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dejong/UWV_ShinyApp/resources/"/>
    </mc:Choice>
  </mc:AlternateContent>
  <xr:revisionPtr revIDLastSave="0" documentId="8_{B6567718-2E97-9048-96A3-752811A56570}" xr6:coauthVersionLast="47" xr6:coauthVersionMax="47" xr10:uidLastSave="{00000000-0000-0000-0000-000000000000}"/>
  <bookViews>
    <workbookView xWindow="0" yWindow="0" windowWidth="28800" windowHeight="18000" xr2:uid="{F9461E2A-6429-BA4D-A44D-65D4417BD6C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7" i="1" l="1"/>
  <c r="A1977" i="1"/>
  <c r="M1977" i="1" s="1"/>
  <c r="P1977" i="1" s="1"/>
  <c r="M1976" i="1"/>
  <c r="P1976" i="1" s="1"/>
  <c r="S1976" i="1" s="1"/>
  <c r="K1976" i="1"/>
  <c r="A1976" i="1"/>
  <c r="L1976" i="1" s="1"/>
  <c r="N1976" i="1" s="1"/>
  <c r="M1975" i="1"/>
  <c r="P1975" i="1" s="1"/>
  <c r="S1975" i="1" s="1"/>
  <c r="K1975" i="1"/>
  <c r="A1975" i="1"/>
  <c r="L1975" i="1" s="1"/>
  <c r="N1975" i="1" s="1"/>
  <c r="R1975" i="1" s="1"/>
  <c r="M1974" i="1"/>
  <c r="P1974" i="1" s="1"/>
  <c r="S1974" i="1" s="1"/>
  <c r="K1974" i="1"/>
  <c r="A1974" i="1"/>
  <c r="L1974" i="1" s="1"/>
  <c r="N1974" i="1" s="1"/>
  <c r="R1974" i="1" s="1"/>
  <c r="M1973" i="1"/>
  <c r="P1973" i="1" s="1"/>
  <c r="S1973" i="1" s="1"/>
  <c r="L1973" i="1"/>
  <c r="N1973" i="1" s="1"/>
  <c r="R1973" i="1" s="1"/>
  <c r="K1973" i="1"/>
  <c r="A1973" i="1"/>
  <c r="N1972" i="1"/>
  <c r="K1972" i="1"/>
  <c r="A1972" i="1"/>
  <c r="L1972" i="1" s="1"/>
  <c r="M1971" i="1"/>
  <c r="P1971" i="1" s="1"/>
  <c r="L1971" i="1"/>
  <c r="N1971" i="1" s="1"/>
  <c r="R1971" i="1" s="1"/>
  <c r="K1971" i="1"/>
  <c r="A1971" i="1"/>
  <c r="N1970" i="1"/>
  <c r="K1970" i="1"/>
  <c r="A1970" i="1"/>
  <c r="L1970" i="1" s="1"/>
  <c r="M1969" i="1"/>
  <c r="P1969" i="1" s="1"/>
  <c r="L1969" i="1"/>
  <c r="N1969" i="1" s="1"/>
  <c r="R1969" i="1" s="1"/>
  <c r="K1969" i="1"/>
  <c r="A1969" i="1"/>
  <c r="N1968" i="1"/>
  <c r="K1968" i="1"/>
  <c r="A1968" i="1"/>
  <c r="L1968" i="1" s="1"/>
  <c r="M1967" i="1"/>
  <c r="P1967" i="1" s="1"/>
  <c r="L1967" i="1"/>
  <c r="N1967" i="1" s="1"/>
  <c r="R1967" i="1" s="1"/>
  <c r="K1967" i="1"/>
  <c r="A1967" i="1"/>
  <c r="N1966" i="1"/>
  <c r="K1966" i="1"/>
  <c r="A1966" i="1"/>
  <c r="L1966" i="1" s="1"/>
  <c r="P1965" i="1"/>
  <c r="S1965" i="1" s="1"/>
  <c r="M1965" i="1"/>
  <c r="L1965" i="1"/>
  <c r="N1965" i="1" s="1"/>
  <c r="R1965" i="1" s="1"/>
  <c r="K1965" i="1"/>
  <c r="A1965" i="1"/>
  <c r="N1964" i="1"/>
  <c r="K1964" i="1"/>
  <c r="A1964" i="1"/>
  <c r="L1964" i="1" s="1"/>
  <c r="P1963" i="1"/>
  <c r="S1963" i="1" s="1"/>
  <c r="M1963" i="1"/>
  <c r="L1963" i="1"/>
  <c r="N1963" i="1" s="1"/>
  <c r="R1963" i="1" s="1"/>
  <c r="K1963" i="1"/>
  <c r="A1963" i="1"/>
  <c r="N1962" i="1"/>
  <c r="K1962" i="1"/>
  <c r="A1962" i="1"/>
  <c r="L1962" i="1" s="1"/>
  <c r="P1961" i="1"/>
  <c r="S1961" i="1" s="1"/>
  <c r="M1961" i="1"/>
  <c r="L1961" i="1"/>
  <c r="N1961" i="1" s="1"/>
  <c r="R1961" i="1" s="1"/>
  <c r="K1961" i="1"/>
  <c r="A1961" i="1"/>
  <c r="N1960" i="1"/>
  <c r="K1960" i="1"/>
  <c r="A1960" i="1"/>
  <c r="L1960" i="1" s="1"/>
  <c r="P1959" i="1"/>
  <c r="S1959" i="1" s="1"/>
  <c r="M1959" i="1"/>
  <c r="L1959" i="1"/>
  <c r="N1959" i="1" s="1"/>
  <c r="R1959" i="1" s="1"/>
  <c r="K1959" i="1"/>
  <c r="A1959" i="1"/>
  <c r="N1958" i="1"/>
  <c r="K1958" i="1"/>
  <c r="A1958" i="1"/>
  <c r="L1958" i="1" s="1"/>
  <c r="P1957" i="1"/>
  <c r="S1957" i="1" s="1"/>
  <c r="M1957" i="1"/>
  <c r="L1957" i="1"/>
  <c r="N1957" i="1" s="1"/>
  <c r="R1957" i="1" s="1"/>
  <c r="K1957" i="1"/>
  <c r="A1957" i="1"/>
  <c r="N1956" i="1"/>
  <c r="K1956" i="1"/>
  <c r="A1956" i="1"/>
  <c r="L1956" i="1" s="1"/>
  <c r="P1955" i="1"/>
  <c r="S1955" i="1" s="1"/>
  <c r="M1955" i="1"/>
  <c r="L1955" i="1"/>
  <c r="N1955" i="1" s="1"/>
  <c r="R1955" i="1" s="1"/>
  <c r="K1955" i="1"/>
  <c r="A1955" i="1"/>
  <c r="N1954" i="1"/>
  <c r="K1954" i="1"/>
  <c r="A1954" i="1"/>
  <c r="L1954" i="1" s="1"/>
  <c r="P1953" i="1"/>
  <c r="S1953" i="1" s="1"/>
  <c r="M1953" i="1"/>
  <c r="L1953" i="1"/>
  <c r="N1953" i="1" s="1"/>
  <c r="R1953" i="1" s="1"/>
  <c r="K1953" i="1"/>
  <c r="A1953" i="1"/>
  <c r="N1952" i="1"/>
  <c r="K1952" i="1"/>
  <c r="A1952" i="1"/>
  <c r="L1952" i="1" s="1"/>
  <c r="M1951" i="1"/>
  <c r="P1951" i="1" s="1"/>
  <c r="L1951" i="1"/>
  <c r="N1951" i="1" s="1"/>
  <c r="R1951" i="1" s="1"/>
  <c r="K1951" i="1"/>
  <c r="A1951" i="1"/>
  <c r="N1950" i="1"/>
  <c r="K1950" i="1"/>
  <c r="A1950" i="1"/>
  <c r="L1950" i="1" s="1"/>
  <c r="M1949" i="1"/>
  <c r="P1949" i="1" s="1"/>
  <c r="S1949" i="1" s="1"/>
  <c r="L1949" i="1"/>
  <c r="N1949" i="1" s="1"/>
  <c r="R1949" i="1" s="1"/>
  <c r="K1949" i="1"/>
  <c r="A1949" i="1"/>
  <c r="N1948" i="1"/>
  <c r="K1948" i="1"/>
  <c r="A1948" i="1"/>
  <c r="L1948" i="1" s="1"/>
  <c r="S1947" i="1"/>
  <c r="M1947" i="1"/>
  <c r="P1947" i="1" s="1"/>
  <c r="L1947" i="1"/>
  <c r="N1947" i="1" s="1"/>
  <c r="R1947" i="1" s="1"/>
  <c r="K1947" i="1"/>
  <c r="A1947" i="1"/>
  <c r="N1946" i="1"/>
  <c r="K1946" i="1"/>
  <c r="A1946" i="1"/>
  <c r="L1946" i="1" s="1"/>
  <c r="S1945" i="1"/>
  <c r="M1945" i="1"/>
  <c r="P1945" i="1" s="1"/>
  <c r="L1945" i="1"/>
  <c r="N1945" i="1" s="1"/>
  <c r="R1945" i="1" s="1"/>
  <c r="K1945" i="1"/>
  <c r="A1945" i="1"/>
  <c r="N1944" i="1"/>
  <c r="K1944" i="1"/>
  <c r="A1944" i="1"/>
  <c r="L1944" i="1" s="1"/>
  <c r="M1943" i="1"/>
  <c r="P1943" i="1" s="1"/>
  <c r="L1943" i="1"/>
  <c r="N1943" i="1" s="1"/>
  <c r="R1943" i="1" s="1"/>
  <c r="K1943" i="1"/>
  <c r="A1943" i="1"/>
  <c r="N1942" i="1"/>
  <c r="K1942" i="1"/>
  <c r="A1942" i="1"/>
  <c r="L1942" i="1" s="1"/>
  <c r="S1941" i="1"/>
  <c r="M1941" i="1"/>
  <c r="P1941" i="1" s="1"/>
  <c r="L1941" i="1"/>
  <c r="N1941" i="1" s="1"/>
  <c r="R1941" i="1" s="1"/>
  <c r="K1941" i="1"/>
  <c r="A1941" i="1"/>
  <c r="K1940" i="1"/>
  <c r="A1940" i="1"/>
  <c r="L1940" i="1" s="1"/>
  <c r="N1940" i="1" s="1"/>
  <c r="M1939" i="1"/>
  <c r="P1939" i="1" s="1"/>
  <c r="S1939" i="1" s="1"/>
  <c r="L1939" i="1"/>
  <c r="N1939" i="1" s="1"/>
  <c r="R1939" i="1" s="1"/>
  <c r="K1939" i="1"/>
  <c r="A1939" i="1"/>
  <c r="M1938" i="1"/>
  <c r="P1938" i="1" s="1"/>
  <c r="K1938" i="1"/>
  <c r="A1938" i="1"/>
  <c r="L1938" i="1" s="1"/>
  <c r="N1938" i="1" s="1"/>
  <c r="M1937" i="1"/>
  <c r="P1937" i="1" s="1"/>
  <c r="S1937" i="1" s="1"/>
  <c r="L1937" i="1"/>
  <c r="N1937" i="1" s="1"/>
  <c r="R1937" i="1" s="1"/>
  <c r="K1937" i="1"/>
  <c r="A1937" i="1"/>
  <c r="K1936" i="1"/>
  <c r="A1936" i="1"/>
  <c r="L1936" i="1" s="1"/>
  <c r="N1936" i="1" s="1"/>
  <c r="N1935" i="1"/>
  <c r="R1935" i="1" s="1"/>
  <c r="K1935" i="1"/>
  <c r="A1935" i="1"/>
  <c r="L1935" i="1" s="1"/>
  <c r="M1934" i="1"/>
  <c r="P1934" i="1" s="1"/>
  <c r="L1934" i="1"/>
  <c r="N1934" i="1" s="1"/>
  <c r="R1934" i="1" s="1"/>
  <c r="K1934" i="1"/>
  <c r="A1934" i="1"/>
  <c r="N1933" i="1"/>
  <c r="K1933" i="1"/>
  <c r="A1933" i="1"/>
  <c r="L1933" i="1" s="1"/>
  <c r="S1932" i="1"/>
  <c r="M1932" i="1"/>
  <c r="P1932" i="1" s="1"/>
  <c r="L1932" i="1"/>
  <c r="N1932" i="1" s="1"/>
  <c r="R1932" i="1" s="1"/>
  <c r="K1932" i="1"/>
  <c r="A1932" i="1"/>
  <c r="N1931" i="1"/>
  <c r="K1931" i="1"/>
  <c r="A1931" i="1"/>
  <c r="L1931" i="1" s="1"/>
  <c r="S1930" i="1"/>
  <c r="M1930" i="1"/>
  <c r="P1930" i="1" s="1"/>
  <c r="L1930" i="1"/>
  <c r="N1930" i="1" s="1"/>
  <c r="R1930" i="1" s="1"/>
  <c r="K1930" i="1"/>
  <c r="A1930" i="1"/>
  <c r="N1929" i="1"/>
  <c r="K1929" i="1"/>
  <c r="A1929" i="1"/>
  <c r="L1929" i="1" s="1"/>
  <c r="M1928" i="1"/>
  <c r="P1928" i="1" s="1"/>
  <c r="L1928" i="1"/>
  <c r="N1928" i="1" s="1"/>
  <c r="R1928" i="1" s="1"/>
  <c r="K1928" i="1"/>
  <c r="A1928" i="1"/>
  <c r="N1927" i="1"/>
  <c r="K1927" i="1"/>
  <c r="A1927" i="1"/>
  <c r="L1927" i="1" s="1"/>
  <c r="M1926" i="1"/>
  <c r="P1926" i="1" s="1"/>
  <c r="L1926" i="1"/>
  <c r="N1926" i="1" s="1"/>
  <c r="R1926" i="1" s="1"/>
  <c r="K1926" i="1"/>
  <c r="A1926" i="1"/>
  <c r="N1925" i="1"/>
  <c r="K1925" i="1"/>
  <c r="A1925" i="1"/>
  <c r="L1925" i="1" s="1"/>
  <c r="P1924" i="1"/>
  <c r="M1924" i="1"/>
  <c r="L1924" i="1"/>
  <c r="N1924" i="1" s="1"/>
  <c r="R1924" i="1" s="1"/>
  <c r="K1924" i="1"/>
  <c r="A1924" i="1"/>
  <c r="N1923" i="1"/>
  <c r="K1923" i="1"/>
  <c r="A1923" i="1"/>
  <c r="L1923" i="1" s="1"/>
  <c r="M1922" i="1"/>
  <c r="P1922" i="1" s="1"/>
  <c r="L1922" i="1"/>
  <c r="N1922" i="1" s="1"/>
  <c r="R1922" i="1" s="1"/>
  <c r="K1922" i="1"/>
  <c r="A1922" i="1"/>
  <c r="N1921" i="1"/>
  <c r="K1921" i="1"/>
  <c r="A1921" i="1"/>
  <c r="L1921" i="1" s="1"/>
  <c r="M1920" i="1"/>
  <c r="P1920" i="1" s="1"/>
  <c r="L1920" i="1"/>
  <c r="N1920" i="1" s="1"/>
  <c r="R1920" i="1" s="1"/>
  <c r="K1920" i="1"/>
  <c r="A1920" i="1"/>
  <c r="N1919" i="1"/>
  <c r="K1919" i="1"/>
  <c r="A1919" i="1"/>
  <c r="L1919" i="1" s="1"/>
  <c r="M1918" i="1"/>
  <c r="P1918" i="1" s="1"/>
  <c r="L1918" i="1"/>
  <c r="N1918" i="1" s="1"/>
  <c r="R1918" i="1" s="1"/>
  <c r="K1918" i="1"/>
  <c r="A1918" i="1"/>
  <c r="N1917" i="1"/>
  <c r="K1917" i="1"/>
  <c r="A1917" i="1"/>
  <c r="L1917" i="1" s="1"/>
  <c r="P1916" i="1"/>
  <c r="M1916" i="1"/>
  <c r="L1916" i="1"/>
  <c r="N1916" i="1" s="1"/>
  <c r="R1916" i="1" s="1"/>
  <c r="K1916" i="1"/>
  <c r="A1916" i="1"/>
  <c r="N1915" i="1"/>
  <c r="K1915" i="1"/>
  <c r="A1915" i="1"/>
  <c r="L1915" i="1" s="1"/>
  <c r="M1914" i="1"/>
  <c r="P1914" i="1" s="1"/>
  <c r="L1914" i="1"/>
  <c r="N1914" i="1" s="1"/>
  <c r="R1914" i="1" s="1"/>
  <c r="K1914" i="1"/>
  <c r="A1914" i="1"/>
  <c r="N1913" i="1"/>
  <c r="K1913" i="1"/>
  <c r="A1913" i="1"/>
  <c r="L1913" i="1" s="1"/>
  <c r="M1912" i="1"/>
  <c r="P1912" i="1" s="1"/>
  <c r="L1912" i="1"/>
  <c r="N1912" i="1" s="1"/>
  <c r="R1912" i="1" s="1"/>
  <c r="K1912" i="1"/>
  <c r="A1912" i="1"/>
  <c r="N1911" i="1"/>
  <c r="K1911" i="1"/>
  <c r="A1911" i="1"/>
  <c r="L1911" i="1" s="1"/>
  <c r="M1910" i="1"/>
  <c r="P1910" i="1" s="1"/>
  <c r="L1910" i="1"/>
  <c r="N1910" i="1" s="1"/>
  <c r="R1910" i="1" s="1"/>
  <c r="K1910" i="1"/>
  <c r="A1910" i="1"/>
  <c r="K1909" i="1"/>
  <c r="A1909" i="1"/>
  <c r="M1909" i="1" s="1"/>
  <c r="P1909" i="1" s="1"/>
  <c r="S1909" i="1" s="1"/>
  <c r="L1908" i="1"/>
  <c r="N1908" i="1" s="1"/>
  <c r="K1908" i="1"/>
  <c r="A1908" i="1"/>
  <c r="M1908" i="1" s="1"/>
  <c r="P1908" i="1" s="1"/>
  <c r="K1907" i="1"/>
  <c r="A1907" i="1"/>
  <c r="M1907" i="1" s="1"/>
  <c r="P1907" i="1" s="1"/>
  <c r="L1906" i="1"/>
  <c r="N1906" i="1" s="1"/>
  <c r="K1906" i="1"/>
  <c r="A1906" i="1"/>
  <c r="M1906" i="1" s="1"/>
  <c r="P1906" i="1" s="1"/>
  <c r="K1905" i="1"/>
  <c r="A1905" i="1"/>
  <c r="M1905" i="1" s="1"/>
  <c r="P1905" i="1" s="1"/>
  <c r="L1904" i="1"/>
  <c r="N1904" i="1" s="1"/>
  <c r="K1904" i="1"/>
  <c r="A1904" i="1"/>
  <c r="M1904" i="1" s="1"/>
  <c r="P1904" i="1" s="1"/>
  <c r="K1903" i="1"/>
  <c r="A1903" i="1"/>
  <c r="M1903" i="1" s="1"/>
  <c r="P1903" i="1" s="1"/>
  <c r="L1902" i="1"/>
  <c r="N1902" i="1" s="1"/>
  <c r="K1902" i="1"/>
  <c r="A1902" i="1"/>
  <c r="M1902" i="1" s="1"/>
  <c r="P1902" i="1" s="1"/>
  <c r="K1901" i="1"/>
  <c r="A1901" i="1"/>
  <c r="M1901" i="1" s="1"/>
  <c r="P1901" i="1" s="1"/>
  <c r="L1900" i="1"/>
  <c r="N1900" i="1" s="1"/>
  <c r="K1900" i="1"/>
  <c r="A1900" i="1"/>
  <c r="M1900" i="1" s="1"/>
  <c r="P1900" i="1" s="1"/>
  <c r="K1899" i="1"/>
  <c r="A1899" i="1"/>
  <c r="M1899" i="1" s="1"/>
  <c r="P1899" i="1" s="1"/>
  <c r="K1898" i="1"/>
  <c r="A1898" i="1"/>
  <c r="L1898" i="1" s="1"/>
  <c r="N1898" i="1" s="1"/>
  <c r="K1897" i="1"/>
  <c r="A1897" i="1"/>
  <c r="M1897" i="1" s="1"/>
  <c r="P1897" i="1" s="1"/>
  <c r="K1896" i="1"/>
  <c r="A1896" i="1"/>
  <c r="L1896" i="1" s="1"/>
  <c r="N1896" i="1" s="1"/>
  <c r="L1895" i="1"/>
  <c r="N1895" i="1" s="1"/>
  <c r="K1895" i="1"/>
  <c r="A1895" i="1"/>
  <c r="M1895" i="1" s="1"/>
  <c r="P1895" i="1" s="1"/>
  <c r="M1894" i="1"/>
  <c r="P1894" i="1" s="1"/>
  <c r="K1894" i="1"/>
  <c r="A1894" i="1"/>
  <c r="L1894" i="1" s="1"/>
  <c r="N1894" i="1" s="1"/>
  <c r="L1893" i="1"/>
  <c r="N1893" i="1" s="1"/>
  <c r="K1893" i="1"/>
  <c r="A1893" i="1"/>
  <c r="M1893" i="1" s="1"/>
  <c r="P1893" i="1" s="1"/>
  <c r="M1892" i="1"/>
  <c r="P1892" i="1" s="1"/>
  <c r="K1892" i="1"/>
  <c r="A1892" i="1"/>
  <c r="L1892" i="1" s="1"/>
  <c r="N1892" i="1" s="1"/>
  <c r="L1891" i="1"/>
  <c r="N1891" i="1" s="1"/>
  <c r="K1891" i="1"/>
  <c r="A1891" i="1"/>
  <c r="M1891" i="1" s="1"/>
  <c r="P1891" i="1" s="1"/>
  <c r="M1890" i="1"/>
  <c r="P1890" i="1" s="1"/>
  <c r="S1890" i="1" s="1"/>
  <c r="K1890" i="1"/>
  <c r="A1890" i="1"/>
  <c r="L1890" i="1" s="1"/>
  <c r="N1890" i="1" s="1"/>
  <c r="L1889" i="1"/>
  <c r="N1889" i="1" s="1"/>
  <c r="R1889" i="1" s="1"/>
  <c r="K1889" i="1"/>
  <c r="A1889" i="1"/>
  <c r="M1889" i="1" s="1"/>
  <c r="P1889" i="1" s="1"/>
  <c r="M1888" i="1"/>
  <c r="P1888" i="1" s="1"/>
  <c r="S1888" i="1" s="1"/>
  <c r="K1888" i="1"/>
  <c r="A1888" i="1"/>
  <c r="L1888" i="1" s="1"/>
  <c r="N1888" i="1" s="1"/>
  <c r="L1887" i="1"/>
  <c r="N1887" i="1" s="1"/>
  <c r="R1887" i="1" s="1"/>
  <c r="K1887" i="1"/>
  <c r="A1887" i="1"/>
  <c r="M1887" i="1" s="1"/>
  <c r="P1887" i="1" s="1"/>
  <c r="M1886" i="1"/>
  <c r="P1886" i="1" s="1"/>
  <c r="S1886" i="1" s="1"/>
  <c r="K1886" i="1"/>
  <c r="A1886" i="1"/>
  <c r="L1886" i="1" s="1"/>
  <c r="N1886" i="1" s="1"/>
  <c r="S1885" i="1"/>
  <c r="P1885" i="1"/>
  <c r="M1885" i="1"/>
  <c r="L1885" i="1"/>
  <c r="N1885" i="1" s="1"/>
  <c r="R1885" i="1" s="1"/>
  <c r="K1885" i="1"/>
  <c r="A1885" i="1"/>
  <c r="M1884" i="1"/>
  <c r="P1884" i="1" s="1"/>
  <c r="S1884" i="1" s="1"/>
  <c r="K1884" i="1"/>
  <c r="A1884" i="1"/>
  <c r="L1884" i="1" s="1"/>
  <c r="N1884" i="1" s="1"/>
  <c r="M1883" i="1"/>
  <c r="P1883" i="1" s="1"/>
  <c r="L1883" i="1"/>
  <c r="N1883" i="1" s="1"/>
  <c r="K1883" i="1"/>
  <c r="A1883" i="1"/>
  <c r="M1882" i="1"/>
  <c r="P1882" i="1" s="1"/>
  <c r="K1882" i="1"/>
  <c r="A1882" i="1"/>
  <c r="L1882" i="1" s="1"/>
  <c r="N1882" i="1" s="1"/>
  <c r="S1881" i="1"/>
  <c r="M1881" i="1"/>
  <c r="P1881" i="1" s="1"/>
  <c r="L1881" i="1"/>
  <c r="N1881" i="1" s="1"/>
  <c r="R1881" i="1" s="1"/>
  <c r="K1881" i="1"/>
  <c r="A1881" i="1"/>
  <c r="M1880" i="1"/>
  <c r="P1880" i="1" s="1"/>
  <c r="S1880" i="1" s="1"/>
  <c r="K1880" i="1"/>
  <c r="A1880" i="1"/>
  <c r="L1880" i="1" s="1"/>
  <c r="N1880" i="1" s="1"/>
  <c r="M1879" i="1"/>
  <c r="P1879" i="1" s="1"/>
  <c r="L1879" i="1"/>
  <c r="N1879" i="1" s="1"/>
  <c r="K1879" i="1"/>
  <c r="A1879" i="1"/>
  <c r="S1878" i="1"/>
  <c r="M1878" i="1"/>
  <c r="P1878" i="1" s="1"/>
  <c r="K1878" i="1"/>
  <c r="A1878" i="1"/>
  <c r="L1878" i="1" s="1"/>
  <c r="N1878" i="1" s="1"/>
  <c r="M1877" i="1"/>
  <c r="P1877" i="1" s="1"/>
  <c r="L1877" i="1"/>
  <c r="N1877" i="1" s="1"/>
  <c r="R1877" i="1" s="1"/>
  <c r="K1877" i="1"/>
  <c r="A1877" i="1"/>
  <c r="S1876" i="1"/>
  <c r="M1876" i="1"/>
  <c r="P1876" i="1" s="1"/>
  <c r="K1876" i="1"/>
  <c r="A1876" i="1"/>
  <c r="L1876" i="1" s="1"/>
  <c r="N1876" i="1" s="1"/>
  <c r="R1876" i="1" s="1"/>
  <c r="M1875" i="1"/>
  <c r="P1875" i="1" s="1"/>
  <c r="S1875" i="1" s="1"/>
  <c r="L1875" i="1"/>
  <c r="N1875" i="1" s="1"/>
  <c r="R1875" i="1" s="1"/>
  <c r="K1875" i="1"/>
  <c r="A1875" i="1"/>
  <c r="M1874" i="1"/>
  <c r="P1874" i="1" s="1"/>
  <c r="K1874" i="1"/>
  <c r="A1874" i="1"/>
  <c r="L1874" i="1" s="1"/>
  <c r="N1874" i="1" s="1"/>
  <c r="R1874" i="1" s="1"/>
  <c r="S1873" i="1"/>
  <c r="M1873" i="1"/>
  <c r="P1873" i="1" s="1"/>
  <c r="L1873" i="1"/>
  <c r="N1873" i="1" s="1"/>
  <c r="R1873" i="1" s="1"/>
  <c r="K1873" i="1"/>
  <c r="A1873" i="1"/>
  <c r="M1872" i="1"/>
  <c r="P1872" i="1" s="1"/>
  <c r="S1872" i="1" s="1"/>
  <c r="K1872" i="1"/>
  <c r="A1872" i="1"/>
  <c r="L1872" i="1" s="1"/>
  <c r="N1872" i="1" s="1"/>
  <c r="R1872" i="1" s="1"/>
  <c r="S1871" i="1"/>
  <c r="M1871" i="1"/>
  <c r="P1871" i="1" s="1"/>
  <c r="L1871" i="1"/>
  <c r="N1871" i="1" s="1"/>
  <c r="K1871" i="1"/>
  <c r="A1871" i="1"/>
  <c r="S1870" i="1"/>
  <c r="M1870" i="1"/>
  <c r="P1870" i="1" s="1"/>
  <c r="K1870" i="1"/>
  <c r="A1870" i="1"/>
  <c r="L1870" i="1" s="1"/>
  <c r="N1870" i="1" s="1"/>
  <c r="M1869" i="1"/>
  <c r="P1869" i="1" s="1"/>
  <c r="L1869" i="1"/>
  <c r="N1869" i="1" s="1"/>
  <c r="R1869" i="1" s="1"/>
  <c r="K1869" i="1"/>
  <c r="A1869" i="1"/>
  <c r="S1868" i="1"/>
  <c r="M1868" i="1"/>
  <c r="P1868" i="1" s="1"/>
  <c r="K1868" i="1"/>
  <c r="A1868" i="1"/>
  <c r="L1868" i="1" s="1"/>
  <c r="N1868" i="1" s="1"/>
  <c r="R1868" i="1" s="1"/>
  <c r="M1867" i="1"/>
  <c r="P1867" i="1" s="1"/>
  <c r="S1867" i="1" s="1"/>
  <c r="L1867" i="1"/>
  <c r="N1867" i="1" s="1"/>
  <c r="R1867" i="1" s="1"/>
  <c r="K1867" i="1"/>
  <c r="A1867" i="1"/>
  <c r="M1866" i="1"/>
  <c r="P1866" i="1" s="1"/>
  <c r="K1866" i="1"/>
  <c r="A1866" i="1"/>
  <c r="L1866" i="1" s="1"/>
  <c r="N1866" i="1" s="1"/>
  <c r="R1866" i="1" s="1"/>
  <c r="S1865" i="1"/>
  <c r="M1865" i="1"/>
  <c r="P1865" i="1" s="1"/>
  <c r="L1865" i="1"/>
  <c r="N1865" i="1" s="1"/>
  <c r="R1865" i="1" s="1"/>
  <c r="K1865" i="1"/>
  <c r="A1865" i="1"/>
  <c r="M1864" i="1"/>
  <c r="P1864" i="1" s="1"/>
  <c r="S1864" i="1" s="1"/>
  <c r="K1864" i="1"/>
  <c r="A1864" i="1"/>
  <c r="L1864" i="1" s="1"/>
  <c r="N1864" i="1" s="1"/>
  <c r="R1864" i="1" s="1"/>
  <c r="S1863" i="1"/>
  <c r="M1863" i="1"/>
  <c r="P1863" i="1" s="1"/>
  <c r="L1863" i="1"/>
  <c r="N1863" i="1" s="1"/>
  <c r="K1863" i="1"/>
  <c r="A1863" i="1"/>
  <c r="S1862" i="1"/>
  <c r="M1862" i="1"/>
  <c r="P1862" i="1" s="1"/>
  <c r="K1862" i="1"/>
  <c r="A1862" i="1"/>
  <c r="L1862" i="1" s="1"/>
  <c r="N1862" i="1" s="1"/>
  <c r="M1861" i="1"/>
  <c r="P1861" i="1" s="1"/>
  <c r="L1861" i="1"/>
  <c r="N1861" i="1" s="1"/>
  <c r="R1861" i="1" s="1"/>
  <c r="K1861" i="1"/>
  <c r="A1861" i="1"/>
  <c r="S1860" i="1"/>
  <c r="M1860" i="1"/>
  <c r="P1860" i="1" s="1"/>
  <c r="K1860" i="1"/>
  <c r="A1860" i="1"/>
  <c r="L1860" i="1" s="1"/>
  <c r="N1860" i="1" s="1"/>
  <c r="R1860" i="1" s="1"/>
  <c r="M1859" i="1"/>
  <c r="P1859" i="1" s="1"/>
  <c r="S1859" i="1" s="1"/>
  <c r="L1859" i="1"/>
  <c r="N1859" i="1" s="1"/>
  <c r="R1859" i="1" s="1"/>
  <c r="K1859" i="1"/>
  <c r="A1859" i="1"/>
  <c r="M1858" i="1"/>
  <c r="P1858" i="1" s="1"/>
  <c r="K1858" i="1"/>
  <c r="A1858" i="1"/>
  <c r="L1858" i="1" s="1"/>
  <c r="N1858" i="1" s="1"/>
  <c r="R1858" i="1" s="1"/>
  <c r="S1857" i="1"/>
  <c r="M1857" i="1"/>
  <c r="P1857" i="1" s="1"/>
  <c r="L1857" i="1"/>
  <c r="N1857" i="1" s="1"/>
  <c r="R1857" i="1" s="1"/>
  <c r="K1857" i="1"/>
  <c r="A1857" i="1"/>
  <c r="M1856" i="1"/>
  <c r="P1856" i="1" s="1"/>
  <c r="S1856" i="1" s="1"/>
  <c r="K1856" i="1"/>
  <c r="A1856" i="1"/>
  <c r="L1856" i="1" s="1"/>
  <c r="N1856" i="1" s="1"/>
  <c r="R1856" i="1" s="1"/>
  <c r="S1855" i="1"/>
  <c r="M1855" i="1"/>
  <c r="P1855" i="1" s="1"/>
  <c r="L1855" i="1"/>
  <c r="N1855" i="1" s="1"/>
  <c r="R1855" i="1" s="1"/>
  <c r="K1855" i="1"/>
  <c r="A1855" i="1"/>
  <c r="N1854" i="1"/>
  <c r="K1854" i="1"/>
  <c r="A1854" i="1"/>
  <c r="L1854" i="1" s="1"/>
  <c r="M1853" i="1"/>
  <c r="P1853" i="1" s="1"/>
  <c r="L1853" i="1"/>
  <c r="N1853" i="1" s="1"/>
  <c r="R1853" i="1" s="1"/>
  <c r="K1853" i="1"/>
  <c r="A1853" i="1"/>
  <c r="N1852" i="1"/>
  <c r="K1852" i="1"/>
  <c r="A1852" i="1"/>
  <c r="L1852" i="1" s="1"/>
  <c r="S1851" i="1"/>
  <c r="M1851" i="1"/>
  <c r="P1851" i="1" s="1"/>
  <c r="L1851" i="1"/>
  <c r="N1851" i="1" s="1"/>
  <c r="R1851" i="1" s="1"/>
  <c r="K1851" i="1"/>
  <c r="A1851" i="1"/>
  <c r="N1850" i="1"/>
  <c r="K1850" i="1"/>
  <c r="A1850" i="1"/>
  <c r="L1850" i="1" s="1"/>
  <c r="M1849" i="1"/>
  <c r="P1849" i="1" s="1"/>
  <c r="L1849" i="1"/>
  <c r="N1849" i="1" s="1"/>
  <c r="R1849" i="1" s="1"/>
  <c r="K1849" i="1"/>
  <c r="A1849" i="1"/>
  <c r="N1848" i="1"/>
  <c r="K1848" i="1"/>
  <c r="A1848" i="1"/>
  <c r="L1848" i="1" s="1"/>
  <c r="S1847" i="1"/>
  <c r="M1847" i="1"/>
  <c r="P1847" i="1" s="1"/>
  <c r="L1847" i="1"/>
  <c r="N1847" i="1" s="1"/>
  <c r="R1847" i="1" s="1"/>
  <c r="K1847" i="1"/>
  <c r="A1847" i="1"/>
  <c r="N1846" i="1"/>
  <c r="K1846" i="1"/>
  <c r="A1846" i="1"/>
  <c r="L1846" i="1" s="1"/>
  <c r="M1845" i="1"/>
  <c r="P1845" i="1" s="1"/>
  <c r="L1845" i="1"/>
  <c r="N1845" i="1" s="1"/>
  <c r="R1845" i="1" s="1"/>
  <c r="K1845" i="1"/>
  <c r="A1845" i="1"/>
  <c r="N1844" i="1"/>
  <c r="K1844" i="1"/>
  <c r="A1844" i="1"/>
  <c r="L1844" i="1" s="1"/>
  <c r="S1843" i="1"/>
  <c r="M1843" i="1"/>
  <c r="P1843" i="1" s="1"/>
  <c r="L1843" i="1"/>
  <c r="N1843" i="1" s="1"/>
  <c r="R1843" i="1" s="1"/>
  <c r="K1843" i="1"/>
  <c r="A1843" i="1"/>
  <c r="N1842" i="1"/>
  <c r="K1842" i="1"/>
  <c r="A1842" i="1"/>
  <c r="L1842" i="1" s="1"/>
  <c r="M1841" i="1"/>
  <c r="P1841" i="1" s="1"/>
  <c r="L1841" i="1"/>
  <c r="N1841" i="1" s="1"/>
  <c r="R1841" i="1" s="1"/>
  <c r="K1841" i="1"/>
  <c r="A1841" i="1"/>
  <c r="N1840" i="1"/>
  <c r="K1840" i="1"/>
  <c r="A1840" i="1"/>
  <c r="L1840" i="1" s="1"/>
  <c r="P1839" i="1"/>
  <c r="M1839" i="1"/>
  <c r="L1839" i="1"/>
  <c r="N1839" i="1" s="1"/>
  <c r="R1839" i="1" s="1"/>
  <c r="K1839" i="1"/>
  <c r="A1839" i="1"/>
  <c r="N1838" i="1"/>
  <c r="K1838" i="1"/>
  <c r="A1838" i="1"/>
  <c r="L1838" i="1" s="1"/>
  <c r="M1837" i="1"/>
  <c r="P1837" i="1" s="1"/>
  <c r="L1837" i="1"/>
  <c r="N1837" i="1" s="1"/>
  <c r="R1837" i="1" s="1"/>
  <c r="K1837" i="1"/>
  <c r="A1837" i="1"/>
  <c r="N1836" i="1"/>
  <c r="K1836" i="1"/>
  <c r="A1836" i="1"/>
  <c r="L1836" i="1" s="1"/>
  <c r="P1835" i="1"/>
  <c r="M1835" i="1"/>
  <c r="L1835" i="1"/>
  <c r="N1835" i="1" s="1"/>
  <c r="R1835" i="1" s="1"/>
  <c r="K1835" i="1"/>
  <c r="A1835" i="1"/>
  <c r="N1834" i="1"/>
  <c r="K1834" i="1"/>
  <c r="A1834" i="1"/>
  <c r="L1834" i="1" s="1"/>
  <c r="M1833" i="1"/>
  <c r="P1833" i="1" s="1"/>
  <c r="L1833" i="1"/>
  <c r="N1833" i="1" s="1"/>
  <c r="R1833" i="1" s="1"/>
  <c r="K1833" i="1"/>
  <c r="A1833" i="1"/>
  <c r="N1832" i="1"/>
  <c r="K1832" i="1"/>
  <c r="A1832" i="1"/>
  <c r="L1832" i="1" s="1"/>
  <c r="P1831" i="1"/>
  <c r="M1831" i="1"/>
  <c r="L1831" i="1"/>
  <c r="N1831" i="1" s="1"/>
  <c r="R1831" i="1" s="1"/>
  <c r="K1831" i="1"/>
  <c r="A1831" i="1"/>
  <c r="N1830" i="1"/>
  <c r="K1830" i="1"/>
  <c r="A1830" i="1"/>
  <c r="L1830" i="1" s="1"/>
  <c r="M1829" i="1"/>
  <c r="P1829" i="1" s="1"/>
  <c r="L1829" i="1"/>
  <c r="N1829" i="1" s="1"/>
  <c r="R1829" i="1" s="1"/>
  <c r="K1829" i="1"/>
  <c r="A1829" i="1"/>
  <c r="N1828" i="1"/>
  <c r="K1828" i="1"/>
  <c r="A1828" i="1"/>
  <c r="L1828" i="1" s="1"/>
  <c r="P1827" i="1"/>
  <c r="M1827" i="1"/>
  <c r="L1827" i="1"/>
  <c r="N1827" i="1" s="1"/>
  <c r="R1827" i="1" s="1"/>
  <c r="K1827" i="1"/>
  <c r="A1827" i="1"/>
  <c r="N1826" i="1"/>
  <c r="K1826" i="1"/>
  <c r="A1826" i="1"/>
  <c r="L1826" i="1" s="1"/>
  <c r="K1825" i="1"/>
  <c r="A1825" i="1"/>
  <c r="M1825" i="1" s="1"/>
  <c r="P1825" i="1" s="1"/>
  <c r="N1824" i="1"/>
  <c r="R1824" i="1" s="1"/>
  <c r="L1824" i="1"/>
  <c r="K1824" i="1"/>
  <c r="A1824" i="1"/>
  <c r="M1824" i="1" s="1"/>
  <c r="P1824" i="1" s="1"/>
  <c r="K1823" i="1"/>
  <c r="A1823" i="1"/>
  <c r="M1823" i="1" s="1"/>
  <c r="P1823" i="1" s="1"/>
  <c r="N1822" i="1"/>
  <c r="R1822" i="1" s="1"/>
  <c r="L1822" i="1"/>
  <c r="K1822" i="1"/>
  <c r="A1822" i="1"/>
  <c r="M1822" i="1" s="1"/>
  <c r="P1822" i="1" s="1"/>
  <c r="K1821" i="1"/>
  <c r="A1821" i="1"/>
  <c r="M1821" i="1" s="1"/>
  <c r="P1821" i="1" s="1"/>
  <c r="N1820" i="1"/>
  <c r="R1820" i="1" s="1"/>
  <c r="L1820" i="1"/>
  <c r="K1820" i="1"/>
  <c r="A1820" i="1"/>
  <c r="M1820" i="1" s="1"/>
  <c r="P1820" i="1" s="1"/>
  <c r="K1819" i="1"/>
  <c r="A1819" i="1"/>
  <c r="M1819" i="1" s="1"/>
  <c r="P1819" i="1" s="1"/>
  <c r="N1818" i="1"/>
  <c r="R1818" i="1" s="1"/>
  <c r="L1818" i="1"/>
  <c r="K1818" i="1"/>
  <c r="A1818" i="1"/>
  <c r="M1818" i="1" s="1"/>
  <c r="P1818" i="1" s="1"/>
  <c r="K1817" i="1"/>
  <c r="A1817" i="1"/>
  <c r="M1817" i="1" s="1"/>
  <c r="P1817" i="1" s="1"/>
  <c r="N1816" i="1"/>
  <c r="R1816" i="1" s="1"/>
  <c r="L1816" i="1"/>
  <c r="K1816" i="1"/>
  <c r="A1816" i="1"/>
  <c r="M1816" i="1" s="1"/>
  <c r="P1816" i="1" s="1"/>
  <c r="K1815" i="1"/>
  <c r="A1815" i="1"/>
  <c r="M1815" i="1" s="1"/>
  <c r="P1815" i="1" s="1"/>
  <c r="N1814" i="1"/>
  <c r="R1814" i="1" s="1"/>
  <c r="L1814" i="1"/>
  <c r="K1814" i="1"/>
  <c r="A1814" i="1"/>
  <c r="M1814" i="1" s="1"/>
  <c r="P1814" i="1" s="1"/>
  <c r="K1813" i="1"/>
  <c r="A1813" i="1"/>
  <c r="M1813" i="1" s="1"/>
  <c r="P1813" i="1" s="1"/>
  <c r="N1812" i="1"/>
  <c r="R1812" i="1" s="1"/>
  <c r="L1812" i="1"/>
  <c r="K1812" i="1"/>
  <c r="A1812" i="1"/>
  <c r="M1812" i="1" s="1"/>
  <c r="P1812" i="1" s="1"/>
  <c r="K1811" i="1"/>
  <c r="A1811" i="1"/>
  <c r="M1811" i="1" s="1"/>
  <c r="P1811" i="1" s="1"/>
  <c r="N1810" i="1"/>
  <c r="R1810" i="1" s="1"/>
  <c r="L1810" i="1"/>
  <c r="K1810" i="1"/>
  <c r="A1810" i="1"/>
  <c r="M1810" i="1" s="1"/>
  <c r="P1810" i="1" s="1"/>
  <c r="K1809" i="1"/>
  <c r="A1809" i="1"/>
  <c r="M1809" i="1" s="1"/>
  <c r="P1809" i="1" s="1"/>
  <c r="N1808" i="1"/>
  <c r="R1808" i="1" s="1"/>
  <c r="L1808" i="1"/>
  <c r="K1808" i="1"/>
  <c r="A1808" i="1"/>
  <c r="M1808" i="1" s="1"/>
  <c r="P1808" i="1" s="1"/>
  <c r="L1807" i="1"/>
  <c r="N1807" i="1" s="1"/>
  <c r="K1807" i="1"/>
  <c r="A1807" i="1"/>
  <c r="M1807" i="1" s="1"/>
  <c r="P1807" i="1" s="1"/>
  <c r="L1806" i="1"/>
  <c r="N1806" i="1" s="1"/>
  <c r="K1806" i="1"/>
  <c r="A1806" i="1"/>
  <c r="M1806" i="1" s="1"/>
  <c r="P1806" i="1" s="1"/>
  <c r="L1805" i="1"/>
  <c r="N1805" i="1" s="1"/>
  <c r="K1805" i="1"/>
  <c r="A1805" i="1"/>
  <c r="M1805" i="1" s="1"/>
  <c r="P1805" i="1" s="1"/>
  <c r="K1804" i="1"/>
  <c r="A1804" i="1"/>
  <c r="M1804" i="1" s="1"/>
  <c r="P1804" i="1" s="1"/>
  <c r="K1803" i="1"/>
  <c r="A1803" i="1"/>
  <c r="M1803" i="1" s="1"/>
  <c r="P1803" i="1" s="1"/>
  <c r="K1802" i="1"/>
  <c r="A1802" i="1"/>
  <c r="M1802" i="1" s="1"/>
  <c r="P1802" i="1" s="1"/>
  <c r="P1801" i="1"/>
  <c r="K1801" i="1"/>
  <c r="A1801" i="1"/>
  <c r="M1801" i="1" s="1"/>
  <c r="K1800" i="1"/>
  <c r="A1800" i="1"/>
  <c r="M1800" i="1" s="1"/>
  <c r="P1800" i="1" s="1"/>
  <c r="M1799" i="1"/>
  <c r="P1799" i="1" s="1"/>
  <c r="L1799" i="1"/>
  <c r="N1799" i="1" s="1"/>
  <c r="K1799" i="1"/>
  <c r="A1799" i="1"/>
  <c r="K1798" i="1"/>
  <c r="A1798" i="1"/>
  <c r="M1798" i="1" s="1"/>
  <c r="P1798" i="1" s="1"/>
  <c r="M1797" i="1"/>
  <c r="P1797" i="1" s="1"/>
  <c r="S1797" i="1" s="1"/>
  <c r="L1797" i="1"/>
  <c r="N1797" i="1" s="1"/>
  <c r="K1797" i="1"/>
  <c r="A1797" i="1"/>
  <c r="S1796" i="1"/>
  <c r="K1796" i="1"/>
  <c r="A1796" i="1"/>
  <c r="M1796" i="1" s="1"/>
  <c r="P1796" i="1" s="1"/>
  <c r="M1795" i="1"/>
  <c r="P1795" i="1" s="1"/>
  <c r="S1795" i="1" s="1"/>
  <c r="L1795" i="1"/>
  <c r="N1795" i="1" s="1"/>
  <c r="K1795" i="1"/>
  <c r="A1795" i="1"/>
  <c r="K1794" i="1"/>
  <c r="A1794" i="1"/>
  <c r="M1794" i="1" s="1"/>
  <c r="P1794" i="1" s="1"/>
  <c r="M1793" i="1"/>
  <c r="P1793" i="1" s="1"/>
  <c r="S1793" i="1" s="1"/>
  <c r="L1793" i="1"/>
  <c r="N1793" i="1" s="1"/>
  <c r="K1793" i="1"/>
  <c r="A1793" i="1"/>
  <c r="S1792" i="1"/>
  <c r="M1792" i="1"/>
  <c r="P1792" i="1" s="1"/>
  <c r="K1792" i="1"/>
  <c r="A1792" i="1"/>
  <c r="L1792" i="1" s="1"/>
  <c r="N1792" i="1" s="1"/>
  <c r="R1792" i="1" s="1"/>
  <c r="M1791" i="1"/>
  <c r="P1791" i="1" s="1"/>
  <c r="S1791" i="1" s="1"/>
  <c r="L1791" i="1"/>
  <c r="N1791" i="1" s="1"/>
  <c r="K1791" i="1"/>
  <c r="A1791" i="1"/>
  <c r="M1790" i="1"/>
  <c r="P1790" i="1" s="1"/>
  <c r="S1790" i="1" s="1"/>
  <c r="K1790" i="1"/>
  <c r="A1790" i="1"/>
  <c r="L1790" i="1" s="1"/>
  <c r="N1790" i="1" s="1"/>
  <c r="R1790" i="1" s="1"/>
  <c r="M1789" i="1"/>
  <c r="P1789" i="1" s="1"/>
  <c r="S1789" i="1" s="1"/>
  <c r="L1789" i="1"/>
  <c r="N1789" i="1" s="1"/>
  <c r="K1789" i="1"/>
  <c r="A1789" i="1"/>
  <c r="S1788" i="1"/>
  <c r="M1788" i="1"/>
  <c r="P1788" i="1" s="1"/>
  <c r="K1788" i="1"/>
  <c r="A1788" i="1"/>
  <c r="L1788" i="1" s="1"/>
  <c r="N1788" i="1" s="1"/>
  <c r="R1788" i="1" s="1"/>
  <c r="M1787" i="1"/>
  <c r="P1787" i="1" s="1"/>
  <c r="L1787" i="1"/>
  <c r="N1787" i="1" s="1"/>
  <c r="R1787" i="1" s="1"/>
  <c r="K1787" i="1"/>
  <c r="A1787" i="1"/>
  <c r="M1786" i="1"/>
  <c r="P1786" i="1" s="1"/>
  <c r="S1786" i="1" s="1"/>
  <c r="K1786" i="1"/>
  <c r="A1786" i="1"/>
  <c r="L1786" i="1" s="1"/>
  <c r="N1786" i="1" s="1"/>
  <c r="R1786" i="1" s="1"/>
  <c r="S1785" i="1"/>
  <c r="M1785" i="1"/>
  <c r="P1785" i="1" s="1"/>
  <c r="L1785" i="1"/>
  <c r="N1785" i="1" s="1"/>
  <c r="R1785" i="1" s="1"/>
  <c r="K1785" i="1"/>
  <c r="A1785" i="1"/>
  <c r="M1784" i="1"/>
  <c r="P1784" i="1" s="1"/>
  <c r="K1784" i="1"/>
  <c r="A1784" i="1"/>
  <c r="L1784" i="1" s="1"/>
  <c r="N1784" i="1" s="1"/>
  <c r="R1784" i="1" s="1"/>
  <c r="S1783" i="1"/>
  <c r="M1783" i="1"/>
  <c r="P1783" i="1" s="1"/>
  <c r="L1783" i="1"/>
  <c r="N1783" i="1" s="1"/>
  <c r="R1783" i="1" s="1"/>
  <c r="K1783" i="1"/>
  <c r="A1783" i="1"/>
  <c r="S1782" i="1"/>
  <c r="M1782" i="1"/>
  <c r="P1782" i="1" s="1"/>
  <c r="K1782" i="1"/>
  <c r="A1782" i="1"/>
  <c r="L1782" i="1" s="1"/>
  <c r="N1782" i="1" s="1"/>
  <c r="R1782" i="1" s="1"/>
  <c r="S1781" i="1"/>
  <c r="M1781" i="1"/>
  <c r="P1781" i="1" s="1"/>
  <c r="L1781" i="1"/>
  <c r="N1781" i="1" s="1"/>
  <c r="R1781" i="1" s="1"/>
  <c r="K1781" i="1"/>
  <c r="A1781" i="1"/>
  <c r="S1780" i="1"/>
  <c r="M1780" i="1"/>
  <c r="P1780" i="1" s="1"/>
  <c r="K1780" i="1"/>
  <c r="A1780" i="1"/>
  <c r="L1780" i="1" s="1"/>
  <c r="N1780" i="1" s="1"/>
  <c r="R1780" i="1" s="1"/>
  <c r="M1779" i="1"/>
  <c r="P1779" i="1" s="1"/>
  <c r="L1779" i="1"/>
  <c r="N1779" i="1" s="1"/>
  <c r="R1779" i="1" s="1"/>
  <c r="K1779" i="1"/>
  <c r="A1779" i="1"/>
  <c r="M1778" i="1"/>
  <c r="P1778" i="1" s="1"/>
  <c r="S1778" i="1" s="1"/>
  <c r="K1778" i="1"/>
  <c r="A1778" i="1"/>
  <c r="L1778" i="1" s="1"/>
  <c r="N1778" i="1" s="1"/>
  <c r="R1778" i="1" s="1"/>
  <c r="S1777" i="1"/>
  <c r="M1777" i="1"/>
  <c r="P1777" i="1" s="1"/>
  <c r="L1777" i="1"/>
  <c r="N1777" i="1" s="1"/>
  <c r="R1777" i="1" s="1"/>
  <c r="K1777" i="1"/>
  <c r="A1777" i="1"/>
  <c r="M1776" i="1"/>
  <c r="P1776" i="1" s="1"/>
  <c r="K1776" i="1"/>
  <c r="A1776" i="1"/>
  <c r="L1776" i="1" s="1"/>
  <c r="N1776" i="1" s="1"/>
  <c r="R1776" i="1" s="1"/>
  <c r="S1775" i="1"/>
  <c r="M1775" i="1"/>
  <c r="P1775" i="1" s="1"/>
  <c r="L1775" i="1"/>
  <c r="N1775" i="1" s="1"/>
  <c r="R1775" i="1" s="1"/>
  <c r="K1775" i="1"/>
  <c r="A1775" i="1"/>
  <c r="S1774" i="1"/>
  <c r="M1774" i="1"/>
  <c r="P1774" i="1" s="1"/>
  <c r="K1774" i="1"/>
  <c r="A1774" i="1"/>
  <c r="L1774" i="1" s="1"/>
  <c r="N1774" i="1" s="1"/>
  <c r="R1774" i="1" s="1"/>
  <c r="S1773" i="1"/>
  <c r="M1773" i="1"/>
  <c r="P1773" i="1" s="1"/>
  <c r="L1773" i="1"/>
  <c r="N1773" i="1" s="1"/>
  <c r="R1773" i="1" s="1"/>
  <c r="K1773" i="1"/>
  <c r="A1773" i="1"/>
  <c r="S1772" i="1"/>
  <c r="M1772" i="1"/>
  <c r="P1772" i="1" s="1"/>
  <c r="K1772" i="1"/>
  <c r="A1772" i="1"/>
  <c r="L1772" i="1" s="1"/>
  <c r="N1772" i="1" s="1"/>
  <c r="R1772" i="1" s="1"/>
  <c r="M1771" i="1"/>
  <c r="P1771" i="1" s="1"/>
  <c r="L1771" i="1"/>
  <c r="N1771" i="1" s="1"/>
  <c r="R1771" i="1" s="1"/>
  <c r="K1771" i="1"/>
  <c r="A1771" i="1"/>
  <c r="M1770" i="1"/>
  <c r="P1770" i="1" s="1"/>
  <c r="S1770" i="1" s="1"/>
  <c r="K1770" i="1"/>
  <c r="A1770" i="1"/>
  <c r="L1770" i="1" s="1"/>
  <c r="N1770" i="1" s="1"/>
  <c r="R1770" i="1" s="1"/>
  <c r="S1769" i="1"/>
  <c r="M1769" i="1"/>
  <c r="P1769" i="1" s="1"/>
  <c r="L1769" i="1"/>
  <c r="N1769" i="1" s="1"/>
  <c r="R1769" i="1" s="1"/>
  <c r="K1769" i="1"/>
  <c r="A1769" i="1"/>
  <c r="M1768" i="1"/>
  <c r="P1768" i="1" s="1"/>
  <c r="K1768" i="1"/>
  <c r="A1768" i="1"/>
  <c r="L1768" i="1" s="1"/>
  <c r="N1768" i="1" s="1"/>
  <c r="R1768" i="1" s="1"/>
  <c r="S1767" i="1"/>
  <c r="M1767" i="1"/>
  <c r="P1767" i="1" s="1"/>
  <c r="L1767" i="1"/>
  <c r="N1767" i="1" s="1"/>
  <c r="R1767" i="1" s="1"/>
  <c r="K1767" i="1"/>
  <c r="A1767" i="1"/>
  <c r="S1766" i="1"/>
  <c r="M1766" i="1"/>
  <c r="P1766" i="1" s="1"/>
  <c r="K1766" i="1"/>
  <c r="A1766" i="1"/>
  <c r="L1766" i="1" s="1"/>
  <c r="N1766" i="1" s="1"/>
  <c r="R1766" i="1" s="1"/>
  <c r="S1765" i="1"/>
  <c r="M1765" i="1"/>
  <c r="P1765" i="1" s="1"/>
  <c r="L1765" i="1"/>
  <c r="N1765" i="1" s="1"/>
  <c r="R1765" i="1" s="1"/>
  <c r="K1765" i="1"/>
  <c r="A1765" i="1"/>
  <c r="S1764" i="1"/>
  <c r="M1764" i="1"/>
  <c r="P1764" i="1" s="1"/>
  <c r="K1764" i="1"/>
  <c r="A1764" i="1"/>
  <c r="L1764" i="1" s="1"/>
  <c r="N1764" i="1" s="1"/>
  <c r="R1764" i="1" s="1"/>
  <c r="M1763" i="1"/>
  <c r="P1763" i="1" s="1"/>
  <c r="L1763" i="1"/>
  <c r="N1763" i="1" s="1"/>
  <c r="R1763" i="1" s="1"/>
  <c r="K1763" i="1"/>
  <c r="A1763" i="1"/>
  <c r="K1762" i="1"/>
  <c r="A1762" i="1"/>
  <c r="L1762" i="1" s="1"/>
  <c r="N1762" i="1" s="1"/>
  <c r="P1761" i="1"/>
  <c r="S1761" i="1" s="1"/>
  <c r="M1761" i="1"/>
  <c r="L1761" i="1"/>
  <c r="N1761" i="1" s="1"/>
  <c r="R1761" i="1" s="1"/>
  <c r="K1761" i="1"/>
  <c r="A1761" i="1"/>
  <c r="K1760" i="1"/>
  <c r="A1760" i="1"/>
  <c r="L1760" i="1" s="1"/>
  <c r="N1760" i="1" s="1"/>
  <c r="P1759" i="1"/>
  <c r="S1759" i="1" s="1"/>
  <c r="M1759" i="1"/>
  <c r="L1759" i="1"/>
  <c r="N1759" i="1" s="1"/>
  <c r="R1759" i="1" s="1"/>
  <c r="K1759" i="1"/>
  <c r="A1759" i="1"/>
  <c r="K1758" i="1"/>
  <c r="A1758" i="1"/>
  <c r="L1758" i="1" s="1"/>
  <c r="N1758" i="1" s="1"/>
  <c r="P1757" i="1"/>
  <c r="M1757" i="1"/>
  <c r="L1757" i="1"/>
  <c r="N1757" i="1" s="1"/>
  <c r="R1757" i="1" s="1"/>
  <c r="K1757" i="1"/>
  <c r="A1757" i="1"/>
  <c r="K1756" i="1"/>
  <c r="A1756" i="1"/>
  <c r="L1756" i="1" s="1"/>
  <c r="N1756" i="1" s="1"/>
  <c r="P1755" i="1"/>
  <c r="M1755" i="1"/>
  <c r="L1755" i="1"/>
  <c r="N1755" i="1" s="1"/>
  <c r="R1755" i="1" s="1"/>
  <c r="K1755" i="1"/>
  <c r="A1755" i="1"/>
  <c r="K1754" i="1"/>
  <c r="A1754" i="1"/>
  <c r="L1754" i="1" s="1"/>
  <c r="N1754" i="1" s="1"/>
  <c r="P1753" i="1"/>
  <c r="M1753" i="1"/>
  <c r="L1753" i="1"/>
  <c r="N1753" i="1" s="1"/>
  <c r="R1753" i="1" s="1"/>
  <c r="K1753" i="1"/>
  <c r="A1753" i="1"/>
  <c r="K1752" i="1"/>
  <c r="A1752" i="1"/>
  <c r="L1752" i="1" s="1"/>
  <c r="N1752" i="1" s="1"/>
  <c r="P1751" i="1"/>
  <c r="M1751" i="1"/>
  <c r="L1751" i="1"/>
  <c r="N1751" i="1" s="1"/>
  <c r="R1751" i="1" s="1"/>
  <c r="K1751" i="1"/>
  <c r="A1751" i="1"/>
  <c r="K1750" i="1"/>
  <c r="A1750" i="1"/>
  <c r="L1750" i="1" s="1"/>
  <c r="N1750" i="1" s="1"/>
  <c r="P1749" i="1"/>
  <c r="M1749" i="1"/>
  <c r="L1749" i="1"/>
  <c r="N1749" i="1" s="1"/>
  <c r="R1749" i="1" s="1"/>
  <c r="K1749" i="1"/>
  <c r="A1749" i="1"/>
  <c r="K1748" i="1"/>
  <c r="A1748" i="1"/>
  <c r="L1748" i="1" s="1"/>
  <c r="N1748" i="1" s="1"/>
  <c r="P1747" i="1"/>
  <c r="M1747" i="1"/>
  <c r="L1747" i="1"/>
  <c r="N1747" i="1" s="1"/>
  <c r="R1747" i="1" s="1"/>
  <c r="K1747" i="1"/>
  <c r="A1747" i="1"/>
  <c r="K1746" i="1"/>
  <c r="A1746" i="1"/>
  <c r="L1746" i="1" s="1"/>
  <c r="N1746" i="1" s="1"/>
  <c r="P1745" i="1"/>
  <c r="M1745" i="1"/>
  <c r="L1745" i="1"/>
  <c r="N1745" i="1" s="1"/>
  <c r="R1745" i="1" s="1"/>
  <c r="K1745" i="1"/>
  <c r="A1745" i="1"/>
  <c r="K1744" i="1"/>
  <c r="A1744" i="1"/>
  <c r="L1744" i="1" s="1"/>
  <c r="N1744" i="1" s="1"/>
  <c r="P1743" i="1"/>
  <c r="M1743" i="1"/>
  <c r="L1743" i="1"/>
  <c r="N1743" i="1" s="1"/>
  <c r="R1743" i="1" s="1"/>
  <c r="K1743" i="1"/>
  <c r="A1743" i="1"/>
  <c r="K1742" i="1"/>
  <c r="A1742" i="1"/>
  <c r="L1742" i="1" s="1"/>
  <c r="N1742" i="1" s="1"/>
  <c r="P1741" i="1"/>
  <c r="M1741" i="1"/>
  <c r="L1741" i="1"/>
  <c r="N1741" i="1" s="1"/>
  <c r="R1741" i="1" s="1"/>
  <c r="K1741" i="1"/>
  <c r="A1741" i="1"/>
  <c r="L1740" i="1"/>
  <c r="N1740" i="1" s="1"/>
  <c r="K1740" i="1"/>
  <c r="A1740" i="1"/>
  <c r="M1740" i="1" s="1"/>
  <c r="P1740" i="1" s="1"/>
  <c r="S1740" i="1" s="1"/>
  <c r="K1739" i="1"/>
  <c r="A1739" i="1"/>
  <c r="L1738" i="1"/>
  <c r="N1738" i="1" s="1"/>
  <c r="K1738" i="1"/>
  <c r="A1738" i="1"/>
  <c r="M1738" i="1" s="1"/>
  <c r="P1738" i="1" s="1"/>
  <c r="K1737" i="1"/>
  <c r="A1737" i="1"/>
  <c r="P1736" i="1"/>
  <c r="M1736" i="1"/>
  <c r="L1736" i="1"/>
  <c r="N1736" i="1" s="1"/>
  <c r="K1736" i="1"/>
  <c r="A1736" i="1"/>
  <c r="K1735" i="1"/>
  <c r="A1735" i="1"/>
  <c r="L1735" i="1" s="1"/>
  <c r="N1735" i="1" s="1"/>
  <c r="S1734" i="1"/>
  <c r="P1734" i="1"/>
  <c r="M1734" i="1"/>
  <c r="L1734" i="1"/>
  <c r="N1734" i="1" s="1"/>
  <c r="R1734" i="1" s="1"/>
  <c r="K1734" i="1"/>
  <c r="A1734" i="1"/>
  <c r="R1733" i="1"/>
  <c r="N1733" i="1"/>
  <c r="M1733" i="1"/>
  <c r="P1733" i="1" s="1"/>
  <c r="S1733" i="1" s="1"/>
  <c r="K1733" i="1"/>
  <c r="A1733" i="1"/>
  <c r="L1733" i="1" s="1"/>
  <c r="P1732" i="1"/>
  <c r="M1732" i="1"/>
  <c r="L1732" i="1"/>
  <c r="N1732" i="1" s="1"/>
  <c r="R1732" i="1" s="1"/>
  <c r="K1732" i="1"/>
  <c r="A1732" i="1"/>
  <c r="N1731" i="1"/>
  <c r="M1731" i="1"/>
  <c r="P1731" i="1" s="1"/>
  <c r="S1731" i="1" s="1"/>
  <c r="K1731" i="1"/>
  <c r="A1731" i="1"/>
  <c r="L1731" i="1" s="1"/>
  <c r="M1730" i="1"/>
  <c r="P1730" i="1" s="1"/>
  <c r="L1730" i="1"/>
  <c r="N1730" i="1" s="1"/>
  <c r="R1730" i="1" s="1"/>
  <c r="K1730" i="1"/>
  <c r="A1730" i="1"/>
  <c r="S1729" i="1"/>
  <c r="N1729" i="1"/>
  <c r="R1729" i="1" s="1"/>
  <c r="M1729" i="1"/>
  <c r="P1729" i="1" s="1"/>
  <c r="K1729" i="1"/>
  <c r="A1729" i="1"/>
  <c r="L1729" i="1" s="1"/>
  <c r="M1728" i="1"/>
  <c r="P1728" i="1" s="1"/>
  <c r="L1728" i="1"/>
  <c r="N1728" i="1" s="1"/>
  <c r="R1728" i="1" s="1"/>
  <c r="K1728" i="1"/>
  <c r="A1728" i="1"/>
  <c r="S1727" i="1"/>
  <c r="N1727" i="1"/>
  <c r="R1727" i="1" s="1"/>
  <c r="M1727" i="1"/>
  <c r="P1727" i="1" s="1"/>
  <c r="K1727" i="1"/>
  <c r="A1727" i="1"/>
  <c r="L1727" i="1" s="1"/>
  <c r="M1726" i="1"/>
  <c r="P1726" i="1" s="1"/>
  <c r="L1726" i="1"/>
  <c r="N1726" i="1" s="1"/>
  <c r="R1726" i="1" s="1"/>
  <c r="K1726" i="1"/>
  <c r="A1726" i="1"/>
  <c r="S1725" i="1"/>
  <c r="N1725" i="1"/>
  <c r="R1725" i="1" s="1"/>
  <c r="M1725" i="1"/>
  <c r="P1725" i="1" s="1"/>
  <c r="K1725" i="1"/>
  <c r="A1725" i="1"/>
  <c r="L1725" i="1" s="1"/>
  <c r="M1724" i="1"/>
  <c r="P1724" i="1" s="1"/>
  <c r="L1724" i="1"/>
  <c r="N1724" i="1" s="1"/>
  <c r="R1724" i="1" s="1"/>
  <c r="K1724" i="1"/>
  <c r="A1724" i="1"/>
  <c r="S1723" i="1"/>
  <c r="N1723" i="1"/>
  <c r="R1723" i="1" s="1"/>
  <c r="M1723" i="1"/>
  <c r="P1723" i="1" s="1"/>
  <c r="K1723" i="1"/>
  <c r="A1723" i="1"/>
  <c r="L1723" i="1" s="1"/>
  <c r="M1722" i="1"/>
  <c r="P1722" i="1" s="1"/>
  <c r="L1722" i="1"/>
  <c r="N1722" i="1" s="1"/>
  <c r="R1722" i="1" s="1"/>
  <c r="K1722" i="1"/>
  <c r="A1722" i="1"/>
  <c r="S1721" i="1"/>
  <c r="N1721" i="1"/>
  <c r="R1721" i="1" s="1"/>
  <c r="M1721" i="1"/>
  <c r="P1721" i="1" s="1"/>
  <c r="K1721" i="1"/>
  <c r="A1721" i="1"/>
  <c r="L1721" i="1" s="1"/>
  <c r="M1720" i="1"/>
  <c r="P1720" i="1" s="1"/>
  <c r="L1720" i="1"/>
  <c r="N1720" i="1" s="1"/>
  <c r="R1720" i="1" s="1"/>
  <c r="K1720" i="1"/>
  <c r="A1720" i="1"/>
  <c r="S1719" i="1"/>
  <c r="N1719" i="1"/>
  <c r="R1719" i="1" s="1"/>
  <c r="M1719" i="1"/>
  <c r="P1719" i="1" s="1"/>
  <c r="K1719" i="1"/>
  <c r="A1719" i="1"/>
  <c r="L1719" i="1" s="1"/>
  <c r="P1718" i="1"/>
  <c r="M1718" i="1"/>
  <c r="L1718" i="1"/>
  <c r="N1718" i="1" s="1"/>
  <c r="R1718" i="1" s="1"/>
  <c r="K1718" i="1"/>
  <c r="A1718" i="1"/>
  <c r="S1717" i="1"/>
  <c r="N1717" i="1"/>
  <c r="R1717" i="1" s="1"/>
  <c r="M1717" i="1"/>
  <c r="P1717" i="1" s="1"/>
  <c r="K1717" i="1"/>
  <c r="A1717" i="1"/>
  <c r="L1717" i="1" s="1"/>
  <c r="P1716" i="1"/>
  <c r="M1716" i="1"/>
  <c r="L1716" i="1"/>
  <c r="N1716" i="1" s="1"/>
  <c r="R1716" i="1" s="1"/>
  <c r="K1716" i="1"/>
  <c r="A1716" i="1"/>
  <c r="S1715" i="1"/>
  <c r="N1715" i="1"/>
  <c r="R1715" i="1" s="1"/>
  <c r="M1715" i="1"/>
  <c r="P1715" i="1" s="1"/>
  <c r="K1715" i="1"/>
  <c r="A1715" i="1"/>
  <c r="L1715" i="1" s="1"/>
  <c r="P1714" i="1"/>
  <c r="M1714" i="1"/>
  <c r="L1714" i="1"/>
  <c r="N1714" i="1" s="1"/>
  <c r="R1714" i="1" s="1"/>
  <c r="K1714" i="1"/>
  <c r="A1714" i="1"/>
  <c r="S1713" i="1"/>
  <c r="N1713" i="1"/>
  <c r="R1713" i="1" s="1"/>
  <c r="M1713" i="1"/>
  <c r="P1713" i="1" s="1"/>
  <c r="K1713" i="1"/>
  <c r="A1713" i="1"/>
  <c r="L1713" i="1" s="1"/>
  <c r="P1712" i="1"/>
  <c r="M1712" i="1"/>
  <c r="L1712" i="1"/>
  <c r="N1712" i="1" s="1"/>
  <c r="R1712" i="1" s="1"/>
  <c r="K1712" i="1"/>
  <c r="A1712" i="1"/>
  <c r="S1711" i="1"/>
  <c r="N1711" i="1"/>
  <c r="R1711" i="1" s="1"/>
  <c r="M1711" i="1"/>
  <c r="P1711" i="1" s="1"/>
  <c r="K1711" i="1"/>
  <c r="A1711" i="1"/>
  <c r="L1711" i="1" s="1"/>
  <c r="P1710" i="1"/>
  <c r="M1710" i="1"/>
  <c r="L1710" i="1"/>
  <c r="N1710" i="1" s="1"/>
  <c r="R1710" i="1" s="1"/>
  <c r="K1710" i="1"/>
  <c r="A1710" i="1"/>
  <c r="S1709" i="1"/>
  <c r="N1709" i="1"/>
  <c r="R1709" i="1" s="1"/>
  <c r="M1709" i="1"/>
  <c r="P1709" i="1" s="1"/>
  <c r="K1709" i="1"/>
  <c r="A1709" i="1"/>
  <c r="L1709" i="1" s="1"/>
  <c r="P1708" i="1"/>
  <c r="M1708" i="1"/>
  <c r="L1708" i="1"/>
  <c r="N1708" i="1" s="1"/>
  <c r="R1708" i="1" s="1"/>
  <c r="K1708" i="1"/>
  <c r="A1708" i="1"/>
  <c r="S1707" i="1"/>
  <c r="N1707" i="1"/>
  <c r="R1707" i="1" s="1"/>
  <c r="M1707" i="1"/>
  <c r="P1707" i="1" s="1"/>
  <c r="K1707" i="1"/>
  <c r="A1707" i="1"/>
  <c r="L1707" i="1" s="1"/>
  <c r="P1706" i="1"/>
  <c r="M1706" i="1"/>
  <c r="L1706" i="1"/>
  <c r="N1706" i="1" s="1"/>
  <c r="R1706" i="1" s="1"/>
  <c r="K1706" i="1"/>
  <c r="A1706" i="1"/>
  <c r="S1705" i="1"/>
  <c r="N1705" i="1"/>
  <c r="R1705" i="1" s="1"/>
  <c r="M1705" i="1"/>
  <c r="P1705" i="1" s="1"/>
  <c r="K1705" i="1"/>
  <c r="A1705" i="1"/>
  <c r="L1705" i="1" s="1"/>
  <c r="P1704" i="1"/>
  <c r="M1704" i="1"/>
  <c r="L1704" i="1"/>
  <c r="N1704" i="1" s="1"/>
  <c r="R1704" i="1" s="1"/>
  <c r="K1704" i="1"/>
  <c r="A1704" i="1"/>
  <c r="S1703" i="1"/>
  <c r="N1703" i="1"/>
  <c r="R1703" i="1" s="1"/>
  <c r="M1703" i="1"/>
  <c r="P1703" i="1" s="1"/>
  <c r="K1703" i="1"/>
  <c r="A1703" i="1"/>
  <c r="L1703" i="1" s="1"/>
  <c r="P1702" i="1"/>
  <c r="M1702" i="1"/>
  <c r="L1702" i="1"/>
  <c r="N1702" i="1" s="1"/>
  <c r="R1702" i="1" s="1"/>
  <c r="K1702" i="1"/>
  <c r="A1702" i="1"/>
  <c r="S1701" i="1"/>
  <c r="N1701" i="1"/>
  <c r="R1701" i="1" s="1"/>
  <c r="M1701" i="1"/>
  <c r="P1701" i="1" s="1"/>
  <c r="K1701" i="1"/>
  <c r="A1701" i="1"/>
  <c r="L1701" i="1" s="1"/>
  <c r="P1700" i="1"/>
  <c r="M1700" i="1"/>
  <c r="L1700" i="1"/>
  <c r="N1700" i="1" s="1"/>
  <c r="R1700" i="1" s="1"/>
  <c r="K1700" i="1"/>
  <c r="A1700" i="1"/>
  <c r="N1699" i="1"/>
  <c r="R1699" i="1" s="1"/>
  <c r="M1699" i="1"/>
  <c r="P1699" i="1" s="1"/>
  <c r="S1699" i="1" s="1"/>
  <c r="K1699" i="1"/>
  <c r="A1699" i="1"/>
  <c r="L1699" i="1" s="1"/>
  <c r="P1698" i="1"/>
  <c r="M1698" i="1"/>
  <c r="L1698" i="1"/>
  <c r="N1698" i="1" s="1"/>
  <c r="R1698" i="1" s="1"/>
  <c r="K1698" i="1"/>
  <c r="A1698" i="1"/>
  <c r="R1697" i="1"/>
  <c r="N1697" i="1"/>
  <c r="M1697" i="1"/>
  <c r="P1697" i="1" s="1"/>
  <c r="S1697" i="1" s="1"/>
  <c r="K1697" i="1"/>
  <c r="A1697" i="1"/>
  <c r="L1697" i="1" s="1"/>
  <c r="P1696" i="1"/>
  <c r="M1696" i="1"/>
  <c r="L1696" i="1"/>
  <c r="N1696" i="1" s="1"/>
  <c r="R1696" i="1" s="1"/>
  <c r="K1696" i="1"/>
  <c r="A1696" i="1"/>
  <c r="R1695" i="1"/>
  <c r="N1695" i="1"/>
  <c r="M1695" i="1"/>
  <c r="P1695" i="1" s="1"/>
  <c r="S1695" i="1" s="1"/>
  <c r="K1695" i="1"/>
  <c r="A1695" i="1"/>
  <c r="L1695" i="1" s="1"/>
  <c r="P1694" i="1"/>
  <c r="M1694" i="1"/>
  <c r="L1694" i="1"/>
  <c r="N1694" i="1" s="1"/>
  <c r="R1694" i="1" s="1"/>
  <c r="K1694" i="1"/>
  <c r="A1694" i="1"/>
  <c r="R1693" i="1"/>
  <c r="N1693" i="1"/>
  <c r="M1693" i="1"/>
  <c r="P1693" i="1" s="1"/>
  <c r="S1693" i="1" s="1"/>
  <c r="K1693" i="1"/>
  <c r="A1693" i="1"/>
  <c r="L1693" i="1" s="1"/>
  <c r="P1692" i="1"/>
  <c r="M1692" i="1"/>
  <c r="L1692" i="1"/>
  <c r="N1692" i="1" s="1"/>
  <c r="R1692" i="1" s="1"/>
  <c r="K1692" i="1"/>
  <c r="A1692" i="1"/>
  <c r="R1691" i="1"/>
  <c r="N1691" i="1"/>
  <c r="M1691" i="1"/>
  <c r="P1691" i="1" s="1"/>
  <c r="S1691" i="1" s="1"/>
  <c r="K1691" i="1"/>
  <c r="A1691" i="1"/>
  <c r="L1691" i="1" s="1"/>
  <c r="P1690" i="1"/>
  <c r="M1690" i="1"/>
  <c r="L1690" i="1"/>
  <c r="N1690" i="1" s="1"/>
  <c r="R1690" i="1" s="1"/>
  <c r="K1690" i="1"/>
  <c r="A1690" i="1"/>
  <c r="R1689" i="1"/>
  <c r="N1689" i="1"/>
  <c r="M1689" i="1"/>
  <c r="P1689" i="1" s="1"/>
  <c r="S1689" i="1" s="1"/>
  <c r="K1689" i="1"/>
  <c r="A1689" i="1"/>
  <c r="L1689" i="1" s="1"/>
  <c r="P1688" i="1"/>
  <c r="M1688" i="1"/>
  <c r="L1688" i="1"/>
  <c r="N1688" i="1" s="1"/>
  <c r="R1688" i="1" s="1"/>
  <c r="K1688" i="1"/>
  <c r="A1688" i="1"/>
  <c r="R1687" i="1"/>
  <c r="N1687" i="1"/>
  <c r="M1687" i="1"/>
  <c r="P1687" i="1" s="1"/>
  <c r="S1687" i="1" s="1"/>
  <c r="K1687" i="1"/>
  <c r="A1687" i="1"/>
  <c r="L1687" i="1" s="1"/>
  <c r="P1686" i="1"/>
  <c r="M1686" i="1"/>
  <c r="L1686" i="1"/>
  <c r="N1686" i="1" s="1"/>
  <c r="R1686" i="1" s="1"/>
  <c r="K1686" i="1"/>
  <c r="A1686" i="1"/>
  <c r="R1685" i="1"/>
  <c r="N1685" i="1"/>
  <c r="M1685" i="1"/>
  <c r="P1685" i="1" s="1"/>
  <c r="S1685" i="1" s="1"/>
  <c r="K1685" i="1"/>
  <c r="A1685" i="1"/>
  <c r="L1685" i="1" s="1"/>
  <c r="P1684" i="1"/>
  <c r="M1684" i="1"/>
  <c r="L1684" i="1"/>
  <c r="N1684" i="1" s="1"/>
  <c r="R1684" i="1" s="1"/>
  <c r="K1684" i="1"/>
  <c r="A1684" i="1"/>
  <c r="M1683" i="1"/>
  <c r="P1683" i="1" s="1"/>
  <c r="S1683" i="1" s="1"/>
  <c r="L1683" i="1"/>
  <c r="N1683" i="1" s="1"/>
  <c r="K1683" i="1"/>
  <c r="A1683" i="1"/>
  <c r="K1682" i="1"/>
  <c r="A1682" i="1"/>
  <c r="P1681" i="1"/>
  <c r="M1681" i="1"/>
  <c r="L1681" i="1"/>
  <c r="N1681" i="1" s="1"/>
  <c r="K1681" i="1"/>
  <c r="A1681" i="1"/>
  <c r="K1680" i="1"/>
  <c r="A1680" i="1"/>
  <c r="P1679" i="1"/>
  <c r="M1679" i="1"/>
  <c r="L1679" i="1"/>
  <c r="N1679" i="1" s="1"/>
  <c r="K1679" i="1"/>
  <c r="A1679" i="1"/>
  <c r="K1678" i="1"/>
  <c r="A1678" i="1"/>
  <c r="P1677" i="1"/>
  <c r="M1677" i="1"/>
  <c r="L1677" i="1"/>
  <c r="N1677" i="1" s="1"/>
  <c r="K1677" i="1"/>
  <c r="A1677" i="1"/>
  <c r="K1676" i="1"/>
  <c r="A1676" i="1"/>
  <c r="P1675" i="1"/>
  <c r="M1675" i="1"/>
  <c r="L1675" i="1"/>
  <c r="N1675" i="1" s="1"/>
  <c r="K1675" i="1"/>
  <c r="A1675" i="1"/>
  <c r="K1674" i="1"/>
  <c r="A1674" i="1"/>
  <c r="P1673" i="1"/>
  <c r="M1673" i="1"/>
  <c r="L1673" i="1"/>
  <c r="N1673" i="1" s="1"/>
  <c r="K1673" i="1"/>
  <c r="A1673" i="1"/>
  <c r="K1672" i="1"/>
  <c r="A1672" i="1"/>
  <c r="P1671" i="1"/>
  <c r="M1671" i="1"/>
  <c r="L1671" i="1"/>
  <c r="N1671" i="1" s="1"/>
  <c r="K1671" i="1"/>
  <c r="A1671" i="1"/>
  <c r="K1670" i="1"/>
  <c r="A1670" i="1"/>
  <c r="P1669" i="1"/>
  <c r="M1669" i="1"/>
  <c r="L1669" i="1"/>
  <c r="N1669" i="1" s="1"/>
  <c r="K1669" i="1"/>
  <c r="A1669" i="1"/>
  <c r="K1668" i="1"/>
  <c r="A1668" i="1"/>
  <c r="M1667" i="1"/>
  <c r="P1667" i="1" s="1"/>
  <c r="L1667" i="1"/>
  <c r="N1667" i="1" s="1"/>
  <c r="K1667" i="1"/>
  <c r="A1667" i="1"/>
  <c r="K1666" i="1"/>
  <c r="A1666" i="1"/>
  <c r="M1665" i="1"/>
  <c r="P1665" i="1" s="1"/>
  <c r="L1665" i="1"/>
  <c r="N1665" i="1" s="1"/>
  <c r="K1665" i="1"/>
  <c r="A1665" i="1"/>
  <c r="K1664" i="1"/>
  <c r="A1664" i="1"/>
  <c r="M1663" i="1"/>
  <c r="P1663" i="1" s="1"/>
  <c r="L1663" i="1"/>
  <c r="N1663" i="1" s="1"/>
  <c r="K1663" i="1"/>
  <c r="A1663" i="1"/>
  <c r="K1662" i="1"/>
  <c r="A1662" i="1"/>
  <c r="M1661" i="1"/>
  <c r="P1661" i="1" s="1"/>
  <c r="L1661" i="1"/>
  <c r="N1661" i="1" s="1"/>
  <c r="K1661" i="1"/>
  <c r="A1661" i="1"/>
  <c r="K1660" i="1"/>
  <c r="A1660" i="1"/>
  <c r="M1659" i="1"/>
  <c r="P1659" i="1" s="1"/>
  <c r="L1659" i="1"/>
  <c r="N1659" i="1" s="1"/>
  <c r="K1659" i="1"/>
  <c r="A1659" i="1"/>
  <c r="K1658" i="1"/>
  <c r="A1658" i="1"/>
  <c r="M1657" i="1"/>
  <c r="P1657" i="1" s="1"/>
  <c r="L1657" i="1"/>
  <c r="N1657" i="1" s="1"/>
  <c r="K1657" i="1"/>
  <c r="A1657" i="1"/>
  <c r="K1656" i="1"/>
  <c r="A1656" i="1"/>
  <c r="M1655" i="1"/>
  <c r="P1655" i="1" s="1"/>
  <c r="L1655" i="1"/>
  <c r="N1655" i="1" s="1"/>
  <c r="K1655" i="1"/>
  <c r="A1655" i="1"/>
  <c r="K1654" i="1"/>
  <c r="A1654" i="1"/>
  <c r="M1653" i="1"/>
  <c r="P1653" i="1" s="1"/>
  <c r="L1653" i="1"/>
  <c r="N1653" i="1" s="1"/>
  <c r="K1653" i="1"/>
  <c r="A1653" i="1"/>
  <c r="S1652" i="1"/>
  <c r="N1652" i="1"/>
  <c r="M1652" i="1"/>
  <c r="P1652" i="1" s="1"/>
  <c r="K1652" i="1"/>
  <c r="A1652" i="1"/>
  <c r="L1652" i="1" s="1"/>
  <c r="M1651" i="1"/>
  <c r="P1651" i="1" s="1"/>
  <c r="L1651" i="1"/>
  <c r="N1651" i="1" s="1"/>
  <c r="R1651" i="1" s="1"/>
  <c r="K1651" i="1"/>
  <c r="A1651" i="1"/>
  <c r="S1650" i="1"/>
  <c r="N1650" i="1"/>
  <c r="M1650" i="1"/>
  <c r="P1650" i="1" s="1"/>
  <c r="K1650" i="1"/>
  <c r="A1650" i="1"/>
  <c r="L1650" i="1" s="1"/>
  <c r="M1649" i="1"/>
  <c r="P1649" i="1" s="1"/>
  <c r="L1649" i="1"/>
  <c r="N1649" i="1" s="1"/>
  <c r="R1649" i="1" s="1"/>
  <c r="K1649" i="1"/>
  <c r="A1649" i="1"/>
  <c r="S1648" i="1"/>
  <c r="N1648" i="1"/>
  <c r="M1648" i="1"/>
  <c r="P1648" i="1" s="1"/>
  <c r="K1648" i="1"/>
  <c r="A1648" i="1"/>
  <c r="L1648" i="1" s="1"/>
  <c r="M1647" i="1"/>
  <c r="P1647" i="1" s="1"/>
  <c r="L1647" i="1"/>
  <c r="N1647" i="1" s="1"/>
  <c r="R1647" i="1" s="1"/>
  <c r="K1647" i="1"/>
  <c r="A1647" i="1"/>
  <c r="S1646" i="1"/>
  <c r="N1646" i="1"/>
  <c r="M1646" i="1"/>
  <c r="P1646" i="1" s="1"/>
  <c r="K1646" i="1"/>
  <c r="A1646" i="1"/>
  <c r="L1646" i="1" s="1"/>
  <c r="M1645" i="1"/>
  <c r="P1645" i="1" s="1"/>
  <c r="L1645" i="1"/>
  <c r="N1645" i="1" s="1"/>
  <c r="R1645" i="1" s="1"/>
  <c r="K1645" i="1"/>
  <c r="A1645" i="1"/>
  <c r="S1644" i="1"/>
  <c r="N1644" i="1"/>
  <c r="M1644" i="1"/>
  <c r="P1644" i="1" s="1"/>
  <c r="K1644" i="1"/>
  <c r="A1644" i="1"/>
  <c r="L1644" i="1" s="1"/>
  <c r="P1643" i="1"/>
  <c r="S1643" i="1" s="1"/>
  <c r="M1643" i="1"/>
  <c r="L1643" i="1"/>
  <c r="N1643" i="1" s="1"/>
  <c r="R1643" i="1" s="1"/>
  <c r="K1643" i="1"/>
  <c r="A1643" i="1"/>
  <c r="S1642" i="1"/>
  <c r="N1642" i="1"/>
  <c r="M1642" i="1"/>
  <c r="P1642" i="1" s="1"/>
  <c r="K1642" i="1"/>
  <c r="A1642" i="1"/>
  <c r="L1642" i="1" s="1"/>
  <c r="P1641" i="1"/>
  <c r="S1641" i="1" s="1"/>
  <c r="M1641" i="1"/>
  <c r="L1641" i="1"/>
  <c r="N1641" i="1" s="1"/>
  <c r="R1641" i="1" s="1"/>
  <c r="K1641" i="1"/>
  <c r="A1641" i="1"/>
  <c r="S1640" i="1"/>
  <c r="N1640" i="1"/>
  <c r="M1640" i="1"/>
  <c r="P1640" i="1" s="1"/>
  <c r="K1640" i="1"/>
  <c r="A1640" i="1"/>
  <c r="L1640" i="1" s="1"/>
  <c r="P1639" i="1"/>
  <c r="S1639" i="1" s="1"/>
  <c r="M1639" i="1"/>
  <c r="L1639" i="1"/>
  <c r="N1639" i="1" s="1"/>
  <c r="R1639" i="1" s="1"/>
  <c r="K1639" i="1"/>
  <c r="A1639" i="1"/>
  <c r="S1638" i="1"/>
  <c r="N1638" i="1"/>
  <c r="M1638" i="1"/>
  <c r="P1638" i="1" s="1"/>
  <c r="K1638" i="1"/>
  <c r="A1638" i="1"/>
  <c r="L1638" i="1" s="1"/>
  <c r="P1637" i="1"/>
  <c r="S1637" i="1" s="1"/>
  <c r="M1637" i="1"/>
  <c r="L1637" i="1"/>
  <c r="N1637" i="1" s="1"/>
  <c r="R1637" i="1" s="1"/>
  <c r="K1637" i="1"/>
  <c r="A1637" i="1"/>
  <c r="S1636" i="1"/>
  <c r="N1636" i="1"/>
  <c r="M1636" i="1"/>
  <c r="P1636" i="1" s="1"/>
  <c r="K1636" i="1"/>
  <c r="A1636" i="1"/>
  <c r="L1636" i="1" s="1"/>
  <c r="P1635" i="1"/>
  <c r="S1635" i="1" s="1"/>
  <c r="M1635" i="1"/>
  <c r="L1635" i="1"/>
  <c r="N1635" i="1" s="1"/>
  <c r="R1635" i="1" s="1"/>
  <c r="K1635" i="1"/>
  <c r="A1635" i="1"/>
  <c r="S1634" i="1"/>
  <c r="N1634" i="1"/>
  <c r="M1634" i="1"/>
  <c r="P1634" i="1" s="1"/>
  <c r="K1634" i="1"/>
  <c r="A1634" i="1"/>
  <c r="L1634" i="1" s="1"/>
  <c r="P1633" i="1"/>
  <c r="S1633" i="1" s="1"/>
  <c r="M1633" i="1"/>
  <c r="L1633" i="1"/>
  <c r="N1633" i="1" s="1"/>
  <c r="R1633" i="1" s="1"/>
  <c r="K1633" i="1"/>
  <c r="A1633" i="1"/>
  <c r="S1632" i="1"/>
  <c r="N1632" i="1"/>
  <c r="M1632" i="1"/>
  <c r="P1632" i="1" s="1"/>
  <c r="K1632" i="1"/>
  <c r="A1632" i="1"/>
  <c r="L1632" i="1" s="1"/>
  <c r="P1631" i="1"/>
  <c r="M1631" i="1"/>
  <c r="L1631" i="1"/>
  <c r="N1631" i="1" s="1"/>
  <c r="R1631" i="1" s="1"/>
  <c r="K1631" i="1"/>
  <c r="A1631" i="1"/>
  <c r="S1630" i="1"/>
  <c r="N1630" i="1"/>
  <c r="M1630" i="1"/>
  <c r="P1630" i="1" s="1"/>
  <c r="K1630" i="1"/>
  <c r="A1630" i="1"/>
  <c r="L1630" i="1" s="1"/>
  <c r="P1629" i="1"/>
  <c r="M1629" i="1"/>
  <c r="L1629" i="1"/>
  <c r="N1629" i="1" s="1"/>
  <c r="R1629" i="1" s="1"/>
  <c r="K1629" i="1"/>
  <c r="A1629" i="1"/>
  <c r="S1628" i="1"/>
  <c r="N1628" i="1"/>
  <c r="M1628" i="1"/>
  <c r="P1628" i="1" s="1"/>
  <c r="K1628" i="1"/>
  <c r="A1628" i="1"/>
  <c r="L1628" i="1" s="1"/>
  <c r="P1627" i="1"/>
  <c r="M1627" i="1"/>
  <c r="L1627" i="1"/>
  <c r="N1627" i="1" s="1"/>
  <c r="R1627" i="1" s="1"/>
  <c r="K1627" i="1"/>
  <c r="A1627" i="1"/>
  <c r="S1626" i="1"/>
  <c r="N1626" i="1"/>
  <c r="M1626" i="1"/>
  <c r="P1626" i="1" s="1"/>
  <c r="K1626" i="1"/>
  <c r="A1626" i="1"/>
  <c r="L1626" i="1" s="1"/>
  <c r="P1625" i="1"/>
  <c r="M1625" i="1"/>
  <c r="L1625" i="1"/>
  <c r="N1625" i="1" s="1"/>
  <c r="R1625" i="1" s="1"/>
  <c r="K1625" i="1"/>
  <c r="A1625" i="1"/>
  <c r="S1624" i="1"/>
  <c r="N1624" i="1"/>
  <c r="M1624" i="1"/>
  <c r="P1624" i="1" s="1"/>
  <c r="K1624" i="1"/>
  <c r="A1624" i="1"/>
  <c r="L1624" i="1" s="1"/>
  <c r="P1623" i="1"/>
  <c r="M1623" i="1"/>
  <c r="L1623" i="1"/>
  <c r="N1623" i="1" s="1"/>
  <c r="R1623" i="1" s="1"/>
  <c r="K1623" i="1"/>
  <c r="A1623" i="1"/>
  <c r="S1622" i="1"/>
  <c r="N1622" i="1"/>
  <c r="M1622" i="1"/>
  <c r="P1622" i="1" s="1"/>
  <c r="K1622" i="1"/>
  <c r="A1622" i="1"/>
  <c r="L1622" i="1" s="1"/>
  <c r="P1621" i="1"/>
  <c r="M1621" i="1"/>
  <c r="L1621" i="1"/>
  <c r="N1621" i="1" s="1"/>
  <c r="R1621" i="1" s="1"/>
  <c r="K1621" i="1"/>
  <c r="A1621" i="1"/>
  <c r="S1620" i="1"/>
  <c r="N1620" i="1"/>
  <c r="M1620" i="1"/>
  <c r="P1620" i="1" s="1"/>
  <c r="K1620" i="1"/>
  <c r="A1620" i="1"/>
  <c r="L1620" i="1" s="1"/>
  <c r="P1619" i="1"/>
  <c r="M1619" i="1"/>
  <c r="L1619" i="1"/>
  <c r="N1619" i="1" s="1"/>
  <c r="R1619" i="1" s="1"/>
  <c r="K1619" i="1"/>
  <c r="A1619" i="1"/>
  <c r="S1618" i="1"/>
  <c r="N1618" i="1"/>
  <c r="M1618" i="1"/>
  <c r="P1618" i="1" s="1"/>
  <c r="K1618" i="1"/>
  <c r="A1618" i="1"/>
  <c r="L1618" i="1" s="1"/>
  <c r="P1617" i="1"/>
  <c r="M1617" i="1"/>
  <c r="L1617" i="1"/>
  <c r="N1617" i="1" s="1"/>
  <c r="R1617" i="1" s="1"/>
  <c r="K1617" i="1"/>
  <c r="A1617" i="1"/>
  <c r="S1616" i="1"/>
  <c r="N1616" i="1"/>
  <c r="M1616" i="1"/>
  <c r="P1616" i="1" s="1"/>
  <c r="K1616" i="1"/>
  <c r="A1616" i="1"/>
  <c r="L1616" i="1" s="1"/>
  <c r="P1615" i="1"/>
  <c r="M1615" i="1"/>
  <c r="L1615" i="1"/>
  <c r="N1615" i="1" s="1"/>
  <c r="R1615" i="1" s="1"/>
  <c r="K1615" i="1"/>
  <c r="A1615" i="1"/>
  <c r="S1614" i="1"/>
  <c r="N1614" i="1"/>
  <c r="M1614" i="1"/>
  <c r="P1614" i="1" s="1"/>
  <c r="K1614" i="1"/>
  <c r="A1614" i="1"/>
  <c r="L1614" i="1" s="1"/>
  <c r="P1613" i="1"/>
  <c r="M1613" i="1"/>
  <c r="L1613" i="1"/>
  <c r="N1613" i="1" s="1"/>
  <c r="R1613" i="1" s="1"/>
  <c r="K1613" i="1"/>
  <c r="A1613" i="1"/>
  <c r="S1612" i="1"/>
  <c r="N1612" i="1"/>
  <c r="M1612" i="1"/>
  <c r="P1612" i="1" s="1"/>
  <c r="K1612" i="1"/>
  <c r="A1612" i="1"/>
  <c r="L1612" i="1" s="1"/>
  <c r="P1611" i="1"/>
  <c r="M1611" i="1"/>
  <c r="L1611" i="1"/>
  <c r="N1611" i="1" s="1"/>
  <c r="R1611" i="1" s="1"/>
  <c r="K1611" i="1"/>
  <c r="A1611" i="1"/>
  <c r="S1610" i="1"/>
  <c r="N1610" i="1"/>
  <c r="M1610" i="1"/>
  <c r="P1610" i="1" s="1"/>
  <c r="K1610" i="1"/>
  <c r="A1610" i="1"/>
  <c r="L1610" i="1" s="1"/>
  <c r="P1609" i="1"/>
  <c r="M1609" i="1"/>
  <c r="L1609" i="1"/>
  <c r="N1609" i="1" s="1"/>
  <c r="R1609" i="1" s="1"/>
  <c r="K1609" i="1"/>
  <c r="A1609" i="1"/>
  <c r="S1608" i="1"/>
  <c r="N1608" i="1"/>
  <c r="M1608" i="1"/>
  <c r="P1608" i="1" s="1"/>
  <c r="K1608" i="1"/>
  <c r="A1608" i="1"/>
  <c r="L1608" i="1" s="1"/>
  <c r="P1607" i="1"/>
  <c r="M1607" i="1"/>
  <c r="L1607" i="1"/>
  <c r="N1607" i="1" s="1"/>
  <c r="R1607" i="1" s="1"/>
  <c r="K1607" i="1"/>
  <c r="A1607" i="1"/>
  <c r="S1606" i="1"/>
  <c r="N1606" i="1"/>
  <c r="M1606" i="1"/>
  <c r="P1606" i="1" s="1"/>
  <c r="K1606" i="1"/>
  <c r="A1606" i="1"/>
  <c r="L1606" i="1" s="1"/>
  <c r="P1605" i="1"/>
  <c r="M1605" i="1"/>
  <c r="L1605" i="1"/>
  <c r="N1605" i="1" s="1"/>
  <c r="R1605" i="1" s="1"/>
  <c r="K1605" i="1"/>
  <c r="A1605" i="1"/>
  <c r="S1604" i="1"/>
  <c r="N1604" i="1"/>
  <c r="M1604" i="1"/>
  <c r="P1604" i="1" s="1"/>
  <c r="K1604" i="1"/>
  <c r="A1604" i="1"/>
  <c r="L1604" i="1" s="1"/>
  <c r="P1603" i="1"/>
  <c r="M1603" i="1"/>
  <c r="L1603" i="1"/>
  <c r="N1603" i="1" s="1"/>
  <c r="R1603" i="1" s="1"/>
  <c r="K1603" i="1"/>
  <c r="A1603" i="1"/>
  <c r="S1602" i="1"/>
  <c r="N1602" i="1"/>
  <c r="M1602" i="1"/>
  <c r="P1602" i="1" s="1"/>
  <c r="K1602" i="1"/>
  <c r="A1602" i="1"/>
  <c r="L1602" i="1" s="1"/>
  <c r="P1601" i="1"/>
  <c r="M1601" i="1"/>
  <c r="L1601" i="1"/>
  <c r="N1601" i="1" s="1"/>
  <c r="R1601" i="1" s="1"/>
  <c r="K1601" i="1"/>
  <c r="A1601" i="1"/>
  <c r="S1600" i="1"/>
  <c r="N1600" i="1"/>
  <c r="M1600" i="1"/>
  <c r="P1600" i="1" s="1"/>
  <c r="K1600" i="1"/>
  <c r="A1600" i="1"/>
  <c r="L1600" i="1" s="1"/>
  <c r="P1599" i="1"/>
  <c r="M1599" i="1"/>
  <c r="L1599" i="1"/>
  <c r="N1599" i="1" s="1"/>
  <c r="R1599" i="1" s="1"/>
  <c r="K1599" i="1"/>
  <c r="A1599" i="1"/>
  <c r="S1598" i="1"/>
  <c r="N1598" i="1"/>
  <c r="M1598" i="1"/>
  <c r="P1598" i="1" s="1"/>
  <c r="K1598" i="1"/>
  <c r="A1598" i="1"/>
  <c r="L1598" i="1" s="1"/>
  <c r="P1597" i="1"/>
  <c r="M1597" i="1"/>
  <c r="L1597" i="1"/>
  <c r="N1597" i="1" s="1"/>
  <c r="R1597" i="1" s="1"/>
  <c r="K1597" i="1"/>
  <c r="A1597" i="1"/>
  <c r="S1596" i="1"/>
  <c r="N1596" i="1"/>
  <c r="M1596" i="1"/>
  <c r="P1596" i="1" s="1"/>
  <c r="K1596" i="1"/>
  <c r="A1596" i="1"/>
  <c r="L1596" i="1" s="1"/>
  <c r="P1595" i="1"/>
  <c r="M1595" i="1"/>
  <c r="L1595" i="1"/>
  <c r="N1595" i="1" s="1"/>
  <c r="R1595" i="1" s="1"/>
  <c r="K1595" i="1"/>
  <c r="A1595" i="1"/>
  <c r="S1594" i="1"/>
  <c r="N1594" i="1"/>
  <c r="M1594" i="1"/>
  <c r="P1594" i="1" s="1"/>
  <c r="K1594" i="1"/>
  <c r="A1594" i="1"/>
  <c r="L1594" i="1" s="1"/>
  <c r="P1593" i="1"/>
  <c r="M1593" i="1"/>
  <c r="L1593" i="1"/>
  <c r="N1593" i="1" s="1"/>
  <c r="R1593" i="1" s="1"/>
  <c r="K1593" i="1"/>
  <c r="A1593" i="1"/>
  <c r="S1592" i="1"/>
  <c r="N1592" i="1"/>
  <c r="M1592" i="1"/>
  <c r="P1592" i="1" s="1"/>
  <c r="K1592" i="1"/>
  <c r="A1592" i="1"/>
  <c r="L1592" i="1" s="1"/>
  <c r="P1591" i="1"/>
  <c r="M1591" i="1"/>
  <c r="L1591" i="1"/>
  <c r="N1591" i="1" s="1"/>
  <c r="R1591" i="1" s="1"/>
  <c r="K1591" i="1"/>
  <c r="A1591" i="1"/>
  <c r="S1590" i="1"/>
  <c r="N1590" i="1"/>
  <c r="M1590" i="1"/>
  <c r="P1590" i="1" s="1"/>
  <c r="K1590" i="1"/>
  <c r="A1590" i="1"/>
  <c r="L1590" i="1" s="1"/>
  <c r="P1589" i="1"/>
  <c r="M1589" i="1"/>
  <c r="L1589" i="1"/>
  <c r="N1589" i="1" s="1"/>
  <c r="R1589" i="1" s="1"/>
  <c r="K1589" i="1"/>
  <c r="A1589" i="1"/>
  <c r="S1588" i="1"/>
  <c r="N1588" i="1"/>
  <c r="M1588" i="1"/>
  <c r="P1588" i="1" s="1"/>
  <c r="K1588" i="1"/>
  <c r="A1588" i="1"/>
  <c r="L1588" i="1" s="1"/>
  <c r="P1587" i="1"/>
  <c r="M1587" i="1"/>
  <c r="L1587" i="1"/>
  <c r="N1587" i="1" s="1"/>
  <c r="R1587" i="1" s="1"/>
  <c r="K1587" i="1"/>
  <c r="A1587" i="1"/>
  <c r="S1586" i="1"/>
  <c r="N1586" i="1"/>
  <c r="M1586" i="1"/>
  <c r="P1586" i="1" s="1"/>
  <c r="K1586" i="1"/>
  <c r="A1586" i="1"/>
  <c r="L1586" i="1" s="1"/>
  <c r="P1585" i="1"/>
  <c r="M1585" i="1"/>
  <c r="L1585" i="1"/>
  <c r="N1585" i="1" s="1"/>
  <c r="R1585" i="1" s="1"/>
  <c r="K1585" i="1"/>
  <c r="A1585" i="1"/>
  <c r="S1584" i="1"/>
  <c r="N1584" i="1"/>
  <c r="M1584" i="1"/>
  <c r="P1584" i="1" s="1"/>
  <c r="K1584" i="1"/>
  <c r="A1584" i="1"/>
  <c r="L1584" i="1" s="1"/>
  <c r="P1583" i="1"/>
  <c r="M1583" i="1"/>
  <c r="L1583" i="1"/>
  <c r="N1583" i="1" s="1"/>
  <c r="R1583" i="1" s="1"/>
  <c r="K1583" i="1"/>
  <c r="A1583" i="1"/>
  <c r="S1582" i="1"/>
  <c r="N1582" i="1"/>
  <c r="M1582" i="1"/>
  <c r="P1582" i="1" s="1"/>
  <c r="K1582" i="1"/>
  <c r="A1582" i="1"/>
  <c r="L1582" i="1" s="1"/>
  <c r="P1581" i="1"/>
  <c r="M1581" i="1"/>
  <c r="L1581" i="1"/>
  <c r="N1581" i="1" s="1"/>
  <c r="R1581" i="1" s="1"/>
  <c r="K1581" i="1"/>
  <c r="A1581" i="1"/>
  <c r="S1580" i="1"/>
  <c r="N1580" i="1"/>
  <c r="M1580" i="1"/>
  <c r="P1580" i="1" s="1"/>
  <c r="K1580" i="1"/>
  <c r="A1580" i="1"/>
  <c r="L1580" i="1" s="1"/>
  <c r="P1579" i="1"/>
  <c r="M1579" i="1"/>
  <c r="L1579" i="1"/>
  <c r="N1579" i="1" s="1"/>
  <c r="R1579" i="1" s="1"/>
  <c r="K1579" i="1"/>
  <c r="A1579" i="1"/>
  <c r="S1578" i="1"/>
  <c r="N1578" i="1"/>
  <c r="M1578" i="1"/>
  <c r="P1578" i="1" s="1"/>
  <c r="K1578" i="1"/>
  <c r="A1578" i="1"/>
  <c r="L1578" i="1" s="1"/>
  <c r="P1577" i="1"/>
  <c r="M1577" i="1"/>
  <c r="L1577" i="1"/>
  <c r="N1577" i="1" s="1"/>
  <c r="R1577" i="1" s="1"/>
  <c r="K1577" i="1"/>
  <c r="A1577" i="1"/>
  <c r="S1576" i="1"/>
  <c r="N1576" i="1"/>
  <c r="M1576" i="1"/>
  <c r="P1576" i="1" s="1"/>
  <c r="K1576" i="1"/>
  <c r="A1576" i="1"/>
  <c r="L1576" i="1" s="1"/>
  <c r="P1575" i="1"/>
  <c r="M1575" i="1"/>
  <c r="L1575" i="1"/>
  <c r="N1575" i="1" s="1"/>
  <c r="R1575" i="1" s="1"/>
  <c r="K1575" i="1"/>
  <c r="A1575" i="1"/>
  <c r="S1574" i="1"/>
  <c r="N1574" i="1"/>
  <c r="M1574" i="1"/>
  <c r="P1574" i="1" s="1"/>
  <c r="K1574" i="1"/>
  <c r="A1574" i="1"/>
  <c r="L1574" i="1" s="1"/>
  <c r="P1573" i="1"/>
  <c r="M1573" i="1"/>
  <c r="L1573" i="1"/>
  <c r="N1573" i="1" s="1"/>
  <c r="R1573" i="1" s="1"/>
  <c r="K1573" i="1"/>
  <c r="A1573" i="1"/>
  <c r="S1572" i="1"/>
  <c r="N1572" i="1"/>
  <c r="M1572" i="1"/>
  <c r="P1572" i="1" s="1"/>
  <c r="K1572" i="1"/>
  <c r="A1572" i="1"/>
  <c r="L1572" i="1" s="1"/>
  <c r="P1571" i="1"/>
  <c r="M1571" i="1"/>
  <c r="L1571" i="1"/>
  <c r="N1571" i="1" s="1"/>
  <c r="R1571" i="1" s="1"/>
  <c r="K1571" i="1"/>
  <c r="A1571" i="1"/>
  <c r="S1570" i="1"/>
  <c r="N1570" i="1"/>
  <c r="M1570" i="1"/>
  <c r="P1570" i="1" s="1"/>
  <c r="K1570" i="1"/>
  <c r="A1570" i="1"/>
  <c r="L1570" i="1" s="1"/>
  <c r="P1569" i="1"/>
  <c r="M1569" i="1"/>
  <c r="L1569" i="1"/>
  <c r="N1569" i="1" s="1"/>
  <c r="R1569" i="1" s="1"/>
  <c r="K1569" i="1"/>
  <c r="A1569" i="1"/>
  <c r="S1568" i="1"/>
  <c r="N1568" i="1"/>
  <c r="M1568" i="1"/>
  <c r="P1568" i="1" s="1"/>
  <c r="K1568" i="1"/>
  <c r="A1568" i="1"/>
  <c r="L1568" i="1" s="1"/>
  <c r="P1567" i="1"/>
  <c r="M1567" i="1"/>
  <c r="L1567" i="1"/>
  <c r="N1567" i="1" s="1"/>
  <c r="R1567" i="1" s="1"/>
  <c r="K1567" i="1"/>
  <c r="A1567" i="1"/>
  <c r="S1566" i="1"/>
  <c r="N1566" i="1"/>
  <c r="M1566" i="1"/>
  <c r="P1566" i="1" s="1"/>
  <c r="K1566" i="1"/>
  <c r="A1566" i="1"/>
  <c r="L1566" i="1" s="1"/>
  <c r="P1565" i="1"/>
  <c r="M1565" i="1"/>
  <c r="L1565" i="1"/>
  <c r="N1565" i="1" s="1"/>
  <c r="R1565" i="1" s="1"/>
  <c r="K1565" i="1"/>
  <c r="A1565" i="1"/>
  <c r="S1564" i="1"/>
  <c r="N1564" i="1"/>
  <c r="M1564" i="1"/>
  <c r="P1564" i="1" s="1"/>
  <c r="K1564" i="1"/>
  <c r="A1564" i="1"/>
  <c r="L1564" i="1" s="1"/>
  <c r="P1563" i="1"/>
  <c r="M1563" i="1"/>
  <c r="L1563" i="1"/>
  <c r="N1563" i="1" s="1"/>
  <c r="R1563" i="1" s="1"/>
  <c r="K1563" i="1"/>
  <c r="A1563" i="1"/>
  <c r="S1562" i="1"/>
  <c r="N1562" i="1"/>
  <c r="M1562" i="1"/>
  <c r="P1562" i="1" s="1"/>
  <c r="K1562" i="1"/>
  <c r="A1562" i="1"/>
  <c r="L1562" i="1" s="1"/>
  <c r="P1561" i="1"/>
  <c r="M1561" i="1"/>
  <c r="L1561" i="1"/>
  <c r="N1561" i="1" s="1"/>
  <c r="R1561" i="1" s="1"/>
  <c r="K1561" i="1"/>
  <c r="A1561" i="1"/>
  <c r="S1560" i="1"/>
  <c r="N1560" i="1"/>
  <c r="M1560" i="1"/>
  <c r="P1560" i="1" s="1"/>
  <c r="K1560" i="1"/>
  <c r="A1560" i="1"/>
  <c r="L1560" i="1" s="1"/>
  <c r="P1559" i="1"/>
  <c r="M1559" i="1"/>
  <c r="L1559" i="1"/>
  <c r="N1559" i="1" s="1"/>
  <c r="R1559" i="1" s="1"/>
  <c r="K1559" i="1"/>
  <c r="A1559" i="1"/>
  <c r="S1558" i="1"/>
  <c r="N1558" i="1"/>
  <c r="M1558" i="1"/>
  <c r="P1558" i="1" s="1"/>
  <c r="K1558" i="1"/>
  <c r="A1558" i="1"/>
  <c r="L1558" i="1" s="1"/>
  <c r="P1557" i="1"/>
  <c r="M1557" i="1"/>
  <c r="L1557" i="1"/>
  <c r="N1557" i="1" s="1"/>
  <c r="R1557" i="1" s="1"/>
  <c r="K1557" i="1"/>
  <c r="A1557" i="1"/>
  <c r="S1556" i="1"/>
  <c r="N1556" i="1"/>
  <c r="M1556" i="1"/>
  <c r="P1556" i="1" s="1"/>
  <c r="K1556" i="1"/>
  <c r="A1556" i="1"/>
  <c r="L1556" i="1" s="1"/>
  <c r="P1555" i="1"/>
  <c r="M1555" i="1"/>
  <c r="L1555" i="1"/>
  <c r="N1555" i="1" s="1"/>
  <c r="R1555" i="1" s="1"/>
  <c r="K1555" i="1"/>
  <c r="A1555" i="1"/>
  <c r="S1554" i="1"/>
  <c r="N1554" i="1"/>
  <c r="M1554" i="1"/>
  <c r="P1554" i="1" s="1"/>
  <c r="K1554" i="1"/>
  <c r="A1554" i="1"/>
  <c r="L1554" i="1" s="1"/>
  <c r="P1553" i="1"/>
  <c r="M1553" i="1"/>
  <c r="L1553" i="1"/>
  <c r="N1553" i="1" s="1"/>
  <c r="R1553" i="1" s="1"/>
  <c r="K1553" i="1"/>
  <c r="A1553" i="1"/>
  <c r="S1552" i="1"/>
  <c r="N1552" i="1"/>
  <c r="M1552" i="1"/>
  <c r="P1552" i="1" s="1"/>
  <c r="K1552" i="1"/>
  <c r="A1552" i="1"/>
  <c r="L1552" i="1" s="1"/>
  <c r="P1551" i="1"/>
  <c r="M1551" i="1"/>
  <c r="L1551" i="1"/>
  <c r="N1551" i="1" s="1"/>
  <c r="R1551" i="1" s="1"/>
  <c r="K1551" i="1"/>
  <c r="A1551" i="1"/>
  <c r="S1550" i="1"/>
  <c r="N1550" i="1"/>
  <c r="M1550" i="1"/>
  <c r="P1550" i="1" s="1"/>
  <c r="K1550" i="1"/>
  <c r="A1550" i="1"/>
  <c r="L1550" i="1" s="1"/>
  <c r="P1549" i="1"/>
  <c r="M1549" i="1"/>
  <c r="L1549" i="1"/>
  <c r="N1549" i="1" s="1"/>
  <c r="R1549" i="1" s="1"/>
  <c r="K1549" i="1"/>
  <c r="A1549" i="1"/>
  <c r="S1548" i="1"/>
  <c r="N1548" i="1"/>
  <c r="M1548" i="1"/>
  <c r="P1548" i="1" s="1"/>
  <c r="K1548" i="1"/>
  <c r="A1548" i="1"/>
  <c r="L1548" i="1" s="1"/>
  <c r="P1547" i="1"/>
  <c r="M1547" i="1"/>
  <c r="L1547" i="1"/>
  <c r="N1547" i="1" s="1"/>
  <c r="R1547" i="1" s="1"/>
  <c r="K1547" i="1"/>
  <c r="A1547" i="1"/>
  <c r="S1546" i="1"/>
  <c r="N1546" i="1"/>
  <c r="M1546" i="1"/>
  <c r="P1546" i="1" s="1"/>
  <c r="K1546" i="1"/>
  <c r="A1546" i="1"/>
  <c r="L1546" i="1" s="1"/>
  <c r="P1545" i="1"/>
  <c r="M1545" i="1"/>
  <c r="L1545" i="1"/>
  <c r="N1545" i="1" s="1"/>
  <c r="R1545" i="1" s="1"/>
  <c r="K1545" i="1"/>
  <c r="A1545" i="1"/>
  <c r="S1544" i="1"/>
  <c r="N1544" i="1"/>
  <c r="M1544" i="1"/>
  <c r="P1544" i="1" s="1"/>
  <c r="K1544" i="1"/>
  <c r="A1544" i="1"/>
  <c r="L1544" i="1" s="1"/>
  <c r="P1543" i="1"/>
  <c r="M1543" i="1"/>
  <c r="L1543" i="1"/>
  <c r="N1543" i="1" s="1"/>
  <c r="R1543" i="1" s="1"/>
  <c r="K1543" i="1"/>
  <c r="A1543" i="1"/>
  <c r="S1542" i="1"/>
  <c r="N1542" i="1"/>
  <c r="M1542" i="1"/>
  <c r="P1542" i="1" s="1"/>
  <c r="K1542" i="1"/>
  <c r="A1542" i="1"/>
  <c r="L1542" i="1" s="1"/>
  <c r="P1541" i="1"/>
  <c r="M1541" i="1"/>
  <c r="L1541" i="1"/>
  <c r="N1541" i="1" s="1"/>
  <c r="R1541" i="1" s="1"/>
  <c r="K1541" i="1"/>
  <c r="A1541" i="1"/>
  <c r="S1540" i="1"/>
  <c r="N1540" i="1"/>
  <c r="M1540" i="1"/>
  <c r="P1540" i="1" s="1"/>
  <c r="K1540" i="1"/>
  <c r="A1540" i="1"/>
  <c r="L1540" i="1" s="1"/>
  <c r="P1539" i="1"/>
  <c r="M1539" i="1"/>
  <c r="L1539" i="1"/>
  <c r="N1539" i="1" s="1"/>
  <c r="R1539" i="1" s="1"/>
  <c r="K1539" i="1"/>
  <c r="A1539" i="1"/>
  <c r="S1538" i="1"/>
  <c r="N1538" i="1"/>
  <c r="M1538" i="1"/>
  <c r="P1538" i="1" s="1"/>
  <c r="K1538" i="1"/>
  <c r="A1538" i="1"/>
  <c r="L1538" i="1" s="1"/>
  <c r="P1537" i="1"/>
  <c r="M1537" i="1"/>
  <c r="L1537" i="1"/>
  <c r="N1537" i="1" s="1"/>
  <c r="R1537" i="1" s="1"/>
  <c r="K1537" i="1"/>
  <c r="A1537" i="1"/>
  <c r="S1536" i="1"/>
  <c r="N1536" i="1"/>
  <c r="M1536" i="1"/>
  <c r="P1536" i="1" s="1"/>
  <c r="K1536" i="1"/>
  <c r="A1536" i="1"/>
  <c r="L1536" i="1" s="1"/>
  <c r="P1535" i="1"/>
  <c r="M1535" i="1"/>
  <c r="L1535" i="1"/>
  <c r="N1535" i="1" s="1"/>
  <c r="R1535" i="1" s="1"/>
  <c r="K1535" i="1"/>
  <c r="A1535" i="1"/>
  <c r="L1534" i="1"/>
  <c r="N1534" i="1" s="1"/>
  <c r="K1534" i="1"/>
  <c r="A1534" i="1"/>
  <c r="M1534" i="1" s="1"/>
  <c r="P1534" i="1" s="1"/>
  <c r="S1534" i="1" s="1"/>
  <c r="K1533" i="1"/>
  <c r="A1533" i="1"/>
  <c r="L1532" i="1"/>
  <c r="N1532" i="1" s="1"/>
  <c r="K1532" i="1"/>
  <c r="A1532" i="1"/>
  <c r="M1532" i="1" s="1"/>
  <c r="P1532" i="1" s="1"/>
  <c r="K1531" i="1"/>
  <c r="A1531" i="1"/>
  <c r="L1530" i="1"/>
  <c r="N1530" i="1" s="1"/>
  <c r="K1530" i="1"/>
  <c r="A1530" i="1"/>
  <c r="M1530" i="1" s="1"/>
  <c r="P1530" i="1" s="1"/>
  <c r="K1529" i="1"/>
  <c r="A1529" i="1"/>
  <c r="P1528" i="1"/>
  <c r="M1528" i="1"/>
  <c r="L1528" i="1"/>
  <c r="N1528" i="1" s="1"/>
  <c r="K1528" i="1"/>
  <c r="A1528" i="1"/>
  <c r="K1527" i="1"/>
  <c r="A1527" i="1"/>
  <c r="P1526" i="1"/>
  <c r="M1526" i="1"/>
  <c r="L1526" i="1"/>
  <c r="N1526" i="1" s="1"/>
  <c r="K1526" i="1"/>
  <c r="A1526" i="1"/>
  <c r="K1525" i="1"/>
  <c r="A1525" i="1"/>
  <c r="P1524" i="1"/>
  <c r="M1524" i="1"/>
  <c r="L1524" i="1"/>
  <c r="N1524" i="1" s="1"/>
  <c r="K1524" i="1"/>
  <c r="A1524" i="1"/>
  <c r="K1523" i="1"/>
  <c r="A1523" i="1"/>
  <c r="P1522" i="1"/>
  <c r="M1522" i="1"/>
  <c r="L1522" i="1"/>
  <c r="N1522" i="1" s="1"/>
  <c r="K1522" i="1"/>
  <c r="A1522" i="1"/>
  <c r="K1521" i="1"/>
  <c r="A1521" i="1"/>
  <c r="P1520" i="1"/>
  <c r="M1520" i="1"/>
  <c r="L1520" i="1"/>
  <c r="N1520" i="1" s="1"/>
  <c r="K1520" i="1"/>
  <c r="A1520" i="1"/>
  <c r="K1519" i="1"/>
  <c r="A1519" i="1"/>
  <c r="P1518" i="1"/>
  <c r="M1518" i="1"/>
  <c r="L1518" i="1"/>
  <c r="N1518" i="1" s="1"/>
  <c r="K1518" i="1"/>
  <c r="A1518" i="1"/>
  <c r="K1517" i="1"/>
  <c r="A1517" i="1"/>
  <c r="P1516" i="1"/>
  <c r="M1516" i="1"/>
  <c r="L1516" i="1"/>
  <c r="N1516" i="1" s="1"/>
  <c r="K1516" i="1"/>
  <c r="A1516" i="1"/>
  <c r="K1515" i="1"/>
  <c r="A1515" i="1"/>
  <c r="M1514" i="1"/>
  <c r="P1514" i="1" s="1"/>
  <c r="L1514" i="1"/>
  <c r="N1514" i="1" s="1"/>
  <c r="K1514" i="1"/>
  <c r="A1514" i="1"/>
  <c r="S1513" i="1"/>
  <c r="N1513" i="1"/>
  <c r="R1513" i="1" s="1"/>
  <c r="M1513" i="1"/>
  <c r="P1513" i="1" s="1"/>
  <c r="K1513" i="1"/>
  <c r="A1513" i="1"/>
  <c r="L1513" i="1" s="1"/>
  <c r="P1512" i="1"/>
  <c r="S1512" i="1" s="1"/>
  <c r="M1512" i="1"/>
  <c r="L1512" i="1"/>
  <c r="N1512" i="1" s="1"/>
  <c r="R1512" i="1" s="1"/>
  <c r="K1512" i="1"/>
  <c r="A1512" i="1"/>
  <c r="S1511" i="1"/>
  <c r="N1511" i="1"/>
  <c r="R1511" i="1" s="1"/>
  <c r="M1511" i="1"/>
  <c r="P1511" i="1" s="1"/>
  <c r="K1511" i="1"/>
  <c r="A1511" i="1"/>
  <c r="L1511" i="1" s="1"/>
  <c r="P1510" i="1"/>
  <c r="S1510" i="1" s="1"/>
  <c r="M1510" i="1"/>
  <c r="L1510" i="1"/>
  <c r="N1510" i="1" s="1"/>
  <c r="R1510" i="1" s="1"/>
  <c r="K1510" i="1"/>
  <c r="A1510" i="1"/>
  <c r="S1509" i="1"/>
  <c r="N1509" i="1"/>
  <c r="R1509" i="1" s="1"/>
  <c r="M1509" i="1"/>
  <c r="P1509" i="1" s="1"/>
  <c r="K1509" i="1"/>
  <c r="A1509" i="1"/>
  <c r="L1509" i="1" s="1"/>
  <c r="P1508" i="1"/>
  <c r="S1508" i="1" s="1"/>
  <c r="M1508" i="1"/>
  <c r="L1508" i="1"/>
  <c r="N1508" i="1" s="1"/>
  <c r="R1508" i="1" s="1"/>
  <c r="K1508" i="1"/>
  <c r="A1508" i="1"/>
  <c r="S1507" i="1"/>
  <c r="N1507" i="1"/>
  <c r="R1507" i="1" s="1"/>
  <c r="M1507" i="1"/>
  <c r="P1507" i="1" s="1"/>
  <c r="K1507" i="1"/>
  <c r="A1507" i="1"/>
  <c r="L1507" i="1" s="1"/>
  <c r="P1506" i="1"/>
  <c r="S1506" i="1" s="1"/>
  <c r="M1506" i="1"/>
  <c r="L1506" i="1"/>
  <c r="N1506" i="1" s="1"/>
  <c r="R1506" i="1" s="1"/>
  <c r="K1506" i="1"/>
  <c r="A1506" i="1"/>
  <c r="S1505" i="1"/>
  <c r="N1505" i="1"/>
  <c r="R1505" i="1" s="1"/>
  <c r="M1505" i="1"/>
  <c r="P1505" i="1" s="1"/>
  <c r="K1505" i="1"/>
  <c r="A1505" i="1"/>
  <c r="L1505" i="1" s="1"/>
  <c r="P1504" i="1"/>
  <c r="S1504" i="1" s="1"/>
  <c r="M1504" i="1"/>
  <c r="L1504" i="1"/>
  <c r="N1504" i="1" s="1"/>
  <c r="R1504" i="1" s="1"/>
  <c r="K1504" i="1"/>
  <c r="A1504" i="1"/>
  <c r="S1503" i="1"/>
  <c r="N1503" i="1"/>
  <c r="R1503" i="1" s="1"/>
  <c r="M1503" i="1"/>
  <c r="P1503" i="1" s="1"/>
  <c r="K1503" i="1"/>
  <c r="A1503" i="1"/>
  <c r="L1503" i="1" s="1"/>
  <c r="P1502" i="1"/>
  <c r="S1502" i="1" s="1"/>
  <c r="M1502" i="1"/>
  <c r="L1502" i="1"/>
  <c r="N1502" i="1" s="1"/>
  <c r="R1502" i="1" s="1"/>
  <c r="K1502" i="1"/>
  <c r="A1502" i="1"/>
  <c r="S1501" i="1"/>
  <c r="N1501" i="1"/>
  <c r="R1501" i="1" s="1"/>
  <c r="M1501" i="1"/>
  <c r="P1501" i="1" s="1"/>
  <c r="K1501" i="1"/>
  <c r="A1501" i="1"/>
  <c r="L1501" i="1" s="1"/>
  <c r="P1500" i="1"/>
  <c r="S1500" i="1" s="1"/>
  <c r="M1500" i="1"/>
  <c r="L1500" i="1"/>
  <c r="N1500" i="1" s="1"/>
  <c r="R1500" i="1" s="1"/>
  <c r="K1500" i="1"/>
  <c r="A1500" i="1"/>
  <c r="S1499" i="1"/>
  <c r="N1499" i="1"/>
  <c r="R1499" i="1" s="1"/>
  <c r="M1499" i="1"/>
  <c r="P1499" i="1" s="1"/>
  <c r="K1499" i="1"/>
  <c r="A1499" i="1"/>
  <c r="L1499" i="1" s="1"/>
  <c r="P1498" i="1"/>
  <c r="S1498" i="1" s="1"/>
  <c r="M1498" i="1"/>
  <c r="L1498" i="1"/>
  <c r="N1498" i="1" s="1"/>
  <c r="R1498" i="1" s="1"/>
  <c r="K1498" i="1"/>
  <c r="A1498" i="1"/>
  <c r="S1497" i="1"/>
  <c r="N1497" i="1"/>
  <c r="R1497" i="1" s="1"/>
  <c r="M1497" i="1"/>
  <c r="P1497" i="1" s="1"/>
  <c r="K1497" i="1"/>
  <c r="A1497" i="1"/>
  <c r="L1497" i="1" s="1"/>
  <c r="P1496" i="1"/>
  <c r="M1496" i="1"/>
  <c r="L1496" i="1"/>
  <c r="N1496" i="1" s="1"/>
  <c r="R1496" i="1" s="1"/>
  <c r="K1496" i="1"/>
  <c r="A1496" i="1"/>
  <c r="S1495" i="1"/>
  <c r="N1495" i="1"/>
  <c r="R1495" i="1" s="1"/>
  <c r="M1495" i="1"/>
  <c r="P1495" i="1" s="1"/>
  <c r="K1495" i="1"/>
  <c r="A1495" i="1"/>
  <c r="L1495" i="1" s="1"/>
  <c r="P1494" i="1"/>
  <c r="M1494" i="1"/>
  <c r="L1494" i="1"/>
  <c r="N1494" i="1" s="1"/>
  <c r="R1494" i="1" s="1"/>
  <c r="K1494" i="1"/>
  <c r="A1494" i="1"/>
  <c r="S1493" i="1"/>
  <c r="N1493" i="1"/>
  <c r="R1493" i="1" s="1"/>
  <c r="M1493" i="1"/>
  <c r="P1493" i="1" s="1"/>
  <c r="K1493" i="1"/>
  <c r="A1493" i="1"/>
  <c r="L1493" i="1" s="1"/>
  <c r="P1492" i="1"/>
  <c r="M1492" i="1"/>
  <c r="L1492" i="1"/>
  <c r="N1492" i="1" s="1"/>
  <c r="R1492" i="1" s="1"/>
  <c r="K1492" i="1"/>
  <c r="A1492" i="1"/>
  <c r="S1491" i="1"/>
  <c r="N1491" i="1"/>
  <c r="R1491" i="1" s="1"/>
  <c r="M1491" i="1"/>
  <c r="P1491" i="1" s="1"/>
  <c r="K1491" i="1"/>
  <c r="A1491" i="1"/>
  <c r="L1491" i="1" s="1"/>
  <c r="P1490" i="1"/>
  <c r="M1490" i="1"/>
  <c r="L1490" i="1"/>
  <c r="N1490" i="1" s="1"/>
  <c r="R1490" i="1" s="1"/>
  <c r="K1490" i="1"/>
  <c r="A1490" i="1"/>
  <c r="S1489" i="1"/>
  <c r="N1489" i="1"/>
  <c r="R1489" i="1" s="1"/>
  <c r="M1489" i="1"/>
  <c r="P1489" i="1" s="1"/>
  <c r="K1489" i="1"/>
  <c r="A1489" i="1"/>
  <c r="L1489" i="1" s="1"/>
  <c r="P1488" i="1"/>
  <c r="M1488" i="1"/>
  <c r="L1488" i="1"/>
  <c r="N1488" i="1" s="1"/>
  <c r="R1488" i="1" s="1"/>
  <c r="K1488" i="1"/>
  <c r="A1488" i="1"/>
  <c r="S1487" i="1"/>
  <c r="N1487" i="1"/>
  <c r="R1487" i="1" s="1"/>
  <c r="M1487" i="1"/>
  <c r="P1487" i="1" s="1"/>
  <c r="K1487" i="1"/>
  <c r="A1487" i="1"/>
  <c r="L1487" i="1" s="1"/>
  <c r="P1486" i="1"/>
  <c r="M1486" i="1"/>
  <c r="L1486" i="1"/>
  <c r="N1486" i="1" s="1"/>
  <c r="R1486" i="1" s="1"/>
  <c r="K1486" i="1"/>
  <c r="A1486" i="1"/>
  <c r="S1485" i="1"/>
  <c r="N1485" i="1"/>
  <c r="R1485" i="1" s="1"/>
  <c r="M1485" i="1"/>
  <c r="P1485" i="1" s="1"/>
  <c r="K1485" i="1"/>
  <c r="A1485" i="1"/>
  <c r="L1485" i="1" s="1"/>
  <c r="P1484" i="1"/>
  <c r="M1484" i="1"/>
  <c r="L1484" i="1"/>
  <c r="N1484" i="1" s="1"/>
  <c r="R1484" i="1" s="1"/>
  <c r="K1484" i="1"/>
  <c r="A1484" i="1"/>
  <c r="S1483" i="1"/>
  <c r="N1483" i="1"/>
  <c r="R1483" i="1" s="1"/>
  <c r="M1483" i="1"/>
  <c r="P1483" i="1" s="1"/>
  <c r="K1483" i="1"/>
  <c r="A1483" i="1"/>
  <c r="L1483" i="1" s="1"/>
  <c r="P1482" i="1"/>
  <c r="M1482" i="1"/>
  <c r="L1482" i="1"/>
  <c r="N1482" i="1" s="1"/>
  <c r="R1482" i="1" s="1"/>
  <c r="K1482" i="1"/>
  <c r="A1482" i="1"/>
  <c r="S1481" i="1"/>
  <c r="N1481" i="1"/>
  <c r="R1481" i="1" s="1"/>
  <c r="M1481" i="1"/>
  <c r="P1481" i="1" s="1"/>
  <c r="K1481" i="1"/>
  <c r="A1481" i="1"/>
  <c r="L1481" i="1" s="1"/>
  <c r="P1480" i="1"/>
  <c r="M1480" i="1"/>
  <c r="L1480" i="1"/>
  <c r="N1480" i="1" s="1"/>
  <c r="R1480" i="1" s="1"/>
  <c r="K1480" i="1"/>
  <c r="A1480" i="1"/>
  <c r="S1479" i="1"/>
  <c r="N1479" i="1"/>
  <c r="R1479" i="1" s="1"/>
  <c r="M1479" i="1"/>
  <c r="P1479" i="1" s="1"/>
  <c r="K1479" i="1"/>
  <c r="A1479" i="1"/>
  <c r="L1479" i="1" s="1"/>
  <c r="P1478" i="1"/>
  <c r="M1478" i="1"/>
  <c r="L1478" i="1"/>
  <c r="N1478" i="1" s="1"/>
  <c r="R1478" i="1" s="1"/>
  <c r="K1478" i="1"/>
  <c r="A1478" i="1"/>
  <c r="S1477" i="1"/>
  <c r="N1477" i="1"/>
  <c r="R1477" i="1" s="1"/>
  <c r="M1477" i="1"/>
  <c r="P1477" i="1" s="1"/>
  <c r="K1477" i="1"/>
  <c r="A1477" i="1"/>
  <c r="L1477" i="1" s="1"/>
  <c r="P1476" i="1"/>
  <c r="M1476" i="1"/>
  <c r="L1476" i="1"/>
  <c r="N1476" i="1" s="1"/>
  <c r="R1476" i="1" s="1"/>
  <c r="K1476" i="1"/>
  <c r="A1476" i="1"/>
  <c r="S1475" i="1"/>
  <c r="N1475" i="1"/>
  <c r="R1475" i="1" s="1"/>
  <c r="M1475" i="1"/>
  <c r="P1475" i="1" s="1"/>
  <c r="K1475" i="1"/>
  <c r="A1475" i="1"/>
  <c r="L1475" i="1" s="1"/>
  <c r="P1474" i="1"/>
  <c r="M1474" i="1"/>
  <c r="L1474" i="1"/>
  <c r="N1474" i="1" s="1"/>
  <c r="R1474" i="1" s="1"/>
  <c r="K1474" i="1"/>
  <c r="A1474" i="1"/>
  <c r="S1473" i="1"/>
  <c r="N1473" i="1"/>
  <c r="R1473" i="1" s="1"/>
  <c r="M1473" i="1"/>
  <c r="P1473" i="1" s="1"/>
  <c r="K1473" i="1"/>
  <c r="A1473" i="1"/>
  <c r="L1473" i="1" s="1"/>
  <c r="P1472" i="1"/>
  <c r="M1472" i="1"/>
  <c r="L1472" i="1"/>
  <c r="N1472" i="1" s="1"/>
  <c r="R1472" i="1" s="1"/>
  <c r="K1472" i="1"/>
  <c r="A1472" i="1"/>
  <c r="S1471" i="1"/>
  <c r="N1471" i="1"/>
  <c r="R1471" i="1" s="1"/>
  <c r="M1471" i="1"/>
  <c r="P1471" i="1" s="1"/>
  <c r="K1471" i="1"/>
  <c r="A1471" i="1"/>
  <c r="L1471" i="1" s="1"/>
  <c r="P1470" i="1"/>
  <c r="M1470" i="1"/>
  <c r="L1470" i="1"/>
  <c r="N1470" i="1" s="1"/>
  <c r="R1470" i="1" s="1"/>
  <c r="K1470" i="1"/>
  <c r="A1470" i="1"/>
  <c r="S1469" i="1"/>
  <c r="N1469" i="1"/>
  <c r="R1469" i="1" s="1"/>
  <c r="M1469" i="1"/>
  <c r="P1469" i="1" s="1"/>
  <c r="K1469" i="1"/>
  <c r="A1469" i="1"/>
  <c r="L1469" i="1" s="1"/>
  <c r="P1468" i="1"/>
  <c r="M1468" i="1"/>
  <c r="L1468" i="1"/>
  <c r="N1468" i="1" s="1"/>
  <c r="R1468" i="1" s="1"/>
  <c r="K1468" i="1"/>
  <c r="A1468" i="1"/>
  <c r="S1467" i="1"/>
  <c r="N1467" i="1"/>
  <c r="R1467" i="1" s="1"/>
  <c r="M1467" i="1"/>
  <c r="P1467" i="1" s="1"/>
  <c r="K1467" i="1"/>
  <c r="A1467" i="1"/>
  <c r="L1467" i="1" s="1"/>
  <c r="P1466" i="1"/>
  <c r="M1466" i="1"/>
  <c r="L1466" i="1"/>
  <c r="N1466" i="1" s="1"/>
  <c r="R1466" i="1" s="1"/>
  <c r="K1466" i="1"/>
  <c r="A1466" i="1"/>
  <c r="S1465" i="1"/>
  <c r="N1465" i="1"/>
  <c r="R1465" i="1" s="1"/>
  <c r="M1465" i="1"/>
  <c r="P1465" i="1" s="1"/>
  <c r="K1465" i="1"/>
  <c r="A1465" i="1"/>
  <c r="L1465" i="1" s="1"/>
  <c r="P1464" i="1"/>
  <c r="M1464" i="1"/>
  <c r="L1464" i="1"/>
  <c r="N1464" i="1" s="1"/>
  <c r="R1464" i="1" s="1"/>
  <c r="K1464" i="1"/>
  <c r="A1464" i="1"/>
  <c r="S1463" i="1"/>
  <c r="N1463" i="1"/>
  <c r="R1463" i="1" s="1"/>
  <c r="M1463" i="1"/>
  <c r="P1463" i="1" s="1"/>
  <c r="K1463" i="1"/>
  <c r="A1463" i="1"/>
  <c r="L1463" i="1" s="1"/>
  <c r="P1462" i="1"/>
  <c r="M1462" i="1"/>
  <c r="L1462" i="1"/>
  <c r="N1462" i="1" s="1"/>
  <c r="R1462" i="1" s="1"/>
  <c r="K1462" i="1"/>
  <c r="A1462" i="1"/>
  <c r="S1461" i="1"/>
  <c r="N1461" i="1"/>
  <c r="R1461" i="1" s="1"/>
  <c r="M1461" i="1"/>
  <c r="P1461" i="1" s="1"/>
  <c r="K1461" i="1"/>
  <c r="A1461" i="1"/>
  <c r="L1461" i="1" s="1"/>
  <c r="P1460" i="1"/>
  <c r="M1460" i="1"/>
  <c r="L1460" i="1"/>
  <c r="N1460" i="1" s="1"/>
  <c r="R1460" i="1" s="1"/>
  <c r="K1460" i="1"/>
  <c r="A1460" i="1"/>
  <c r="S1459" i="1"/>
  <c r="N1459" i="1"/>
  <c r="R1459" i="1" s="1"/>
  <c r="M1459" i="1"/>
  <c r="P1459" i="1" s="1"/>
  <c r="K1459" i="1"/>
  <c r="A1459" i="1"/>
  <c r="L1459" i="1" s="1"/>
  <c r="P1458" i="1"/>
  <c r="M1458" i="1"/>
  <c r="L1458" i="1"/>
  <c r="N1458" i="1" s="1"/>
  <c r="R1458" i="1" s="1"/>
  <c r="K1458" i="1"/>
  <c r="A1458" i="1"/>
  <c r="S1457" i="1"/>
  <c r="N1457" i="1"/>
  <c r="R1457" i="1" s="1"/>
  <c r="M1457" i="1"/>
  <c r="P1457" i="1" s="1"/>
  <c r="K1457" i="1"/>
  <c r="A1457" i="1"/>
  <c r="L1457" i="1" s="1"/>
  <c r="P1456" i="1"/>
  <c r="M1456" i="1"/>
  <c r="L1456" i="1"/>
  <c r="N1456" i="1" s="1"/>
  <c r="R1456" i="1" s="1"/>
  <c r="K1456" i="1"/>
  <c r="A1456" i="1"/>
  <c r="S1455" i="1"/>
  <c r="N1455" i="1"/>
  <c r="R1455" i="1" s="1"/>
  <c r="M1455" i="1"/>
  <c r="P1455" i="1" s="1"/>
  <c r="K1455" i="1"/>
  <c r="A1455" i="1"/>
  <c r="L1455" i="1" s="1"/>
  <c r="P1454" i="1"/>
  <c r="M1454" i="1"/>
  <c r="L1454" i="1"/>
  <c r="N1454" i="1" s="1"/>
  <c r="R1454" i="1" s="1"/>
  <c r="K1454" i="1"/>
  <c r="A1454" i="1"/>
  <c r="S1453" i="1"/>
  <c r="N1453" i="1"/>
  <c r="R1453" i="1" s="1"/>
  <c r="M1453" i="1"/>
  <c r="P1453" i="1" s="1"/>
  <c r="K1453" i="1"/>
  <c r="A1453" i="1"/>
  <c r="L1453" i="1" s="1"/>
  <c r="P1452" i="1"/>
  <c r="M1452" i="1"/>
  <c r="L1452" i="1"/>
  <c r="N1452" i="1" s="1"/>
  <c r="R1452" i="1" s="1"/>
  <c r="K1452" i="1"/>
  <c r="A1452" i="1"/>
  <c r="S1451" i="1"/>
  <c r="N1451" i="1"/>
  <c r="R1451" i="1" s="1"/>
  <c r="M1451" i="1"/>
  <c r="P1451" i="1" s="1"/>
  <c r="K1451" i="1"/>
  <c r="A1451" i="1"/>
  <c r="L1451" i="1" s="1"/>
  <c r="P1450" i="1"/>
  <c r="M1450" i="1"/>
  <c r="L1450" i="1"/>
  <c r="N1450" i="1" s="1"/>
  <c r="R1450" i="1" s="1"/>
  <c r="K1450" i="1"/>
  <c r="A1450" i="1"/>
  <c r="S1449" i="1"/>
  <c r="N1449" i="1"/>
  <c r="R1449" i="1" s="1"/>
  <c r="M1449" i="1"/>
  <c r="P1449" i="1" s="1"/>
  <c r="K1449" i="1"/>
  <c r="A1449" i="1"/>
  <c r="L1449" i="1" s="1"/>
  <c r="P1448" i="1"/>
  <c r="M1448" i="1"/>
  <c r="L1448" i="1"/>
  <c r="N1448" i="1" s="1"/>
  <c r="R1448" i="1" s="1"/>
  <c r="K1448" i="1"/>
  <c r="A1448" i="1"/>
  <c r="S1447" i="1"/>
  <c r="N1447" i="1"/>
  <c r="R1447" i="1" s="1"/>
  <c r="M1447" i="1"/>
  <c r="P1447" i="1" s="1"/>
  <c r="K1447" i="1"/>
  <c r="A1447" i="1"/>
  <c r="L1447" i="1" s="1"/>
  <c r="P1446" i="1"/>
  <c r="M1446" i="1"/>
  <c r="L1446" i="1"/>
  <c r="N1446" i="1" s="1"/>
  <c r="R1446" i="1" s="1"/>
  <c r="K1446" i="1"/>
  <c r="A1446" i="1"/>
  <c r="S1445" i="1"/>
  <c r="N1445" i="1"/>
  <c r="R1445" i="1" s="1"/>
  <c r="M1445" i="1"/>
  <c r="P1445" i="1" s="1"/>
  <c r="K1445" i="1"/>
  <c r="A1445" i="1"/>
  <c r="L1445" i="1" s="1"/>
  <c r="P1444" i="1"/>
  <c r="M1444" i="1"/>
  <c r="L1444" i="1"/>
  <c r="N1444" i="1" s="1"/>
  <c r="R1444" i="1" s="1"/>
  <c r="K1444" i="1"/>
  <c r="A1444" i="1"/>
  <c r="S1443" i="1"/>
  <c r="N1443" i="1"/>
  <c r="R1443" i="1" s="1"/>
  <c r="M1443" i="1"/>
  <c r="P1443" i="1" s="1"/>
  <c r="K1443" i="1"/>
  <c r="A1443" i="1"/>
  <c r="L1443" i="1" s="1"/>
  <c r="P1442" i="1"/>
  <c r="M1442" i="1"/>
  <c r="L1442" i="1"/>
  <c r="N1442" i="1" s="1"/>
  <c r="R1442" i="1" s="1"/>
  <c r="K1442" i="1"/>
  <c r="A1442" i="1"/>
  <c r="S1441" i="1"/>
  <c r="N1441" i="1"/>
  <c r="R1441" i="1" s="1"/>
  <c r="M1441" i="1"/>
  <c r="P1441" i="1" s="1"/>
  <c r="K1441" i="1"/>
  <c r="A1441" i="1"/>
  <c r="L1441" i="1" s="1"/>
  <c r="P1440" i="1"/>
  <c r="M1440" i="1"/>
  <c r="L1440" i="1"/>
  <c r="N1440" i="1" s="1"/>
  <c r="R1440" i="1" s="1"/>
  <c r="K1440" i="1"/>
  <c r="A1440" i="1"/>
  <c r="S1439" i="1"/>
  <c r="N1439" i="1"/>
  <c r="R1439" i="1" s="1"/>
  <c r="M1439" i="1"/>
  <c r="P1439" i="1" s="1"/>
  <c r="K1439" i="1"/>
  <c r="A1439" i="1"/>
  <c r="L1439" i="1" s="1"/>
  <c r="P1438" i="1"/>
  <c r="M1438" i="1"/>
  <c r="L1438" i="1"/>
  <c r="N1438" i="1" s="1"/>
  <c r="R1438" i="1" s="1"/>
  <c r="K1438" i="1"/>
  <c r="A1438" i="1"/>
  <c r="N1437" i="1"/>
  <c r="R1437" i="1" s="1"/>
  <c r="M1437" i="1"/>
  <c r="P1437" i="1" s="1"/>
  <c r="S1437" i="1" s="1"/>
  <c r="K1437" i="1"/>
  <c r="A1437" i="1"/>
  <c r="L1437" i="1" s="1"/>
  <c r="P1436" i="1"/>
  <c r="M1436" i="1"/>
  <c r="L1436" i="1"/>
  <c r="N1436" i="1" s="1"/>
  <c r="R1436" i="1" s="1"/>
  <c r="K1436" i="1"/>
  <c r="A1436" i="1"/>
  <c r="R1435" i="1"/>
  <c r="N1435" i="1"/>
  <c r="M1435" i="1"/>
  <c r="P1435" i="1" s="1"/>
  <c r="S1435" i="1" s="1"/>
  <c r="K1435" i="1"/>
  <c r="A1435" i="1"/>
  <c r="L1435" i="1" s="1"/>
  <c r="P1434" i="1"/>
  <c r="M1434" i="1"/>
  <c r="L1434" i="1"/>
  <c r="N1434" i="1" s="1"/>
  <c r="R1434" i="1" s="1"/>
  <c r="K1434" i="1"/>
  <c r="A1434" i="1"/>
  <c r="R1433" i="1"/>
  <c r="N1433" i="1"/>
  <c r="M1433" i="1"/>
  <c r="P1433" i="1" s="1"/>
  <c r="S1433" i="1" s="1"/>
  <c r="K1433" i="1"/>
  <c r="A1433" i="1"/>
  <c r="L1433" i="1" s="1"/>
  <c r="P1432" i="1"/>
  <c r="M1432" i="1"/>
  <c r="L1432" i="1"/>
  <c r="N1432" i="1" s="1"/>
  <c r="R1432" i="1" s="1"/>
  <c r="K1432" i="1"/>
  <c r="A1432" i="1"/>
  <c r="R1431" i="1"/>
  <c r="N1431" i="1"/>
  <c r="M1431" i="1"/>
  <c r="P1431" i="1" s="1"/>
  <c r="S1431" i="1" s="1"/>
  <c r="K1431" i="1"/>
  <c r="A1431" i="1"/>
  <c r="L1431" i="1" s="1"/>
  <c r="P1430" i="1"/>
  <c r="M1430" i="1"/>
  <c r="L1430" i="1"/>
  <c r="N1430" i="1" s="1"/>
  <c r="R1430" i="1" s="1"/>
  <c r="K1430" i="1"/>
  <c r="A1430" i="1"/>
  <c r="R1429" i="1"/>
  <c r="N1429" i="1"/>
  <c r="M1429" i="1"/>
  <c r="P1429" i="1" s="1"/>
  <c r="S1429" i="1" s="1"/>
  <c r="K1429" i="1"/>
  <c r="A1429" i="1"/>
  <c r="L1429" i="1" s="1"/>
  <c r="P1428" i="1"/>
  <c r="M1428" i="1"/>
  <c r="L1428" i="1"/>
  <c r="N1428" i="1" s="1"/>
  <c r="R1428" i="1" s="1"/>
  <c r="K1428" i="1"/>
  <c r="A1428" i="1"/>
  <c r="R1427" i="1"/>
  <c r="N1427" i="1"/>
  <c r="M1427" i="1"/>
  <c r="P1427" i="1" s="1"/>
  <c r="S1427" i="1" s="1"/>
  <c r="K1427" i="1"/>
  <c r="A1427" i="1"/>
  <c r="L1427" i="1" s="1"/>
  <c r="P1426" i="1"/>
  <c r="M1426" i="1"/>
  <c r="L1426" i="1"/>
  <c r="N1426" i="1" s="1"/>
  <c r="R1426" i="1" s="1"/>
  <c r="K1426" i="1"/>
  <c r="A1426" i="1"/>
  <c r="R1425" i="1"/>
  <c r="N1425" i="1"/>
  <c r="M1425" i="1"/>
  <c r="P1425" i="1" s="1"/>
  <c r="S1425" i="1" s="1"/>
  <c r="K1425" i="1"/>
  <c r="A1425" i="1"/>
  <c r="L1425" i="1" s="1"/>
  <c r="P1424" i="1"/>
  <c r="M1424" i="1"/>
  <c r="L1424" i="1"/>
  <c r="N1424" i="1" s="1"/>
  <c r="R1424" i="1" s="1"/>
  <c r="K1424" i="1"/>
  <c r="A1424" i="1"/>
  <c r="R1423" i="1"/>
  <c r="N1423" i="1"/>
  <c r="M1423" i="1"/>
  <c r="P1423" i="1" s="1"/>
  <c r="S1423" i="1" s="1"/>
  <c r="K1423" i="1"/>
  <c r="A1423" i="1"/>
  <c r="L1423" i="1" s="1"/>
  <c r="P1422" i="1"/>
  <c r="M1422" i="1"/>
  <c r="L1422" i="1"/>
  <c r="N1422" i="1" s="1"/>
  <c r="R1422" i="1" s="1"/>
  <c r="K1422" i="1"/>
  <c r="A1422" i="1"/>
  <c r="R1421" i="1"/>
  <c r="N1421" i="1"/>
  <c r="M1421" i="1"/>
  <c r="P1421" i="1" s="1"/>
  <c r="S1421" i="1" s="1"/>
  <c r="K1421" i="1"/>
  <c r="A1421" i="1"/>
  <c r="L1421" i="1" s="1"/>
  <c r="P1420" i="1"/>
  <c r="M1420" i="1"/>
  <c r="L1420" i="1"/>
  <c r="N1420" i="1" s="1"/>
  <c r="R1420" i="1" s="1"/>
  <c r="K1420" i="1"/>
  <c r="A1420" i="1"/>
  <c r="R1419" i="1"/>
  <c r="N1419" i="1"/>
  <c r="M1419" i="1"/>
  <c r="P1419" i="1" s="1"/>
  <c r="S1419" i="1" s="1"/>
  <c r="K1419" i="1"/>
  <c r="A1419" i="1"/>
  <c r="L1419" i="1" s="1"/>
  <c r="P1418" i="1"/>
  <c r="M1418" i="1"/>
  <c r="L1418" i="1"/>
  <c r="N1418" i="1" s="1"/>
  <c r="R1418" i="1" s="1"/>
  <c r="K1418" i="1"/>
  <c r="A1418" i="1"/>
  <c r="R1417" i="1"/>
  <c r="N1417" i="1"/>
  <c r="M1417" i="1"/>
  <c r="P1417" i="1" s="1"/>
  <c r="S1417" i="1" s="1"/>
  <c r="K1417" i="1"/>
  <c r="A1417" i="1"/>
  <c r="L1417" i="1" s="1"/>
  <c r="P1416" i="1"/>
  <c r="M1416" i="1"/>
  <c r="L1416" i="1"/>
  <c r="N1416" i="1" s="1"/>
  <c r="R1416" i="1" s="1"/>
  <c r="K1416" i="1"/>
  <c r="A1416" i="1"/>
  <c r="R1415" i="1"/>
  <c r="N1415" i="1"/>
  <c r="M1415" i="1"/>
  <c r="P1415" i="1" s="1"/>
  <c r="S1415" i="1" s="1"/>
  <c r="K1415" i="1"/>
  <c r="A1415" i="1"/>
  <c r="L1415" i="1" s="1"/>
  <c r="P1414" i="1"/>
  <c r="M1414" i="1"/>
  <c r="L1414" i="1"/>
  <c r="N1414" i="1" s="1"/>
  <c r="R1414" i="1" s="1"/>
  <c r="K1414" i="1"/>
  <c r="A1414" i="1"/>
  <c r="R1413" i="1"/>
  <c r="N1413" i="1"/>
  <c r="M1413" i="1"/>
  <c r="P1413" i="1" s="1"/>
  <c r="S1413" i="1" s="1"/>
  <c r="K1413" i="1"/>
  <c r="A1413" i="1"/>
  <c r="L1413" i="1" s="1"/>
  <c r="P1412" i="1"/>
  <c r="M1412" i="1"/>
  <c r="L1412" i="1"/>
  <c r="N1412" i="1" s="1"/>
  <c r="R1412" i="1" s="1"/>
  <c r="K1412" i="1"/>
  <c r="A1412" i="1"/>
  <c r="R1411" i="1"/>
  <c r="N1411" i="1"/>
  <c r="M1411" i="1"/>
  <c r="P1411" i="1" s="1"/>
  <c r="S1411" i="1" s="1"/>
  <c r="K1411" i="1"/>
  <c r="A1411" i="1"/>
  <c r="L1411" i="1" s="1"/>
  <c r="P1410" i="1"/>
  <c r="M1410" i="1"/>
  <c r="L1410" i="1"/>
  <c r="N1410" i="1" s="1"/>
  <c r="R1410" i="1" s="1"/>
  <c r="K1410" i="1"/>
  <c r="A1410" i="1"/>
  <c r="R1409" i="1"/>
  <c r="N1409" i="1"/>
  <c r="M1409" i="1"/>
  <c r="P1409" i="1" s="1"/>
  <c r="S1409" i="1" s="1"/>
  <c r="K1409" i="1"/>
  <c r="A1409" i="1"/>
  <c r="L1409" i="1" s="1"/>
  <c r="P1408" i="1"/>
  <c r="M1408" i="1"/>
  <c r="L1408" i="1"/>
  <c r="N1408" i="1" s="1"/>
  <c r="R1408" i="1" s="1"/>
  <c r="K1408" i="1"/>
  <c r="A1408" i="1"/>
  <c r="R1407" i="1"/>
  <c r="N1407" i="1"/>
  <c r="M1407" i="1"/>
  <c r="P1407" i="1" s="1"/>
  <c r="S1407" i="1" s="1"/>
  <c r="K1407" i="1"/>
  <c r="A1407" i="1"/>
  <c r="L1407" i="1" s="1"/>
  <c r="P1406" i="1"/>
  <c r="M1406" i="1"/>
  <c r="L1406" i="1"/>
  <c r="N1406" i="1" s="1"/>
  <c r="R1406" i="1" s="1"/>
  <c r="K1406" i="1"/>
  <c r="A1406" i="1"/>
  <c r="R1405" i="1"/>
  <c r="N1405" i="1"/>
  <c r="M1405" i="1"/>
  <c r="P1405" i="1" s="1"/>
  <c r="S1405" i="1" s="1"/>
  <c r="K1405" i="1"/>
  <c r="A1405" i="1"/>
  <c r="L1405" i="1" s="1"/>
  <c r="P1404" i="1"/>
  <c r="M1404" i="1"/>
  <c r="L1404" i="1"/>
  <c r="N1404" i="1" s="1"/>
  <c r="R1404" i="1" s="1"/>
  <c r="K1404" i="1"/>
  <c r="A1404" i="1"/>
  <c r="M1403" i="1"/>
  <c r="P1403" i="1" s="1"/>
  <c r="S1403" i="1" s="1"/>
  <c r="K1403" i="1"/>
  <c r="A1403" i="1"/>
  <c r="L1403" i="1" s="1"/>
  <c r="N1403" i="1" s="1"/>
  <c r="S1402" i="1"/>
  <c r="P1402" i="1"/>
  <c r="M1402" i="1"/>
  <c r="L1402" i="1"/>
  <c r="N1402" i="1" s="1"/>
  <c r="R1402" i="1" s="1"/>
  <c r="K1402" i="1"/>
  <c r="A1402" i="1"/>
  <c r="M1401" i="1"/>
  <c r="P1401" i="1" s="1"/>
  <c r="S1401" i="1" s="1"/>
  <c r="K1401" i="1"/>
  <c r="A1401" i="1"/>
  <c r="L1401" i="1" s="1"/>
  <c r="N1401" i="1" s="1"/>
  <c r="M1400" i="1"/>
  <c r="P1400" i="1" s="1"/>
  <c r="L1400" i="1"/>
  <c r="N1400" i="1" s="1"/>
  <c r="R1400" i="1" s="1"/>
  <c r="K1400" i="1"/>
  <c r="A1400" i="1"/>
  <c r="M1399" i="1"/>
  <c r="P1399" i="1" s="1"/>
  <c r="S1399" i="1" s="1"/>
  <c r="K1399" i="1"/>
  <c r="A1399" i="1"/>
  <c r="L1399" i="1" s="1"/>
  <c r="N1399" i="1" s="1"/>
  <c r="S1398" i="1"/>
  <c r="M1398" i="1"/>
  <c r="P1398" i="1" s="1"/>
  <c r="L1398" i="1"/>
  <c r="N1398" i="1" s="1"/>
  <c r="R1398" i="1" s="1"/>
  <c r="K1398" i="1"/>
  <c r="A1398" i="1"/>
  <c r="M1397" i="1"/>
  <c r="P1397" i="1" s="1"/>
  <c r="S1397" i="1" s="1"/>
  <c r="K1397" i="1"/>
  <c r="A1397" i="1"/>
  <c r="L1397" i="1" s="1"/>
  <c r="N1397" i="1" s="1"/>
  <c r="M1396" i="1"/>
  <c r="P1396" i="1" s="1"/>
  <c r="L1396" i="1"/>
  <c r="N1396" i="1" s="1"/>
  <c r="R1396" i="1" s="1"/>
  <c r="K1396" i="1"/>
  <c r="A1396" i="1"/>
  <c r="M1395" i="1"/>
  <c r="P1395" i="1" s="1"/>
  <c r="S1395" i="1" s="1"/>
  <c r="K1395" i="1"/>
  <c r="A1395" i="1"/>
  <c r="L1395" i="1" s="1"/>
  <c r="N1395" i="1" s="1"/>
  <c r="S1394" i="1"/>
  <c r="M1394" i="1"/>
  <c r="P1394" i="1" s="1"/>
  <c r="L1394" i="1"/>
  <c r="N1394" i="1" s="1"/>
  <c r="R1394" i="1" s="1"/>
  <c r="K1394" i="1"/>
  <c r="A1394" i="1"/>
  <c r="M1393" i="1"/>
  <c r="P1393" i="1" s="1"/>
  <c r="S1393" i="1" s="1"/>
  <c r="K1393" i="1"/>
  <c r="A1393" i="1"/>
  <c r="L1393" i="1" s="1"/>
  <c r="N1393" i="1" s="1"/>
  <c r="M1392" i="1"/>
  <c r="P1392" i="1" s="1"/>
  <c r="L1392" i="1"/>
  <c r="N1392" i="1" s="1"/>
  <c r="R1392" i="1" s="1"/>
  <c r="K1392" i="1"/>
  <c r="A1392" i="1"/>
  <c r="M1391" i="1"/>
  <c r="P1391" i="1" s="1"/>
  <c r="S1391" i="1" s="1"/>
  <c r="K1391" i="1"/>
  <c r="A1391" i="1"/>
  <c r="L1391" i="1" s="1"/>
  <c r="N1391" i="1" s="1"/>
  <c r="S1390" i="1"/>
  <c r="M1390" i="1"/>
  <c r="P1390" i="1" s="1"/>
  <c r="L1390" i="1"/>
  <c r="N1390" i="1" s="1"/>
  <c r="R1390" i="1" s="1"/>
  <c r="K1390" i="1"/>
  <c r="A1390" i="1"/>
  <c r="M1389" i="1"/>
  <c r="P1389" i="1" s="1"/>
  <c r="S1389" i="1" s="1"/>
  <c r="K1389" i="1"/>
  <c r="A1389" i="1"/>
  <c r="L1389" i="1" s="1"/>
  <c r="N1389" i="1" s="1"/>
  <c r="M1388" i="1"/>
  <c r="P1388" i="1" s="1"/>
  <c r="L1388" i="1"/>
  <c r="N1388" i="1" s="1"/>
  <c r="R1388" i="1" s="1"/>
  <c r="K1388" i="1"/>
  <c r="A1388" i="1"/>
  <c r="M1387" i="1"/>
  <c r="P1387" i="1" s="1"/>
  <c r="S1387" i="1" s="1"/>
  <c r="K1387" i="1"/>
  <c r="A1387" i="1"/>
  <c r="L1387" i="1" s="1"/>
  <c r="N1387" i="1" s="1"/>
  <c r="S1386" i="1"/>
  <c r="M1386" i="1"/>
  <c r="P1386" i="1" s="1"/>
  <c r="L1386" i="1"/>
  <c r="N1386" i="1" s="1"/>
  <c r="R1386" i="1" s="1"/>
  <c r="K1386" i="1"/>
  <c r="A1386" i="1"/>
  <c r="M1385" i="1"/>
  <c r="P1385" i="1" s="1"/>
  <c r="S1385" i="1" s="1"/>
  <c r="K1385" i="1"/>
  <c r="A1385" i="1"/>
  <c r="L1385" i="1" s="1"/>
  <c r="N1385" i="1" s="1"/>
  <c r="M1384" i="1"/>
  <c r="P1384" i="1" s="1"/>
  <c r="L1384" i="1"/>
  <c r="N1384" i="1" s="1"/>
  <c r="R1384" i="1" s="1"/>
  <c r="K1384" i="1"/>
  <c r="A1384" i="1"/>
  <c r="M1383" i="1"/>
  <c r="P1383" i="1" s="1"/>
  <c r="S1383" i="1" s="1"/>
  <c r="K1383" i="1"/>
  <c r="A1383" i="1"/>
  <c r="L1383" i="1" s="1"/>
  <c r="N1383" i="1" s="1"/>
  <c r="S1382" i="1"/>
  <c r="M1382" i="1"/>
  <c r="P1382" i="1" s="1"/>
  <c r="L1382" i="1"/>
  <c r="N1382" i="1" s="1"/>
  <c r="R1382" i="1" s="1"/>
  <c r="K1382" i="1"/>
  <c r="A1382" i="1"/>
  <c r="M1381" i="1"/>
  <c r="P1381" i="1" s="1"/>
  <c r="S1381" i="1" s="1"/>
  <c r="K1381" i="1"/>
  <c r="A1381" i="1"/>
  <c r="L1381" i="1" s="1"/>
  <c r="N1381" i="1" s="1"/>
  <c r="S1380" i="1"/>
  <c r="M1380" i="1"/>
  <c r="P1380" i="1" s="1"/>
  <c r="L1380" i="1"/>
  <c r="N1380" i="1" s="1"/>
  <c r="R1380" i="1" s="1"/>
  <c r="K1380" i="1"/>
  <c r="A1380" i="1"/>
  <c r="M1379" i="1"/>
  <c r="P1379" i="1" s="1"/>
  <c r="S1379" i="1" s="1"/>
  <c r="K1379" i="1"/>
  <c r="A1379" i="1"/>
  <c r="L1379" i="1" s="1"/>
  <c r="N1379" i="1" s="1"/>
  <c r="R1379" i="1" s="1"/>
  <c r="M1378" i="1"/>
  <c r="P1378" i="1" s="1"/>
  <c r="S1378" i="1" s="1"/>
  <c r="L1378" i="1"/>
  <c r="N1378" i="1" s="1"/>
  <c r="R1378" i="1" s="1"/>
  <c r="K1378" i="1"/>
  <c r="A1378" i="1"/>
  <c r="S1377" i="1"/>
  <c r="M1377" i="1"/>
  <c r="P1377" i="1" s="1"/>
  <c r="K1377" i="1"/>
  <c r="A1377" i="1"/>
  <c r="L1377" i="1" s="1"/>
  <c r="N1377" i="1" s="1"/>
  <c r="R1377" i="1" s="1"/>
  <c r="S1376" i="1"/>
  <c r="M1376" i="1"/>
  <c r="P1376" i="1" s="1"/>
  <c r="L1376" i="1"/>
  <c r="N1376" i="1" s="1"/>
  <c r="R1376" i="1" s="1"/>
  <c r="K1376" i="1"/>
  <c r="A1376" i="1"/>
  <c r="M1375" i="1"/>
  <c r="P1375" i="1" s="1"/>
  <c r="S1375" i="1" s="1"/>
  <c r="K1375" i="1"/>
  <c r="A1375" i="1"/>
  <c r="L1375" i="1" s="1"/>
  <c r="N1375" i="1" s="1"/>
  <c r="R1375" i="1" s="1"/>
  <c r="M1374" i="1"/>
  <c r="P1374" i="1" s="1"/>
  <c r="S1374" i="1" s="1"/>
  <c r="L1374" i="1"/>
  <c r="N1374" i="1" s="1"/>
  <c r="R1374" i="1" s="1"/>
  <c r="K1374" i="1"/>
  <c r="A1374" i="1"/>
  <c r="S1373" i="1"/>
  <c r="M1373" i="1"/>
  <c r="P1373" i="1" s="1"/>
  <c r="K1373" i="1"/>
  <c r="A1373" i="1"/>
  <c r="L1373" i="1" s="1"/>
  <c r="N1373" i="1" s="1"/>
  <c r="R1373" i="1" s="1"/>
  <c r="S1372" i="1"/>
  <c r="M1372" i="1"/>
  <c r="P1372" i="1" s="1"/>
  <c r="L1372" i="1"/>
  <c r="N1372" i="1" s="1"/>
  <c r="R1372" i="1" s="1"/>
  <c r="K1372" i="1"/>
  <c r="A1372" i="1"/>
  <c r="M1371" i="1"/>
  <c r="P1371" i="1" s="1"/>
  <c r="S1371" i="1" s="1"/>
  <c r="K1371" i="1"/>
  <c r="A1371" i="1"/>
  <c r="L1371" i="1" s="1"/>
  <c r="N1371" i="1" s="1"/>
  <c r="R1371" i="1" s="1"/>
  <c r="M1370" i="1"/>
  <c r="P1370" i="1" s="1"/>
  <c r="S1370" i="1" s="1"/>
  <c r="L1370" i="1"/>
  <c r="N1370" i="1" s="1"/>
  <c r="R1370" i="1" s="1"/>
  <c r="K1370" i="1"/>
  <c r="A1370" i="1"/>
  <c r="S1369" i="1"/>
  <c r="M1369" i="1"/>
  <c r="P1369" i="1" s="1"/>
  <c r="K1369" i="1"/>
  <c r="A1369" i="1"/>
  <c r="L1369" i="1" s="1"/>
  <c r="N1369" i="1" s="1"/>
  <c r="R1369" i="1" s="1"/>
  <c r="S1368" i="1"/>
  <c r="M1368" i="1"/>
  <c r="P1368" i="1" s="1"/>
  <c r="L1368" i="1"/>
  <c r="N1368" i="1" s="1"/>
  <c r="R1368" i="1" s="1"/>
  <c r="K1368" i="1"/>
  <c r="A1368" i="1"/>
  <c r="M1367" i="1"/>
  <c r="P1367" i="1" s="1"/>
  <c r="S1367" i="1" s="1"/>
  <c r="K1367" i="1"/>
  <c r="A1367" i="1"/>
  <c r="L1367" i="1" s="1"/>
  <c r="N1367" i="1" s="1"/>
  <c r="R1367" i="1" s="1"/>
  <c r="M1366" i="1"/>
  <c r="P1366" i="1" s="1"/>
  <c r="S1366" i="1" s="1"/>
  <c r="L1366" i="1"/>
  <c r="N1366" i="1" s="1"/>
  <c r="R1366" i="1" s="1"/>
  <c r="K1366" i="1"/>
  <c r="A1366" i="1"/>
  <c r="S1365" i="1"/>
  <c r="M1365" i="1"/>
  <c r="P1365" i="1" s="1"/>
  <c r="K1365" i="1"/>
  <c r="A1365" i="1"/>
  <c r="L1365" i="1" s="1"/>
  <c r="N1365" i="1" s="1"/>
  <c r="R1365" i="1" s="1"/>
  <c r="S1364" i="1"/>
  <c r="M1364" i="1"/>
  <c r="P1364" i="1" s="1"/>
  <c r="L1364" i="1"/>
  <c r="N1364" i="1" s="1"/>
  <c r="R1364" i="1" s="1"/>
  <c r="K1364" i="1"/>
  <c r="A1364" i="1"/>
  <c r="M1363" i="1"/>
  <c r="P1363" i="1" s="1"/>
  <c r="S1363" i="1" s="1"/>
  <c r="K1363" i="1"/>
  <c r="A1363" i="1"/>
  <c r="L1363" i="1" s="1"/>
  <c r="N1363" i="1" s="1"/>
  <c r="R1363" i="1" s="1"/>
  <c r="M1362" i="1"/>
  <c r="P1362" i="1" s="1"/>
  <c r="S1362" i="1" s="1"/>
  <c r="L1362" i="1"/>
  <c r="N1362" i="1" s="1"/>
  <c r="R1362" i="1" s="1"/>
  <c r="K1362" i="1"/>
  <c r="A1362" i="1"/>
  <c r="S1361" i="1"/>
  <c r="M1361" i="1"/>
  <c r="P1361" i="1" s="1"/>
  <c r="K1361" i="1"/>
  <c r="A1361" i="1"/>
  <c r="L1361" i="1" s="1"/>
  <c r="N1361" i="1" s="1"/>
  <c r="R1361" i="1" s="1"/>
  <c r="S1360" i="1"/>
  <c r="M1360" i="1"/>
  <c r="P1360" i="1" s="1"/>
  <c r="L1360" i="1"/>
  <c r="N1360" i="1" s="1"/>
  <c r="R1360" i="1" s="1"/>
  <c r="K1360" i="1"/>
  <c r="A1360" i="1"/>
  <c r="M1359" i="1"/>
  <c r="P1359" i="1" s="1"/>
  <c r="S1359" i="1" s="1"/>
  <c r="K1359" i="1"/>
  <c r="A1359" i="1"/>
  <c r="L1359" i="1" s="1"/>
  <c r="N1359" i="1" s="1"/>
  <c r="R1359" i="1" s="1"/>
  <c r="M1358" i="1"/>
  <c r="P1358" i="1" s="1"/>
  <c r="S1358" i="1" s="1"/>
  <c r="L1358" i="1"/>
  <c r="N1358" i="1" s="1"/>
  <c r="R1358" i="1" s="1"/>
  <c r="K1358" i="1"/>
  <c r="A1358" i="1"/>
  <c r="S1357" i="1"/>
  <c r="M1357" i="1"/>
  <c r="P1357" i="1" s="1"/>
  <c r="K1357" i="1"/>
  <c r="A1357" i="1"/>
  <c r="L1357" i="1" s="1"/>
  <c r="N1357" i="1" s="1"/>
  <c r="R1357" i="1" s="1"/>
  <c r="S1356" i="1"/>
  <c r="M1356" i="1"/>
  <c r="P1356" i="1" s="1"/>
  <c r="L1356" i="1"/>
  <c r="N1356" i="1" s="1"/>
  <c r="R1356" i="1" s="1"/>
  <c r="K1356" i="1"/>
  <c r="A1356" i="1"/>
  <c r="M1355" i="1"/>
  <c r="P1355" i="1" s="1"/>
  <c r="S1355" i="1" s="1"/>
  <c r="K1355" i="1"/>
  <c r="A1355" i="1"/>
  <c r="L1355" i="1" s="1"/>
  <c r="N1355" i="1" s="1"/>
  <c r="R1355" i="1" s="1"/>
  <c r="M1354" i="1"/>
  <c r="P1354" i="1" s="1"/>
  <c r="S1354" i="1" s="1"/>
  <c r="L1354" i="1"/>
  <c r="N1354" i="1" s="1"/>
  <c r="R1354" i="1" s="1"/>
  <c r="K1354" i="1"/>
  <c r="A1354" i="1"/>
  <c r="S1353" i="1"/>
  <c r="M1353" i="1"/>
  <c r="P1353" i="1" s="1"/>
  <c r="K1353" i="1"/>
  <c r="A1353" i="1"/>
  <c r="L1353" i="1" s="1"/>
  <c r="N1353" i="1" s="1"/>
  <c r="R1353" i="1" s="1"/>
  <c r="S1352" i="1"/>
  <c r="M1352" i="1"/>
  <c r="P1352" i="1" s="1"/>
  <c r="L1352" i="1"/>
  <c r="N1352" i="1" s="1"/>
  <c r="R1352" i="1" s="1"/>
  <c r="K1352" i="1"/>
  <c r="A1352" i="1"/>
  <c r="M1351" i="1"/>
  <c r="P1351" i="1" s="1"/>
  <c r="S1351" i="1" s="1"/>
  <c r="K1351" i="1"/>
  <c r="A1351" i="1"/>
  <c r="L1351" i="1" s="1"/>
  <c r="N1351" i="1" s="1"/>
  <c r="R1351" i="1" s="1"/>
  <c r="M1350" i="1"/>
  <c r="P1350" i="1" s="1"/>
  <c r="S1350" i="1" s="1"/>
  <c r="L1350" i="1"/>
  <c r="N1350" i="1" s="1"/>
  <c r="R1350" i="1" s="1"/>
  <c r="K1350" i="1"/>
  <c r="A1350" i="1"/>
  <c r="S1349" i="1"/>
  <c r="M1349" i="1"/>
  <c r="P1349" i="1" s="1"/>
  <c r="K1349" i="1"/>
  <c r="A1349" i="1"/>
  <c r="L1349" i="1" s="1"/>
  <c r="N1349" i="1" s="1"/>
  <c r="R1349" i="1" s="1"/>
  <c r="S1348" i="1"/>
  <c r="M1348" i="1"/>
  <c r="P1348" i="1" s="1"/>
  <c r="L1348" i="1"/>
  <c r="N1348" i="1" s="1"/>
  <c r="R1348" i="1" s="1"/>
  <c r="K1348" i="1"/>
  <c r="A1348" i="1"/>
  <c r="M1347" i="1"/>
  <c r="P1347" i="1" s="1"/>
  <c r="S1347" i="1" s="1"/>
  <c r="K1347" i="1"/>
  <c r="A1347" i="1"/>
  <c r="L1347" i="1" s="1"/>
  <c r="N1347" i="1" s="1"/>
  <c r="R1347" i="1" s="1"/>
  <c r="M1346" i="1"/>
  <c r="P1346" i="1" s="1"/>
  <c r="S1346" i="1" s="1"/>
  <c r="L1346" i="1"/>
  <c r="N1346" i="1" s="1"/>
  <c r="R1346" i="1" s="1"/>
  <c r="K1346" i="1"/>
  <c r="A1346" i="1"/>
  <c r="S1345" i="1"/>
  <c r="M1345" i="1"/>
  <c r="P1345" i="1" s="1"/>
  <c r="K1345" i="1"/>
  <c r="A1345" i="1"/>
  <c r="L1345" i="1" s="1"/>
  <c r="N1345" i="1" s="1"/>
  <c r="R1345" i="1" s="1"/>
  <c r="S1344" i="1"/>
  <c r="M1344" i="1"/>
  <c r="P1344" i="1" s="1"/>
  <c r="L1344" i="1"/>
  <c r="N1344" i="1" s="1"/>
  <c r="R1344" i="1" s="1"/>
  <c r="K1344" i="1"/>
  <c r="A1344" i="1"/>
  <c r="M1343" i="1"/>
  <c r="P1343" i="1" s="1"/>
  <c r="S1343" i="1" s="1"/>
  <c r="K1343" i="1"/>
  <c r="A1343" i="1"/>
  <c r="L1343" i="1" s="1"/>
  <c r="N1343" i="1" s="1"/>
  <c r="R1343" i="1" s="1"/>
  <c r="M1342" i="1"/>
  <c r="P1342" i="1" s="1"/>
  <c r="S1342" i="1" s="1"/>
  <c r="L1342" i="1"/>
  <c r="N1342" i="1" s="1"/>
  <c r="R1342" i="1" s="1"/>
  <c r="K1342" i="1"/>
  <c r="A1342" i="1"/>
  <c r="S1341" i="1"/>
  <c r="M1341" i="1"/>
  <c r="P1341" i="1" s="1"/>
  <c r="K1341" i="1"/>
  <c r="A1341" i="1"/>
  <c r="L1341" i="1" s="1"/>
  <c r="N1341" i="1" s="1"/>
  <c r="R1341" i="1" s="1"/>
  <c r="S1340" i="1"/>
  <c r="M1340" i="1"/>
  <c r="P1340" i="1" s="1"/>
  <c r="L1340" i="1"/>
  <c r="N1340" i="1" s="1"/>
  <c r="R1340" i="1" s="1"/>
  <c r="K1340" i="1"/>
  <c r="A1340" i="1"/>
  <c r="M1339" i="1"/>
  <c r="P1339" i="1" s="1"/>
  <c r="S1339" i="1" s="1"/>
  <c r="K1339" i="1"/>
  <c r="A1339" i="1"/>
  <c r="L1339" i="1" s="1"/>
  <c r="N1339" i="1" s="1"/>
  <c r="R1339" i="1" s="1"/>
  <c r="M1338" i="1"/>
  <c r="P1338" i="1" s="1"/>
  <c r="S1338" i="1" s="1"/>
  <c r="L1338" i="1"/>
  <c r="N1338" i="1" s="1"/>
  <c r="R1338" i="1" s="1"/>
  <c r="K1338" i="1"/>
  <c r="A1338" i="1"/>
  <c r="S1337" i="1"/>
  <c r="M1337" i="1"/>
  <c r="P1337" i="1" s="1"/>
  <c r="K1337" i="1"/>
  <c r="A1337" i="1"/>
  <c r="L1337" i="1" s="1"/>
  <c r="N1337" i="1" s="1"/>
  <c r="R1337" i="1" s="1"/>
  <c r="S1336" i="1"/>
  <c r="M1336" i="1"/>
  <c r="P1336" i="1" s="1"/>
  <c r="L1336" i="1"/>
  <c r="N1336" i="1" s="1"/>
  <c r="R1336" i="1" s="1"/>
  <c r="K1336" i="1"/>
  <c r="A1336" i="1"/>
  <c r="M1335" i="1"/>
  <c r="P1335" i="1" s="1"/>
  <c r="S1335" i="1" s="1"/>
  <c r="K1335" i="1"/>
  <c r="A1335" i="1"/>
  <c r="L1335" i="1" s="1"/>
  <c r="N1335" i="1" s="1"/>
  <c r="R1335" i="1" s="1"/>
  <c r="M1334" i="1"/>
  <c r="P1334" i="1" s="1"/>
  <c r="S1334" i="1" s="1"/>
  <c r="L1334" i="1"/>
  <c r="N1334" i="1" s="1"/>
  <c r="R1334" i="1" s="1"/>
  <c r="K1334" i="1"/>
  <c r="A1334" i="1"/>
  <c r="S1333" i="1"/>
  <c r="M1333" i="1"/>
  <c r="P1333" i="1" s="1"/>
  <c r="K1333" i="1"/>
  <c r="A1333" i="1"/>
  <c r="L1333" i="1" s="1"/>
  <c r="N1333" i="1" s="1"/>
  <c r="R1333" i="1" s="1"/>
  <c r="S1332" i="1"/>
  <c r="M1332" i="1"/>
  <c r="P1332" i="1" s="1"/>
  <c r="L1332" i="1"/>
  <c r="N1332" i="1" s="1"/>
  <c r="R1332" i="1" s="1"/>
  <c r="K1332" i="1"/>
  <c r="A1332" i="1"/>
  <c r="M1331" i="1"/>
  <c r="P1331" i="1" s="1"/>
  <c r="S1331" i="1" s="1"/>
  <c r="K1331" i="1"/>
  <c r="A1331" i="1"/>
  <c r="L1331" i="1" s="1"/>
  <c r="N1331" i="1" s="1"/>
  <c r="R1331" i="1" s="1"/>
  <c r="M1330" i="1"/>
  <c r="P1330" i="1" s="1"/>
  <c r="S1330" i="1" s="1"/>
  <c r="L1330" i="1"/>
  <c r="N1330" i="1" s="1"/>
  <c r="R1330" i="1" s="1"/>
  <c r="K1330" i="1"/>
  <c r="A1330" i="1"/>
  <c r="S1329" i="1"/>
  <c r="M1329" i="1"/>
  <c r="P1329" i="1" s="1"/>
  <c r="K1329" i="1"/>
  <c r="A1329" i="1"/>
  <c r="L1329" i="1" s="1"/>
  <c r="N1329" i="1" s="1"/>
  <c r="R1329" i="1" s="1"/>
  <c r="S1328" i="1"/>
  <c r="M1328" i="1"/>
  <c r="P1328" i="1" s="1"/>
  <c r="L1328" i="1"/>
  <c r="N1328" i="1" s="1"/>
  <c r="R1328" i="1" s="1"/>
  <c r="K1328" i="1"/>
  <c r="A1328" i="1"/>
  <c r="M1327" i="1"/>
  <c r="P1327" i="1" s="1"/>
  <c r="S1327" i="1" s="1"/>
  <c r="K1327" i="1"/>
  <c r="A1327" i="1"/>
  <c r="L1327" i="1" s="1"/>
  <c r="N1327" i="1" s="1"/>
  <c r="R1327" i="1" s="1"/>
  <c r="M1326" i="1"/>
  <c r="P1326" i="1" s="1"/>
  <c r="S1326" i="1" s="1"/>
  <c r="L1326" i="1"/>
  <c r="N1326" i="1" s="1"/>
  <c r="R1326" i="1" s="1"/>
  <c r="K1326" i="1"/>
  <c r="A1326" i="1"/>
  <c r="S1325" i="1"/>
  <c r="M1325" i="1"/>
  <c r="P1325" i="1" s="1"/>
  <c r="K1325" i="1"/>
  <c r="A1325" i="1"/>
  <c r="L1325" i="1" s="1"/>
  <c r="N1325" i="1" s="1"/>
  <c r="R1325" i="1" s="1"/>
  <c r="S1324" i="1"/>
  <c r="M1324" i="1"/>
  <c r="P1324" i="1" s="1"/>
  <c r="L1324" i="1"/>
  <c r="N1324" i="1" s="1"/>
  <c r="R1324" i="1" s="1"/>
  <c r="K1324" i="1"/>
  <c r="A1324" i="1"/>
  <c r="M1323" i="1"/>
  <c r="P1323" i="1" s="1"/>
  <c r="S1323" i="1" s="1"/>
  <c r="K1323" i="1"/>
  <c r="A1323" i="1"/>
  <c r="L1323" i="1" s="1"/>
  <c r="N1323" i="1" s="1"/>
  <c r="R1323" i="1" s="1"/>
  <c r="M1322" i="1"/>
  <c r="P1322" i="1" s="1"/>
  <c r="S1322" i="1" s="1"/>
  <c r="L1322" i="1"/>
  <c r="N1322" i="1" s="1"/>
  <c r="R1322" i="1" s="1"/>
  <c r="K1322" i="1"/>
  <c r="A1322" i="1"/>
  <c r="S1321" i="1"/>
  <c r="M1321" i="1"/>
  <c r="P1321" i="1" s="1"/>
  <c r="K1321" i="1"/>
  <c r="A1321" i="1"/>
  <c r="L1321" i="1" s="1"/>
  <c r="N1321" i="1" s="1"/>
  <c r="R1321" i="1" s="1"/>
  <c r="S1320" i="1"/>
  <c r="M1320" i="1"/>
  <c r="P1320" i="1" s="1"/>
  <c r="L1320" i="1"/>
  <c r="N1320" i="1" s="1"/>
  <c r="R1320" i="1" s="1"/>
  <c r="K1320" i="1"/>
  <c r="A1320" i="1"/>
  <c r="M1319" i="1"/>
  <c r="P1319" i="1" s="1"/>
  <c r="S1319" i="1" s="1"/>
  <c r="K1319" i="1"/>
  <c r="A1319" i="1"/>
  <c r="L1319" i="1" s="1"/>
  <c r="N1319" i="1" s="1"/>
  <c r="R1319" i="1" s="1"/>
  <c r="M1318" i="1"/>
  <c r="P1318" i="1" s="1"/>
  <c r="S1318" i="1" s="1"/>
  <c r="L1318" i="1"/>
  <c r="N1318" i="1" s="1"/>
  <c r="R1318" i="1" s="1"/>
  <c r="K1318" i="1"/>
  <c r="A1318" i="1"/>
  <c r="S1317" i="1"/>
  <c r="M1317" i="1"/>
  <c r="P1317" i="1" s="1"/>
  <c r="K1317" i="1"/>
  <c r="A1317" i="1"/>
  <c r="L1317" i="1" s="1"/>
  <c r="N1317" i="1" s="1"/>
  <c r="R1317" i="1" s="1"/>
  <c r="S1316" i="1"/>
  <c r="M1316" i="1"/>
  <c r="P1316" i="1" s="1"/>
  <c r="L1316" i="1"/>
  <c r="N1316" i="1" s="1"/>
  <c r="R1316" i="1" s="1"/>
  <c r="K1316" i="1"/>
  <c r="A1316" i="1"/>
  <c r="M1315" i="1"/>
  <c r="P1315" i="1" s="1"/>
  <c r="S1315" i="1" s="1"/>
  <c r="K1315" i="1"/>
  <c r="A1315" i="1"/>
  <c r="L1315" i="1" s="1"/>
  <c r="N1315" i="1" s="1"/>
  <c r="R1315" i="1" s="1"/>
  <c r="M1314" i="1"/>
  <c r="P1314" i="1" s="1"/>
  <c r="S1314" i="1" s="1"/>
  <c r="L1314" i="1"/>
  <c r="N1314" i="1" s="1"/>
  <c r="R1314" i="1" s="1"/>
  <c r="K1314" i="1"/>
  <c r="A1314" i="1"/>
  <c r="S1313" i="1"/>
  <c r="M1313" i="1"/>
  <c r="P1313" i="1" s="1"/>
  <c r="K1313" i="1"/>
  <c r="A1313" i="1"/>
  <c r="L1313" i="1" s="1"/>
  <c r="N1313" i="1" s="1"/>
  <c r="R1313" i="1" s="1"/>
  <c r="S1312" i="1"/>
  <c r="M1312" i="1"/>
  <c r="P1312" i="1" s="1"/>
  <c r="L1312" i="1"/>
  <c r="N1312" i="1" s="1"/>
  <c r="R1312" i="1" s="1"/>
  <c r="K1312" i="1"/>
  <c r="A1312" i="1"/>
  <c r="M1311" i="1"/>
  <c r="P1311" i="1" s="1"/>
  <c r="S1311" i="1" s="1"/>
  <c r="K1311" i="1"/>
  <c r="A1311" i="1"/>
  <c r="L1311" i="1" s="1"/>
  <c r="N1311" i="1" s="1"/>
  <c r="R1311" i="1" s="1"/>
  <c r="M1310" i="1"/>
  <c r="P1310" i="1" s="1"/>
  <c r="S1310" i="1" s="1"/>
  <c r="L1310" i="1"/>
  <c r="N1310" i="1" s="1"/>
  <c r="R1310" i="1" s="1"/>
  <c r="K1310" i="1"/>
  <c r="A1310" i="1"/>
  <c r="S1309" i="1"/>
  <c r="M1309" i="1"/>
  <c r="P1309" i="1" s="1"/>
  <c r="K1309" i="1"/>
  <c r="A1309" i="1"/>
  <c r="L1309" i="1" s="1"/>
  <c r="N1309" i="1" s="1"/>
  <c r="R1309" i="1" s="1"/>
  <c r="S1308" i="1"/>
  <c r="M1308" i="1"/>
  <c r="P1308" i="1" s="1"/>
  <c r="L1308" i="1"/>
  <c r="N1308" i="1" s="1"/>
  <c r="R1308" i="1" s="1"/>
  <c r="K1308" i="1"/>
  <c r="A1308" i="1"/>
  <c r="M1307" i="1"/>
  <c r="P1307" i="1" s="1"/>
  <c r="S1307" i="1" s="1"/>
  <c r="K1307" i="1"/>
  <c r="A1307" i="1"/>
  <c r="L1307" i="1" s="1"/>
  <c r="N1307" i="1" s="1"/>
  <c r="R1307" i="1" s="1"/>
  <c r="M1306" i="1"/>
  <c r="P1306" i="1" s="1"/>
  <c r="S1306" i="1" s="1"/>
  <c r="L1306" i="1"/>
  <c r="N1306" i="1" s="1"/>
  <c r="R1306" i="1" s="1"/>
  <c r="K1306" i="1"/>
  <c r="A1306" i="1"/>
  <c r="S1305" i="1"/>
  <c r="M1305" i="1"/>
  <c r="P1305" i="1" s="1"/>
  <c r="K1305" i="1"/>
  <c r="A1305" i="1"/>
  <c r="L1305" i="1" s="1"/>
  <c r="N1305" i="1" s="1"/>
  <c r="R1305" i="1" s="1"/>
  <c r="S1304" i="1"/>
  <c r="M1304" i="1"/>
  <c r="P1304" i="1" s="1"/>
  <c r="L1304" i="1"/>
  <c r="N1304" i="1" s="1"/>
  <c r="R1304" i="1" s="1"/>
  <c r="K1304" i="1"/>
  <c r="A1304" i="1"/>
  <c r="M1303" i="1"/>
  <c r="P1303" i="1" s="1"/>
  <c r="S1303" i="1" s="1"/>
  <c r="K1303" i="1"/>
  <c r="A1303" i="1"/>
  <c r="L1303" i="1" s="1"/>
  <c r="N1303" i="1" s="1"/>
  <c r="R1303" i="1" s="1"/>
  <c r="M1302" i="1"/>
  <c r="P1302" i="1" s="1"/>
  <c r="S1302" i="1" s="1"/>
  <c r="L1302" i="1"/>
  <c r="N1302" i="1" s="1"/>
  <c r="R1302" i="1" s="1"/>
  <c r="K1302" i="1"/>
  <c r="A1302" i="1"/>
  <c r="S1301" i="1"/>
  <c r="M1301" i="1"/>
  <c r="P1301" i="1" s="1"/>
  <c r="K1301" i="1"/>
  <c r="A1301" i="1"/>
  <c r="L1301" i="1" s="1"/>
  <c r="N1301" i="1" s="1"/>
  <c r="R1301" i="1" s="1"/>
  <c r="S1300" i="1"/>
  <c r="M1300" i="1"/>
  <c r="P1300" i="1" s="1"/>
  <c r="L1300" i="1"/>
  <c r="N1300" i="1" s="1"/>
  <c r="R1300" i="1" s="1"/>
  <c r="K1300" i="1"/>
  <c r="A1300" i="1"/>
  <c r="M1299" i="1"/>
  <c r="P1299" i="1" s="1"/>
  <c r="S1299" i="1" s="1"/>
  <c r="K1299" i="1"/>
  <c r="A1299" i="1"/>
  <c r="L1299" i="1" s="1"/>
  <c r="N1299" i="1" s="1"/>
  <c r="R1299" i="1" s="1"/>
  <c r="M1298" i="1"/>
  <c r="P1298" i="1" s="1"/>
  <c r="S1298" i="1" s="1"/>
  <c r="L1298" i="1"/>
  <c r="N1298" i="1" s="1"/>
  <c r="R1298" i="1" s="1"/>
  <c r="K1298" i="1"/>
  <c r="A1298" i="1"/>
  <c r="S1297" i="1"/>
  <c r="M1297" i="1"/>
  <c r="P1297" i="1" s="1"/>
  <c r="K1297" i="1"/>
  <c r="A1297" i="1"/>
  <c r="L1297" i="1" s="1"/>
  <c r="N1297" i="1" s="1"/>
  <c r="R1297" i="1" s="1"/>
  <c r="S1296" i="1"/>
  <c r="M1296" i="1"/>
  <c r="P1296" i="1" s="1"/>
  <c r="L1296" i="1"/>
  <c r="N1296" i="1" s="1"/>
  <c r="R1296" i="1" s="1"/>
  <c r="K1296" i="1"/>
  <c r="A1296" i="1"/>
  <c r="M1295" i="1"/>
  <c r="P1295" i="1" s="1"/>
  <c r="S1295" i="1" s="1"/>
  <c r="K1295" i="1"/>
  <c r="A1295" i="1"/>
  <c r="L1295" i="1" s="1"/>
  <c r="N1295" i="1" s="1"/>
  <c r="R1295" i="1" s="1"/>
  <c r="M1294" i="1"/>
  <c r="P1294" i="1" s="1"/>
  <c r="S1294" i="1" s="1"/>
  <c r="L1294" i="1"/>
  <c r="N1294" i="1" s="1"/>
  <c r="R1294" i="1" s="1"/>
  <c r="K1294" i="1"/>
  <c r="A1294" i="1"/>
  <c r="S1293" i="1"/>
  <c r="M1293" i="1"/>
  <c r="P1293" i="1" s="1"/>
  <c r="K1293" i="1"/>
  <c r="A1293" i="1"/>
  <c r="L1293" i="1" s="1"/>
  <c r="N1293" i="1" s="1"/>
  <c r="R1293" i="1" s="1"/>
  <c r="S1292" i="1"/>
  <c r="M1292" i="1"/>
  <c r="P1292" i="1" s="1"/>
  <c r="L1292" i="1"/>
  <c r="N1292" i="1" s="1"/>
  <c r="R1292" i="1" s="1"/>
  <c r="K1292" i="1"/>
  <c r="A1292" i="1"/>
  <c r="M1291" i="1"/>
  <c r="P1291" i="1" s="1"/>
  <c r="S1291" i="1" s="1"/>
  <c r="K1291" i="1"/>
  <c r="A1291" i="1"/>
  <c r="L1291" i="1" s="1"/>
  <c r="N1291" i="1" s="1"/>
  <c r="R1291" i="1" s="1"/>
  <c r="M1290" i="1"/>
  <c r="P1290" i="1" s="1"/>
  <c r="S1290" i="1" s="1"/>
  <c r="L1290" i="1"/>
  <c r="N1290" i="1" s="1"/>
  <c r="R1290" i="1" s="1"/>
  <c r="K1290" i="1"/>
  <c r="A1290" i="1"/>
  <c r="S1289" i="1"/>
  <c r="M1289" i="1"/>
  <c r="P1289" i="1" s="1"/>
  <c r="K1289" i="1"/>
  <c r="A1289" i="1"/>
  <c r="L1289" i="1" s="1"/>
  <c r="N1289" i="1" s="1"/>
  <c r="R1289" i="1" s="1"/>
  <c r="S1288" i="1"/>
  <c r="M1288" i="1"/>
  <c r="P1288" i="1" s="1"/>
  <c r="L1288" i="1"/>
  <c r="N1288" i="1" s="1"/>
  <c r="R1288" i="1" s="1"/>
  <c r="K1288" i="1"/>
  <c r="A1288" i="1"/>
  <c r="M1287" i="1"/>
  <c r="P1287" i="1" s="1"/>
  <c r="S1287" i="1" s="1"/>
  <c r="K1287" i="1"/>
  <c r="A1287" i="1"/>
  <c r="L1287" i="1" s="1"/>
  <c r="N1287" i="1" s="1"/>
  <c r="R1287" i="1" s="1"/>
  <c r="M1286" i="1"/>
  <c r="P1286" i="1" s="1"/>
  <c r="S1286" i="1" s="1"/>
  <c r="L1286" i="1"/>
  <c r="N1286" i="1" s="1"/>
  <c r="R1286" i="1" s="1"/>
  <c r="K1286" i="1"/>
  <c r="A1286" i="1"/>
  <c r="S1285" i="1"/>
  <c r="M1285" i="1"/>
  <c r="P1285" i="1" s="1"/>
  <c r="K1285" i="1"/>
  <c r="A1285" i="1"/>
  <c r="L1285" i="1" s="1"/>
  <c r="N1285" i="1" s="1"/>
  <c r="R1285" i="1" s="1"/>
  <c r="S1284" i="1"/>
  <c r="M1284" i="1"/>
  <c r="P1284" i="1" s="1"/>
  <c r="L1284" i="1"/>
  <c r="N1284" i="1" s="1"/>
  <c r="R1284" i="1" s="1"/>
  <c r="K1284" i="1"/>
  <c r="A1284" i="1"/>
  <c r="M1283" i="1"/>
  <c r="P1283" i="1" s="1"/>
  <c r="S1283" i="1" s="1"/>
  <c r="K1283" i="1"/>
  <c r="A1283" i="1"/>
  <c r="L1283" i="1" s="1"/>
  <c r="N1283" i="1" s="1"/>
  <c r="R1283" i="1" s="1"/>
  <c r="M1282" i="1"/>
  <c r="P1282" i="1" s="1"/>
  <c r="S1282" i="1" s="1"/>
  <c r="L1282" i="1"/>
  <c r="N1282" i="1" s="1"/>
  <c r="R1282" i="1" s="1"/>
  <c r="K1282" i="1"/>
  <c r="A1282" i="1"/>
  <c r="S1281" i="1"/>
  <c r="M1281" i="1"/>
  <c r="P1281" i="1" s="1"/>
  <c r="K1281" i="1"/>
  <c r="A1281" i="1"/>
  <c r="L1281" i="1" s="1"/>
  <c r="N1281" i="1" s="1"/>
  <c r="R1281" i="1" s="1"/>
  <c r="S1280" i="1"/>
  <c r="M1280" i="1"/>
  <c r="P1280" i="1" s="1"/>
  <c r="L1280" i="1"/>
  <c r="N1280" i="1" s="1"/>
  <c r="K1280" i="1"/>
  <c r="A1280" i="1"/>
  <c r="M1279" i="1"/>
  <c r="P1279" i="1" s="1"/>
  <c r="S1279" i="1" s="1"/>
  <c r="K1279" i="1"/>
  <c r="A1279" i="1"/>
  <c r="L1279" i="1" s="1"/>
  <c r="N1279" i="1" s="1"/>
  <c r="M1278" i="1"/>
  <c r="P1278" i="1" s="1"/>
  <c r="L1278" i="1"/>
  <c r="N1278" i="1" s="1"/>
  <c r="R1278" i="1" s="1"/>
  <c r="K1278" i="1"/>
  <c r="A1278" i="1"/>
  <c r="S1277" i="1"/>
  <c r="M1277" i="1"/>
  <c r="P1277" i="1" s="1"/>
  <c r="K1277" i="1"/>
  <c r="A1277" i="1"/>
  <c r="L1277" i="1" s="1"/>
  <c r="N1277" i="1" s="1"/>
  <c r="R1277" i="1" s="1"/>
  <c r="S1276" i="1"/>
  <c r="M1276" i="1"/>
  <c r="P1276" i="1" s="1"/>
  <c r="L1276" i="1"/>
  <c r="N1276" i="1" s="1"/>
  <c r="R1276" i="1" s="1"/>
  <c r="K1276" i="1"/>
  <c r="A1276" i="1"/>
  <c r="M1275" i="1"/>
  <c r="P1275" i="1" s="1"/>
  <c r="K1275" i="1"/>
  <c r="A1275" i="1"/>
  <c r="L1275" i="1" s="1"/>
  <c r="N1275" i="1" s="1"/>
  <c r="R1275" i="1" s="1"/>
  <c r="M1274" i="1"/>
  <c r="P1274" i="1" s="1"/>
  <c r="S1274" i="1" s="1"/>
  <c r="L1274" i="1"/>
  <c r="N1274" i="1" s="1"/>
  <c r="R1274" i="1" s="1"/>
  <c r="K1274" i="1"/>
  <c r="A1274" i="1"/>
  <c r="S1273" i="1"/>
  <c r="M1273" i="1"/>
  <c r="P1273" i="1" s="1"/>
  <c r="K1273" i="1"/>
  <c r="A1273" i="1"/>
  <c r="L1273" i="1" s="1"/>
  <c r="N1273" i="1" s="1"/>
  <c r="R1273" i="1" s="1"/>
  <c r="S1272" i="1"/>
  <c r="M1272" i="1"/>
  <c r="P1272" i="1" s="1"/>
  <c r="L1272" i="1"/>
  <c r="N1272" i="1" s="1"/>
  <c r="R1272" i="1" s="1"/>
  <c r="K1272" i="1"/>
  <c r="A1272" i="1"/>
  <c r="M1271" i="1"/>
  <c r="P1271" i="1" s="1"/>
  <c r="S1271" i="1" s="1"/>
  <c r="K1271" i="1"/>
  <c r="A1271" i="1"/>
  <c r="L1271" i="1" s="1"/>
  <c r="N1271" i="1" s="1"/>
  <c r="M1270" i="1"/>
  <c r="P1270" i="1" s="1"/>
  <c r="S1270" i="1" s="1"/>
  <c r="L1270" i="1"/>
  <c r="N1270" i="1" s="1"/>
  <c r="R1270" i="1" s="1"/>
  <c r="K1270" i="1"/>
  <c r="A1270" i="1"/>
  <c r="S1269" i="1"/>
  <c r="M1269" i="1"/>
  <c r="P1269" i="1" s="1"/>
  <c r="K1269" i="1"/>
  <c r="A1269" i="1"/>
  <c r="L1269" i="1" s="1"/>
  <c r="N1269" i="1" s="1"/>
  <c r="R1269" i="1" s="1"/>
  <c r="S1268" i="1"/>
  <c r="M1268" i="1"/>
  <c r="P1268" i="1" s="1"/>
  <c r="L1268" i="1"/>
  <c r="N1268" i="1" s="1"/>
  <c r="R1268" i="1" s="1"/>
  <c r="K1268" i="1"/>
  <c r="A1268" i="1"/>
  <c r="M1267" i="1"/>
  <c r="P1267" i="1" s="1"/>
  <c r="S1267" i="1" s="1"/>
  <c r="K1267" i="1"/>
  <c r="A1267" i="1"/>
  <c r="L1267" i="1" s="1"/>
  <c r="N1267" i="1" s="1"/>
  <c r="M1266" i="1"/>
  <c r="P1266" i="1" s="1"/>
  <c r="S1266" i="1" s="1"/>
  <c r="L1266" i="1"/>
  <c r="N1266" i="1" s="1"/>
  <c r="R1266" i="1" s="1"/>
  <c r="K1266" i="1"/>
  <c r="A1266" i="1"/>
  <c r="M1265" i="1"/>
  <c r="P1265" i="1" s="1"/>
  <c r="S1265" i="1" s="1"/>
  <c r="K1265" i="1"/>
  <c r="A1265" i="1"/>
  <c r="L1265" i="1" s="1"/>
  <c r="N1265" i="1" s="1"/>
  <c r="R1265" i="1" s="1"/>
  <c r="P1264" i="1"/>
  <c r="S1264" i="1" s="1"/>
  <c r="M1264" i="1"/>
  <c r="L1264" i="1"/>
  <c r="N1264" i="1" s="1"/>
  <c r="R1264" i="1" s="1"/>
  <c r="K1264" i="1"/>
  <c r="A1264" i="1"/>
  <c r="R1263" i="1"/>
  <c r="M1263" i="1"/>
  <c r="P1263" i="1" s="1"/>
  <c r="S1263" i="1" s="1"/>
  <c r="K1263" i="1"/>
  <c r="A1263" i="1"/>
  <c r="L1263" i="1" s="1"/>
  <c r="N1263" i="1" s="1"/>
  <c r="P1262" i="1"/>
  <c r="S1262" i="1" s="1"/>
  <c r="M1262" i="1"/>
  <c r="L1262" i="1"/>
  <c r="N1262" i="1" s="1"/>
  <c r="R1262" i="1" s="1"/>
  <c r="K1262" i="1"/>
  <c r="A1262" i="1"/>
  <c r="K1261" i="1"/>
  <c r="A1261" i="1"/>
  <c r="L1261" i="1" s="1"/>
  <c r="N1261" i="1" s="1"/>
  <c r="P1260" i="1"/>
  <c r="S1260" i="1" s="1"/>
  <c r="M1260" i="1"/>
  <c r="L1260" i="1"/>
  <c r="N1260" i="1" s="1"/>
  <c r="R1260" i="1" s="1"/>
  <c r="K1260" i="1"/>
  <c r="A1260" i="1"/>
  <c r="R1259" i="1"/>
  <c r="K1259" i="1"/>
  <c r="A1259" i="1"/>
  <c r="L1259" i="1" s="1"/>
  <c r="N1259" i="1" s="1"/>
  <c r="P1258" i="1"/>
  <c r="S1258" i="1" s="1"/>
  <c r="M1258" i="1"/>
  <c r="L1258" i="1"/>
  <c r="N1258" i="1" s="1"/>
  <c r="R1258" i="1" s="1"/>
  <c r="K1258" i="1"/>
  <c r="A1258" i="1"/>
  <c r="M1257" i="1"/>
  <c r="P1257" i="1" s="1"/>
  <c r="S1257" i="1" s="1"/>
  <c r="K1257" i="1"/>
  <c r="A1257" i="1"/>
  <c r="L1257" i="1" s="1"/>
  <c r="N1257" i="1" s="1"/>
  <c r="R1257" i="1" s="1"/>
  <c r="P1256" i="1"/>
  <c r="S1256" i="1" s="1"/>
  <c r="M1256" i="1"/>
  <c r="L1256" i="1"/>
  <c r="N1256" i="1" s="1"/>
  <c r="R1256" i="1" s="1"/>
  <c r="K1256" i="1"/>
  <c r="A1256" i="1"/>
  <c r="R1255" i="1"/>
  <c r="M1255" i="1"/>
  <c r="P1255" i="1" s="1"/>
  <c r="S1255" i="1" s="1"/>
  <c r="K1255" i="1"/>
  <c r="A1255" i="1"/>
  <c r="L1255" i="1" s="1"/>
  <c r="N1255" i="1" s="1"/>
  <c r="P1254" i="1"/>
  <c r="S1254" i="1" s="1"/>
  <c r="M1254" i="1"/>
  <c r="L1254" i="1"/>
  <c r="N1254" i="1" s="1"/>
  <c r="R1254" i="1" s="1"/>
  <c r="K1254" i="1"/>
  <c r="A1254" i="1"/>
  <c r="K1253" i="1"/>
  <c r="A1253" i="1"/>
  <c r="L1253" i="1" s="1"/>
  <c r="N1253" i="1" s="1"/>
  <c r="P1252" i="1"/>
  <c r="S1252" i="1" s="1"/>
  <c r="M1252" i="1"/>
  <c r="L1252" i="1"/>
  <c r="N1252" i="1" s="1"/>
  <c r="R1252" i="1" s="1"/>
  <c r="K1252" i="1"/>
  <c r="A1252" i="1"/>
  <c r="R1251" i="1"/>
  <c r="K1251" i="1"/>
  <c r="A1251" i="1"/>
  <c r="L1251" i="1" s="1"/>
  <c r="N1251" i="1" s="1"/>
  <c r="P1250" i="1"/>
  <c r="S1250" i="1" s="1"/>
  <c r="M1250" i="1"/>
  <c r="L1250" i="1"/>
  <c r="N1250" i="1" s="1"/>
  <c r="R1250" i="1" s="1"/>
  <c r="K1250" i="1"/>
  <c r="A1250" i="1"/>
  <c r="M1249" i="1"/>
  <c r="P1249" i="1" s="1"/>
  <c r="S1249" i="1" s="1"/>
  <c r="K1249" i="1"/>
  <c r="A1249" i="1"/>
  <c r="L1249" i="1" s="1"/>
  <c r="N1249" i="1" s="1"/>
  <c r="R1249" i="1" s="1"/>
  <c r="P1248" i="1"/>
  <c r="S1248" i="1" s="1"/>
  <c r="M1248" i="1"/>
  <c r="L1248" i="1"/>
  <c r="N1248" i="1" s="1"/>
  <c r="R1248" i="1" s="1"/>
  <c r="K1248" i="1"/>
  <c r="A1248" i="1"/>
  <c r="R1247" i="1"/>
  <c r="M1247" i="1"/>
  <c r="P1247" i="1" s="1"/>
  <c r="S1247" i="1" s="1"/>
  <c r="K1247" i="1"/>
  <c r="A1247" i="1"/>
  <c r="L1247" i="1" s="1"/>
  <c r="N1247" i="1" s="1"/>
  <c r="P1246" i="1"/>
  <c r="S1246" i="1" s="1"/>
  <c r="M1246" i="1"/>
  <c r="L1246" i="1"/>
  <c r="N1246" i="1" s="1"/>
  <c r="R1246" i="1" s="1"/>
  <c r="K1246" i="1"/>
  <c r="A1246" i="1"/>
  <c r="K1245" i="1"/>
  <c r="A1245" i="1"/>
  <c r="L1245" i="1" s="1"/>
  <c r="N1245" i="1" s="1"/>
  <c r="P1244" i="1"/>
  <c r="S1244" i="1" s="1"/>
  <c r="M1244" i="1"/>
  <c r="L1244" i="1"/>
  <c r="N1244" i="1" s="1"/>
  <c r="R1244" i="1" s="1"/>
  <c r="K1244" i="1"/>
  <c r="A1244" i="1"/>
  <c r="R1243" i="1"/>
  <c r="K1243" i="1"/>
  <c r="A1243" i="1"/>
  <c r="L1243" i="1" s="1"/>
  <c r="N1243" i="1" s="1"/>
  <c r="P1242" i="1"/>
  <c r="S1242" i="1" s="1"/>
  <c r="M1242" i="1"/>
  <c r="L1242" i="1"/>
  <c r="N1242" i="1" s="1"/>
  <c r="R1242" i="1" s="1"/>
  <c r="K1242" i="1"/>
  <c r="A1242" i="1"/>
  <c r="M1241" i="1"/>
  <c r="P1241" i="1" s="1"/>
  <c r="S1241" i="1" s="1"/>
  <c r="K1241" i="1"/>
  <c r="A1241" i="1"/>
  <c r="L1241" i="1" s="1"/>
  <c r="N1241" i="1" s="1"/>
  <c r="R1241" i="1" s="1"/>
  <c r="P1240" i="1"/>
  <c r="S1240" i="1" s="1"/>
  <c r="M1240" i="1"/>
  <c r="L1240" i="1"/>
  <c r="N1240" i="1" s="1"/>
  <c r="R1240" i="1" s="1"/>
  <c r="K1240" i="1"/>
  <c r="A1240" i="1"/>
  <c r="R1239" i="1"/>
  <c r="M1239" i="1"/>
  <c r="P1239" i="1" s="1"/>
  <c r="S1239" i="1" s="1"/>
  <c r="K1239" i="1"/>
  <c r="A1239" i="1"/>
  <c r="L1239" i="1" s="1"/>
  <c r="N1239" i="1" s="1"/>
  <c r="P1238" i="1"/>
  <c r="S1238" i="1" s="1"/>
  <c r="M1238" i="1"/>
  <c r="L1238" i="1"/>
  <c r="N1238" i="1" s="1"/>
  <c r="R1238" i="1" s="1"/>
  <c r="K1238" i="1"/>
  <c r="A1238" i="1"/>
  <c r="K1237" i="1"/>
  <c r="A1237" i="1"/>
  <c r="L1237" i="1" s="1"/>
  <c r="N1237" i="1" s="1"/>
  <c r="P1236" i="1"/>
  <c r="S1236" i="1" s="1"/>
  <c r="M1236" i="1"/>
  <c r="L1236" i="1"/>
  <c r="N1236" i="1" s="1"/>
  <c r="R1236" i="1" s="1"/>
  <c r="K1236" i="1"/>
  <c r="A1236" i="1"/>
  <c r="R1235" i="1"/>
  <c r="K1235" i="1"/>
  <c r="A1235" i="1"/>
  <c r="L1235" i="1" s="1"/>
  <c r="N1235" i="1" s="1"/>
  <c r="P1234" i="1"/>
  <c r="S1234" i="1" s="1"/>
  <c r="M1234" i="1"/>
  <c r="L1234" i="1"/>
  <c r="N1234" i="1" s="1"/>
  <c r="R1234" i="1" s="1"/>
  <c r="K1234" i="1"/>
  <c r="A1234" i="1"/>
  <c r="M1233" i="1"/>
  <c r="P1233" i="1" s="1"/>
  <c r="S1233" i="1" s="1"/>
  <c r="K1233" i="1"/>
  <c r="A1233" i="1"/>
  <c r="L1233" i="1" s="1"/>
  <c r="N1233" i="1" s="1"/>
  <c r="R1233" i="1" s="1"/>
  <c r="P1232" i="1"/>
  <c r="S1232" i="1" s="1"/>
  <c r="M1232" i="1"/>
  <c r="L1232" i="1"/>
  <c r="N1232" i="1" s="1"/>
  <c r="R1232" i="1" s="1"/>
  <c r="K1232" i="1"/>
  <c r="A1232" i="1"/>
  <c r="R1231" i="1"/>
  <c r="M1231" i="1"/>
  <c r="P1231" i="1" s="1"/>
  <c r="S1231" i="1" s="1"/>
  <c r="K1231" i="1"/>
  <c r="A1231" i="1"/>
  <c r="L1231" i="1" s="1"/>
  <c r="N1231" i="1" s="1"/>
  <c r="P1230" i="1"/>
  <c r="S1230" i="1" s="1"/>
  <c r="M1230" i="1"/>
  <c r="L1230" i="1"/>
  <c r="N1230" i="1" s="1"/>
  <c r="R1230" i="1" s="1"/>
  <c r="K1230" i="1"/>
  <c r="A1230" i="1"/>
  <c r="K1229" i="1"/>
  <c r="A1229" i="1"/>
  <c r="L1229" i="1" s="1"/>
  <c r="N1229" i="1" s="1"/>
  <c r="M1228" i="1"/>
  <c r="P1228" i="1" s="1"/>
  <c r="L1228" i="1"/>
  <c r="N1228" i="1" s="1"/>
  <c r="R1228" i="1" s="1"/>
  <c r="K1228" i="1"/>
  <c r="A1228" i="1"/>
  <c r="S1227" i="1"/>
  <c r="N1227" i="1"/>
  <c r="R1227" i="1" s="1"/>
  <c r="M1227" i="1"/>
  <c r="P1227" i="1" s="1"/>
  <c r="K1227" i="1"/>
  <c r="A1227" i="1"/>
  <c r="L1227" i="1" s="1"/>
  <c r="P1226" i="1"/>
  <c r="S1226" i="1" s="1"/>
  <c r="M1226" i="1"/>
  <c r="L1226" i="1"/>
  <c r="N1226" i="1" s="1"/>
  <c r="R1226" i="1" s="1"/>
  <c r="K1226" i="1"/>
  <c r="A1226" i="1"/>
  <c r="S1225" i="1"/>
  <c r="N1225" i="1"/>
  <c r="R1225" i="1" s="1"/>
  <c r="M1225" i="1"/>
  <c r="P1225" i="1" s="1"/>
  <c r="K1225" i="1"/>
  <c r="A1225" i="1"/>
  <c r="L1225" i="1" s="1"/>
  <c r="P1224" i="1"/>
  <c r="S1224" i="1" s="1"/>
  <c r="M1224" i="1"/>
  <c r="L1224" i="1"/>
  <c r="N1224" i="1" s="1"/>
  <c r="R1224" i="1" s="1"/>
  <c r="K1224" i="1"/>
  <c r="A1224" i="1"/>
  <c r="S1223" i="1"/>
  <c r="N1223" i="1"/>
  <c r="R1223" i="1" s="1"/>
  <c r="M1223" i="1"/>
  <c r="P1223" i="1" s="1"/>
  <c r="K1223" i="1"/>
  <c r="A1223" i="1"/>
  <c r="L1223" i="1" s="1"/>
  <c r="P1222" i="1"/>
  <c r="S1222" i="1" s="1"/>
  <c r="M1222" i="1"/>
  <c r="L1222" i="1"/>
  <c r="N1222" i="1" s="1"/>
  <c r="R1222" i="1" s="1"/>
  <c r="K1222" i="1"/>
  <c r="A1222" i="1"/>
  <c r="S1221" i="1"/>
  <c r="N1221" i="1"/>
  <c r="R1221" i="1" s="1"/>
  <c r="M1221" i="1"/>
  <c r="P1221" i="1" s="1"/>
  <c r="K1221" i="1"/>
  <c r="A1221" i="1"/>
  <c r="L1221" i="1" s="1"/>
  <c r="P1220" i="1"/>
  <c r="S1220" i="1" s="1"/>
  <c r="M1220" i="1"/>
  <c r="L1220" i="1"/>
  <c r="N1220" i="1" s="1"/>
  <c r="R1220" i="1" s="1"/>
  <c r="K1220" i="1"/>
  <c r="A1220" i="1"/>
  <c r="S1219" i="1"/>
  <c r="N1219" i="1"/>
  <c r="R1219" i="1" s="1"/>
  <c r="M1219" i="1"/>
  <c r="P1219" i="1" s="1"/>
  <c r="K1219" i="1"/>
  <c r="A1219" i="1"/>
  <c r="L1219" i="1" s="1"/>
  <c r="P1218" i="1"/>
  <c r="S1218" i="1" s="1"/>
  <c r="M1218" i="1"/>
  <c r="L1218" i="1"/>
  <c r="N1218" i="1" s="1"/>
  <c r="R1218" i="1" s="1"/>
  <c r="K1218" i="1"/>
  <c r="A1218" i="1"/>
  <c r="S1217" i="1"/>
  <c r="N1217" i="1"/>
  <c r="R1217" i="1" s="1"/>
  <c r="M1217" i="1"/>
  <c r="P1217" i="1" s="1"/>
  <c r="K1217" i="1"/>
  <c r="A1217" i="1"/>
  <c r="L1217" i="1" s="1"/>
  <c r="P1216" i="1"/>
  <c r="S1216" i="1" s="1"/>
  <c r="M1216" i="1"/>
  <c r="L1216" i="1"/>
  <c r="N1216" i="1" s="1"/>
  <c r="R1216" i="1" s="1"/>
  <c r="K1216" i="1"/>
  <c r="A1216" i="1"/>
  <c r="S1215" i="1"/>
  <c r="N1215" i="1"/>
  <c r="R1215" i="1" s="1"/>
  <c r="M1215" i="1"/>
  <c r="P1215" i="1" s="1"/>
  <c r="K1215" i="1"/>
  <c r="A1215" i="1"/>
  <c r="L1215" i="1" s="1"/>
  <c r="P1214" i="1"/>
  <c r="S1214" i="1" s="1"/>
  <c r="M1214" i="1"/>
  <c r="L1214" i="1"/>
  <c r="N1214" i="1" s="1"/>
  <c r="R1214" i="1" s="1"/>
  <c r="K1214" i="1"/>
  <c r="A1214" i="1"/>
  <c r="S1213" i="1"/>
  <c r="N1213" i="1"/>
  <c r="R1213" i="1" s="1"/>
  <c r="M1213" i="1"/>
  <c r="P1213" i="1" s="1"/>
  <c r="K1213" i="1"/>
  <c r="A1213" i="1"/>
  <c r="L1213" i="1" s="1"/>
  <c r="P1212" i="1"/>
  <c r="S1212" i="1" s="1"/>
  <c r="M1212" i="1"/>
  <c r="L1212" i="1"/>
  <c r="N1212" i="1" s="1"/>
  <c r="R1212" i="1" s="1"/>
  <c r="K1212" i="1"/>
  <c r="A1212" i="1"/>
  <c r="S1211" i="1"/>
  <c r="N1211" i="1"/>
  <c r="R1211" i="1" s="1"/>
  <c r="M1211" i="1"/>
  <c r="P1211" i="1" s="1"/>
  <c r="K1211" i="1"/>
  <c r="A1211" i="1"/>
  <c r="L1211" i="1" s="1"/>
  <c r="P1210" i="1"/>
  <c r="S1210" i="1" s="1"/>
  <c r="M1210" i="1"/>
  <c r="L1210" i="1"/>
  <c r="N1210" i="1" s="1"/>
  <c r="R1210" i="1" s="1"/>
  <c r="K1210" i="1"/>
  <c r="A1210" i="1"/>
  <c r="S1209" i="1"/>
  <c r="N1209" i="1"/>
  <c r="R1209" i="1" s="1"/>
  <c r="M1209" i="1"/>
  <c r="P1209" i="1" s="1"/>
  <c r="K1209" i="1"/>
  <c r="A1209" i="1"/>
  <c r="L1209" i="1" s="1"/>
  <c r="P1208" i="1"/>
  <c r="S1208" i="1" s="1"/>
  <c r="M1208" i="1"/>
  <c r="L1208" i="1"/>
  <c r="N1208" i="1" s="1"/>
  <c r="R1208" i="1" s="1"/>
  <c r="K1208" i="1"/>
  <c r="A1208" i="1"/>
  <c r="S1207" i="1"/>
  <c r="N1207" i="1"/>
  <c r="R1207" i="1" s="1"/>
  <c r="M1207" i="1"/>
  <c r="P1207" i="1" s="1"/>
  <c r="K1207" i="1"/>
  <c r="A1207" i="1"/>
  <c r="L1207" i="1" s="1"/>
  <c r="P1206" i="1"/>
  <c r="S1206" i="1" s="1"/>
  <c r="M1206" i="1"/>
  <c r="L1206" i="1"/>
  <c r="N1206" i="1" s="1"/>
  <c r="R1206" i="1" s="1"/>
  <c r="K1206" i="1"/>
  <c r="A1206" i="1"/>
  <c r="S1205" i="1"/>
  <c r="N1205" i="1"/>
  <c r="R1205" i="1" s="1"/>
  <c r="M1205" i="1"/>
  <c r="P1205" i="1" s="1"/>
  <c r="K1205" i="1"/>
  <c r="A1205" i="1"/>
  <c r="L1205" i="1" s="1"/>
  <c r="P1204" i="1"/>
  <c r="M1204" i="1"/>
  <c r="L1204" i="1"/>
  <c r="N1204" i="1" s="1"/>
  <c r="R1204" i="1" s="1"/>
  <c r="K1204" i="1"/>
  <c r="A1204" i="1"/>
  <c r="S1203" i="1"/>
  <c r="N1203" i="1"/>
  <c r="R1203" i="1" s="1"/>
  <c r="M1203" i="1"/>
  <c r="P1203" i="1" s="1"/>
  <c r="K1203" i="1"/>
  <c r="A1203" i="1"/>
  <c r="L1203" i="1" s="1"/>
  <c r="P1202" i="1"/>
  <c r="M1202" i="1"/>
  <c r="L1202" i="1"/>
  <c r="N1202" i="1" s="1"/>
  <c r="R1202" i="1" s="1"/>
  <c r="K1202" i="1"/>
  <c r="A1202" i="1"/>
  <c r="S1201" i="1"/>
  <c r="N1201" i="1"/>
  <c r="R1201" i="1" s="1"/>
  <c r="M1201" i="1"/>
  <c r="P1201" i="1" s="1"/>
  <c r="K1201" i="1"/>
  <c r="A1201" i="1"/>
  <c r="L1201" i="1" s="1"/>
  <c r="P1200" i="1"/>
  <c r="M1200" i="1"/>
  <c r="L1200" i="1"/>
  <c r="N1200" i="1" s="1"/>
  <c r="R1200" i="1" s="1"/>
  <c r="K1200" i="1"/>
  <c r="A1200" i="1"/>
  <c r="S1199" i="1"/>
  <c r="N1199" i="1"/>
  <c r="R1199" i="1" s="1"/>
  <c r="M1199" i="1"/>
  <c r="P1199" i="1" s="1"/>
  <c r="K1199" i="1"/>
  <c r="A1199" i="1"/>
  <c r="L1199" i="1" s="1"/>
  <c r="P1198" i="1"/>
  <c r="M1198" i="1"/>
  <c r="L1198" i="1"/>
  <c r="N1198" i="1" s="1"/>
  <c r="R1198" i="1" s="1"/>
  <c r="K1198" i="1"/>
  <c r="A1198" i="1"/>
  <c r="S1197" i="1"/>
  <c r="N1197" i="1"/>
  <c r="R1197" i="1" s="1"/>
  <c r="M1197" i="1"/>
  <c r="P1197" i="1" s="1"/>
  <c r="K1197" i="1"/>
  <c r="A1197" i="1"/>
  <c r="L1197" i="1" s="1"/>
  <c r="P1196" i="1"/>
  <c r="M1196" i="1"/>
  <c r="L1196" i="1"/>
  <c r="N1196" i="1" s="1"/>
  <c r="R1196" i="1" s="1"/>
  <c r="K1196" i="1"/>
  <c r="A1196" i="1"/>
  <c r="S1195" i="1"/>
  <c r="N1195" i="1"/>
  <c r="R1195" i="1" s="1"/>
  <c r="M1195" i="1"/>
  <c r="P1195" i="1" s="1"/>
  <c r="K1195" i="1"/>
  <c r="A1195" i="1"/>
  <c r="L1195" i="1" s="1"/>
  <c r="P1194" i="1"/>
  <c r="M1194" i="1"/>
  <c r="L1194" i="1"/>
  <c r="N1194" i="1" s="1"/>
  <c r="R1194" i="1" s="1"/>
  <c r="K1194" i="1"/>
  <c r="A1194" i="1"/>
  <c r="N1193" i="1"/>
  <c r="R1193" i="1" s="1"/>
  <c r="M1193" i="1"/>
  <c r="P1193" i="1" s="1"/>
  <c r="S1193" i="1" s="1"/>
  <c r="K1193" i="1"/>
  <c r="A1193" i="1"/>
  <c r="L1193" i="1" s="1"/>
  <c r="P1192" i="1"/>
  <c r="M1192" i="1"/>
  <c r="L1192" i="1"/>
  <c r="N1192" i="1" s="1"/>
  <c r="R1192" i="1" s="1"/>
  <c r="K1192" i="1"/>
  <c r="A1192" i="1"/>
  <c r="R1191" i="1"/>
  <c r="N1191" i="1"/>
  <c r="M1191" i="1"/>
  <c r="P1191" i="1" s="1"/>
  <c r="S1191" i="1" s="1"/>
  <c r="K1191" i="1"/>
  <c r="A1191" i="1"/>
  <c r="L1191" i="1" s="1"/>
  <c r="P1190" i="1"/>
  <c r="M1190" i="1"/>
  <c r="L1190" i="1"/>
  <c r="N1190" i="1" s="1"/>
  <c r="R1190" i="1" s="1"/>
  <c r="K1190" i="1"/>
  <c r="A1190" i="1"/>
  <c r="R1189" i="1"/>
  <c r="N1189" i="1"/>
  <c r="M1189" i="1"/>
  <c r="P1189" i="1" s="1"/>
  <c r="S1189" i="1" s="1"/>
  <c r="K1189" i="1"/>
  <c r="A1189" i="1"/>
  <c r="L1189" i="1" s="1"/>
  <c r="P1188" i="1"/>
  <c r="M1188" i="1"/>
  <c r="L1188" i="1"/>
  <c r="N1188" i="1" s="1"/>
  <c r="R1188" i="1" s="1"/>
  <c r="K1188" i="1"/>
  <c r="A1188" i="1"/>
  <c r="R1187" i="1"/>
  <c r="N1187" i="1"/>
  <c r="M1187" i="1"/>
  <c r="P1187" i="1" s="1"/>
  <c r="S1187" i="1" s="1"/>
  <c r="K1187" i="1"/>
  <c r="A1187" i="1"/>
  <c r="L1187" i="1" s="1"/>
  <c r="P1186" i="1"/>
  <c r="M1186" i="1"/>
  <c r="L1186" i="1"/>
  <c r="N1186" i="1" s="1"/>
  <c r="R1186" i="1" s="1"/>
  <c r="K1186" i="1"/>
  <c r="A1186" i="1"/>
  <c r="R1185" i="1"/>
  <c r="N1185" i="1"/>
  <c r="M1185" i="1"/>
  <c r="P1185" i="1" s="1"/>
  <c r="S1185" i="1" s="1"/>
  <c r="K1185" i="1"/>
  <c r="A1185" i="1"/>
  <c r="L1185" i="1" s="1"/>
  <c r="P1184" i="1"/>
  <c r="M1184" i="1"/>
  <c r="L1184" i="1"/>
  <c r="N1184" i="1" s="1"/>
  <c r="R1184" i="1" s="1"/>
  <c r="K1184" i="1"/>
  <c r="A1184" i="1"/>
  <c r="R1183" i="1"/>
  <c r="N1183" i="1"/>
  <c r="M1183" i="1"/>
  <c r="P1183" i="1" s="1"/>
  <c r="S1183" i="1" s="1"/>
  <c r="K1183" i="1"/>
  <c r="A1183" i="1"/>
  <c r="L1183" i="1" s="1"/>
  <c r="P1182" i="1"/>
  <c r="M1182" i="1"/>
  <c r="L1182" i="1"/>
  <c r="N1182" i="1" s="1"/>
  <c r="R1182" i="1" s="1"/>
  <c r="K1182" i="1"/>
  <c r="A1182" i="1"/>
  <c r="R1181" i="1"/>
  <c r="N1181" i="1"/>
  <c r="M1181" i="1"/>
  <c r="P1181" i="1" s="1"/>
  <c r="S1181" i="1" s="1"/>
  <c r="K1181" i="1"/>
  <c r="A1181" i="1"/>
  <c r="L1181" i="1" s="1"/>
  <c r="P1180" i="1"/>
  <c r="M1180" i="1"/>
  <c r="L1180" i="1"/>
  <c r="N1180" i="1" s="1"/>
  <c r="R1180" i="1" s="1"/>
  <c r="K1180" i="1"/>
  <c r="A1180" i="1"/>
  <c r="R1179" i="1"/>
  <c r="N1179" i="1"/>
  <c r="M1179" i="1"/>
  <c r="P1179" i="1" s="1"/>
  <c r="S1179" i="1" s="1"/>
  <c r="K1179" i="1"/>
  <c r="A1179" i="1"/>
  <c r="L1179" i="1" s="1"/>
  <c r="P1178" i="1"/>
  <c r="M1178" i="1"/>
  <c r="L1178" i="1"/>
  <c r="N1178" i="1" s="1"/>
  <c r="R1178" i="1" s="1"/>
  <c r="K1178" i="1"/>
  <c r="A1178" i="1"/>
  <c r="R1177" i="1"/>
  <c r="N1177" i="1"/>
  <c r="M1177" i="1"/>
  <c r="P1177" i="1" s="1"/>
  <c r="S1177" i="1" s="1"/>
  <c r="K1177" i="1"/>
  <c r="A1177" i="1"/>
  <c r="L1177" i="1" s="1"/>
  <c r="P1176" i="1"/>
  <c r="M1176" i="1"/>
  <c r="L1176" i="1"/>
  <c r="N1176" i="1" s="1"/>
  <c r="R1176" i="1" s="1"/>
  <c r="K1176" i="1"/>
  <c r="A1176" i="1"/>
  <c r="R1175" i="1"/>
  <c r="N1175" i="1"/>
  <c r="M1175" i="1"/>
  <c r="P1175" i="1" s="1"/>
  <c r="S1175" i="1" s="1"/>
  <c r="K1175" i="1"/>
  <c r="A1175" i="1"/>
  <c r="L1175" i="1" s="1"/>
  <c r="P1174" i="1"/>
  <c r="M1174" i="1"/>
  <c r="L1174" i="1"/>
  <c r="N1174" i="1" s="1"/>
  <c r="R1174" i="1" s="1"/>
  <c r="K1174" i="1"/>
  <c r="A1174" i="1"/>
  <c r="R1173" i="1"/>
  <c r="N1173" i="1"/>
  <c r="M1173" i="1"/>
  <c r="P1173" i="1" s="1"/>
  <c r="S1173" i="1" s="1"/>
  <c r="K1173" i="1"/>
  <c r="A1173" i="1"/>
  <c r="L1173" i="1" s="1"/>
  <c r="P1172" i="1"/>
  <c r="M1172" i="1"/>
  <c r="L1172" i="1"/>
  <c r="N1172" i="1" s="1"/>
  <c r="R1172" i="1" s="1"/>
  <c r="K1172" i="1"/>
  <c r="A1172" i="1"/>
  <c r="R1171" i="1"/>
  <c r="N1171" i="1"/>
  <c r="M1171" i="1"/>
  <c r="P1171" i="1" s="1"/>
  <c r="S1171" i="1" s="1"/>
  <c r="K1171" i="1"/>
  <c r="A1171" i="1"/>
  <c r="L1171" i="1" s="1"/>
  <c r="P1170" i="1"/>
  <c r="M1170" i="1"/>
  <c r="L1170" i="1"/>
  <c r="N1170" i="1" s="1"/>
  <c r="R1170" i="1" s="1"/>
  <c r="K1170" i="1"/>
  <c r="A1170" i="1"/>
  <c r="R1169" i="1"/>
  <c r="N1169" i="1"/>
  <c r="M1169" i="1"/>
  <c r="P1169" i="1" s="1"/>
  <c r="S1169" i="1" s="1"/>
  <c r="K1169" i="1"/>
  <c r="A1169" i="1"/>
  <c r="L1169" i="1" s="1"/>
  <c r="P1168" i="1"/>
  <c r="M1168" i="1"/>
  <c r="L1168" i="1"/>
  <c r="N1168" i="1" s="1"/>
  <c r="R1168" i="1" s="1"/>
  <c r="K1168" i="1"/>
  <c r="A1168" i="1"/>
  <c r="K1167" i="1"/>
  <c r="A1167" i="1"/>
  <c r="L1167" i="1" s="1"/>
  <c r="N1167" i="1" s="1"/>
  <c r="P1166" i="1"/>
  <c r="M1166" i="1"/>
  <c r="L1166" i="1"/>
  <c r="N1166" i="1" s="1"/>
  <c r="R1166" i="1" s="1"/>
  <c r="K1166" i="1"/>
  <c r="A1166" i="1"/>
  <c r="K1165" i="1"/>
  <c r="A1165" i="1"/>
  <c r="L1165" i="1" s="1"/>
  <c r="N1165" i="1" s="1"/>
  <c r="P1164" i="1"/>
  <c r="M1164" i="1"/>
  <c r="L1164" i="1"/>
  <c r="N1164" i="1" s="1"/>
  <c r="R1164" i="1" s="1"/>
  <c r="K1164" i="1"/>
  <c r="A1164" i="1"/>
  <c r="K1163" i="1"/>
  <c r="A1163" i="1"/>
  <c r="L1163" i="1" s="1"/>
  <c r="N1163" i="1" s="1"/>
  <c r="P1162" i="1"/>
  <c r="M1162" i="1"/>
  <c r="L1162" i="1"/>
  <c r="N1162" i="1" s="1"/>
  <c r="R1162" i="1" s="1"/>
  <c r="K1162" i="1"/>
  <c r="A1162" i="1"/>
  <c r="M1161" i="1"/>
  <c r="P1161" i="1" s="1"/>
  <c r="S1161" i="1" s="1"/>
  <c r="L1161" i="1"/>
  <c r="N1161" i="1" s="1"/>
  <c r="K1161" i="1"/>
  <c r="A1161" i="1"/>
  <c r="S1160" i="1"/>
  <c r="K1160" i="1"/>
  <c r="A1160" i="1"/>
  <c r="M1160" i="1" s="1"/>
  <c r="P1160" i="1" s="1"/>
  <c r="M1159" i="1"/>
  <c r="P1159" i="1" s="1"/>
  <c r="S1159" i="1" s="1"/>
  <c r="L1159" i="1"/>
  <c r="N1159" i="1" s="1"/>
  <c r="K1159" i="1"/>
  <c r="A1159" i="1"/>
  <c r="K1158" i="1"/>
  <c r="A1158" i="1"/>
  <c r="M1158" i="1" s="1"/>
  <c r="P1158" i="1" s="1"/>
  <c r="S1158" i="1" s="1"/>
  <c r="M1157" i="1"/>
  <c r="P1157" i="1" s="1"/>
  <c r="S1157" i="1" s="1"/>
  <c r="L1157" i="1"/>
  <c r="N1157" i="1" s="1"/>
  <c r="K1157" i="1"/>
  <c r="A1157" i="1"/>
  <c r="M1156" i="1"/>
  <c r="P1156" i="1" s="1"/>
  <c r="S1156" i="1" s="1"/>
  <c r="K1156" i="1"/>
  <c r="A1156" i="1"/>
  <c r="L1156" i="1" s="1"/>
  <c r="N1156" i="1" s="1"/>
  <c r="R1156" i="1" s="1"/>
  <c r="M1155" i="1"/>
  <c r="P1155" i="1" s="1"/>
  <c r="S1155" i="1" s="1"/>
  <c r="L1155" i="1"/>
  <c r="N1155" i="1" s="1"/>
  <c r="K1155" i="1"/>
  <c r="A1155" i="1"/>
  <c r="S1154" i="1"/>
  <c r="M1154" i="1"/>
  <c r="P1154" i="1" s="1"/>
  <c r="K1154" i="1"/>
  <c r="A1154" i="1"/>
  <c r="L1154" i="1" s="1"/>
  <c r="N1154" i="1" s="1"/>
  <c r="R1154" i="1" s="1"/>
  <c r="M1153" i="1"/>
  <c r="P1153" i="1" s="1"/>
  <c r="S1153" i="1" s="1"/>
  <c r="L1153" i="1"/>
  <c r="N1153" i="1" s="1"/>
  <c r="K1153" i="1"/>
  <c r="A1153" i="1"/>
  <c r="M1152" i="1"/>
  <c r="P1152" i="1" s="1"/>
  <c r="S1152" i="1" s="1"/>
  <c r="K1152" i="1"/>
  <c r="A1152" i="1"/>
  <c r="L1152" i="1" s="1"/>
  <c r="N1152" i="1" s="1"/>
  <c r="R1152" i="1" s="1"/>
  <c r="M1151" i="1"/>
  <c r="P1151" i="1" s="1"/>
  <c r="S1151" i="1" s="1"/>
  <c r="L1151" i="1"/>
  <c r="N1151" i="1" s="1"/>
  <c r="K1151" i="1"/>
  <c r="A1151" i="1"/>
  <c r="S1150" i="1"/>
  <c r="M1150" i="1"/>
  <c r="P1150" i="1" s="1"/>
  <c r="K1150" i="1"/>
  <c r="A1150" i="1"/>
  <c r="L1150" i="1" s="1"/>
  <c r="N1150" i="1" s="1"/>
  <c r="R1150" i="1" s="1"/>
  <c r="M1149" i="1"/>
  <c r="P1149" i="1" s="1"/>
  <c r="S1149" i="1" s="1"/>
  <c r="L1149" i="1"/>
  <c r="N1149" i="1" s="1"/>
  <c r="K1149" i="1"/>
  <c r="A1149" i="1"/>
  <c r="M1148" i="1"/>
  <c r="P1148" i="1" s="1"/>
  <c r="S1148" i="1" s="1"/>
  <c r="K1148" i="1"/>
  <c r="A1148" i="1"/>
  <c r="L1148" i="1" s="1"/>
  <c r="N1148" i="1" s="1"/>
  <c r="R1148" i="1" s="1"/>
  <c r="M1147" i="1"/>
  <c r="P1147" i="1" s="1"/>
  <c r="S1147" i="1" s="1"/>
  <c r="L1147" i="1"/>
  <c r="N1147" i="1" s="1"/>
  <c r="K1147" i="1"/>
  <c r="A1147" i="1"/>
  <c r="S1146" i="1"/>
  <c r="M1146" i="1"/>
  <c r="P1146" i="1" s="1"/>
  <c r="K1146" i="1"/>
  <c r="A1146" i="1"/>
  <c r="L1146" i="1" s="1"/>
  <c r="N1146" i="1" s="1"/>
  <c r="R1146" i="1" s="1"/>
  <c r="M1145" i="1"/>
  <c r="P1145" i="1" s="1"/>
  <c r="S1145" i="1" s="1"/>
  <c r="L1145" i="1"/>
  <c r="N1145" i="1" s="1"/>
  <c r="K1145" i="1"/>
  <c r="A1145" i="1"/>
  <c r="M1144" i="1"/>
  <c r="P1144" i="1" s="1"/>
  <c r="S1144" i="1" s="1"/>
  <c r="K1144" i="1"/>
  <c r="A1144" i="1"/>
  <c r="L1144" i="1" s="1"/>
  <c r="N1144" i="1" s="1"/>
  <c r="R1144" i="1" s="1"/>
  <c r="M1143" i="1"/>
  <c r="P1143" i="1" s="1"/>
  <c r="S1143" i="1" s="1"/>
  <c r="L1143" i="1"/>
  <c r="N1143" i="1" s="1"/>
  <c r="K1143" i="1"/>
  <c r="A1143" i="1"/>
  <c r="S1142" i="1"/>
  <c r="M1142" i="1"/>
  <c r="P1142" i="1" s="1"/>
  <c r="K1142" i="1"/>
  <c r="A1142" i="1"/>
  <c r="L1142" i="1" s="1"/>
  <c r="N1142" i="1" s="1"/>
  <c r="R1142" i="1" s="1"/>
  <c r="M1141" i="1"/>
  <c r="P1141" i="1" s="1"/>
  <c r="S1141" i="1" s="1"/>
  <c r="L1141" i="1"/>
  <c r="N1141" i="1" s="1"/>
  <c r="K1141" i="1"/>
  <c r="A1141" i="1"/>
  <c r="M1140" i="1"/>
  <c r="P1140" i="1" s="1"/>
  <c r="S1140" i="1" s="1"/>
  <c r="K1140" i="1"/>
  <c r="A1140" i="1"/>
  <c r="L1140" i="1" s="1"/>
  <c r="N1140" i="1" s="1"/>
  <c r="R1140" i="1" s="1"/>
  <c r="M1139" i="1"/>
  <c r="P1139" i="1" s="1"/>
  <c r="S1139" i="1" s="1"/>
  <c r="L1139" i="1"/>
  <c r="N1139" i="1" s="1"/>
  <c r="K1139" i="1"/>
  <c r="A1139" i="1"/>
  <c r="S1138" i="1"/>
  <c r="M1138" i="1"/>
  <c r="P1138" i="1" s="1"/>
  <c r="K1138" i="1"/>
  <c r="A1138" i="1"/>
  <c r="L1138" i="1" s="1"/>
  <c r="N1138" i="1" s="1"/>
  <c r="R1138" i="1" s="1"/>
  <c r="M1137" i="1"/>
  <c r="P1137" i="1" s="1"/>
  <c r="S1137" i="1" s="1"/>
  <c r="L1137" i="1"/>
  <c r="N1137" i="1" s="1"/>
  <c r="K1137" i="1"/>
  <c r="A1137" i="1"/>
  <c r="M1136" i="1"/>
  <c r="P1136" i="1" s="1"/>
  <c r="S1136" i="1" s="1"/>
  <c r="K1136" i="1"/>
  <c r="A1136" i="1"/>
  <c r="L1136" i="1" s="1"/>
  <c r="N1136" i="1" s="1"/>
  <c r="R1136" i="1" s="1"/>
  <c r="M1135" i="1"/>
  <c r="P1135" i="1" s="1"/>
  <c r="S1135" i="1" s="1"/>
  <c r="L1135" i="1"/>
  <c r="N1135" i="1" s="1"/>
  <c r="K1135" i="1"/>
  <c r="A1135" i="1"/>
  <c r="S1134" i="1"/>
  <c r="M1134" i="1"/>
  <c r="P1134" i="1" s="1"/>
  <c r="K1134" i="1"/>
  <c r="A1134" i="1"/>
  <c r="L1134" i="1" s="1"/>
  <c r="N1134" i="1" s="1"/>
  <c r="R1134" i="1" s="1"/>
  <c r="M1133" i="1"/>
  <c r="P1133" i="1" s="1"/>
  <c r="S1133" i="1" s="1"/>
  <c r="L1133" i="1"/>
  <c r="N1133" i="1" s="1"/>
  <c r="K1133" i="1"/>
  <c r="A1133" i="1"/>
  <c r="M1132" i="1"/>
  <c r="P1132" i="1" s="1"/>
  <c r="S1132" i="1" s="1"/>
  <c r="K1132" i="1"/>
  <c r="A1132" i="1"/>
  <c r="L1132" i="1" s="1"/>
  <c r="N1132" i="1" s="1"/>
  <c r="R1132" i="1" s="1"/>
  <c r="M1131" i="1"/>
  <c r="P1131" i="1" s="1"/>
  <c r="S1131" i="1" s="1"/>
  <c r="L1131" i="1"/>
  <c r="N1131" i="1" s="1"/>
  <c r="K1131" i="1"/>
  <c r="A1131" i="1"/>
  <c r="S1130" i="1"/>
  <c r="M1130" i="1"/>
  <c r="P1130" i="1" s="1"/>
  <c r="K1130" i="1"/>
  <c r="A1130" i="1"/>
  <c r="L1130" i="1" s="1"/>
  <c r="N1130" i="1" s="1"/>
  <c r="R1130" i="1" s="1"/>
  <c r="M1129" i="1"/>
  <c r="P1129" i="1" s="1"/>
  <c r="S1129" i="1" s="1"/>
  <c r="L1129" i="1"/>
  <c r="N1129" i="1" s="1"/>
  <c r="K1129" i="1"/>
  <c r="A1129" i="1"/>
  <c r="M1128" i="1"/>
  <c r="P1128" i="1" s="1"/>
  <c r="S1128" i="1" s="1"/>
  <c r="K1128" i="1"/>
  <c r="A1128" i="1"/>
  <c r="L1128" i="1" s="1"/>
  <c r="N1128" i="1" s="1"/>
  <c r="R1128" i="1" s="1"/>
  <c r="M1127" i="1"/>
  <c r="P1127" i="1" s="1"/>
  <c r="S1127" i="1" s="1"/>
  <c r="L1127" i="1"/>
  <c r="N1127" i="1" s="1"/>
  <c r="R1127" i="1" s="1"/>
  <c r="K1127" i="1"/>
  <c r="A1127" i="1"/>
  <c r="S1126" i="1"/>
  <c r="M1126" i="1"/>
  <c r="P1126" i="1" s="1"/>
  <c r="K1126" i="1"/>
  <c r="A1126" i="1"/>
  <c r="L1126" i="1" s="1"/>
  <c r="N1126" i="1" s="1"/>
  <c r="R1126" i="1" s="1"/>
  <c r="S1125" i="1"/>
  <c r="M1125" i="1"/>
  <c r="P1125" i="1" s="1"/>
  <c r="L1125" i="1"/>
  <c r="N1125" i="1" s="1"/>
  <c r="R1125" i="1" s="1"/>
  <c r="K1125" i="1"/>
  <c r="A1125" i="1"/>
  <c r="M1124" i="1"/>
  <c r="P1124" i="1" s="1"/>
  <c r="S1124" i="1" s="1"/>
  <c r="K1124" i="1"/>
  <c r="A1124" i="1"/>
  <c r="L1124" i="1" s="1"/>
  <c r="N1124" i="1" s="1"/>
  <c r="R1124" i="1" s="1"/>
  <c r="M1123" i="1"/>
  <c r="P1123" i="1" s="1"/>
  <c r="S1123" i="1" s="1"/>
  <c r="L1123" i="1"/>
  <c r="N1123" i="1" s="1"/>
  <c r="R1123" i="1" s="1"/>
  <c r="K1123" i="1"/>
  <c r="A1123" i="1"/>
  <c r="S1122" i="1"/>
  <c r="M1122" i="1"/>
  <c r="P1122" i="1" s="1"/>
  <c r="K1122" i="1"/>
  <c r="A1122" i="1"/>
  <c r="L1122" i="1" s="1"/>
  <c r="N1122" i="1" s="1"/>
  <c r="R1122" i="1" s="1"/>
  <c r="S1121" i="1"/>
  <c r="M1121" i="1"/>
  <c r="P1121" i="1" s="1"/>
  <c r="L1121" i="1"/>
  <c r="N1121" i="1" s="1"/>
  <c r="R1121" i="1" s="1"/>
  <c r="K1121" i="1"/>
  <c r="A1121" i="1"/>
  <c r="M1120" i="1"/>
  <c r="P1120" i="1" s="1"/>
  <c r="S1120" i="1" s="1"/>
  <c r="K1120" i="1"/>
  <c r="A1120" i="1"/>
  <c r="L1120" i="1" s="1"/>
  <c r="N1120" i="1" s="1"/>
  <c r="R1120" i="1" s="1"/>
  <c r="M1119" i="1"/>
  <c r="P1119" i="1" s="1"/>
  <c r="S1119" i="1" s="1"/>
  <c r="L1119" i="1"/>
  <c r="N1119" i="1" s="1"/>
  <c r="R1119" i="1" s="1"/>
  <c r="K1119" i="1"/>
  <c r="A1119" i="1"/>
  <c r="S1118" i="1"/>
  <c r="M1118" i="1"/>
  <c r="P1118" i="1" s="1"/>
  <c r="K1118" i="1"/>
  <c r="A1118" i="1"/>
  <c r="L1118" i="1" s="1"/>
  <c r="N1118" i="1" s="1"/>
  <c r="R1118" i="1" s="1"/>
  <c r="S1117" i="1"/>
  <c r="M1117" i="1"/>
  <c r="P1117" i="1" s="1"/>
  <c r="L1117" i="1"/>
  <c r="N1117" i="1" s="1"/>
  <c r="R1117" i="1" s="1"/>
  <c r="K1117" i="1"/>
  <c r="A1117" i="1"/>
  <c r="M1116" i="1"/>
  <c r="P1116" i="1" s="1"/>
  <c r="S1116" i="1" s="1"/>
  <c r="K1116" i="1"/>
  <c r="A1116" i="1"/>
  <c r="L1116" i="1" s="1"/>
  <c r="N1116" i="1" s="1"/>
  <c r="R1116" i="1" s="1"/>
  <c r="M1115" i="1"/>
  <c r="P1115" i="1" s="1"/>
  <c r="S1115" i="1" s="1"/>
  <c r="L1115" i="1"/>
  <c r="N1115" i="1" s="1"/>
  <c r="R1115" i="1" s="1"/>
  <c r="K1115" i="1"/>
  <c r="A1115" i="1"/>
  <c r="S1114" i="1"/>
  <c r="M1114" i="1"/>
  <c r="P1114" i="1" s="1"/>
  <c r="K1114" i="1"/>
  <c r="A1114" i="1"/>
  <c r="L1114" i="1" s="1"/>
  <c r="N1114" i="1" s="1"/>
  <c r="R1114" i="1" s="1"/>
  <c r="S1113" i="1"/>
  <c r="M1113" i="1"/>
  <c r="P1113" i="1" s="1"/>
  <c r="L1113" i="1"/>
  <c r="N1113" i="1" s="1"/>
  <c r="R1113" i="1" s="1"/>
  <c r="K1113" i="1"/>
  <c r="A1113" i="1"/>
  <c r="M1112" i="1"/>
  <c r="P1112" i="1" s="1"/>
  <c r="S1112" i="1" s="1"/>
  <c r="K1112" i="1"/>
  <c r="A1112" i="1"/>
  <c r="L1112" i="1" s="1"/>
  <c r="N1112" i="1" s="1"/>
  <c r="R1112" i="1" s="1"/>
  <c r="M1111" i="1"/>
  <c r="P1111" i="1" s="1"/>
  <c r="S1111" i="1" s="1"/>
  <c r="L1111" i="1"/>
  <c r="N1111" i="1" s="1"/>
  <c r="R1111" i="1" s="1"/>
  <c r="K1111" i="1"/>
  <c r="A1111" i="1"/>
  <c r="S1110" i="1"/>
  <c r="M1110" i="1"/>
  <c r="P1110" i="1" s="1"/>
  <c r="K1110" i="1"/>
  <c r="A1110" i="1"/>
  <c r="L1110" i="1" s="1"/>
  <c r="N1110" i="1" s="1"/>
  <c r="R1110" i="1" s="1"/>
  <c r="S1109" i="1"/>
  <c r="M1109" i="1"/>
  <c r="P1109" i="1" s="1"/>
  <c r="L1109" i="1"/>
  <c r="N1109" i="1" s="1"/>
  <c r="R1109" i="1" s="1"/>
  <c r="K1109" i="1"/>
  <c r="A1109" i="1"/>
  <c r="M1108" i="1"/>
  <c r="P1108" i="1" s="1"/>
  <c r="S1108" i="1" s="1"/>
  <c r="K1108" i="1"/>
  <c r="A1108" i="1"/>
  <c r="L1108" i="1" s="1"/>
  <c r="N1108" i="1" s="1"/>
  <c r="R1108" i="1" s="1"/>
  <c r="M1107" i="1"/>
  <c r="P1107" i="1" s="1"/>
  <c r="S1107" i="1" s="1"/>
  <c r="L1107" i="1"/>
  <c r="N1107" i="1" s="1"/>
  <c r="R1107" i="1" s="1"/>
  <c r="K1107" i="1"/>
  <c r="A1107" i="1"/>
  <c r="S1106" i="1"/>
  <c r="M1106" i="1"/>
  <c r="P1106" i="1" s="1"/>
  <c r="K1106" i="1"/>
  <c r="A1106" i="1"/>
  <c r="L1106" i="1" s="1"/>
  <c r="N1106" i="1" s="1"/>
  <c r="R1106" i="1" s="1"/>
  <c r="S1105" i="1"/>
  <c r="M1105" i="1"/>
  <c r="P1105" i="1" s="1"/>
  <c r="L1105" i="1"/>
  <c r="N1105" i="1" s="1"/>
  <c r="R1105" i="1" s="1"/>
  <c r="K1105" i="1"/>
  <c r="A1105" i="1"/>
  <c r="M1104" i="1"/>
  <c r="P1104" i="1" s="1"/>
  <c r="S1104" i="1" s="1"/>
  <c r="K1104" i="1"/>
  <c r="A1104" i="1"/>
  <c r="L1104" i="1" s="1"/>
  <c r="N1104" i="1" s="1"/>
  <c r="R1104" i="1" s="1"/>
  <c r="M1103" i="1"/>
  <c r="P1103" i="1" s="1"/>
  <c r="S1103" i="1" s="1"/>
  <c r="L1103" i="1"/>
  <c r="N1103" i="1" s="1"/>
  <c r="R1103" i="1" s="1"/>
  <c r="K1103" i="1"/>
  <c r="A1103" i="1"/>
  <c r="S1102" i="1"/>
  <c r="M1102" i="1"/>
  <c r="P1102" i="1" s="1"/>
  <c r="K1102" i="1"/>
  <c r="A1102" i="1"/>
  <c r="L1102" i="1" s="1"/>
  <c r="N1102" i="1" s="1"/>
  <c r="R1102" i="1" s="1"/>
  <c r="S1101" i="1"/>
  <c r="M1101" i="1"/>
  <c r="P1101" i="1" s="1"/>
  <c r="L1101" i="1"/>
  <c r="N1101" i="1" s="1"/>
  <c r="R1101" i="1" s="1"/>
  <c r="K1101" i="1"/>
  <c r="A1101" i="1"/>
  <c r="M1100" i="1"/>
  <c r="P1100" i="1" s="1"/>
  <c r="S1100" i="1" s="1"/>
  <c r="K1100" i="1"/>
  <c r="A1100" i="1"/>
  <c r="L1100" i="1" s="1"/>
  <c r="N1100" i="1" s="1"/>
  <c r="R1100" i="1" s="1"/>
  <c r="M1099" i="1"/>
  <c r="P1099" i="1" s="1"/>
  <c r="S1099" i="1" s="1"/>
  <c r="L1099" i="1"/>
  <c r="N1099" i="1" s="1"/>
  <c r="R1099" i="1" s="1"/>
  <c r="K1099" i="1"/>
  <c r="A1099" i="1"/>
  <c r="S1098" i="1"/>
  <c r="M1098" i="1"/>
  <c r="P1098" i="1" s="1"/>
  <c r="K1098" i="1"/>
  <c r="A1098" i="1"/>
  <c r="L1098" i="1" s="1"/>
  <c r="N1098" i="1" s="1"/>
  <c r="R1098" i="1" s="1"/>
  <c r="S1097" i="1"/>
  <c r="M1097" i="1"/>
  <c r="P1097" i="1" s="1"/>
  <c r="L1097" i="1"/>
  <c r="N1097" i="1" s="1"/>
  <c r="R1097" i="1" s="1"/>
  <c r="K1097" i="1"/>
  <c r="A1097" i="1"/>
  <c r="M1096" i="1"/>
  <c r="P1096" i="1" s="1"/>
  <c r="S1096" i="1" s="1"/>
  <c r="K1096" i="1"/>
  <c r="A1096" i="1"/>
  <c r="L1096" i="1" s="1"/>
  <c r="N1096" i="1" s="1"/>
  <c r="R1096" i="1" s="1"/>
  <c r="M1095" i="1"/>
  <c r="P1095" i="1" s="1"/>
  <c r="S1095" i="1" s="1"/>
  <c r="L1095" i="1"/>
  <c r="N1095" i="1" s="1"/>
  <c r="R1095" i="1" s="1"/>
  <c r="K1095" i="1"/>
  <c r="A1095" i="1"/>
  <c r="S1094" i="1"/>
  <c r="M1094" i="1"/>
  <c r="P1094" i="1" s="1"/>
  <c r="K1094" i="1"/>
  <c r="A1094" i="1"/>
  <c r="L1094" i="1" s="1"/>
  <c r="N1094" i="1" s="1"/>
  <c r="R1094" i="1" s="1"/>
  <c r="S1093" i="1"/>
  <c r="M1093" i="1"/>
  <c r="P1093" i="1" s="1"/>
  <c r="L1093" i="1"/>
  <c r="N1093" i="1" s="1"/>
  <c r="R1093" i="1" s="1"/>
  <c r="K1093" i="1"/>
  <c r="A1093" i="1"/>
  <c r="M1092" i="1"/>
  <c r="P1092" i="1" s="1"/>
  <c r="S1092" i="1" s="1"/>
  <c r="K1092" i="1"/>
  <c r="A1092" i="1"/>
  <c r="L1092" i="1" s="1"/>
  <c r="N1092" i="1" s="1"/>
  <c r="R1092" i="1" s="1"/>
  <c r="M1091" i="1"/>
  <c r="P1091" i="1" s="1"/>
  <c r="S1091" i="1" s="1"/>
  <c r="L1091" i="1"/>
  <c r="N1091" i="1" s="1"/>
  <c r="R1091" i="1" s="1"/>
  <c r="K1091" i="1"/>
  <c r="A1091" i="1"/>
  <c r="S1090" i="1"/>
  <c r="M1090" i="1"/>
  <c r="P1090" i="1" s="1"/>
  <c r="K1090" i="1"/>
  <c r="A1090" i="1"/>
  <c r="L1090" i="1" s="1"/>
  <c r="N1090" i="1" s="1"/>
  <c r="R1090" i="1" s="1"/>
  <c r="S1089" i="1"/>
  <c r="M1089" i="1"/>
  <c r="P1089" i="1" s="1"/>
  <c r="L1089" i="1"/>
  <c r="N1089" i="1" s="1"/>
  <c r="R1089" i="1" s="1"/>
  <c r="K1089" i="1"/>
  <c r="A1089" i="1"/>
  <c r="M1088" i="1"/>
  <c r="P1088" i="1" s="1"/>
  <c r="S1088" i="1" s="1"/>
  <c r="K1088" i="1"/>
  <c r="A1088" i="1"/>
  <c r="L1088" i="1" s="1"/>
  <c r="N1088" i="1" s="1"/>
  <c r="R1088" i="1" s="1"/>
  <c r="M1087" i="1"/>
  <c r="P1087" i="1" s="1"/>
  <c r="S1087" i="1" s="1"/>
  <c r="L1087" i="1"/>
  <c r="N1087" i="1" s="1"/>
  <c r="R1087" i="1" s="1"/>
  <c r="K1087" i="1"/>
  <c r="A1087" i="1"/>
  <c r="S1086" i="1"/>
  <c r="M1086" i="1"/>
  <c r="P1086" i="1" s="1"/>
  <c r="K1086" i="1"/>
  <c r="A1086" i="1"/>
  <c r="L1086" i="1" s="1"/>
  <c r="N1086" i="1" s="1"/>
  <c r="R1086" i="1" s="1"/>
  <c r="S1085" i="1"/>
  <c r="M1085" i="1"/>
  <c r="P1085" i="1" s="1"/>
  <c r="L1085" i="1"/>
  <c r="N1085" i="1" s="1"/>
  <c r="R1085" i="1" s="1"/>
  <c r="K1085" i="1"/>
  <c r="A1085" i="1"/>
  <c r="M1084" i="1"/>
  <c r="P1084" i="1" s="1"/>
  <c r="S1084" i="1" s="1"/>
  <c r="K1084" i="1"/>
  <c r="A1084" i="1"/>
  <c r="L1084" i="1" s="1"/>
  <c r="N1084" i="1" s="1"/>
  <c r="R1084" i="1" s="1"/>
  <c r="M1083" i="1"/>
  <c r="P1083" i="1" s="1"/>
  <c r="S1083" i="1" s="1"/>
  <c r="L1083" i="1"/>
  <c r="N1083" i="1" s="1"/>
  <c r="R1083" i="1" s="1"/>
  <c r="K1083" i="1"/>
  <c r="A1083" i="1"/>
  <c r="S1082" i="1"/>
  <c r="M1082" i="1"/>
  <c r="P1082" i="1" s="1"/>
  <c r="K1082" i="1"/>
  <c r="A1082" i="1"/>
  <c r="L1082" i="1" s="1"/>
  <c r="N1082" i="1" s="1"/>
  <c r="R1082" i="1" s="1"/>
  <c r="S1081" i="1"/>
  <c r="M1081" i="1"/>
  <c r="P1081" i="1" s="1"/>
  <c r="L1081" i="1"/>
  <c r="N1081" i="1" s="1"/>
  <c r="R1081" i="1" s="1"/>
  <c r="K1081" i="1"/>
  <c r="A1081" i="1"/>
  <c r="M1080" i="1"/>
  <c r="P1080" i="1" s="1"/>
  <c r="S1080" i="1" s="1"/>
  <c r="K1080" i="1"/>
  <c r="A1080" i="1"/>
  <c r="L1080" i="1" s="1"/>
  <c r="N1080" i="1" s="1"/>
  <c r="R1080" i="1" s="1"/>
  <c r="M1079" i="1"/>
  <c r="P1079" i="1" s="1"/>
  <c r="S1079" i="1" s="1"/>
  <c r="L1079" i="1"/>
  <c r="N1079" i="1" s="1"/>
  <c r="R1079" i="1" s="1"/>
  <c r="K1079" i="1"/>
  <c r="A1079" i="1"/>
  <c r="S1078" i="1"/>
  <c r="M1078" i="1"/>
  <c r="P1078" i="1" s="1"/>
  <c r="K1078" i="1"/>
  <c r="A1078" i="1"/>
  <c r="L1078" i="1" s="1"/>
  <c r="N1078" i="1" s="1"/>
  <c r="R1078" i="1" s="1"/>
  <c r="S1077" i="1"/>
  <c r="M1077" i="1"/>
  <c r="P1077" i="1" s="1"/>
  <c r="L1077" i="1"/>
  <c r="N1077" i="1" s="1"/>
  <c r="R1077" i="1" s="1"/>
  <c r="K1077" i="1"/>
  <c r="A1077" i="1"/>
  <c r="M1076" i="1"/>
  <c r="P1076" i="1" s="1"/>
  <c r="S1076" i="1" s="1"/>
  <c r="K1076" i="1"/>
  <c r="A1076" i="1"/>
  <c r="L1076" i="1" s="1"/>
  <c r="N1076" i="1" s="1"/>
  <c r="R1076" i="1" s="1"/>
  <c r="M1075" i="1"/>
  <c r="P1075" i="1" s="1"/>
  <c r="S1075" i="1" s="1"/>
  <c r="L1075" i="1"/>
  <c r="N1075" i="1" s="1"/>
  <c r="R1075" i="1" s="1"/>
  <c r="K1075" i="1"/>
  <c r="A1075" i="1"/>
  <c r="S1074" i="1"/>
  <c r="M1074" i="1"/>
  <c r="P1074" i="1" s="1"/>
  <c r="K1074" i="1"/>
  <c r="A1074" i="1"/>
  <c r="L1074" i="1" s="1"/>
  <c r="N1074" i="1" s="1"/>
  <c r="R1074" i="1" s="1"/>
  <c r="S1073" i="1"/>
  <c r="M1073" i="1"/>
  <c r="P1073" i="1" s="1"/>
  <c r="L1073" i="1"/>
  <c r="N1073" i="1" s="1"/>
  <c r="R1073" i="1" s="1"/>
  <c r="K1073" i="1"/>
  <c r="A1073" i="1"/>
  <c r="M1072" i="1"/>
  <c r="P1072" i="1" s="1"/>
  <c r="S1072" i="1" s="1"/>
  <c r="K1072" i="1"/>
  <c r="A1072" i="1"/>
  <c r="L1072" i="1" s="1"/>
  <c r="N1072" i="1" s="1"/>
  <c r="R1072" i="1" s="1"/>
  <c r="M1071" i="1"/>
  <c r="P1071" i="1" s="1"/>
  <c r="S1071" i="1" s="1"/>
  <c r="L1071" i="1"/>
  <c r="N1071" i="1" s="1"/>
  <c r="R1071" i="1" s="1"/>
  <c r="K1071" i="1"/>
  <c r="A1071" i="1"/>
  <c r="S1070" i="1"/>
  <c r="M1070" i="1"/>
  <c r="P1070" i="1" s="1"/>
  <c r="K1070" i="1"/>
  <c r="A1070" i="1"/>
  <c r="L1070" i="1" s="1"/>
  <c r="N1070" i="1" s="1"/>
  <c r="R1070" i="1" s="1"/>
  <c r="S1069" i="1"/>
  <c r="M1069" i="1"/>
  <c r="P1069" i="1" s="1"/>
  <c r="L1069" i="1"/>
  <c r="N1069" i="1" s="1"/>
  <c r="R1069" i="1" s="1"/>
  <c r="K1069" i="1"/>
  <c r="A1069" i="1"/>
  <c r="M1068" i="1"/>
  <c r="P1068" i="1" s="1"/>
  <c r="S1068" i="1" s="1"/>
  <c r="K1068" i="1"/>
  <c r="A1068" i="1"/>
  <c r="L1068" i="1" s="1"/>
  <c r="N1068" i="1" s="1"/>
  <c r="R1068" i="1" s="1"/>
  <c r="M1067" i="1"/>
  <c r="P1067" i="1" s="1"/>
  <c r="S1067" i="1" s="1"/>
  <c r="L1067" i="1"/>
  <c r="N1067" i="1" s="1"/>
  <c r="R1067" i="1" s="1"/>
  <c r="K1067" i="1"/>
  <c r="A1067" i="1"/>
  <c r="S1066" i="1"/>
  <c r="M1066" i="1"/>
  <c r="P1066" i="1" s="1"/>
  <c r="K1066" i="1"/>
  <c r="A1066" i="1"/>
  <c r="L1066" i="1" s="1"/>
  <c r="N1066" i="1" s="1"/>
  <c r="R1066" i="1" s="1"/>
  <c r="S1065" i="1"/>
  <c r="M1065" i="1"/>
  <c r="P1065" i="1" s="1"/>
  <c r="L1065" i="1"/>
  <c r="N1065" i="1" s="1"/>
  <c r="R1065" i="1" s="1"/>
  <c r="K1065" i="1"/>
  <c r="A1065" i="1"/>
  <c r="M1064" i="1"/>
  <c r="P1064" i="1" s="1"/>
  <c r="S1064" i="1" s="1"/>
  <c r="K1064" i="1"/>
  <c r="A1064" i="1"/>
  <c r="L1064" i="1" s="1"/>
  <c r="N1064" i="1" s="1"/>
  <c r="R1064" i="1" s="1"/>
  <c r="M1063" i="1"/>
  <c r="P1063" i="1" s="1"/>
  <c r="S1063" i="1" s="1"/>
  <c r="L1063" i="1"/>
  <c r="N1063" i="1" s="1"/>
  <c r="R1063" i="1" s="1"/>
  <c r="K1063" i="1"/>
  <c r="A1063" i="1"/>
  <c r="S1062" i="1"/>
  <c r="M1062" i="1"/>
  <c r="P1062" i="1" s="1"/>
  <c r="K1062" i="1"/>
  <c r="A1062" i="1"/>
  <c r="L1062" i="1" s="1"/>
  <c r="N1062" i="1" s="1"/>
  <c r="R1062" i="1" s="1"/>
  <c r="S1061" i="1"/>
  <c r="M1061" i="1"/>
  <c r="P1061" i="1" s="1"/>
  <c r="L1061" i="1"/>
  <c r="N1061" i="1" s="1"/>
  <c r="R1061" i="1" s="1"/>
  <c r="K1061" i="1"/>
  <c r="A1061" i="1"/>
  <c r="M1060" i="1"/>
  <c r="P1060" i="1" s="1"/>
  <c r="S1060" i="1" s="1"/>
  <c r="K1060" i="1"/>
  <c r="A1060" i="1"/>
  <c r="L1060" i="1" s="1"/>
  <c r="N1060" i="1" s="1"/>
  <c r="R1060" i="1" s="1"/>
  <c r="M1059" i="1"/>
  <c r="P1059" i="1" s="1"/>
  <c r="S1059" i="1" s="1"/>
  <c r="L1059" i="1"/>
  <c r="N1059" i="1" s="1"/>
  <c r="R1059" i="1" s="1"/>
  <c r="K1059" i="1"/>
  <c r="A1059" i="1"/>
  <c r="S1058" i="1"/>
  <c r="M1058" i="1"/>
  <c r="P1058" i="1" s="1"/>
  <c r="K1058" i="1"/>
  <c r="A1058" i="1"/>
  <c r="L1058" i="1" s="1"/>
  <c r="N1058" i="1" s="1"/>
  <c r="R1058" i="1" s="1"/>
  <c r="S1057" i="1"/>
  <c r="M1057" i="1"/>
  <c r="P1057" i="1" s="1"/>
  <c r="L1057" i="1"/>
  <c r="N1057" i="1" s="1"/>
  <c r="R1057" i="1" s="1"/>
  <c r="K1057" i="1"/>
  <c r="A1057" i="1"/>
  <c r="M1056" i="1"/>
  <c r="P1056" i="1" s="1"/>
  <c r="S1056" i="1" s="1"/>
  <c r="K1056" i="1"/>
  <c r="A1056" i="1"/>
  <c r="L1056" i="1" s="1"/>
  <c r="N1056" i="1" s="1"/>
  <c r="R1056" i="1" s="1"/>
  <c r="M1055" i="1"/>
  <c r="P1055" i="1" s="1"/>
  <c r="S1055" i="1" s="1"/>
  <c r="L1055" i="1"/>
  <c r="N1055" i="1" s="1"/>
  <c r="R1055" i="1" s="1"/>
  <c r="K1055" i="1"/>
  <c r="A1055" i="1"/>
  <c r="S1054" i="1"/>
  <c r="M1054" i="1"/>
  <c r="P1054" i="1" s="1"/>
  <c r="K1054" i="1"/>
  <c r="A1054" i="1"/>
  <c r="L1054" i="1" s="1"/>
  <c r="N1054" i="1" s="1"/>
  <c r="R1054" i="1" s="1"/>
  <c r="S1053" i="1"/>
  <c r="M1053" i="1"/>
  <c r="P1053" i="1" s="1"/>
  <c r="L1053" i="1"/>
  <c r="N1053" i="1" s="1"/>
  <c r="R1053" i="1" s="1"/>
  <c r="K1053" i="1"/>
  <c r="A1053" i="1"/>
  <c r="M1052" i="1"/>
  <c r="P1052" i="1" s="1"/>
  <c r="S1052" i="1" s="1"/>
  <c r="K1052" i="1"/>
  <c r="A1052" i="1"/>
  <c r="L1052" i="1" s="1"/>
  <c r="N1052" i="1" s="1"/>
  <c r="R1052" i="1" s="1"/>
  <c r="M1051" i="1"/>
  <c r="P1051" i="1" s="1"/>
  <c r="S1051" i="1" s="1"/>
  <c r="L1051" i="1"/>
  <c r="N1051" i="1" s="1"/>
  <c r="R1051" i="1" s="1"/>
  <c r="K1051" i="1"/>
  <c r="A1051" i="1"/>
  <c r="S1050" i="1"/>
  <c r="M1050" i="1"/>
  <c r="P1050" i="1" s="1"/>
  <c r="K1050" i="1"/>
  <c r="A1050" i="1"/>
  <c r="L1050" i="1" s="1"/>
  <c r="N1050" i="1" s="1"/>
  <c r="R1050" i="1" s="1"/>
  <c r="S1049" i="1"/>
  <c r="M1049" i="1"/>
  <c r="P1049" i="1" s="1"/>
  <c r="L1049" i="1"/>
  <c r="N1049" i="1" s="1"/>
  <c r="R1049" i="1" s="1"/>
  <c r="K1049" i="1"/>
  <c r="A1049" i="1"/>
  <c r="M1048" i="1"/>
  <c r="P1048" i="1" s="1"/>
  <c r="S1048" i="1" s="1"/>
  <c r="K1048" i="1"/>
  <c r="A1048" i="1"/>
  <c r="L1048" i="1" s="1"/>
  <c r="N1048" i="1" s="1"/>
  <c r="R1048" i="1" s="1"/>
  <c r="M1047" i="1"/>
  <c r="P1047" i="1" s="1"/>
  <c r="S1047" i="1" s="1"/>
  <c r="L1047" i="1"/>
  <c r="N1047" i="1" s="1"/>
  <c r="R1047" i="1" s="1"/>
  <c r="K1047" i="1"/>
  <c r="A1047" i="1"/>
  <c r="S1046" i="1"/>
  <c r="M1046" i="1"/>
  <c r="P1046" i="1" s="1"/>
  <c r="K1046" i="1"/>
  <c r="A1046" i="1"/>
  <c r="L1046" i="1" s="1"/>
  <c r="N1046" i="1" s="1"/>
  <c r="R1046" i="1" s="1"/>
  <c r="S1045" i="1"/>
  <c r="M1045" i="1"/>
  <c r="P1045" i="1" s="1"/>
  <c r="L1045" i="1"/>
  <c r="N1045" i="1" s="1"/>
  <c r="R1045" i="1" s="1"/>
  <c r="K1045" i="1"/>
  <c r="A1045" i="1"/>
  <c r="M1044" i="1"/>
  <c r="P1044" i="1" s="1"/>
  <c r="S1044" i="1" s="1"/>
  <c r="K1044" i="1"/>
  <c r="A1044" i="1"/>
  <c r="L1044" i="1" s="1"/>
  <c r="N1044" i="1" s="1"/>
  <c r="R1044" i="1" s="1"/>
  <c r="M1043" i="1"/>
  <c r="P1043" i="1" s="1"/>
  <c r="S1043" i="1" s="1"/>
  <c r="L1043" i="1"/>
  <c r="N1043" i="1" s="1"/>
  <c r="R1043" i="1" s="1"/>
  <c r="K1043" i="1"/>
  <c r="A1043" i="1"/>
  <c r="S1042" i="1"/>
  <c r="M1042" i="1"/>
  <c r="P1042" i="1" s="1"/>
  <c r="K1042" i="1"/>
  <c r="A1042" i="1"/>
  <c r="L1042" i="1" s="1"/>
  <c r="N1042" i="1" s="1"/>
  <c r="R1042" i="1" s="1"/>
  <c r="S1041" i="1"/>
  <c r="M1041" i="1"/>
  <c r="P1041" i="1" s="1"/>
  <c r="L1041" i="1"/>
  <c r="N1041" i="1" s="1"/>
  <c r="R1041" i="1" s="1"/>
  <c r="K1041" i="1"/>
  <c r="A1041" i="1"/>
  <c r="M1040" i="1"/>
  <c r="P1040" i="1" s="1"/>
  <c r="S1040" i="1" s="1"/>
  <c r="K1040" i="1"/>
  <c r="A1040" i="1"/>
  <c r="L1040" i="1" s="1"/>
  <c r="N1040" i="1" s="1"/>
  <c r="R1040" i="1" s="1"/>
  <c r="M1039" i="1"/>
  <c r="P1039" i="1" s="1"/>
  <c r="S1039" i="1" s="1"/>
  <c r="L1039" i="1"/>
  <c r="N1039" i="1" s="1"/>
  <c r="R1039" i="1" s="1"/>
  <c r="K1039" i="1"/>
  <c r="A1039" i="1"/>
  <c r="S1038" i="1"/>
  <c r="M1038" i="1"/>
  <c r="P1038" i="1" s="1"/>
  <c r="K1038" i="1"/>
  <c r="A1038" i="1"/>
  <c r="L1038" i="1" s="1"/>
  <c r="N1038" i="1" s="1"/>
  <c r="R1038" i="1" s="1"/>
  <c r="S1037" i="1"/>
  <c r="M1037" i="1"/>
  <c r="P1037" i="1" s="1"/>
  <c r="L1037" i="1"/>
  <c r="N1037" i="1" s="1"/>
  <c r="R1037" i="1" s="1"/>
  <c r="K1037" i="1"/>
  <c r="A1037" i="1"/>
  <c r="M1036" i="1"/>
  <c r="P1036" i="1" s="1"/>
  <c r="S1036" i="1" s="1"/>
  <c r="K1036" i="1"/>
  <c r="A1036" i="1"/>
  <c r="L1036" i="1" s="1"/>
  <c r="N1036" i="1" s="1"/>
  <c r="R1036" i="1" s="1"/>
  <c r="M1035" i="1"/>
  <c r="P1035" i="1" s="1"/>
  <c r="S1035" i="1" s="1"/>
  <c r="L1035" i="1"/>
  <c r="N1035" i="1" s="1"/>
  <c r="R1035" i="1" s="1"/>
  <c r="K1035" i="1"/>
  <c r="A1035" i="1"/>
  <c r="S1034" i="1"/>
  <c r="M1034" i="1"/>
  <c r="P1034" i="1" s="1"/>
  <c r="K1034" i="1"/>
  <c r="A1034" i="1"/>
  <c r="L1034" i="1" s="1"/>
  <c r="N1034" i="1" s="1"/>
  <c r="R1034" i="1" s="1"/>
  <c r="S1033" i="1"/>
  <c r="M1033" i="1"/>
  <c r="P1033" i="1" s="1"/>
  <c r="L1033" i="1"/>
  <c r="N1033" i="1" s="1"/>
  <c r="R1033" i="1" s="1"/>
  <c r="K1033" i="1"/>
  <c r="A1033" i="1"/>
  <c r="M1032" i="1"/>
  <c r="P1032" i="1" s="1"/>
  <c r="S1032" i="1" s="1"/>
  <c r="K1032" i="1"/>
  <c r="A1032" i="1"/>
  <c r="L1032" i="1" s="1"/>
  <c r="N1032" i="1" s="1"/>
  <c r="R1032" i="1" s="1"/>
  <c r="M1031" i="1"/>
  <c r="P1031" i="1" s="1"/>
  <c r="S1031" i="1" s="1"/>
  <c r="L1031" i="1"/>
  <c r="N1031" i="1" s="1"/>
  <c r="R1031" i="1" s="1"/>
  <c r="K1031" i="1"/>
  <c r="A1031" i="1"/>
  <c r="S1030" i="1"/>
  <c r="M1030" i="1"/>
  <c r="P1030" i="1" s="1"/>
  <c r="K1030" i="1"/>
  <c r="A1030" i="1"/>
  <c r="L1030" i="1" s="1"/>
  <c r="N1030" i="1" s="1"/>
  <c r="R1030" i="1" s="1"/>
  <c r="S1029" i="1"/>
  <c r="M1029" i="1"/>
  <c r="P1029" i="1" s="1"/>
  <c r="L1029" i="1"/>
  <c r="N1029" i="1" s="1"/>
  <c r="R1029" i="1" s="1"/>
  <c r="K1029" i="1"/>
  <c r="A1029" i="1"/>
  <c r="M1028" i="1"/>
  <c r="P1028" i="1" s="1"/>
  <c r="S1028" i="1" s="1"/>
  <c r="K1028" i="1"/>
  <c r="A1028" i="1"/>
  <c r="L1028" i="1" s="1"/>
  <c r="N1028" i="1" s="1"/>
  <c r="R1028" i="1" s="1"/>
  <c r="M1027" i="1"/>
  <c r="P1027" i="1" s="1"/>
  <c r="S1027" i="1" s="1"/>
  <c r="L1027" i="1"/>
  <c r="N1027" i="1" s="1"/>
  <c r="R1027" i="1" s="1"/>
  <c r="K1027" i="1"/>
  <c r="A1027" i="1"/>
  <c r="S1026" i="1"/>
  <c r="M1026" i="1"/>
  <c r="P1026" i="1" s="1"/>
  <c r="K1026" i="1"/>
  <c r="A1026" i="1"/>
  <c r="L1026" i="1" s="1"/>
  <c r="N1026" i="1" s="1"/>
  <c r="R1026" i="1" s="1"/>
  <c r="S1025" i="1"/>
  <c r="M1025" i="1"/>
  <c r="P1025" i="1" s="1"/>
  <c r="L1025" i="1"/>
  <c r="N1025" i="1" s="1"/>
  <c r="K1025" i="1"/>
  <c r="A1025" i="1"/>
  <c r="M1024" i="1"/>
  <c r="P1024" i="1" s="1"/>
  <c r="S1024" i="1" s="1"/>
  <c r="K1024" i="1"/>
  <c r="A1024" i="1"/>
  <c r="L1024" i="1" s="1"/>
  <c r="N1024" i="1" s="1"/>
  <c r="P1023" i="1"/>
  <c r="S1023" i="1" s="1"/>
  <c r="M1023" i="1"/>
  <c r="L1023" i="1"/>
  <c r="N1023" i="1" s="1"/>
  <c r="R1023" i="1" s="1"/>
  <c r="K1023" i="1"/>
  <c r="A1023" i="1"/>
  <c r="K1022" i="1"/>
  <c r="A1022" i="1"/>
  <c r="P1021" i="1"/>
  <c r="S1021" i="1" s="1"/>
  <c r="M1021" i="1"/>
  <c r="L1021" i="1"/>
  <c r="N1021" i="1" s="1"/>
  <c r="R1021" i="1" s="1"/>
  <c r="K1021" i="1"/>
  <c r="A1021" i="1"/>
  <c r="K1020" i="1"/>
  <c r="A1020" i="1"/>
  <c r="P1019" i="1"/>
  <c r="S1019" i="1" s="1"/>
  <c r="M1019" i="1"/>
  <c r="L1019" i="1"/>
  <c r="N1019" i="1" s="1"/>
  <c r="R1019" i="1" s="1"/>
  <c r="K1019" i="1"/>
  <c r="A1019" i="1"/>
  <c r="K1018" i="1"/>
  <c r="A1018" i="1"/>
  <c r="P1017" i="1"/>
  <c r="M1017" i="1"/>
  <c r="L1017" i="1"/>
  <c r="N1017" i="1" s="1"/>
  <c r="R1017" i="1" s="1"/>
  <c r="K1017" i="1"/>
  <c r="A1017" i="1"/>
  <c r="K1016" i="1"/>
  <c r="A1016" i="1"/>
  <c r="P1015" i="1"/>
  <c r="M1015" i="1"/>
  <c r="L1015" i="1"/>
  <c r="N1015" i="1" s="1"/>
  <c r="R1015" i="1" s="1"/>
  <c r="K1015" i="1"/>
  <c r="A1015" i="1"/>
  <c r="K1014" i="1"/>
  <c r="A1014" i="1"/>
  <c r="P1013" i="1"/>
  <c r="M1013" i="1"/>
  <c r="L1013" i="1"/>
  <c r="N1013" i="1" s="1"/>
  <c r="R1013" i="1" s="1"/>
  <c r="K1013" i="1"/>
  <c r="A1013" i="1"/>
  <c r="K1012" i="1"/>
  <c r="A1012" i="1"/>
  <c r="P1011" i="1"/>
  <c r="M1011" i="1"/>
  <c r="L1011" i="1"/>
  <c r="N1011" i="1" s="1"/>
  <c r="R1011" i="1" s="1"/>
  <c r="K1011" i="1"/>
  <c r="A1011" i="1"/>
  <c r="K1010" i="1"/>
  <c r="A1010" i="1"/>
  <c r="P1009" i="1"/>
  <c r="M1009" i="1"/>
  <c r="L1009" i="1"/>
  <c r="N1009" i="1" s="1"/>
  <c r="R1009" i="1" s="1"/>
  <c r="K1009" i="1"/>
  <c r="A1009" i="1"/>
  <c r="K1008" i="1"/>
  <c r="A1008" i="1"/>
  <c r="P1007" i="1"/>
  <c r="M1007" i="1"/>
  <c r="L1007" i="1"/>
  <c r="N1007" i="1" s="1"/>
  <c r="R1007" i="1" s="1"/>
  <c r="K1007" i="1"/>
  <c r="A1007" i="1"/>
  <c r="K1006" i="1"/>
  <c r="A1006" i="1"/>
  <c r="P1005" i="1"/>
  <c r="M1005" i="1"/>
  <c r="L1005" i="1"/>
  <c r="N1005" i="1" s="1"/>
  <c r="R1005" i="1" s="1"/>
  <c r="K1005" i="1"/>
  <c r="A1005" i="1"/>
  <c r="K1004" i="1"/>
  <c r="A1004" i="1"/>
  <c r="P1003" i="1"/>
  <c r="M1003" i="1"/>
  <c r="L1003" i="1"/>
  <c r="N1003" i="1" s="1"/>
  <c r="R1003" i="1" s="1"/>
  <c r="K1003" i="1"/>
  <c r="A1003" i="1"/>
  <c r="K1002" i="1"/>
  <c r="A1002" i="1"/>
  <c r="P1001" i="1"/>
  <c r="M1001" i="1"/>
  <c r="L1001" i="1"/>
  <c r="N1001" i="1" s="1"/>
  <c r="R1001" i="1" s="1"/>
  <c r="K1001" i="1"/>
  <c r="A1001" i="1"/>
  <c r="K1000" i="1"/>
  <c r="A1000" i="1"/>
  <c r="P999" i="1"/>
  <c r="M999" i="1"/>
  <c r="L999" i="1"/>
  <c r="N999" i="1" s="1"/>
  <c r="R999" i="1" s="1"/>
  <c r="K999" i="1"/>
  <c r="A999" i="1"/>
  <c r="K998" i="1"/>
  <c r="A998" i="1"/>
  <c r="P997" i="1"/>
  <c r="M997" i="1"/>
  <c r="L997" i="1"/>
  <c r="N997" i="1" s="1"/>
  <c r="R997" i="1" s="1"/>
  <c r="K997" i="1"/>
  <c r="A997" i="1"/>
  <c r="K996" i="1"/>
  <c r="A996" i="1"/>
  <c r="P995" i="1"/>
  <c r="M995" i="1"/>
  <c r="L995" i="1"/>
  <c r="N995" i="1" s="1"/>
  <c r="R995" i="1" s="1"/>
  <c r="K995" i="1"/>
  <c r="A995" i="1"/>
  <c r="K994" i="1"/>
  <c r="A994" i="1"/>
  <c r="P993" i="1"/>
  <c r="M993" i="1"/>
  <c r="L993" i="1"/>
  <c r="N993" i="1" s="1"/>
  <c r="R993" i="1" s="1"/>
  <c r="K993" i="1"/>
  <c r="A993" i="1"/>
  <c r="K992" i="1"/>
  <c r="A992" i="1"/>
  <c r="P991" i="1"/>
  <c r="M991" i="1"/>
  <c r="L991" i="1"/>
  <c r="N991" i="1" s="1"/>
  <c r="R991" i="1" s="1"/>
  <c r="K991" i="1"/>
  <c r="A991" i="1"/>
  <c r="K990" i="1"/>
  <c r="A990" i="1"/>
  <c r="P989" i="1"/>
  <c r="M989" i="1"/>
  <c r="L989" i="1"/>
  <c r="N989" i="1" s="1"/>
  <c r="R989" i="1" s="1"/>
  <c r="K989" i="1"/>
  <c r="A989" i="1"/>
  <c r="K988" i="1"/>
  <c r="A988" i="1"/>
  <c r="P987" i="1"/>
  <c r="M987" i="1"/>
  <c r="L987" i="1"/>
  <c r="N987" i="1" s="1"/>
  <c r="R987" i="1" s="1"/>
  <c r="K987" i="1"/>
  <c r="A987" i="1"/>
  <c r="K986" i="1"/>
  <c r="A986" i="1"/>
  <c r="P985" i="1"/>
  <c r="M985" i="1"/>
  <c r="L985" i="1"/>
  <c r="N985" i="1" s="1"/>
  <c r="R985" i="1" s="1"/>
  <c r="K985" i="1"/>
  <c r="A985" i="1"/>
  <c r="K984" i="1"/>
  <c r="A984" i="1"/>
  <c r="P983" i="1"/>
  <c r="M983" i="1"/>
  <c r="L983" i="1"/>
  <c r="N983" i="1" s="1"/>
  <c r="R983" i="1" s="1"/>
  <c r="K983" i="1"/>
  <c r="A983" i="1"/>
  <c r="K982" i="1"/>
  <c r="A982" i="1"/>
  <c r="P981" i="1"/>
  <c r="M981" i="1"/>
  <c r="L981" i="1"/>
  <c r="N981" i="1" s="1"/>
  <c r="R981" i="1" s="1"/>
  <c r="K981" i="1"/>
  <c r="A981" i="1"/>
  <c r="K980" i="1"/>
  <c r="A980" i="1"/>
  <c r="P979" i="1"/>
  <c r="M979" i="1"/>
  <c r="L979" i="1"/>
  <c r="N979" i="1" s="1"/>
  <c r="R979" i="1" s="1"/>
  <c r="K979" i="1"/>
  <c r="A979" i="1"/>
  <c r="K978" i="1"/>
  <c r="A978" i="1"/>
  <c r="P977" i="1"/>
  <c r="S977" i="1" s="1"/>
  <c r="M977" i="1"/>
  <c r="L977" i="1"/>
  <c r="N977" i="1" s="1"/>
  <c r="R977" i="1" s="1"/>
  <c r="K977" i="1"/>
  <c r="A977" i="1"/>
  <c r="M976" i="1"/>
  <c r="P976" i="1" s="1"/>
  <c r="S976" i="1" s="1"/>
  <c r="K976" i="1"/>
  <c r="A976" i="1"/>
  <c r="L976" i="1" s="1"/>
  <c r="N976" i="1" s="1"/>
  <c r="P975" i="1"/>
  <c r="S975" i="1" s="1"/>
  <c r="M975" i="1"/>
  <c r="L975" i="1"/>
  <c r="N975" i="1" s="1"/>
  <c r="R975" i="1" s="1"/>
  <c r="K975" i="1"/>
  <c r="A975" i="1"/>
  <c r="R974" i="1"/>
  <c r="M974" i="1"/>
  <c r="P974" i="1" s="1"/>
  <c r="S974" i="1" s="1"/>
  <c r="K974" i="1"/>
  <c r="A974" i="1"/>
  <c r="L974" i="1" s="1"/>
  <c r="N974" i="1" s="1"/>
  <c r="P973" i="1"/>
  <c r="S973" i="1" s="1"/>
  <c r="M973" i="1"/>
  <c r="L973" i="1"/>
  <c r="N973" i="1" s="1"/>
  <c r="R973" i="1" s="1"/>
  <c r="K973" i="1"/>
  <c r="A973" i="1"/>
  <c r="K972" i="1"/>
  <c r="A972" i="1"/>
  <c r="L972" i="1" s="1"/>
  <c r="N972" i="1" s="1"/>
  <c r="R972" i="1" s="1"/>
  <c r="P971" i="1"/>
  <c r="S971" i="1" s="1"/>
  <c r="M971" i="1"/>
  <c r="L971" i="1"/>
  <c r="N971" i="1" s="1"/>
  <c r="R971" i="1" s="1"/>
  <c r="K971" i="1"/>
  <c r="A971" i="1"/>
  <c r="R970" i="1"/>
  <c r="K970" i="1"/>
  <c r="A970" i="1"/>
  <c r="L970" i="1" s="1"/>
  <c r="N970" i="1" s="1"/>
  <c r="P969" i="1"/>
  <c r="S969" i="1" s="1"/>
  <c r="M969" i="1"/>
  <c r="L969" i="1"/>
  <c r="N969" i="1" s="1"/>
  <c r="R969" i="1" s="1"/>
  <c r="K969" i="1"/>
  <c r="A969" i="1"/>
  <c r="M968" i="1"/>
  <c r="P968" i="1" s="1"/>
  <c r="S968" i="1" s="1"/>
  <c r="K968" i="1"/>
  <c r="A968" i="1"/>
  <c r="L968" i="1" s="1"/>
  <c r="N968" i="1" s="1"/>
  <c r="P967" i="1"/>
  <c r="S967" i="1" s="1"/>
  <c r="M967" i="1"/>
  <c r="L967" i="1"/>
  <c r="N967" i="1" s="1"/>
  <c r="R967" i="1" s="1"/>
  <c r="K967" i="1"/>
  <c r="A967" i="1"/>
  <c r="R966" i="1"/>
  <c r="M966" i="1"/>
  <c r="P966" i="1" s="1"/>
  <c r="S966" i="1" s="1"/>
  <c r="K966" i="1"/>
  <c r="A966" i="1"/>
  <c r="L966" i="1" s="1"/>
  <c r="N966" i="1" s="1"/>
  <c r="P965" i="1"/>
  <c r="S965" i="1" s="1"/>
  <c r="M965" i="1"/>
  <c r="L965" i="1"/>
  <c r="N965" i="1" s="1"/>
  <c r="R965" i="1" s="1"/>
  <c r="K965" i="1"/>
  <c r="A965" i="1"/>
  <c r="K964" i="1"/>
  <c r="A964" i="1"/>
  <c r="L964" i="1" s="1"/>
  <c r="N964" i="1" s="1"/>
  <c r="R964" i="1" s="1"/>
  <c r="P963" i="1"/>
  <c r="S963" i="1" s="1"/>
  <c r="M963" i="1"/>
  <c r="L963" i="1"/>
  <c r="N963" i="1" s="1"/>
  <c r="R963" i="1" s="1"/>
  <c r="K963" i="1"/>
  <c r="A963" i="1"/>
  <c r="R962" i="1"/>
  <c r="K962" i="1"/>
  <c r="A962" i="1"/>
  <c r="L962" i="1" s="1"/>
  <c r="N962" i="1" s="1"/>
  <c r="P961" i="1"/>
  <c r="S961" i="1" s="1"/>
  <c r="M961" i="1"/>
  <c r="L961" i="1"/>
  <c r="N961" i="1" s="1"/>
  <c r="R961" i="1" s="1"/>
  <c r="K961" i="1"/>
  <c r="A961" i="1"/>
  <c r="M960" i="1"/>
  <c r="P960" i="1" s="1"/>
  <c r="S960" i="1" s="1"/>
  <c r="K960" i="1"/>
  <c r="A960" i="1"/>
  <c r="L960" i="1" s="1"/>
  <c r="N960" i="1" s="1"/>
  <c r="P959" i="1"/>
  <c r="S959" i="1" s="1"/>
  <c r="M959" i="1"/>
  <c r="L959" i="1"/>
  <c r="N959" i="1" s="1"/>
  <c r="R959" i="1" s="1"/>
  <c r="K959" i="1"/>
  <c r="A959" i="1"/>
  <c r="R958" i="1"/>
  <c r="M958" i="1"/>
  <c r="P958" i="1" s="1"/>
  <c r="S958" i="1" s="1"/>
  <c r="K958" i="1"/>
  <c r="A958" i="1"/>
  <c r="L958" i="1" s="1"/>
  <c r="N958" i="1" s="1"/>
  <c r="P957" i="1"/>
  <c r="S957" i="1" s="1"/>
  <c r="M957" i="1"/>
  <c r="L957" i="1"/>
  <c r="N957" i="1" s="1"/>
  <c r="R957" i="1" s="1"/>
  <c r="K957" i="1"/>
  <c r="A957" i="1"/>
  <c r="K956" i="1"/>
  <c r="A956" i="1"/>
  <c r="L956" i="1" s="1"/>
  <c r="N956" i="1" s="1"/>
  <c r="R956" i="1" s="1"/>
  <c r="P955" i="1"/>
  <c r="S955" i="1" s="1"/>
  <c r="M955" i="1"/>
  <c r="L955" i="1"/>
  <c r="N955" i="1" s="1"/>
  <c r="R955" i="1" s="1"/>
  <c r="K955" i="1"/>
  <c r="A955" i="1"/>
  <c r="R954" i="1"/>
  <c r="K954" i="1"/>
  <c r="A954" i="1"/>
  <c r="L954" i="1" s="1"/>
  <c r="N954" i="1" s="1"/>
  <c r="P953" i="1"/>
  <c r="S953" i="1" s="1"/>
  <c r="M953" i="1"/>
  <c r="L953" i="1"/>
  <c r="N953" i="1" s="1"/>
  <c r="R953" i="1" s="1"/>
  <c r="K953" i="1"/>
  <c r="A953" i="1"/>
  <c r="M952" i="1"/>
  <c r="P952" i="1" s="1"/>
  <c r="S952" i="1" s="1"/>
  <c r="K952" i="1"/>
  <c r="A952" i="1"/>
  <c r="L952" i="1" s="1"/>
  <c r="N952" i="1" s="1"/>
  <c r="P951" i="1"/>
  <c r="S951" i="1" s="1"/>
  <c r="M951" i="1"/>
  <c r="L951" i="1"/>
  <c r="N951" i="1" s="1"/>
  <c r="R951" i="1" s="1"/>
  <c r="K951" i="1"/>
  <c r="A951" i="1"/>
  <c r="R950" i="1"/>
  <c r="M950" i="1"/>
  <c r="P950" i="1" s="1"/>
  <c r="S950" i="1" s="1"/>
  <c r="K950" i="1"/>
  <c r="A950" i="1"/>
  <c r="L950" i="1" s="1"/>
  <c r="N950" i="1" s="1"/>
  <c r="P949" i="1"/>
  <c r="S949" i="1" s="1"/>
  <c r="M949" i="1"/>
  <c r="L949" i="1"/>
  <c r="N949" i="1" s="1"/>
  <c r="R949" i="1" s="1"/>
  <c r="K949" i="1"/>
  <c r="A949" i="1"/>
  <c r="K948" i="1"/>
  <c r="A948" i="1"/>
  <c r="L948" i="1" s="1"/>
  <c r="N948" i="1" s="1"/>
  <c r="R948" i="1" s="1"/>
  <c r="P947" i="1"/>
  <c r="S947" i="1" s="1"/>
  <c r="M947" i="1"/>
  <c r="L947" i="1"/>
  <c r="N947" i="1" s="1"/>
  <c r="R947" i="1" s="1"/>
  <c r="K947" i="1"/>
  <c r="A947" i="1"/>
  <c r="R946" i="1"/>
  <c r="K946" i="1"/>
  <c r="A946" i="1"/>
  <c r="L946" i="1" s="1"/>
  <c r="N946" i="1" s="1"/>
  <c r="P945" i="1"/>
  <c r="S945" i="1" s="1"/>
  <c r="M945" i="1"/>
  <c r="L945" i="1"/>
  <c r="N945" i="1" s="1"/>
  <c r="R945" i="1" s="1"/>
  <c r="K945" i="1"/>
  <c r="A945" i="1"/>
  <c r="M944" i="1"/>
  <c r="P944" i="1" s="1"/>
  <c r="S944" i="1" s="1"/>
  <c r="K944" i="1"/>
  <c r="A944" i="1"/>
  <c r="L944" i="1" s="1"/>
  <c r="N944" i="1" s="1"/>
  <c r="P943" i="1"/>
  <c r="S943" i="1" s="1"/>
  <c r="M943" i="1"/>
  <c r="L943" i="1"/>
  <c r="N943" i="1" s="1"/>
  <c r="R943" i="1" s="1"/>
  <c r="K943" i="1"/>
  <c r="A943" i="1"/>
  <c r="R942" i="1"/>
  <c r="M942" i="1"/>
  <c r="P942" i="1" s="1"/>
  <c r="S942" i="1" s="1"/>
  <c r="K942" i="1"/>
  <c r="A942" i="1"/>
  <c r="L942" i="1" s="1"/>
  <c r="N942" i="1" s="1"/>
  <c r="P941" i="1"/>
  <c r="S941" i="1" s="1"/>
  <c r="M941" i="1"/>
  <c r="L941" i="1"/>
  <c r="N941" i="1" s="1"/>
  <c r="R941" i="1" s="1"/>
  <c r="K941" i="1"/>
  <c r="A941" i="1"/>
  <c r="K940" i="1"/>
  <c r="A940" i="1"/>
  <c r="L940" i="1" s="1"/>
  <c r="N940" i="1" s="1"/>
  <c r="R940" i="1" s="1"/>
  <c r="P939" i="1"/>
  <c r="S939" i="1" s="1"/>
  <c r="M939" i="1"/>
  <c r="L939" i="1"/>
  <c r="N939" i="1" s="1"/>
  <c r="R939" i="1" s="1"/>
  <c r="K939" i="1"/>
  <c r="A939" i="1"/>
  <c r="R938" i="1"/>
  <c r="K938" i="1"/>
  <c r="A938" i="1"/>
  <c r="L938" i="1" s="1"/>
  <c r="N938" i="1" s="1"/>
  <c r="P937" i="1"/>
  <c r="S937" i="1" s="1"/>
  <c r="M937" i="1"/>
  <c r="L937" i="1"/>
  <c r="N937" i="1" s="1"/>
  <c r="R937" i="1" s="1"/>
  <c r="K937" i="1"/>
  <c r="A937" i="1"/>
  <c r="M936" i="1"/>
  <c r="P936" i="1" s="1"/>
  <c r="S936" i="1" s="1"/>
  <c r="K936" i="1"/>
  <c r="A936" i="1"/>
  <c r="L936" i="1" s="1"/>
  <c r="N936" i="1" s="1"/>
  <c r="P935" i="1"/>
  <c r="S935" i="1" s="1"/>
  <c r="M935" i="1"/>
  <c r="L935" i="1"/>
  <c r="N935" i="1" s="1"/>
  <c r="R935" i="1" s="1"/>
  <c r="K935" i="1"/>
  <c r="A935" i="1"/>
  <c r="R934" i="1"/>
  <c r="M934" i="1"/>
  <c r="P934" i="1" s="1"/>
  <c r="S934" i="1" s="1"/>
  <c r="K934" i="1"/>
  <c r="A934" i="1"/>
  <c r="L934" i="1" s="1"/>
  <c r="N934" i="1" s="1"/>
  <c r="P933" i="1"/>
  <c r="S933" i="1" s="1"/>
  <c r="M933" i="1"/>
  <c r="L933" i="1"/>
  <c r="N933" i="1" s="1"/>
  <c r="R933" i="1" s="1"/>
  <c r="K933" i="1"/>
  <c r="A933" i="1"/>
  <c r="K932" i="1"/>
  <c r="A932" i="1"/>
  <c r="L932" i="1" s="1"/>
  <c r="N932" i="1" s="1"/>
  <c r="R932" i="1" s="1"/>
  <c r="P931" i="1"/>
  <c r="S931" i="1" s="1"/>
  <c r="M931" i="1"/>
  <c r="L931" i="1"/>
  <c r="N931" i="1" s="1"/>
  <c r="R931" i="1" s="1"/>
  <c r="K931" i="1"/>
  <c r="A931" i="1"/>
  <c r="R930" i="1"/>
  <c r="K930" i="1"/>
  <c r="A930" i="1"/>
  <c r="L930" i="1" s="1"/>
  <c r="N930" i="1" s="1"/>
  <c r="P929" i="1"/>
  <c r="S929" i="1" s="1"/>
  <c r="M929" i="1"/>
  <c r="L929" i="1"/>
  <c r="N929" i="1" s="1"/>
  <c r="R929" i="1" s="1"/>
  <c r="K929" i="1"/>
  <c r="A929" i="1"/>
  <c r="M928" i="1"/>
  <c r="P928" i="1" s="1"/>
  <c r="S928" i="1" s="1"/>
  <c r="K928" i="1"/>
  <c r="A928" i="1"/>
  <c r="L928" i="1" s="1"/>
  <c r="N928" i="1" s="1"/>
  <c r="P927" i="1"/>
  <c r="S927" i="1" s="1"/>
  <c r="M927" i="1"/>
  <c r="L927" i="1"/>
  <c r="N927" i="1" s="1"/>
  <c r="R927" i="1" s="1"/>
  <c r="K927" i="1"/>
  <c r="A927" i="1"/>
  <c r="R926" i="1"/>
  <c r="M926" i="1"/>
  <c r="P926" i="1" s="1"/>
  <c r="S926" i="1" s="1"/>
  <c r="K926" i="1"/>
  <c r="A926" i="1"/>
  <c r="L926" i="1" s="1"/>
  <c r="N926" i="1" s="1"/>
  <c r="P925" i="1"/>
  <c r="S925" i="1" s="1"/>
  <c r="M925" i="1"/>
  <c r="L925" i="1"/>
  <c r="N925" i="1" s="1"/>
  <c r="R925" i="1" s="1"/>
  <c r="K925" i="1"/>
  <c r="A925" i="1"/>
  <c r="K924" i="1"/>
  <c r="A924" i="1"/>
  <c r="L924" i="1" s="1"/>
  <c r="N924" i="1" s="1"/>
  <c r="R924" i="1" s="1"/>
  <c r="P923" i="1"/>
  <c r="S923" i="1" s="1"/>
  <c r="M923" i="1"/>
  <c r="L923" i="1"/>
  <c r="N923" i="1" s="1"/>
  <c r="R923" i="1" s="1"/>
  <c r="K923" i="1"/>
  <c r="A923" i="1"/>
  <c r="R922" i="1"/>
  <c r="K922" i="1"/>
  <c r="A922" i="1"/>
  <c r="L922" i="1" s="1"/>
  <c r="N922" i="1" s="1"/>
  <c r="P921" i="1"/>
  <c r="S921" i="1" s="1"/>
  <c r="M921" i="1"/>
  <c r="L921" i="1"/>
  <c r="N921" i="1" s="1"/>
  <c r="R921" i="1" s="1"/>
  <c r="K921" i="1"/>
  <c r="A921" i="1"/>
  <c r="M920" i="1"/>
  <c r="P920" i="1" s="1"/>
  <c r="S920" i="1" s="1"/>
  <c r="K920" i="1"/>
  <c r="A920" i="1"/>
  <c r="L920" i="1" s="1"/>
  <c r="N920" i="1" s="1"/>
  <c r="P919" i="1"/>
  <c r="S919" i="1" s="1"/>
  <c r="M919" i="1"/>
  <c r="L919" i="1"/>
  <c r="N919" i="1" s="1"/>
  <c r="R919" i="1" s="1"/>
  <c r="K919" i="1"/>
  <c r="A919" i="1"/>
  <c r="R918" i="1"/>
  <c r="M918" i="1"/>
  <c r="P918" i="1" s="1"/>
  <c r="S918" i="1" s="1"/>
  <c r="K918" i="1"/>
  <c r="A918" i="1"/>
  <c r="L918" i="1" s="1"/>
  <c r="N918" i="1" s="1"/>
  <c r="P917" i="1"/>
  <c r="S917" i="1" s="1"/>
  <c r="M917" i="1"/>
  <c r="L917" i="1"/>
  <c r="N917" i="1" s="1"/>
  <c r="R917" i="1" s="1"/>
  <c r="K917" i="1"/>
  <c r="A917" i="1"/>
  <c r="K916" i="1"/>
  <c r="A916" i="1"/>
  <c r="L916" i="1" s="1"/>
  <c r="N916" i="1" s="1"/>
  <c r="R916" i="1" s="1"/>
  <c r="P915" i="1"/>
  <c r="S915" i="1" s="1"/>
  <c r="M915" i="1"/>
  <c r="L915" i="1"/>
  <c r="N915" i="1" s="1"/>
  <c r="R915" i="1" s="1"/>
  <c r="K915" i="1"/>
  <c r="A915" i="1"/>
  <c r="R914" i="1"/>
  <c r="K914" i="1"/>
  <c r="A914" i="1"/>
  <c r="L914" i="1" s="1"/>
  <c r="N914" i="1" s="1"/>
  <c r="P913" i="1"/>
  <c r="S913" i="1" s="1"/>
  <c r="M913" i="1"/>
  <c r="L913" i="1"/>
  <c r="N913" i="1" s="1"/>
  <c r="R913" i="1" s="1"/>
  <c r="K913" i="1"/>
  <c r="A913" i="1"/>
  <c r="M912" i="1"/>
  <c r="P912" i="1" s="1"/>
  <c r="S912" i="1" s="1"/>
  <c r="K912" i="1"/>
  <c r="A912" i="1"/>
  <c r="L912" i="1" s="1"/>
  <c r="N912" i="1" s="1"/>
  <c r="P911" i="1"/>
  <c r="S911" i="1" s="1"/>
  <c r="M911" i="1"/>
  <c r="L911" i="1"/>
  <c r="N911" i="1" s="1"/>
  <c r="R911" i="1" s="1"/>
  <c r="K911" i="1"/>
  <c r="A911" i="1"/>
  <c r="R910" i="1"/>
  <c r="M910" i="1"/>
  <c r="P910" i="1" s="1"/>
  <c r="S910" i="1" s="1"/>
  <c r="K910" i="1"/>
  <c r="A910" i="1"/>
  <c r="L910" i="1" s="1"/>
  <c r="N910" i="1" s="1"/>
  <c r="P909" i="1"/>
  <c r="S909" i="1" s="1"/>
  <c r="M909" i="1"/>
  <c r="L909" i="1"/>
  <c r="N909" i="1" s="1"/>
  <c r="R909" i="1" s="1"/>
  <c r="K909" i="1"/>
  <c r="A909" i="1"/>
  <c r="K908" i="1"/>
  <c r="A908" i="1"/>
  <c r="L908" i="1" s="1"/>
  <c r="N908" i="1" s="1"/>
  <c r="R908" i="1" s="1"/>
  <c r="P907" i="1"/>
  <c r="S907" i="1" s="1"/>
  <c r="M907" i="1"/>
  <c r="L907" i="1"/>
  <c r="N907" i="1" s="1"/>
  <c r="R907" i="1" s="1"/>
  <c r="K907" i="1"/>
  <c r="A907" i="1"/>
  <c r="R906" i="1"/>
  <c r="K906" i="1"/>
  <c r="A906" i="1"/>
  <c r="L906" i="1" s="1"/>
  <c r="N906" i="1" s="1"/>
  <c r="P905" i="1"/>
  <c r="S905" i="1" s="1"/>
  <c r="M905" i="1"/>
  <c r="L905" i="1"/>
  <c r="N905" i="1" s="1"/>
  <c r="R905" i="1" s="1"/>
  <c r="K905" i="1"/>
  <c r="A905" i="1"/>
  <c r="M904" i="1"/>
  <c r="P904" i="1" s="1"/>
  <c r="S904" i="1" s="1"/>
  <c r="K904" i="1"/>
  <c r="A904" i="1"/>
  <c r="L904" i="1" s="1"/>
  <c r="N904" i="1" s="1"/>
  <c r="P903" i="1"/>
  <c r="S903" i="1" s="1"/>
  <c r="M903" i="1"/>
  <c r="L903" i="1"/>
  <c r="N903" i="1" s="1"/>
  <c r="R903" i="1" s="1"/>
  <c r="K903" i="1"/>
  <c r="A903" i="1"/>
  <c r="R902" i="1"/>
  <c r="M902" i="1"/>
  <c r="P902" i="1" s="1"/>
  <c r="S902" i="1" s="1"/>
  <c r="K902" i="1"/>
  <c r="A902" i="1"/>
  <c r="L902" i="1" s="1"/>
  <c r="N902" i="1" s="1"/>
  <c r="P901" i="1"/>
  <c r="S901" i="1" s="1"/>
  <c r="M901" i="1"/>
  <c r="L901" i="1"/>
  <c r="N901" i="1" s="1"/>
  <c r="R901" i="1" s="1"/>
  <c r="K901" i="1"/>
  <c r="A901" i="1"/>
  <c r="K900" i="1"/>
  <c r="A900" i="1"/>
  <c r="L900" i="1" s="1"/>
  <c r="N900" i="1" s="1"/>
  <c r="R900" i="1" s="1"/>
  <c r="P899" i="1"/>
  <c r="S899" i="1" s="1"/>
  <c r="M899" i="1"/>
  <c r="L899" i="1"/>
  <c r="N899" i="1" s="1"/>
  <c r="R899" i="1" s="1"/>
  <c r="K899" i="1"/>
  <c r="A899" i="1"/>
  <c r="R898" i="1"/>
  <c r="K898" i="1"/>
  <c r="A898" i="1"/>
  <c r="L898" i="1" s="1"/>
  <c r="N898" i="1" s="1"/>
  <c r="P897" i="1"/>
  <c r="S897" i="1" s="1"/>
  <c r="M897" i="1"/>
  <c r="L897" i="1"/>
  <c r="N897" i="1" s="1"/>
  <c r="R897" i="1" s="1"/>
  <c r="K897" i="1"/>
  <c r="A897" i="1"/>
  <c r="M896" i="1"/>
  <c r="P896" i="1" s="1"/>
  <c r="S896" i="1" s="1"/>
  <c r="K896" i="1"/>
  <c r="A896" i="1"/>
  <c r="L896" i="1" s="1"/>
  <c r="N896" i="1" s="1"/>
  <c r="P895" i="1"/>
  <c r="S895" i="1" s="1"/>
  <c r="M895" i="1"/>
  <c r="L895" i="1"/>
  <c r="N895" i="1" s="1"/>
  <c r="R895" i="1" s="1"/>
  <c r="K895" i="1"/>
  <c r="A895" i="1"/>
  <c r="R894" i="1"/>
  <c r="M894" i="1"/>
  <c r="P894" i="1" s="1"/>
  <c r="S894" i="1" s="1"/>
  <c r="K894" i="1"/>
  <c r="A894" i="1"/>
  <c r="L894" i="1" s="1"/>
  <c r="N894" i="1" s="1"/>
  <c r="P893" i="1"/>
  <c r="S893" i="1" s="1"/>
  <c r="M893" i="1"/>
  <c r="L893" i="1"/>
  <c r="N893" i="1" s="1"/>
  <c r="R893" i="1" s="1"/>
  <c r="K893" i="1"/>
  <c r="A893" i="1"/>
  <c r="K892" i="1"/>
  <c r="A892" i="1"/>
  <c r="L892" i="1" s="1"/>
  <c r="N892" i="1" s="1"/>
  <c r="R892" i="1" s="1"/>
  <c r="P891" i="1"/>
  <c r="S891" i="1" s="1"/>
  <c r="M891" i="1"/>
  <c r="L891" i="1"/>
  <c r="N891" i="1" s="1"/>
  <c r="R891" i="1" s="1"/>
  <c r="K891" i="1"/>
  <c r="A891" i="1"/>
  <c r="R890" i="1"/>
  <c r="K890" i="1"/>
  <c r="A890" i="1"/>
  <c r="L890" i="1" s="1"/>
  <c r="N890" i="1" s="1"/>
  <c r="P889" i="1"/>
  <c r="S889" i="1" s="1"/>
  <c r="M889" i="1"/>
  <c r="L889" i="1"/>
  <c r="N889" i="1" s="1"/>
  <c r="R889" i="1" s="1"/>
  <c r="K889" i="1"/>
  <c r="A889" i="1"/>
  <c r="M888" i="1"/>
  <c r="P888" i="1" s="1"/>
  <c r="S888" i="1" s="1"/>
  <c r="K888" i="1"/>
  <c r="A888" i="1"/>
  <c r="L888" i="1" s="1"/>
  <c r="N888" i="1" s="1"/>
  <c r="P887" i="1"/>
  <c r="S887" i="1" s="1"/>
  <c r="M887" i="1"/>
  <c r="L887" i="1"/>
  <c r="N887" i="1" s="1"/>
  <c r="R887" i="1" s="1"/>
  <c r="K887" i="1"/>
  <c r="A887" i="1"/>
  <c r="R886" i="1"/>
  <c r="M886" i="1"/>
  <c r="P886" i="1" s="1"/>
  <c r="S886" i="1" s="1"/>
  <c r="K886" i="1"/>
  <c r="A886" i="1"/>
  <c r="L886" i="1" s="1"/>
  <c r="N886" i="1" s="1"/>
  <c r="P885" i="1"/>
  <c r="S885" i="1" s="1"/>
  <c r="M885" i="1"/>
  <c r="L885" i="1"/>
  <c r="N885" i="1" s="1"/>
  <c r="R885" i="1" s="1"/>
  <c r="K885" i="1"/>
  <c r="A885" i="1"/>
  <c r="K884" i="1"/>
  <c r="A884" i="1"/>
  <c r="L884" i="1" s="1"/>
  <c r="N884" i="1" s="1"/>
  <c r="R884" i="1" s="1"/>
  <c r="P883" i="1"/>
  <c r="S883" i="1" s="1"/>
  <c r="M883" i="1"/>
  <c r="L883" i="1"/>
  <c r="N883" i="1" s="1"/>
  <c r="R883" i="1" s="1"/>
  <c r="K883" i="1"/>
  <c r="A883" i="1"/>
  <c r="R882" i="1"/>
  <c r="K882" i="1"/>
  <c r="A882" i="1"/>
  <c r="L882" i="1" s="1"/>
  <c r="N882" i="1" s="1"/>
  <c r="P881" i="1"/>
  <c r="S881" i="1" s="1"/>
  <c r="M881" i="1"/>
  <c r="L881" i="1"/>
  <c r="N881" i="1" s="1"/>
  <c r="R881" i="1" s="1"/>
  <c r="K881" i="1"/>
  <c r="A881" i="1"/>
  <c r="M880" i="1"/>
  <c r="P880" i="1" s="1"/>
  <c r="S880" i="1" s="1"/>
  <c r="K880" i="1"/>
  <c r="A880" i="1"/>
  <c r="L880" i="1" s="1"/>
  <c r="N880" i="1" s="1"/>
  <c r="P879" i="1"/>
  <c r="S879" i="1" s="1"/>
  <c r="M879" i="1"/>
  <c r="L879" i="1"/>
  <c r="N879" i="1" s="1"/>
  <c r="R879" i="1" s="1"/>
  <c r="K879" i="1"/>
  <c r="A879" i="1"/>
  <c r="R878" i="1"/>
  <c r="M878" i="1"/>
  <c r="P878" i="1" s="1"/>
  <c r="S878" i="1" s="1"/>
  <c r="K878" i="1"/>
  <c r="A878" i="1"/>
  <c r="L878" i="1" s="1"/>
  <c r="N878" i="1" s="1"/>
  <c r="P877" i="1"/>
  <c r="S877" i="1" s="1"/>
  <c r="M877" i="1"/>
  <c r="L877" i="1"/>
  <c r="N877" i="1" s="1"/>
  <c r="R877" i="1" s="1"/>
  <c r="K877" i="1"/>
  <c r="A877" i="1"/>
  <c r="K876" i="1"/>
  <c r="A876" i="1"/>
  <c r="L876" i="1" s="1"/>
  <c r="N876" i="1" s="1"/>
  <c r="R876" i="1" s="1"/>
  <c r="P875" i="1"/>
  <c r="S875" i="1" s="1"/>
  <c r="M875" i="1"/>
  <c r="L875" i="1"/>
  <c r="N875" i="1" s="1"/>
  <c r="R875" i="1" s="1"/>
  <c r="K875" i="1"/>
  <c r="A875" i="1"/>
  <c r="R874" i="1"/>
  <c r="K874" i="1"/>
  <c r="A874" i="1"/>
  <c r="L874" i="1" s="1"/>
  <c r="N874" i="1" s="1"/>
  <c r="P873" i="1"/>
  <c r="S873" i="1" s="1"/>
  <c r="M873" i="1"/>
  <c r="L873" i="1"/>
  <c r="N873" i="1" s="1"/>
  <c r="R873" i="1" s="1"/>
  <c r="K873" i="1"/>
  <c r="A873" i="1"/>
  <c r="M872" i="1"/>
  <c r="P872" i="1" s="1"/>
  <c r="S872" i="1" s="1"/>
  <c r="K872" i="1"/>
  <c r="A872" i="1"/>
  <c r="L872" i="1" s="1"/>
  <c r="N872" i="1" s="1"/>
  <c r="P871" i="1"/>
  <c r="S871" i="1" s="1"/>
  <c r="M871" i="1"/>
  <c r="L871" i="1"/>
  <c r="N871" i="1" s="1"/>
  <c r="R871" i="1" s="1"/>
  <c r="K871" i="1"/>
  <c r="A871" i="1"/>
  <c r="R870" i="1"/>
  <c r="M870" i="1"/>
  <c r="P870" i="1" s="1"/>
  <c r="S870" i="1" s="1"/>
  <c r="K870" i="1"/>
  <c r="A870" i="1"/>
  <c r="L870" i="1" s="1"/>
  <c r="N870" i="1" s="1"/>
  <c r="P869" i="1"/>
  <c r="S869" i="1" s="1"/>
  <c r="M869" i="1"/>
  <c r="L869" i="1"/>
  <c r="N869" i="1" s="1"/>
  <c r="R869" i="1" s="1"/>
  <c r="K869" i="1"/>
  <c r="A869" i="1"/>
  <c r="K868" i="1"/>
  <c r="A868" i="1"/>
  <c r="L868" i="1" s="1"/>
  <c r="N868" i="1" s="1"/>
  <c r="R868" i="1" s="1"/>
  <c r="P867" i="1"/>
  <c r="S867" i="1" s="1"/>
  <c r="M867" i="1"/>
  <c r="L867" i="1"/>
  <c r="N867" i="1" s="1"/>
  <c r="R867" i="1" s="1"/>
  <c r="K867" i="1"/>
  <c r="A867" i="1"/>
  <c r="R866" i="1"/>
  <c r="K866" i="1"/>
  <c r="A866" i="1"/>
  <c r="L866" i="1" s="1"/>
  <c r="N866" i="1" s="1"/>
  <c r="K865" i="1"/>
  <c r="A865" i="1"/>
  <c r="L865" i="1" s="1"/>
  <c r="N865" i="1" s="1"/>
  <c r="L864" i="1"/>
  <c r="N864" i="1" s="1"/>
  <c r="K864" i="1"/>
  <c r="A864" i="1"/>
  <c r="M864" i="1" s="1"/>
  <c r="P864" i="1" s="1"/>
  <c r="K863" i="1"/>
  <c r="A863" i="1"/>
  <c r="L863" i="1" s="1"/>
  <c r="N863" i="1" s="1"/>
  <c r="L862" i="1"/>
  <c r="N862" i="1" s="1"/>
  <c r="K862" i="1"/>
  <c r="A862" i="1"/>
  <c r="M862" i="1" s="1"/>
  <c r="P862" i="1" s="1"/>
  <c r="K861" i="1"/>
  <c r="A861" i="1"/>
  <c r="L861" i="1" s="1"/>
  <c r="N861" i="1" s="1"/>
  <c r="L860" i="1"/>
  <c r="N860" i="1" s="1"/>
  <c r="K860" i="1"/>
  <c r="A860" i="1"/>
  <c r="M860" i="1" s="1"/>
  <c r="P860" i="1" s="1"/>
  <c r="K859" i="1"/>
  <c r="A859" i="1"/>
  <c r="L859" i="1" s="1"/>
  <c r="N859" i="1" s="1"/>
  <c r="L858" i="1"/>
  <c r="N858" i="1" s="1"/>
  <c r="K858" i="1"/>
  <c r="A858" i="1"/>
  <c r="M858" i="1" s="1"/>
  <c r="P858" i="1" s="1"/>
  <c r="K857" i="1"/>
  <c r="A857" i="1"/>
  <c r="L857" i="1" s="1"/>
  <c r="N857" i="1" s="1"/>
  <c r="L856" i="1"/>
  <c r="N856" i="1" s="1"/>
  <c r="K856" i="1"/>
  <c r="A856" i="1"/>
  <c r="M856" i="1" s="1"/>
  <c r="P856" i="1" s="1"/>
  <c r="K855" i="1"/>
  <c r="A855" i="1"/>
  <c r="L855" i="1" s="1"/>
  <c r="N855" i="1" s="1"/>
  <c r="L854" i="1"/>
  <c r="N854" i="1" s="1"/>
  <c r="K854" i="1"/>
  <c r="A854" i="1"/>
  <c r="M854" i="1" s="1"/>
  <c r="P854" i="1" s="1"/>
  <c r="K853" i="1"/>
  <c r="A853" i="1"/>
  <c r="L853" i="1" s="1"/>
  <c r="N853" i="1" s="1"/>
  <c r="L852" i="1"/>
  <c r="N852" i="1" s="1"/>
  <c r="K852" i="1"/>
  <c r="A852" i="1"/>
  <c r="M852" i="1" s="1"/>
  <c r="P852" i="1" s="1"/>
  <c r="K851" i="1"/>
  <c r="A851" i="1"/>
  <c r="L851" i="1" s="1"/>
  <c r="N851" i="1" s="1"/>
  <c r="L850" i="1"/>
  <c r="N850" i="1" s="1"/>
  <c r="K850" i="1"/>
  <c r="A850" i="1"/>
  <c r="M850" i="1" s="1"/>
  <c r="P850" i="1" s="1"/>
  <c r="K849" i="1"/>
  <c r="A849" i="1"/>
  <c r="L849" i="1" s="1"/>
  <c r="N849" i="1" s="1"/>
  <c r="L848" i="1"/>
  <c r="N848" i="1" s="1"/>
  <c r="K848" i="1"/>
  <c r="A848" i="1"/>
  <c r="M848" i="1" s="1"/>
  <c r="P848" i="1" s="1"/>
  <c r="K847" i="1"/>
  <c r="A847" i="1"/>
  <c r="L847" i="1" s="1"/>
  <c r="N847" i="1" s="1"/>
  <c r="L846" i="1"/>
  <c r="N846" i="1" s="1"/>
  <c r="K846" i="1"/>
  <c r="A846" i="1"/>
  <c r="M846" i="1" s="1"/>
  <c r="P846" i="1" s="1"/>
  <c r="K845" i="1"/>
  <c r="A845" i="1"/>
  <c r="L845" i="1" s="1"/>
  <c r="N845" i="1" s="1"/>
  <c r="L844" i="1"/>
  <c r="N844" i="1" s="1"/>
  <c r="K844" i="1"/>
  <c r="A844" i="1"/>
  <c r="M844" i="1" s="1"/>
  <c r="P844" i="1" s="1"/>
  <c r="K843" i="1"/>
  <c r="A843" i="1"/>
  <c r="L843" i="1" s="1"/>
  <c r="N843" i="1" s="1"/>
  <c r="L842" i="1"/>
  <c r="N842" i="1" s="1"/>
  <c r="K842" i="1"/>
  <c r="A842" i="1"/>
  <c r="M842" i="1" s="1"/>
  <c r="P842" i="1" s="1"/>
  <c r="K841" i="1"/>
  <c r="A841" i="1"/>
  <c r="L841" i="1" s="1"/>
  <c r="N841" i="1" s="1"/>
  <c r="L840" i="1"/>
  <c r="N840" i="1" s="1"/>
  <c r="K840" i="1"/>
  <c r="A840" i="1"/>
  <c r="M840" i="1" s="1"/>
  <c r="P840" i="1" s="1"/>
  <c r="K839" i="1"/>
  <c r="A839" i="1"/>
  <c r="L839" i="1" s="1"/>
  <c r="N839" i="1" s="1"/>
  <c r="L838" i="1"/>
  <c r="N838" i="1" s="1"/>
  <c r="K838" i="1"/>
  <c r="A838" i="1"/>
  <c r="M838" i="1" s="1"/>
  <c r="P838" i="1" s="1"/>
  <c r="K837" i="1"/>
  <c r="A837" i="1"/>
  <c r="L837" i="1" s="1"/>
  <c r="N837" i="1" s="1"/>
  <c r="L836" i="1"/>
  <c r="N836" i="1" s="1"/>
  <c r="K836" i="1"/>
  <c r="A836" i="1"/>
  <c r="M836" i="1" s="1"/>
  <c r="P836" i="1" s="1"/>
  <c r="K835" i="1"/>
  <c r="A835" i="1"/>
  <c r="L835" i="1" s="1"/>
  <c r="N835" i="1" s="1"/>
  <c r="L834" i="1"/>
  <c r="N834" i="1" s="1"/>
  <c r="K834" i="1"/>
  <c r="A834" i="1"/>
  <c r="M834" i="1" s="1"/>
  <c r="P834" i="1" s="1"/>
  <c r="K833" i="1"/>
  <c r="A833" i="1"/>
  <c r="L833" i="1" s="1"/>
  <c r="N833" i="1" s="1"/>
  <c r="L832" i="1"/>
  <c r="N832" i="1" s="1"/>
  <c r="K832" i="1"/>
  <c r="A832" i="1"/>
  <c r="M832" i="1" s="1"/>
  <c r="P832" i="1" s="1"/>
  <c r="K831" i="1"/>
  <c r="A831" i="1"/>
  <c r="L831" i="1" s="1"/>
  <c r="N831" i="1" s="1"/>
  <c r="L830" i="1"/>
  <c r="N830" i="1" s="1"/>
  <c r="K830" i="1"/>
  <c r="A830" i="1"/>
  <c r="M830" i="1" s="1"/>
  <c r="P830" i="1" s="1"/>
  <c r="K829" i="1"/>
  <c r="A829" i="1"/>
  <c r="L829" i="1" s="1"/>
  <c r="N829" i="1" s="1"/>
  <c r="L828" i="1"/>
  <c r="N828" i="1" s="1"/>
  <c r="K828" i="1"/>
  <c r="A828" i="1"/>
  <c r="M828" i="1" s="1"/>
  <c r="P828" i="1" s="1"/>
  <c r="K827" i="1"/>
  <c r="A827" i="1"/>
  <c r="L827" i="1" s="1"/>
  <c r="N827" i="1" s="1"/>
  <c r="L826" i="1"/>
  <c r="N826" i="1" s="1"/>
  <c r="K826" i="1"/>
  <c r="A826" i="1"/>
  <c r="M826" i="1" s="1"/>
  <c r="P826" i="1" s="1"/>
  <c r="K825" i="1"/>
  <c r="A825" i="1"/>
  <c r="L825" i="1" s="1"/>
  <c r="N825" i="1" s="1"/>
  <c r="P824" i="1"/>
  <c r="M824" i="1"/>
  <c r="L824" i="1"/>
  <c r="N824" i="1" s="1"/>
  <c r="K824" i="1"/>
  <c r="A824" i="1"/>
  <c r="K823" i="1"/>
  <c r="A823" i="1"/>
  <c r="L823" i="1" s="1"/>
  <c r="N823" i="1" s="1"/>
  <c r="P822" i="1"/>
  <c r="M822" i="1"/>
  <c r="L822" i="1"/>
  <c r="N822" i="1" s="1"/>
  <c r="K822" i="1"/>
  <c r="A822" i="1"/>
  <c r="K821" i="1"/>
  <c r="A821" i="1"/>
  <c r="L821" i="1" s="1"/>
  <c r="N821" i="1" s="1"/>
  <c r="P820" i="1"/>
  <c r="M820" i="1"/>
  <c r="L820" i="1"/>
  <c r="N820" i="1" s="1"/>
  <c r="K820" i="1"/>
  <c r="A820" i="1"/>
  <c r="M819" i="1"/>
  <c r="P819" i="1" s="1"/>
  <c r="K819" i="1"/>
  <c r="A819" i="1"/>
  <c r="L819" i="1" s="1"/>
  <c r="N819" i="1" s="1"/>
  <c r="M818" i="1"/>
  <c r="P818" i="1" s="1"/>
  <c r="L818" i="1"/>
  <c r="N818" i="1" s="1"/>
  <c r="K818" i="1"/>
  <c r="A818" i="1"/>
  <c r="M817" i="1"/>
  <c r="P817" i="1" s="1"/>
  <c r="K817" i="1"/>
  <c r="A817" i="1"/>
  <c r="L817" i="1" s="1"/>
  <c r="N817" i="1" s="1"/>
  <c r="M816" i="1"/>
  <c r="P816" i="1" s="1"/>
  <c r="L816" i="1"/>
  <c r="N816" i="1" s="1"/>
  <c r="K816" i="1"/>
  <c r="A816" i="1"/>
  <c r="M815" i="1"/>
  <c r="P815" i="1" s="1"/>
  <c r="K815" i="1"/>
  <c r="A815" i="1"/>
  <c r="L815" i="1" s="1"/>
  <c r="N815" i="1" s="1"/>
  <c r="M814" i="1"/>
  <c r="P814" i="1" s="1"/>
  <c r="L814" i="1"/>
  <c r="N814" i="1" s="1"/>
  <c r="K814" i="1"/>
  <c r="A814" i="1"/>
  <c r="M813" i="1"/>
  <c r="P813" i="1" s="1"/>
  <c r="K813" i="1"/>
  <c r="A813" i="1"/>
  <c r="L813" i="1" s="1"/>
  <c r="N813" i="1" s="1"/>
  <c r="M812" i="1"/>
  <c r="P812" i="1" s="1"/>
  <c r="L812" i="1"/>
  <c r="N812" i="1" s="1"/>
  <c r="K812" i="1"/>
  <c r="A812" i="1"/>
  <c r="M811" i="1"/>
  <c r="P811" i="1" s="1"/>
  <c r="K811" i="1"/>
  <c r="A811" i="1"/>
  <c r="L811" i="1" s="1"/>
  <c r="N811" i="1" s="1"/>
  <c r="M810" i="1"/>
  <c r="P810" i="1" s="1"/>
  <c r="L810" i="1"/>
  <c r="N810" i="1" s="1"/>
  <c r="K810" i="1"/>
  <c r="A810" i="1"/>
  <c r="M809" i="1"/>
  <c r="P809" i="1" s="1"/>
  <c r="K809" i="1"/>
  <c r="A809" i="1"/>
  <c r="L809" i="1" s="1"/>
  <c r="N809" i="1" s="1"/>
  <c r="M808" i="1"/>
  <c r="P808" i="1" s="1"/>
  <c r="L808" i="1"/>
  <c r="N808" i="1" s="1"/>
  <c r="K808" i="1"/>
  <c r="A808" i="1"/>
  <c r="M807" i="1"/>
  <c r="P807" i="1" s="1"/>
  <c r="K807" i="1"/>
  <c r="A807" i="1"/>
  <c r="L807" i="1" s="1"/>
  <c r="N807" i="1" s="1"/>
  <c r="M806" i="1"/>
  <c r="P806" i="1" s="1"/>
  <c r="L806" i="1"/>
  <c r="N806" i="1" s="1"/>
  <c r="K806" i="1"/>
  <c r="A806" i="1"/>
  <c r="M805" i="1"/>
  <c r="P805" i="1" s="1"/>
  <c r="K805" i="1"/>
  <c r="A805" i="1"/>
  <c r="L805" i="1" s="1"/>
  <c r="N805" i="1" s="1"/>
  <c r="M804" i="1"/>
  <c r="P804" i="1" s="1"/>
  <c r="L804" i="1"/>
  <c r="N804" i="1" s="1"/>
  <c r="K804" i="1"/>
  <c r="A804" i="1"/>
  <c r="M803" i="1"/>
  <c r="P803" i="1" s="1"/>
  <c r="K803" i="1"/>
  <c r="A803" i="1"/>
  <c r="L803" i="1" s="1"/>
  <c r="N803" i="1" s="1"/>
  <c r="M802" i="1"/>
  <c r="P802" i="1" s="1"/>
  <c r="L802" i="1"/>
  <c r="N802" i="1" s="1"/>
  <c r="K802" i="1"/>
  <c r="A802" i="1"/>
  <c r="M801" i="1"/>
  <c r="P801" i="1" s="1"/>
  <c r="K801" i="1"/>
  <c r="A801" i="1"/>
  <c r="L801" i="1" s="1"/>
  <c r="N801" i="1" s="1"/>
  <c r="M800" i="1"/>
  <c r="P800" i="1" s="1"/>
  <c r="L800" i="1"/>
  <c r="N800" i="1" s="1"/>
  <c r="K800" i="1"/>
  <c r="A800" i="1"/>
  <c r="M799" i="1"/>
  <c r="P799" i="1" s="1"/>
  <c r="K799" i="1"/>
  <c r="A799" i="1"/>
  <c r="L799" i="1" s="1"/>
  <c r="N799" i="1" s="1"/>
  <c r="M798" i="1"/>
  <c r="P798" i="1" s="1"/>
  <c r="L798" i="1"/>
  <c r="N798" i="1" s="1"/>
  <c r="K798" i="1"/>
  <c r="A798" i="1"/>
  <c r="M797" i="1"/>
  <c r="P797" i="1" s="1"/>
  <c r="S797" i="1" s="1"/>
  <c r="K797" i="1"/>
  <c r="A797" i="1"/>
  <c r="L797" i="1" s="1"/>
  <c r="N797" i="1" s="1"/>
  <c r="M796" i="1"/>
  <c r="P796" i="1" s="1"/>
  <c r="S796" i="1" s="1"/>
  <c r="L796" i="1"/>
  <c r="N796" i="1" s="1"/>
  <c r="R796" i="1" s="1"/>
  <c r="K796" i="1"/>
  <c r="A796" i="1"/>
  <c r="M795" i="1"/>
  <c r="P795" i="1" s="1"/>
  <c r="S795" i="1" s="1"/>
  <c r="K795" i="1"/>
  <c r="A795" i="1"/>
  <c r="L795" i="1" s="1"/>
  <c r="N795" i="1" s="1"/>
  <c r="R795" i="1" s="1"/>
  <c r="S794" i="1"/>
  <c r="M794" i="1"/>
  <c r="P794" i="1" s="1"/>
  <c r="L794" i="1"/>
  <c r="N794" i="1" s="1"/>
  <c r="R794" i="1" s="1"/>
  <c r="K794" i="1"/>
  <c r="A794" i="1"/>
  <c r="M793" i="1"/>
  <c r="P793" i="1" s="1"/>
  <c r="S793" i="1" s="1"/>
  <c r="K793" i="1"/>
  <c r="A793" i="1"/>
  <c r="L793" i="1" s="1"/>
  <c r="N793" i="1" s="1"/>
  <c r="R793" i="1" s="1"/>
  <c r="M792" i="1"/>
  <c r="P792" i="1" s="1"/>
  <c r="L792" i="1"/>
  <c r="N792" i="1" s="1"/>
  <c r="R792" i="1" s="1"/>
  <c r="K792" i="1"/>
  <c r="A792" i="1"/>
  <c r="S791" i="1"/>
  <c r="M791" i="1"/>
  <c r="P791" i="1" s="1"/>
  <c r="K791" i="1"/>
  <c r="A791" i="1"/>
  <c r="L791" i="1" s="1"/>
  <c r="N791" i="1" s="1"/>
  <c r="R791" i="1" s="1"/>
  <c r="S790" i="1"/>
  <c r="M790" i="1"/>
  <c r="P790" i="1" s="1"/>
  <c r="L790" i="1"/>
  <c r="N790" i="1" s="1"/>
  <c r="R790" i="1" s="1"/>
  <c r="K790" i="1"/>
  <c r="A790" i="1"/>
  <c r="M789" i="1"/>
  <c r="P789" i="1" s="1"/>
  <c r="K789" i="1"/>
  <c r="A789" i="1"/>
  <c r="L789" i="1" s="1"/>
  <c r="N789" i="1" s="1"/>
  <c r="R789" i="1" s="1"/>
  <c r="M788" i="1"/>
  <c r="P788" i="1" s="1"/>
  <c r="S788" i="1" s="1"/>
  <c r="L788" i="1"/>
  <c r="N788" i="1" s="1"/>
  <c r="R788" i="1" s="1"/>
  <c r="K788" i="1"/>
  <c r="A788" i="1"/>
  <c r="M787" i="1"/>
  <c r="P787" i="1" s="1"/>
  <c r="S787" i="1" s="1"/>
  <c r="K787" i="1"/>
  <c r="A787" i="1"/>
  <c r="L787" i="1" s="1"/>
  <c r="N787" i="1" s="1"/>
  <c r="R787" i="1" s="1"/>
  <c r="S786" i="1"/>
  <c r="M786" i="1"/>
  <c r="P786" i="1" s="1"/>
  <c r="L786" i="1"/>
  <c r="N786" i="1" s="1"/>
  <c r="R786" i="1" s="1"/>
  <c r="K786" i="1"/>
  <c r="A786" i="1"/>
  <c r="M785" i="1"/>
  <c r="P785" i="1" s="1"/>
  <c r="S785" i="1" s="1"/>
  <c r="K785" i="1"/>
  <c r="A785" i="1"/>
  <c r="L785" i="1" s="1"/>
  <c r="N785" i="1" s="1"/>
  <c r="R785" i="1" s="1"/>
  <c r="M784" i="1"/>
  <c r="P784" i="1" s="1"/>
  <c r="L784" i="1"/>
  <c r="N784" i="1" s="1"/>
  <c r="R784" i="1" s="1"/>
  <c r="K784" i="1"/>
  <c r="A784" i="1"/>
  <c r="S783" i="1"/>
  <c r="M783" i="1"/>
  <c r="P783" i="1" s="1"/>
  <c r="K783" i="1"/>
  <c r="A783" i="1"/>
  <c r="L783" i="1" s="1"/>
  <c r="N783" i="1" s="1"/>
  <c r="R783" i="1" s="1"/>
  <c r="S782" i="1"/>
  <c r="M782" i="1"/>
  <c r="P782" i="1" s="1"/>
  <c r="L782" i="1"/>
  <c r="N782" i="1" s="1"/>
  <c r="R782" i="1" s="1"/>
  <c r="K782" i="1"/>
  <c r="A782" i="1"/>
  <c r="M781" i="1"/>
  <c r="P781" i="1" s="1"/>
  <c r="K781" i="1"/>
  <c r="A781" i="1"/>
  <c r="L781" i="1" s="1"/>
  <c r="N781" i="1" s="1"/>
  <c r="R781" i="1" s="1"/>
  <c r="M780" i="1"/>
  <c r="P780" i="1" s="1"/>
  <c r="S780" i="1" s="1"/>
  <c r="L780" i="1"/>
  <c r="N780" i="1" s="1"/>
  <c r="R780" i="1" s="1"/>
  <c r="K780" i="1"/>
  <c r="A780" i="1"/>
  <c r="M779" i="1"/>
  <c r="P779" i="1" s="1"/>
  <c r="S779" i="1" s="1"/>
  <c r="K779" i="1"/>
  <c r="A779" i="1"/>
  <c r="L779" i="1" s="1"/>
  <c r="N779" i="1" s="1"/>
  <c r="R779" i="1" s="1"/>
  <c r="S778" i="1"/>
  <c r="M778" i="1"/>
  <c r="P778" i="1" s="1"/>
  <c r="L778" i="1"/>
  <c r="N778" i="1" s="1"/>
  <c r="R778" i="1" s="1"/>
  <c r="K778" i="1"/>
  <c r="A778" i="1"/>
  <c r="M777" i="1"/>
  <c r="P777" i="1" s="1"/>
  <c r="S777" i="1" s="1"/>
  <c r="K777" i="1"/>
  <c r="A777" i="1"/>
  <c r="L777" i="1" s="1"/>
  <c r="N777" i="1" s="1"/>
  <c r="R777" i="1" s="1"/>
  <c r="M776" i="1"/>
  <c r="P776" i="1" s="1"/>
  <c r="L776" i="1"/>
  <c r="N776" i="1" s="1"/>
  <c r="R776" i="1" s="1"/>
  <c r="K776" i="1"/>
  <c r="A776" i="1"/>
  <c r="S775" i="1"/>
  <c r="M775" i="1"/>
  <c r="P775" i="1" s="1"/>
  <c r="K775" i="1"/>
  <c r="A775" i="1"/>
  <c r="L775" i="1" s="1"/>
  <c r="N775" i="1" s="1"/>
  <c r="R775" i="1" s="1"/>
  <c r="S774" i="1"/>
  <c r="M774" i="1"/>
  <c r="P774" i="1" s="1"/>
  <c r="L774" i="1"/>
  <c r="N774" i="1" s="1"/>
  <c r="R774" i="1" s="1"/>
  <c r="K774" i="1"/>
  <c r="A774" i="1"/>
  <c r="M773" i="1"/>
  <c r="P773" i="1" s="1"/>
  <c r="K773" i="1"/>
  <c r="A773" i="1"/>
  <c r="L773" i="1" s="1"/>
  <c r="N773" i="1" s="1"/>
  <c r="R773" i="1" s="1"/>
  <c r="M772" i="1"/>
  <c r="P772" i="1" s="1"/>
  <c r="S772" i="1" s="1"/>
  <c r="L772" i="1"/>
  <c r="N772" i="1" s="1"/>
  <c r="R772" i="1" s="1"/>
  <c r="K772" i="1"/>
  <c r="A772" i="1"/>
  <c r="M771" i="1"/>
  <c r="P771" i="1" s="1"/>
  <c r="S771" i="1" s="1"/>
  <c r="K771" i="1"/>
  <c r="A771" i="1"/>
  <c r="L771" i="1" s="1"/>
  <c r="N771" i="1" s="1"/>
  <c r="R771" i="1" s="1"/>
  <c r="S770" i="1"/>
  <c r="M770" i="1"/>
  <c r="P770" i="1" s="1"/>
  <c r="L770" i="1"/>
  <c r="N770" i="1" s="1"/>
  <c r="R770" i="1" s="1"/>
  <c r="K770" i="1"/>
  <c r="A770" i="1"/>
  <c r="M769" i="1"/>
  <c r="P769" i="1" s="1"/>
  <c r="S769" i="1" s="1"/>
  <c r="K769" i="1"/>
  <c r="A769" i="1"/>
  <c r="L769" i="1" s="1"/>
  <c r="N769" i="1" s="1"/>
  <c r="R769" i="1" s="1"/>
  <c r="M768" i="1"/>
  <c r="P768" i="1" s="1"/>
  <c r="L768" i="1"/>
  <c r="N768" i="1" s="1"/>
  <c r="R768" i="1" s="1"/>
  <c r="K768" i="1"/>
  <c r="A768" i="1"/>
  <c r="S767" i="1"/>
  <c r="M767" i="1"/>
  <c r="P767" i="1" s="1"/>
  <c r="K767" i="1"/>
  <c r="A767" i="1"/>
  <c r="L767" i="1" s="1"/>
  <c r="N767" i="1" s="1"/>
  <c r="R767" i="1" s="1"/>
  <c r="S766" i="1"/>
  <c r="M766" i="1"/>
  <c r="P766" i="1" s="1"/>
  <c r="L766" i="1"/>
  <c r="N766" i="1" s="1"/>
  <c r="R766" i="1" s="1"/>
  <c r="K766" i="1"/>
  <c r="A766" i="1"/>
  <c r="M765" i="1"/>
  <c r="P765" i="1" s="1"/>
  <c r="K765" i="1"/>
  <c r="A765" i="1"/>
  <c r="L765" i="1" s="1"/>
  <c r="N765" i="1" s="1"/>
  <c r="R765" i="1" s="1"/>
  <c r="M764" i="1"/>
  <c r="P764" i="1" s="1"/>
  <c r="S764" i="1" s="1"/>
  <c r="L764" i="1"/>
  <c r="N764" i="1" s="1"/>
  <c r="R764" i="1" s="1"/>
  <c r="K764" i="1"/>
  <c r="A764" i="1"/>
  <c r="M763" i="1"/>
  <c r="P763" i="1" s="1"/>
  <c r="S763" i="1" s="1"/>
  <c r="K763" i="1"/>
  <c r="A763" i="1"/>
  <c r="L763" i="1" s="1"/>
  <c r="N763" i="1" s="1"/>
  <c r="R763" i="1" s="1"/>
  <c r="S762" i="1"/>
  <c r="M762" i="1"/>
  <c r="P762" i="1" s="1"/>
  <c r="L762" i="1"/>
  <c r="N762" i="1" s="1"/>
  <c r="R762" i="1" s="1"/>
  <c r="K762" i="1"/>
  <c r="A762" i="1"/>
  <c r="M761" i="1"/>
  <c r="P761" i="1" s="1"/>
  <c r="S761" i="1" s="1"/>
  <c r="K761" i="1"/>
  <c r="A761" i="1"/>
  <c r="L761" i="1" s="1"/>
  <c r="N761" i="1" s="1"/>
  <c r="R761" i="1" s="1"/>
  <c r="M760" i="1"/>
  <c r="P760" i="1" s="1"/>
  <c r="L760" i="1"/>
  <c r="N760" i="1" s="1"/>
  <c r="R760" i="1" s="1"/>
  <c r="K760" i="1"/>
  <c r="A760" i="1"/>
  <c r="S759" i="1"/>
  <c r="M759" i="1"/>
  <c r="P759" i="1" s="1"/>
  <c r="K759" i="1"/>
  <c r="A759" i="1"/>
  <c r="L759" i="1" s="1"/>
  <c r="N759" i="1" s="1"/>
  <c r="R759" i="1" s="1"/>
  <c r="S758" i="1"/>
  <c r="M758" i="1"/>
  <c r="P758" i="1" s="1"/>
  <c r="L758" i="1"/>
  <c r="N758" i="1" s="1"/>
  <c r="R758" i="1" s="1"/>
  <c r="K758" i="1"/>
  <c r="A758" i="1"/>
  <c r="M757" i="1"/>
  <c r="P757" i="1" s="1"/>
  <c r="K757" i="1"/>
  <c r="A757" i="1"/>
  <c r="L757" i="1" s="1"/>
  <c r="N757" i="1" s="1"/>
  <c r="R757" i="1" s="1"/>
  <c r="M756" i="1"/>
  <c r="P756" i="1" s="1"/>
  <c r="S756" i="1" s="1"/>
  <c r="L756" i="1"/>
  <c r="N756" i="1" s="1"/>
  <c r="R756" i="1" s="1"/>
  <c r="K756" i="1"/>
  <c r="A756" i="1"/>
  <c r="M755" i="1"/>
  <c r="P755" i="1" s="1"/>
  <c r="S755" i="1" s="1"/>
  <c r="K755" i="1"/>
  <c r="A755" i="1"/>
  <c r="L755" i="1" s="1"/>
  <c r="N755" i="1" s="1"/>
  <c r="R755" i="1" s="1"/>
  <c r="S754" i="1"/>
  <c r="M754" i="1"/>
  <c r="P754" i="1" s="1"/>
  <c r="L754" i="1"/>
  <c r="N754" i="1" s="1"/>
  <c r="R754" i="1" s="1"/>
  <c r="K754" i="1"/>
  <c r="A754" i="1"/>
  <c r="M753" i="1"/>
  <c r="P753" i="1" s="1"/>
  <c r="S753" i="1" s="1"/>
  <c r="K753" i="1"/>
  <c r="A753" i="1"/>
  <c r="L753" i="1" s="1"/>
  <c r="N753" i="1" s="1"/>
  <c r="R753" i="1" s="1"/>
  <c r="M752" i="1"/>
  <c r="P752" i="1" s="1"/>
  <c r="L752" i="1"/>
  <c r="N752" i="1" s="1"/>
  <c r="R752" i="1" s="1"/>
  <c r="K752" i="1"/>
  <c r="A752" i="1"/>
  <c r="S751" i="1"/>
  <c r="M751" i="1"/>
  <c r="P751" i="1" s="1"/>
  <c r="K751" i="1"/>
  <c r="A751" i="1"/>
  <c r="L751" i="1" s="1"/>
  <c r="N751" i="1" s="1"/>
  <c r="R751" i="1" s="1"/>
  <c r="S750" i="1"/>
  <c r="M750" i="1"/>
  <c r="P750" i="1" s="1"/>
  <c r="L750" i="1"/>
  <c r="N750" i="1" s="1"/>
  <c r="R750" i="1" s="1"/>
  <c r="K750" i="1"/>
  <c r="A750" i="1"/>
  <c r="M749" i="1"/>
  <c r="P749" i="1" s="1"/>
  <c r="K749" i="1"/>
  <c r="A749" i="1"/>
  <c r="L749" i="1" s="1"/>
  <c r="N749" i="1" s="1"/>
  <c r="R749" i="1" s="1"/>
  <c r="M748" i="1"/>
  <c r="P748" i="1" s="1"/>
  <c r="S748" i="1" s="1"/>
  <c r="L748" i="1"/>
  <c r="N748" i="1" s="1"/>
  <c r="R748" i="1" s="1"/>
  <c r="K748" i="1"/>
  <c r="A748" i="1"/>
  <c r="M747" i="1"/>
  <c r="P747" i="1" s="1"/>
  <c r="S747" i="1" s="1"/>
  <c r="K747" i="1"/>
  <c r="A747" i="1"/>
  <c r="L747" i="1" s="1"/>
  <c r="N747" i="1" s="1"/>
  <c r="R747" i="1" s="1"/>
  <c r="S746" i="1"/>
  <c r="M746" i="1"/>
  <c r="P746" i="1" s="1"/>
  <c r="L746" i="1"/>
  <c r="N746" i="1" s="1"/>
  <c r="R746" i="1" s="1"/>
  <c r="K746" i="1"/>
  <c r="A746" i="1"/>
  <c r="M745" i="1"/>
  <c r="P745" i="1" s="1"/>
  <c r="S745" i="1" s="1"/>
  <c r="K745" i="1"/>
  <c r="A745" i="1"/>
  <c r="L745" i="1" s="1"/>
  <c r="N745" i="1" s="1"/>
  <c r="R745" i="1" s="1"/>
  <c r="M744" i="1"/>
  <c r="P744" i="1" s="1"/>
  <c r="L744" i="1"/>
  <c r="N744" i="1" s="1"/>
  <c r="R744" i="1" s="1"/>
  <c r="K744" i="1"/>
  <c r="A744" i="1"/>
  <c r="S743" i="1"/>
  <c r="M743" i="1"/>
  <c r="P743" i="1" s="1"/>
  <c r="K743" i="1"/>
  <c r="A743" i="1"/>
  <c r="L743" i="1" s="1"/>
  <c r="N743" i="1" s="1"/>
  <c r="R743" i="1" s="1"/>
  <c r="S742" i="1"/>
  <c r="M742" i="1"/>
  <c r="P742" i="1" s="1"/>
  <c r="L742" i="1"/>
  <c r="N742" i="1" s="1"/>
  <c r="R742" i="1" s="1"/>
  <c r="K742" i="1"/>
  <c r="A742" i="1"/>
  <c r="M741" i="1"/>
  <c r="P741" i="1" s="1"/>
  <c r="K741" i="1"/>
  <c r="A741" i="1"/>
  <c r="L741" i="1" s="1"/>
  <c r="N741" i="1" s="1"/>
  <c r="R741" i="1" s="1"/>
  <c r="M740" i="1"/>
  <c r="P740" i="1" s="1"/>
  <c r="S740" i="1" s="1"/>
  <c r="L740" i="1"/>
  <c r="N740" i="1" s="1"/>
  <c r="R740" i="1" s="1"/>
  <c r="K740" i="1"/>
  <c r="A740" i="1"/>
  <c r="M739" i="1"/>
  <c r="P739" i="1" s="1"/>
  <c r="S739" i="1" s="1"/>
  <c r="K739" i="1"/>
  <c r="A739" i="1"/>
  <c r="L739" i="1" s="1"/>
  <c r="N739" i="1" s="1"/>
  <c r="R739" i="1" s="1"/>
  <c r="S738" i="1"/>
  <c r="M738" i="1"/>
  <c r="P738" i="1" s="1"/>
  <c r="L738" i="1"/>
  <c r="N738" i="1" s="1"/>
  <c r="R738" i="1" s="1"/>
  <c r="K738" i="1"/>
  <c r="A738" i="1"/>
  <c r="M737" i="1"/>
  <c r="P737" i="1" s="1"/>
  <c r="S737" i="1" s="1"/>
  <c r="K737" i="1"/>
  <c r="A737" i="1"/>
  <c r="L737" i="1" s="1"/>
  <c r="N737" i="1" s="1"/>
  <c r="R737" i="1" s="1"/>
  <c r="M736" i="1"/>
  <c r="P736" i="1" s="1"/>
  <c r="L736" i="1"/>
  <c r="N736" i="1" s="1"/>
  <c r="R736" i="1" s="1"/>
  <c r="K736" i="1"/>
  <c r="A736" i="1"/>
  <c r="S735" i="1"/>
  <c r="M735" i="1"/>
  <c r="P735" i="1" s="1"/>
  <c r="K735" i="1"/>
  <c r="A735" i="1"/>
  <c r="L735" i="1" s="1"/>
  <c r="N735" i="1" s="1"/>
  <c r="R735" i="1" s="1"/>
  <c r="S734" i="1"/>
  <c r="M734" i="1"/>
  <c r="P734" i="1" s="1"/>
  <c r="L734" i="1"/>
  <c r="N734" i="1" s="1"/>
  <c r="R734" i="1" s="1"/>
  <c r="K734" i="1"/>
  <c r="A734" i="1"/>
  <c r="M733" i="1"/>
  <c r="P733" i="1" s="1"/>
  <c r="K733" i="1"/>
  <c r="A733" i="1"/>
  <c r="L733" i="1" s="1"/>
  <c r="N733" i="1" s="1"/>
  <c r="R733" i="1" s="1"/>
  <c r="M732" i="1"/>
  <c r="P732" i="1" s="1"/>
  <c r="S732" i="1" s="1"/>
  <c r="L732" i="1"/>
  <c r="N732" i="1" s="1"/>
  <c r="R732" i="1" s="1"/>
  <c r="K732" i="1"/>
  <c r="A732" i="1"/>
  <c r="M731" i="1"/>
  <c r="P731" i="1" s="1"/>
  <c r="S731" i="1" s="1"/>
  <c r="K731" i="1"/>
  <c r="A731" i="1"/>
  <c r="L731" i="1" s="1"/>
  <c r="N731" i="1" s="1"/>
  <c r="R731" i="1" s="1"/>
  <c r="S730" i="1"/>
  <c r="M730" i="1"/>
  <c r="P730" i="1" s="1"/>
  <c r="L730" i="1"/>
  <c r="N730" i="1" s="1"/>
  <c r="R730" i="1" s="1"/>
  <c r="K730" i="1"/>
  <c r="A730" i="1"/>
  <c r="M729" i="1"/>
  <c r="P729" i="1" s="1"/>
  <c r="S729" i="1" s="1"/>
  <c r="K729" i="1"/>
  <c r="A729" i="1"/>
  <c r="L729" i="1" s="1"/>
  <c r="N729" i="1" s="1"/>
  <c r="R729" i="1" s="1"/>
  <c r="M728" i="1"/>
  <c r="P728" i="1" s="1"/>
  <c r="L728" i="1"/>
  <c r="N728" i="1" s="1"/>
  <c r="R728" i="1" s="1"/>
  <c r="K728" i="1"/>
  <c r="A728" i="1"/>
  <c r="S727" i="1"/>
  <c r="M727" i="1"/>
  <c r="P727" i="1" s="1"/>
  <c r="K727" i="1"/>
  <c r="A727" i="1"/>
  <c r="L727" i="1" s="1"/>
  <c r="N727" i="1" s="1"/>
  <c r="R727" i="1" s="1"/>
  <c r="S726" i="1"/>
  <c r="M726" i="1"/>
  <c r="P726" i="1" s="1"/>
  <c r="L726" i="1"/>
  <c r="N726" i="1" s="1"/>
  <c r="R726" i="1" s="1"/>
  <c r="K726" i="1"/>
  <c r="A726" i="1"/>
  <c r="M725" i="1"/>
  <c r="P725" i="1" s="1"/>
  <c r="K725" i="1"/>
  <c r="A725" i="1"/>
  <c r="L725" i="1" s="1"/>
  <c r="N725" i="1" s="1"/>
  <c r="R725" i="1" s="1"/>
  <c r="M724" i="1"/>
  <c r="P724" i="1" s="1"/>
  <c r="S724" i="1" s="1"/>
  <c r="L724" i="1"/>
  <c r="N724" i="1" s="1"/>
  <c r="R724" i="1" s="1"/>
  <c r="K724" i="1"/>
  <c r="A724" i="1"/>
  <c r="M723" i="1"/>
  <c r="P723" i="1" s="1"/>
  <c r="S723" i="1" s="1"/>
  <c r="K723" i="1"/>
  <c r="A723" i="1"/>
  <c r="L723" i="1" s="1"/>
  <c r="N723" i="1" s="1"/>
  <c r="R723" i="1" s="1"/>
  <c r="S722" i="1"/>
  <c r="M722" i="1"/>
  <c r="P722" i="1" s="1"/>
  <c r="L722" i="1"/>
  <c r="N722" i="1" s="1"/>
  <c r="R722" i="1" s="1"/>
  <c r="K722" i="1"/>
  <c r="A722" i="1"/>
  <c r="M721" i="1"/>
  <c r="P721" i="1" s="1"/>
  <c r="S721" i="1" s="1"/>
  <c r="K721" i="1"/>
  <c r="A721" i="1"/>
  <c r="L721" i="1" s="1"/>
  <c r="N721" i="1" s="1"/>
  <c r="R721" i="1" s="1"/>
  <c r="M720" i="1"/>
  <c r="P720" i="1" s="1"/>
  <c r="L720" i="1"/>
  <c r="N720" i="1" s="1"/>
  <c r="R720" i="1" s="1"/>
  <c r="K720" i="1"/>
  <c r="A720" i="1"/>
  <c r="S719" i="1"/>
  <c r="M719" i="1"/>
  <c r="P719" i="1" s="1"/>
  <c r="K719" i="1"/>
  <c r="A719" i="1"/>
  <c r="L719" i="1" s="1"/>
  <c r="N719" i="1" s="1"/>
  <c r="R719" i="1" s="1"/>
  <c r="S718" i="1"/>
  <c r="M718" i="1"/>
  <c r="P718" i="1" s="1"/>
  <c r="L718" i="1"/>
  <c r="N718" i="1" s="1"/>
  <c r="R718" i="1" s="1"/>
  <c r="K718" i="1"/>
  <c r="A718" i="1"/>
  <c r="M717" i="1"/>
  <c r="P717" i="1" s="1"/>
  <c r="K717" i="1"/>
  <c r="A717" i="1"/>
  <c r="L717" i="1" s="1"/>
  <c r="N717" i="1" s="1"/>
  <c r="R717" i="1" s="1"/>
  <c r="M716" i="1"/>
  <c r="P716" i="1" s="1"/>
  <c r="S716" i="1" s="1"/>
  <c r="L716" i="1"/>
  <c r="N716" i="1" s="1"/>
  <c r="R716" i="1" s="1"/>
  <c r="K716" i="1"/>
  <c r="A716" i="1"/>
  <c r="M715" i="1"/>
  <c r="P715" i="1" s="1"/>
  <c r="S715" i="1" s="1"/>
  <c r="K715" i="1"/>
  <c r="A715" i="1"/>
  <c r="L715" i="1" s="1"/>
  <c r="N715" i="1" s="1"/>
  <c r="R715" i="1" s="1"/>
  <c r="S714" i="1"/>
  <c r="M714" i="1"/>
  <c r="P714" i="1" s="1"/>
  <c r="L714" i="1"/>
  <c r="N714" i="1" s="1"/>
  <c r="R714" i="1" s="1"/>
  <c r="K714" i="1"/>
  <c r="A714" i="1"/>
  <c r="M713" i="1"/>
  <c r="P713" i="1" s="1"/>
  <c r="S713" i="1" s="1"/>
  <c r="K713" i="1"/>
  <c r="A713" i="1"/>
  <c r="L713" i="1" s="1"/>
  <c r="N713" i="1" s="1"/>
  <c r="R713" i="1" s="1"/>
  <c r="M712" i="1"/>
  <c r="P712" i="1" s="1"/>
  <c r="L712" i="1"/>
  <c r="N712" i="1" s="1"/>
  <c r="R712" i="1" s="1"/>
  <c r="K712" i="1"/>
  <c r="A712" i="1"/>
  <c r="S711" i="1"/>
  <c r="M711" i="1"/>
  <c r="P711" i="1" s="1"/>
  <c r="K711" i="1"/>
  <c r="A711" i="1"/>
  <c r="L711" i="1" s="1"/>
  <c r="N711" i="1" s="1"/>
  <c r="R711" i="1" s="1"/>
  <c r="S710" i="1"/>
  <c r="M710" i="1"/>
  <c r="P710" i="1" s="1"/>
  <c r="L710" i="1"/>
  <c r="N710" i="1" s="1"/>
  <c r="R710" i="1" s="1"/>
  <c r="K710" i="1"/>
  <c r="A710" i="1"/>
  <c r="M709" i="1"/>
  <c r="P709" i="1" s="1"/>
  <c r="K709" i="1"/>
  <c r="A709" i="1"/>
  <c r="L709" i="1" s="1"/>
  <c r="N709" i="1" s="1"/>
  <c r="R709" i="1" s="1"/>
  <c r="M708" i="1"/>
  <c r="P708" i="1" s="1"/>
  <c r="S708" i="1" s="1"/>
  <c r="L708" i="1"/>
  <c r="N708" i="1" s="1"/>
  <c r="R708" i="1" s="1"/>
  <c r="K708" i="1"/>
  <c r="A708" i="1"/>
  <c r="M707" i="1"/>
  <c r="P707" i="1" s="1"/>
  <c r="S707" i="1" s="1"/>
  <c r="K707" i="1"/>
  <c r="A707" i="1"/>
  <c r="L707" i="1" s="1"/>
  <c r="N707" i="1" s="1"/>
  <c r="R707" i="1" s="1"/>
  <c r="S706" i="1"/>
  <c r="M706" i="1"/>
  <c r="P706" i="1" s="1"/>
  <c r="L706" i="1"/>
  <c r="N706" i="1" s="1"/>
  <c r="R706" i="1" s="1"/>
  <c r="K706" i="1"/>
  <c r="A706" i="1"/>
  <c r="M705" i="1"/>
  <c r="P705" i="1" s="1"/>
  <c r="S705" i="1" s="1"/>
  <c r="K705" i="1"/>
  <c r="A705" i="1"/>
  <c r="L705" i="1" s="1"/>
  <c r="N705" i="1" s="1"/>
  <c r="R705" i="1" s="1"/>
  <c r="M704" i="1"/>
  <c r="P704" i="1" s="1"/>
  <c r="L704" i="1"/>
  <c r="N704" i="1" s="1"/>
  <c r="R704" i="1" s="1"/>
  <c r="K704" i="1"/>
  <c r="A704" i="1"/>
  <c r="S703" i="1"/>
  <c r="M703" i="1"/>
  <c r="P703" i="1" s="1"/>
  <c r="K703" i="1"/>
  <c r="A703" i="1"/>
  <c r="L703" i="1" s="1"/>
  <c r="N703" i="1" s="1"/>
  <c r="R703" i="1" s="1"/>
  <c r="S702" i="1"/>
  <c r="M702" i="1"/>
  <c r="P702" i="1" s="1"/>
  <c r="L702" i="1"/>
  <c r="N702" i="1" s="1"/>
  <c r="R702" i="1" s="1"/>
  <c r="K702" i="1"/>
  <c r="A702" i="1"/>
  <c r="M701" i="1"/>
  <c r="P701" i="1" s="1"/>
  <c r="K701" i="1"/>
  <c r="A701" i="1"/>
  <c r="L701" i="1" s="1"/>
  <c r="N701" i="1" s="1"/>
  <c r="R701" i="1" s="1"/>
  <c r="M700" i="1"/>
  <c r="P700" i="1" s="1"/>
  <c r="S700" i="1" s="1"/>
  <c r="L700" i="1"/>
  <c r="N700" i="1" s="1"/>
  <c r="R700" i="1" s="1"/>
  <c r="K700" i="1"/>
  <c r="A700" i="1"/>
  <c r="S699" i="1"/>
  <c r="M699" i="1"/>
  <c r="P699" i="1" s="1"/>
  <c r="K699" i="1"/>
  <c r="A699" i="1"/>
  <c r="L699" i="1" s="1"/>
  <c r="N699" i="1" s="1"/>
  <c r="R699" i="1" s="1"/>
  <c r="S698" i="1"/>
  <c r="M698" i="1"/>
  <c r="P698" i="1" s="1"/>
  <c r="L698" i="1"/>
  <c r="N698" i="1" s="1"/>
  <c r="R698" i="1" s="1"/>
  <c r="K698" i="1"/>
  <c r="A698" i="1"/>
  <c r="M697" i="1"/>
  <c r="P697" i="1" s="1"/>
  <c r="S697" i="1" s="1"/>
  <c r="K697" i="1"/>
  <c r="A697" i="1"/>
  <c r="L697" i="1" s="1"/>
  <c r="N697" i="1" s="1"/>
  <c r="R697" i="1" s="1"/>
  <c r="M696" i="1"/>
  <c r="P696" i="1" s="1"/>
  <c r="L696" i="1"/>
  <c r="N696" i="1" s="1"/>
  <c r="R696" i="1" s="1"/>
  <c r="K696" i="1"/>
  <c r="A696" i="1"/>
  <c r="S695" i="1"/>
  <c r="M695" i="1"/>
  <c r="P695" i="1" s="1"/>
  <c r="K695" i="1"/>
  <c r="A695" i="1"/>
  <c r="L695" i="1" s="1"/>
  <c r="N695" i="1" s="1"/>
  <c r="R695" i="1" s="1"/>
  <c r="S694" i="1"/>
  <c r="M694" i="1"/>
  <c r="P694" i="1" s="1"/>
  <c r="L694" i="1"/>
  <c r="N694" i="1" s="1"/>
  <c r="R694" i="1" s="1"/>
  <c r="K694" i="1"/>
  <c r="A694" i="1"/>
  <c r="M693" i="1"/>
  <c r="P693" i="1" s="1"/>
  <c r="K693" i="1"/>
  <c r="A693" i="1"/>
  <c r="L693" i="1" s="1"/>
  <c r="N693" i="1" s="1"/>
  <c r="R693" i="1" s="1"/>
  <c r="M692" i="1"/>
  <c r="P692" i="1" s="1"/>
  <c r="S692" i="1" s="1"/>
  <c r="L692" i="1"/>
  <c r="N692" i="1" s="1"/>
  <c r="R692" i="1" s="1"/>
  <c r="K692" i="1"/>
  <c r="A692" i="1"/>
  <c r="S691" i="1"/>
  <c r="M691" i="1"/>
  <c r="P691" i="1" s="1"/>
  <c r="K691" i="1"/>
  <c r="A691" i="1"/>
  <c r="L691" i="1" s="1"/>
  <c r="N691" i="1" s="1"/>
  <c r="R691" i="1" s="1"/>
  <c r="S690" i="1"/>
  <c r="M690" i="1"/>
  <c r="P690" i="1" s="1"/>
  <c r="L690" i="1"/>
  <c r="N690" i="1" s="1"/>
  <c r="R690" i="1" s="1"/>
  <c r="K690" i="1"/>
  <c r="A690" i="1"/>
  <c r="M689" i="1"/>
  <c r="P689" i="1" s="1"/>
  <c r="S689" i="1" s="1"/>
  <c r="K689" i="1"/>
  <c r="A689" i="1"/>
  <c r="L689" i="1" s="1"/>
  <c r="N689" i="1" s="1"/>
  <c r="R689" i="1" s="1"/>
  <c r="M688" i="1"/>
  <c r="P688" i="1" s="1"/>
  <c r="L688" i="1"/>
  <c r="N688" i="1" s="1"/>
  <c r="R688" i="1" s="1"/>
  <c r="K688" i="1"/>
  <c r="A688" i="1"/>
  <c r="S687" i="1"/>
  <c r="M687" i="1"/>
  <c r="P687" i="1" s="1"/>
  <c r="K687" i="1"/>
  <c r="A687" i="1"/>
  <c r="L687" i="1" s="1"/>
  <c r="N687" i="1" s="1"/>
  <c r="R687" i="1" s="1"/>
  <c r="S686" i="1"/>
  <c r="M686" i="1"/>
  <c r="P686" i="1" s="1"/>
  <c r="L686" i="1"/>
  <c r="N686" i="1" s="1"/>
  <c r="R686" i="1" s="1"/>
  <c r="K686" i="1"/>
  <c r="A686" i="1"/>
  <c r="M685" i="1"/>
  <c r="P685" i="1" s="1"/>
  <c r="K685" i="1"/>
  <c r="A685" i="1"/>
  <c r="L685" i="1" s="1"/>
  <c r="N685" i="1" s="1"/>
  <c r="R685" i="1" s="1"/>
  <c r="M684" i="1"/>
  <c r="P684" i="1" s="1"/>
  <c r="S684" i="1" s="1"/>
  <c r="L684" i="1"/>
  <c r="N684" i="1" s="1"/>
  <c r="R684" i="1" s="1"/>
  <c r="K684" i="1"/>
  <c r="A684" i="1"/>
  <c r="S683" i="1"/>
  <c r="M683" i="1"/>
  <c r="P683" i="1" s="1"/>
  <c r="K683" i="1"/>
  <c r="A683" i="1"/>
  <c r="L683" i="1" s="1"/>
  <c r="N683" i="1" s="1"/>
  <c r="R683" i="1" s="1"/>
  <c r="S682" i="1"/>
  <c r="M682" i="1"/>
  <c r="P682" i="1" s="1"/>
  <c r="L682" i="1"/>
  <c r="N682" i="1" s="1"/>
  <c r="R682" i="1" s="1"/>
  <c r="K682" i="1"/>
  <c r="A682" i="1"/>
  <c r="M681" i="1"/>
  <c r="P681" i="1" s="1"/>
  <c r="S681" i="1" s="1"/>
  <c r="K681" i="1"/>
  <c r="A681" i="1"/>
  <c r="L681" i="1" s="1"/>
  <c r="N681" i="1" s="1"/>
  <c r="R681" i="1" s="1"/>
  <c r="M680" i="1"/>
  <c r="P680" i="1" s="1"/>
  <c r="L680" i="1"/>
  <c r="N680" i="1" s="1"/>
  <c r="R680" i="1" s="1"/>
  <c r="K680" i="1"/>
  <c r="A680" i="1"/>
  <c r="S679" i="1"/>
  <c r="M679" i="1"/>
  <c r="P679" i="1" s="1"/>
  <c r="K679" i="1"/>
  <c r="A679" i="1"/>
  <c r="L679" i="1" s="1"/>
  <c r="N679" i="1" s="1"/>
  <c r="R679" i="1" s="1"/>
  <c r="S678" i="1"/>
  <c r="M678" i="1"/>
  <c r="P678" i="1" s="1"/>
  <c r="L678" i="1"/>
  <c r="N678" i="1" s="1"/>
  <c r="R678" i="1" s="1"/>
  <c r="K678" i="1"/>
  <c r="A678" i="1"/>
  <c r="M677" i="1"/>
  <c r="P677" i="1" s="1"/>
  <c r="K677" i="1"/>
  <c r="A677" i="1"/>
  <c r="L677" i="1" s="1"/>
  <c r="N677" i="1" s="1"/>
  <c r="R677" i="1" s="1"/>
  <c r="M676" i="1"/>
  <c r="P676" i="1" s="1"/>
  <c r="S676" i="1" s="1"/>
  <c r="L676" i="1"/>
  <c r="N676" i="1" s="1"/>
  <c r="R676" i="1" s="1"/>
  <c r="K676" i="1"/>
  <c r="A676" i="1"/>
  <c r="S675" i="1"/>
  <c r="M675" i="1"/>
  <c r="P675" i="1" s="1"/>
  <c r="K675" i="1"/>
  <c r="A675" i="1"/>
  <c r="L675" i="1" s="1"/>
  <c r="N675" i="1" s="1"/>
  <c r="R675" i="1" s="1"/>
  <c r="M674" i="1"/>
  <c r="P674" i="1" s="1"/>
  <c r="L674" i="1"/>
  <c r="N674" i="1" s="1"/>
  <c r="R674" i="1" s="1"/>
  <c r="K674" i="1"/>
  <c r="A674" i="1"/>
  <c r="S673" i="1"/>
  <c r="N673" i="1"/>
  <c r="M673" i="1"/>
  <c r="P673" i="1" s="1"/>
  <c r="K673" i="1"/>
  <c r="A673" i="1"/>
  <c r="L673" i="1" s="1"/>
  <c r="P672" i="1"/>
  <c r="S672" i="1" s="1"/>
  <c r="M672" i="1"/>
  <c r="L672" i="1"/>
  <c r="N672" i="1" s="1"/>
  <c r="R672" i="1" s="1"/>
  <c r="K672" i="1"/>
  <c r="A672" i="1"/>
  <c r="S671" i="1"/>
  <c r="N671" i="1"/>
  <c r="M671" i="1"/>
  <c r="P671" i="1" s="1"/>
  <c r="K671" i="1"/>
  <c r="A671" i="1"/>
  <c r="L671" i="1" s="1"/>
  <c r="P670" i="1"/>
  <c r="S670" i="1" s="1"/>
  <c r="M670" i="1"/>
  <c r="L670" i="1"/>
  <c r="N670" i="1" s="1"/>
  <c r="R670" i="1" s="1"/>
  <c r="K670" i="1"/>
  <c r="A670" i="1"/>
  <c r="S669" i="1"/>
  <c r="N669" i="1"/>
  <c r="M669" i="1"/>
  <c r="P669" i="1" s="1"/>
  <c r="K669" i="1"/>
  <c r="A669" i="1"/>
  <c r="L669" i="1" s="1"/>
  <c r="P668" i="1"/>
  <c r="S668" i="1" s="1"/>
  <c r="M668" i="1"/>
  <c r="L668" i="1"/>
  <c r="N668" i="1" s="1"/>
  <c r="R668" i="1" s="1"/>
  <c r="K668" i="1"/>
  <c r="A668" i="1"/>
  <c r="S667" i="1"/>
  <c r="N667" i="1"/>
  <c r="M667" i="1"/>
  <c r="P667" i="1" s="1"/>
  <c r="K667" i="1"/>
  <c r="A667" i="1"/>
  <c r="L667" i="1" s="1"/>
  <c r="P666" i="1"/>
  <c r="S666" i="1" s="1"/>
  <c r="M666" i="1"/>
  <c r="L666" i="1"/>
  <c r="N666" i="1" s="1"/>
  <c r="R666" i="1" s="1"/>
  <c r="K666" i="1"/>
  <c r="A666" i="1"/>
  <c r="S665" i="1"/>
  <c r="N665" i="1"/>
  <c r="M665" i="1"/>
  <c r="P665" i="1" s="1"/>
  <c r="K665" i="1"/>
  <c r="A665" i="1"/>
  <c r="L665" i="1" s="1"/>
  <c r="P664" i="1"/>
  <c r="S664" i="1" s="1"/>
  <c r="M664" i="1"/>
  <c r="L664" i="1"/>
  <c r="N664" i="1" s="1"/>
  <c r="R664" i="1" s="1"/>
  <c r="K664" i="1"/>
  <c r="A664" i="1"/>
  <c r="S663" i="1"/>
  <c r="N663" i="1"/>
  <c r="M663" i="1"/>
  <c r="P663" i="1" s="1"/>
  <c r="K663" i="1"/>
  <c r="A663" i="1"/>
  <c r="L663" i="1" s="1"/>
  <c r="P662" i="1"/>
  <c r="S662" i="1" s="1"/>
  <c r="M662" i="1"/>
  <c r="L662" i="1"/>
  <c r="N662" i="1" s="1"/>
  <c r="R662" i="1" s="1"/>
  <c r="K662" i="1"/>
  <c r="A662" i="1"/>
  <c r="S661" i="1"/>
  <c r="N661" i="1"/>
  <c r="M661" i="1"/>
  <c r="P661" i="1" s="1"/>
  <c r="K661" i="1"/>
  <c r="A661" i="1"/>
  <c r="L661" i="1" s="1"/>
  <c r="P660" i="1"/>
  <c r="S660" i="1" s="1"/>
  <c r="M660" i="1"/>
  <c r="L660" i="1"/>
  <c r="N660" i="1" s="1"/>
  <c r="R660" i="1" s="1"/>
  <c r="K660" i="1"/>
  <c r="A660" i="1"/>
  <c r="S659" i="1"/>
  <c r="N659" i="1"/>
  <c r="M659" i="1"/>
  <c r="P659" i="1" s="1"/>
  <c r="K659" i="1"/>
  <c r="A659" i="1"/>
  <c r="L659" i="1" s="1"/>
  <c r="P658" i="1"/>
  <c r="S658" i="1" s="1"/>
  <c r="M658" i="1"/>
  <c r="L658" i="1"/>
  <c r="N658" i="1" s="1"/>
  <c r="R658" i="1" s="1"/>
  <c r="K658" i="1"/>
  <c r="A658" i="1"/>
  <c r="S657" i="1"/>
  <c r="N657" i="1"/>
  <c r="M657" i="1"/>
  <c r="P657" i="1" s="1"/>
  <c r="K657" i="1"/>
  <c r="A657" i="1"/>
  <c r="L657" i="1" s="1"/>
  <c r="P656" i="1"/>
  <c r="M656" i="1"/>
  <c r="L656" i="1"/>
  <c r="N656" i="1" s="1"/>
  <c r="R656" i="1" s="1"/>
  <c r="K656" i="1"/>
  <c r="A656" i="1"/>
  <c r="S655" i="1"/>
  <c r="N655" i="1"/>
  <c r="M655" i="1"/>
  <c r="P655" i="1" s="1"/>
  <c r="K655" i="1"/>
  <c r="A655" i="1"/>
  <c r="L655" i="1" s="1"/>
  <c r="P654" i="1"/>
  <c r="M654" i="1"/>
  <c r="L654" i="1"/>
  <c r="N654" i="1" s="1"/>
  <c r="R654" i="1" s="1"/>
  <c r="K654" i="1"/>
  <c r="A654" i="1"/>
  <c r="S653" i="1"/>
  <c r="N653" i="1"/>
  <c r="M653" i="1"/>
  <c r="P653" i="1" s="1"/>
  <c r="K653" i="1"/>
  <c r="A653" i="1"/>
  <c r="L653" i="1" s="1"/>
  <c r="P652" i="1"/>
  <c r="M652" i="1"/>
  <c r="L652" i="1"/>
  <c r="N652" i="1" s="1"/>
  <c r="R652" i="1" s="1"/>
  <c r="K652" i="1"/>
  <c r="A652" i="1"/>
  <c r="S651" i="1"/>
  <c r="N651" i="1"/>
  <c r="M651" i="1"/>
  <c r="P651" i="1" s="1"/>
  <c r="K651" i="1"/>
  <c r="A651" i="1"/>
  <c r="L651" i="1" s="1"/>
  <c r="P650" i="1"/>
  <c r="M650" i="1"/>
  <c r="L650" i="1"/>
  <c r="N650" i="1" s="1"/>
  <c r="R650" i="1" s="1"/>
  <c r="K650" i="1"/>
  <c r="A650" i="1"/>
  <c r="S649" i="1"/>
  <c r="N649" i="1"/>
  <c r="M649" i="1"/>
  <c r="P649" i="1" s="1"/>
  <c r="K649" i="1"/>
  <c r="A649" i="1"/>
  <c r="L649" i="1" s="1"/>
  <c r="P648" i="1"/>
  <c r="M648" i="1"/>
  <c r="L648" i="1"/>
  <c r="N648" i="1" s="1"/>
  <c r="R648" i="1" s="1"/>
  <c r="K648" i="1"/>
  <c r="A648" i="1"/>
  <c r="S647" i="1"/>
  <c r="N647" i="1"/>
  <c r="M647" i="1"/>
  <c r="P647" i="1" s="1"/>
  <c r="K647" i="1"/>
  <c r="A647" i="1"/>
  <c r="L647" i="1" s="1"/>
  <c r="P646" i="1"/>
  <c r="M646" i="1"/>
  <c r="L646" i="1"/>
  <c r="N646" i="1" s="1"/>
  <c r="R646" i="1" s="1"/>
  <c r="K646" i="1"/>
  <c r="A646" i="1"/>
  <c r="S645" i="1"/>
  <c r="N645" i="1"/>
  <c r="M645" i="1"/>
  <c r="P645" i="1" s="1"/>
  <c r="K645" i="1"/>
  <c r="A645" i="1"/>
  <c r="L645" i="1" s="1"/>
  <c r="P644" i="1"/>
  <c r="M644" i="1"/>
  <c r="L644" i="1"/>
  <c r="N644" i="1" s="1"/>
  <c r="R644" i="1" s="1"/>
  <c r="K644" i="1"/>
  <c r="A644" i="1"/>
  <c r="S643" i="1"/>
  <c r="N643" i="1"/>
  <c r="M643" i="1"/>
  <c r="P643" i="1" s="1"/>
  <c r="K643" i="1"/>
  <c r="A643" i="1"/>
  <c r="L643" i="1" s="1"/>
  <c r="P642" i="1"/>
  <c r="M642" i="1"/>
  <c r="L642" i="1"/>
  <c r="N642" i="1" s="1"/>
  <c r="R642" i="1" s="1"/>
  <c r="K642" i="1"/>
  <c r="A642" i="1"/>
  <c r="S641" i="1"/>
  <c r="N641" i="1"/>
  <c r="M641" i="1"/>
  <c r="P641" i="1" s="1"/>
  <c r="K641" i="1"/>
  <c r="A641" i="1"/>
  <c r="L641" i="1" s="1"/>
  <c r="P640" i="1"/>
  <c r="M640" i="1"/>
  <c r="L640" i="1"/>
  <c r="N640" i="1" s="1"/>
  <c r="R640" i="1" s="1"/>
  <c r="K640" i="1"/>
  <c r="A640" i="1"/>
  <c r="N639" i="1"/>
  <c r="K639" i="1"/>
  <c r="A639" i="1"/>
  <c r="L639" i="1" s="1"/>
  <c r="P638" i="1"/>
  <c r="M638" i="1"/>
  <c r="L638" i="1"/>
  <c r="N638" i="1" s="1"/>
  <c r="R638" i="1" s="1"/>
  <c r="K638" i="1"/>
  <c r="A638" i="1"/>
  <c r="N637" i="1"/>
  <c r="K637" i="1"/>
  <c r="A637" i="1"/>
  <c r="L637" i="1" s="1"/>
  <c r="P636" i="1"/>
  <c r="M636" i="1"/>
  <c r="L636" i="1"/>
  <c r="N636" i="1" s="1"/>
  <c r="R636" i="1" s="1"/>
  <c r="K636" i="1"/>
  <c r="A636" i="1"/>
  <c r="K635" i="1"/>
  <c r="A635" i="1"/>
  <c r="L635" i="1" s="1"/>
  <c r="N635" i="1" s="1"/>
  <c r="P634" i="1"/>
  <c r="M634" i="1"/>
  <c r="L634" i="1"/>
  <c r="N634" i="1" s="1"/>
  <c r="R634" i="1" s="1"/>
  <c r="K634" i="1"/>
  <c r="A634" i="1"/>
  <c r="K633" i="1"/>
  <c r="A633" i="1"/>
  <c r="L633" i="1" s="1"/>
  <c r="N633" i="1" s="1"/>
  <c r="P632" i="1"/>
  <c r="M632" i="1"/>
  <c r="L632" i="1"/>
  <c r="N632" i="1" s="1"/>
  <c r="R632" i="1" s="1"/>
  <c r="K632" i="1"/>
  <c r="A632" i="1"/>
  <c r="K631" i="1"/>
  <c r="A631" i="1"/>
  <c r="L631" i="1" s="1"/>
  <c r="N631" i="1" s="1"/>
  <c r="P630" i="1"/>
  <c r="M630" i="1"/>
  <c r="L630" i="1"/>
  <c r="N630" i="1" s="1"/>
  <c r="R630" i="1" s="1"/>
  <c r="K630" i="1"/>
  <c r="A630" i="1"/>
  <c r="K629" i="1"/>
  <c r="A629" i="1"/>
  <c r="L629" i="1" s="1"/>
  <c r="N629" i="1" s="1"/>
  <c r="P628" i="1"/>
  <c r="M628" i="1"/>
  <c r="L628" i="1"/>
  <c r="N628" i="1" s="1"/>
  <c r="R628" i="1" s="1"/>
  <c r="K628" i="1"/>
  <c r="A628" i="1"/>
  <c r="K627" i="1"/>
  <c r="A627" i="1"/>
  <c r="L627" i="1" s="1"/>
  <c r="N627" i="1" s="1"/>
  <c r="P626" i="1"/>
  <c r="M626" i="1"/>
  <c r="L626" i="1"/>
  <c r="N626" i="1" s="1"/>
  <c r="R626" i="1" s="1"/>
  <c r="K626" i="1"/>
  <c r="A626" i="1"/>
  <c r="K625" i="1"/>
  <c r="A625" i="1"/>
  <c r="L625" i="1" s="1"/>
  <c r="N625" i="1" s="1"/>
  <c r="P624" i="1"/>
  <c r="M624" i="1"/>
  <c r="L624" i="1"/>
  <c r="N624" i="1" s="1"/>
  <c r="R624" i="1" s="1"/>
  <c r="K624" i="1"/>
  <c r="A624" i="1"/>
  <c r="K623" i="1"/>
  <c r="A623" i="1"/>
  <c r="L623" i="1" s="1"/>
  <c r="N623" i="1" s="1"/>
  <c r="P622" i="1"/>
  <c r="M622" i="1"/>
  <c r="L622" i="1"/>
  <c r="N622" i="1" s="1"/>
  <c r="R622" i="1" s="1"/>
  <c r="K622" i="1"/>
  <c r="A622" i="1"/>
  <c r="K621" i="1"/>
  <c r="A621" i="1"/>
  <c r="L621" i="1" s="1"/>
  <c r="N621" i="1" s="1"/>
  <c r="P620" i="1"/>
  <c r="M620" i="1"/>
  <c r="L620" i="1"/>
  <c r="N620" i="1" s="1"/>
  <c r="R620" i="1" s="1"/>
  <c r="K620" i="1"/>
  <c r="A620" i="1"/>
  <c r="K619" i="1"/>
  <c r="A619" i="1"/>
  <c r="L619" i="1" s="1"/>
  <c r="N619" i="1" s="1"/>
  <c r="P618" i="1"/>
  <c r="M618" i="1"/>
  <c r="L618" i="1"/>
  <c r="N618" i="1" s="1"/>
  <c r="R618" i="1" s="1"/>
  <c r="K618" i="1"/>
  <c r="A618" i="1"/>
  <c r="K617" i="1"/>
  <c r="A617" i="1"/>
  <c r="L617" i="1" s="1"/>
  <c r="N617" i="1" s="1"/>
  <c r="P616" i="1"/>
  <c r="M616" i="1"/>
  <c r="L616" i="1"/>
  <c r="N616" i="1" s="1"/>
  <c r="R616" i="1" s="1"/>
  <c r="K616" i="1"/>
  <c r="A616" i="1"/>
  <c r="K615" i="1"/>
  <c r="A615" i="1"/>
  <c r="L615" i="1" s="1"/>
  <c r="N615" i="1" s="1"/>
  <c r="P614" i="1"/>
  <c r="M614" i="1"/>
  <c r="L614" i="1"/>
  <c r="N614" i="1" s="1"/>
  <c r="R614" i="1" s="1"/>
  <c r="K614" i="1"/>
  <c r="A614" i="1"/>
  <c r="K613" i="1"/>
  <c r="A613" i="1"/>
  <c r="L613" i="1" s="1"/>
  <c r="N613" i="1" s="1"/>
  <c r="P612" i="1"/>
  <c r="M612" i="1"/>
  <c r="L612" i="1"/>
  <c r="N612" i="1" s="1"/>
  <c r="R612" i="1" s="1"/>
  <c r="K612" i="1"/>
  <c r="A612" i="1"/>
  <c r="K611" i="1"/>
  <c r="A611" i="1"/>
  <c r="L611" i="1" s="1"/>
  <c r="N611" i="1" s="1"/>
  <c r="P610" i="1"/>
  <c r="M610" i="1"/>
  <c r="L610" i="1"/>
  <c r="N610" i="1" s="1"/>
  <c r="R610" i="1" s="1"/>
  <c r="K610" i="1"/>
  <c r="A610" i="1"/>
  <c r="K609" i="1"/>
  <c r="A609" i="1"/>
  <c r="L609" i="1" s="1"/>
  <c r="N609" i="1" s="1"/>
  <c r="P608" i="1"/>
  <c r="M608" i="1"/>
  <c r="L608" i="1"/>
  <c r="N608" i="1" s="1"/>
  <c r="R608" i="1" s="1"/>
  <c r="K608" i="1"/>
  <c r="A608" i="1"/>
  <c r="K607" i="1"/>
  <c r="A607" i="1"/>
  <c r="L607" i="1" s="1"/>
  <c r="N607" i="1" s="1"/>
  <c r="P606" i="1"/>
  <c r="M606" i="1"/>
  <c r="L606" i="1"/>
  <c r="N606" i="1" s="1"/>
  <c r="R606" i="1" s="1"/>
  <c r="K606" i="1"/>
  <c r="A606" i="1"/>
  <c r="K605" i="1"/>
  <c r="A605" i="1"/>
  <c r="L605" i="1" s="1"/>
  <c r="N605" i="1" s="1"/>
  <c r="P604" i="1"/>
  <c r="M604" i="1"/>
  <c r="L604" i="1"/>
  <c r="N604" i="1" s="1"/>
  <c r="R604" i="1" s="1"/>
  <c r="K604" i="1"/>
  <c r="A604" i="1"/>
  <c r="K603" i="1"/>
  <c r="A603" i="1"/>
  <c r="L603" i="1" s="1"/>
  <c r="N603" i="1" s="1"/>
  <c r="P602" i="1"/>
  <c r="M602" i="1"/>
  <c r="L602" i="1"/>
  <c r="N602" i="1" s="1"/>
  <c r="R602" i="1" s="1"/>
  <c r="K602" i="1"/>
  <c r="A602" i="1"/>
  <c r="K601" i="1"/>
  <c r="A601" i="1"/>
  <c r="L601" i="1" s="1"/>
  <c r="N601" i="1" s="1"/>
  <c r="P600" i="1"/>
  <c r="M600" i="1"/>
  <c r="L600" i="1"/>
  <c r="N600" i="1" s="1"/>
  <c r="R600" i="1" s="1"/>
  <c r="K600" i="1"/>
  <c r="A600" i="1"/>
  <c r="K599" i="1"/>
  <c r="A599" i="1"/>
  <c r="L599" i="1" s="1"/>
  <c r="N599" i="1" s="1"/>
  <c r="P598" i="1"/>
  <c r="M598" i="1"/>
  <c r="L598" i="1"/>
  <c r="N598" i="1" s="1"/>
  <c r="R598" i="1" s="1"/>
  <c r="K598" i="1"/>
  <c r="A598" i="1"/>
  <c r="K597" i="1"/>
  <c r="A597" i="1"/>
  <c r="L597" i="1" s="1"/>
  <c r="N597" i="1" s="1"/>
  <c r="P596" i="1"/>
  <c r="M596" i="1"/>
  <c r="L596" i="1"/>
  <c r="N596" i="1" s="1"/>
  <c r="R596" i="1" s="1"/>
  <c r="K596" i="1"/>
  <c r="A596" i="1"/>
  <c r="K595" i="1"/>
  <c r="A595" i="1"/>
  <c r="L595" i="1" s="1"/>
  <c r="N595" i="1" s="1"/>
  <c r="P594" i="1"/>
  <c r="M594" i="1"/>
  <c r="L594" i="1"/>
  <c r="N594" i="1" s="1"/>
  <c r="R594" i="1" s="1"/>
  <c r="K594" i="1"/>
  <c r="A594" i="1"/>
  <c r="K593" i="1"/>
  <c r="A593" i="1"/>
  <c r="L593" i="1" s="1"/>
  <c r="N593" i="1" s="1"/>
  <c r="P592" i="1"/>
  <c r="M592" i="1"/>
  <c r="L592" i="1"/>
  <c r="N592" i="1" s="1"/>
  <c r="R592" i="1" s="1"/>
  <c r="K592" i="1"/>
  <c r="A592" i="1"/>
  <c r="K591" i="1"/>
  <c r="A591" i="1"/>
  <c r="L591" i="1" s="1"/>
  <c r="N591" i="1" s="1"/>
  <c r="P590" i="1"/>
  <c r="M590" i="1"/>
  <c r="L590" i="1"/>
  <c r="N590" i="1" s="1"/>
  <c r="R590" i="1" s="1"/>
  <c r="K590" i="1"/>
  <c r="A590" i="1"/>
  <c r="K589" i="1"/>
  <c r="A589" i="1"/>
  <c r="L589" i="1" s="1"/>
  <c r="N589" i="1" s="1"/>
  <c r="P588" i="1"/>
  <c r="M588" i="1"/>
  <c r="L588" i="1"/>
  <c r="N588" i="1" s="1"/>
  <c r="R588" i="1" s="1"/>
  <c r="K588" i="1"/>
  <c r="A588" i="1"/>
  <c r="K587" i="1"/>
  <c r="A587" i="1"/>
  <c r="L587" i="1" s="1"/>
  <c r="N587" i="1" s="1"/>
  <c r="P586" i="1"/>
  <c r="M586" i="1"/>
  <c r="L586" i="1"/>
  <c r="N586" i="1" s="1"/>
  <c r="R586" i="1" s="1"/>
  <c r="K586" i="1"/>
  <c r="A586" i="1"/>
  <c r="K585" i="1"/>
  <c r="A585" i="1"/>
  <c r="L585" i="1" s="1"/>
  <c r="N585" i="1" s="1"/>
  <c r="P584" i="1"/>
  <c r="M584" i="1"/>
  <c r="L584" i="1"/>
  <c r="N584" i="1" s="1"/>
  <c r="R584" i="1" s="1"/>
  <c r="K584" i="1"/>
  <c r="A584" i="1"/>
  <c r="K583" i="1"/>
  <c r="A583" i="1"/>
  <c r="L583" i="1" s="1"/>
  <c r="N583" i="1" s="1"/>
  <c r="P582" i="1"/>
  <c r="M582" i="1"/>
  <c r="L582" i="1"/>
  <c r="N582" i="1" s="1"/>
  <c r="R582" i="1" s="1"/>
  <c r="K582" i="1"/>
  <c r="A582" i="1"/>
  <c r="K581" i="1"/>
  <c r="A581" i="1"/>
  <c r="L581" i="1" s="1"/>
  <c r="N581" i="1" s="1"/>
  <c r="P580" i="1"/>
  <c r="M580" i="1"/>
  <c r="L580" i="1"/>
  <c r="N580" i="1" s="1"/>
  <c r="R580" i="1" s="1"/>
  <c r="K580" i="1"/>
  <c r="A580" i="1"/>
  <c r="K579" i="1"/>
  <c r="A579" i="1"/>
  <c r="L579" i="1" s="1"/>
  <c r="N579" i="1" s="1"/>
  <c r="P578" i="1"/>
  <c r="M578" i="1"/>
  <c r="L578" i="1"/>
  <c r="N578" i="1" s="1"/>
  <c r="R578" i="1" s="1"/>
  <c r="K578" i="1"/>
  <c r="A578" i="1"/>
  <c r="K577" i="1"/>
  <c r="A577" i="1"/>
  <c r="L577" i="1" s="1"/>
  <c r="N577" i="1" s="1"/>
  <c r="P576" i="1"/>
  <c r="M576" i="1"/>
  <c r="L576" i="1"/>
  <c r="N576" i="1" s="1"/>
  <c r="R576" i="1" s="1"/>
  <c r="K576" i="1"/>
  <c r="A576" i="1"/>
  <c r="K575" i="1"/>
  <c r="A575" i="1"/>
  <c r="L575" i="1" s="1"/>
  <c r="N575" i="1" s="1"/>
  <c r="P574" i="1"/>
  <c r="M574" i="1"/>
  <c r="L574" i="1"/>
  <c r="N574" i="1" s="1"/>
  <c r="R574" i="1" s="1"/>
  <c r="K574" i="1"/>
  <c r="A574" i="1"/>
  <c r="K573" i="1"/>
  <c r="A573" i="1"/>
  <c r="L573" i="1" s="1"/>
  <c r="N573" i="1" s="1"/>
  <c r="P572" i="1"/>
  <c r="M572" i="1"/>
  <c r="L572" i="1"/>
  <c r="N572" i="1" s="1"/>
  <c r="R572" i="1" s="1"/>
  <c r="K572" i="1"/>
  <c r="A572" i="1"/>
  <c r="K571" i="1"/>
  <c r="A571" i="1"/>
  <c r="L571" i="1" s="1"/>
  <c r="N571" i="1" s="1"/>
  <c r="P570" i="1"/>
  <c r="M570" i="1"/>
  <c r="L570" i="1"/>
  <c r="N570" i="1" s="1"/>
  <c r="R570" i="1" s="1"/>
  <c r="K570" i="1"/>
  <c r="A570" i="1"/>
  <c r="K569" i="1"/>
  <c r="A569" i="1"/>
  <c r="L569" i="1" s="1"/>
  <c r="N569" i="1" s="1"/>
  <c r="K568" i="1"/>
  <c r="A568" i="1"/>
  <c r="M568" i="1" s="1"/>
  <c r="P568" i="1" s="1"/>
  <c r="M567" i="1"/>
  <c r="P567" i="1" s="1"/>
  <c r="S567" i="1" s="1"/>
  <c r="L567" i="1"/>
  <c r="N567" i="1" s="1"/>
  <c r="K567" i="1"/>
  <c r="A567" i="1"/>
  <c r="K566" i="1"/>
  <c r="A566" i="1"/>
  <c r="M566" i="1" s="1"/>
  <c r="P566" i="1" s="1"/>
  <c r="S566" i="1" s="1"/>
  <c r="M565" i="1"/>
  <c r="P565" i="1" s="1"/>
  <c r="S565" i="1" s="1"/>
  <c r="L565" i="1"/>
  <c r="N565" i="1" s="1"/>
  <c r="K565" i="1"/>
  <c r="A565" i="1"/>
  <c r="S564" i="1"/>
  <c r="K564" i="1"/>
  <c r="A564" i="1"/>
  <c r="M564" i="1" s="1"/>
  <c r="P564" i="1" s="1"/>
  <c r="M563" i="1"/>
  <c r="P563" i="1" s="1"/>
  <c r="S563" i="1" s="1"/>
  <c r="L563" i="1"/>
  <c r="N563" i="1" s="1"/>
  <c r="K563" i="1"/>
  <c r="A563" i="1"/>
  <c r="S562" i="1"/>
  <c r="K562" i="1"/>
  <c r="A562" i="1"/>
  <c r="M562" i="1" s="1"/>
  <c r="P562" i="1" s="1"/>
  <c r="M561" i="1"/>
  <c r="P561" i="1" s="1"/>
  <c r="S561" i="1" s="1"/>
  <c r="L561" i="1"/>
  <c r="N561" i="1" s="1"/>
  <c r="K561" i="1"/>
  <c r="A561" i="1"/>
  <c r="S560" i="1"/>
  <c r="M560" i="1"/>
  <c r="P560" i="1" s="1"/>
  <c r="K560" i="1"/>
  <c r="A560" i="1"/>
  <c r="L560" i="1" s="1"/>
  <c r="N560" i="1" s="1"/>
  <c r="R560" i="1" s="1"/>
  <c r="M559" i="1"/>
  <c r="P559" i="1" s="1"/>
  <c r="S559" i="1" s="1"/>
  <c r="L559" i="1"/>
  <c r="N559" i="1" s="1"/>
  <c r="K559" i="1"/>
  <c r="A559" i="1"/>
  <c r="M558" i="1"/>
  <c r="P558" i="1" s="1"/>
  <c r="K558" i="1"/>
  <c r="A558" i="1"/>
  <c r="L558" i="1" s="1"/>
  <c r="N558" i="1" s="1"/>
  <c r="R558" i="1" s="1"/>
  <c r="M557" i="1"/>
  <c r="P557" i="1" s="1"/>
  <c r="S557" i="1" s="1"/>
  <c r="L557" i="1"/>
  <c r="N557" i="1" s="1"/>
  <c r="K557" i="1"/>
  <c r="A557" i="1"/>
  <c r="S556" i="1"/>
  <c r="M556" i="1"/>
  <c r="P556" i="1" s="1"/>
  <c r="K556" i="1"/>
  <c r="A556" i="1"/>
  <c r="L556" i="1" s="1"/>
  <c r="N556" i="1" s="1"/>
  <c r="R556" i="1" s="1"/>
  <c r="M555" i="1"/>
  <c r="P555" i="1" s="1"/>
  <c r="S555" i="1" s="1"/>
  <c r="L555" i="1"/>
  <c r="N555" i="1" s="1"/>
  <c r="K555" i="1"/>
  <c r="A555" i="1"/>
  <c r="M554" i="1"/>
  <c r="P554" i="1" s="1"/>
  <c r="K554" i="1"/>
  <c r="A554" i="1"/>
  <c r="L554" i="1" s="1"/>
  <c r="N554" i="1" s="1"/>
  <c r="R554" i="1" s="1"/>
  <c r="M553" i="1"/>
  <c r="P553" i="1" s="1"/>
  <c r="S553" i="1" s="1"/>
  <c r="L553" i="1"/>
  <c r="N553" i="1" s="1"/>
  <c r="K553" i="1"/>
  <c r="A553" i="1"/>
  <c r="S552" i="1"/>
  <c r="M552" i="1"/>
  <c r="P552" i="1" s="1"/>
  <c r="K552" i="1"/>
  <c r="A552" i="1"/>
  <c r="L552" i="1" s="1"/>
  <c r="N552" i="1" s="1"/>
  <c r="R552" i="1" s="1"/>
  <c r="M551" i="1"/>
  <c r="P551" i="1" s="1"/>
  <c r="S551" i="1" s="1"/>
  <c r="L551" i="1"/>
  <c r="N551" i="1" s="1"/>
  <c r="K551" i="1"/>
  <c r="A551" i="1"/>
  <c r="M550" i="1"/>
  <c r="P550" i="1" s="1"/>
  <c r="K550" i="1"/>
  <c r="A550" i="1"/>
  <c r="L550" i="1" s="1"/>
  <c r="N550" i="1" s="1"/>
  <c r="R550" i="1" s="1"/>
  <c r="M549" i="1"/>
  <c r="P549" i="1" s="1"/>
  <c r="S549" i="1" s="1"/>
  <c r="L549" i="1"/>
  <c r="N549" i="1" s="1"/>
  <c r="K549" i="1"/>
  <c r="A549" i="1"/>
  <c r="S548" i="1"/>
  <c r="M548" i="1"/>
  <c r="P548" i="1" s="1"/>
  <c r="K548" i="1"/>
  <c r="A548" i="1"/>
  <c r="L548" i="1" s="1"/>
  <c r="N548" i="1" s="1"/>
  <c r="R548" i="1" s="1"/>
  <c r="M547" i="1"/>
  <c r="P547" i="1" s="1"/>
  <c r="S547" i="1" s="1"/>
  <c r="L547" i="1"/>
  <c r="N547" i="1" s="1"/>
  <c r="K547" i="1"/>
  <c r="A547" i="1"/>
  <c r="M546" i="1"/>
  <c r="P546" i="1" s="1"/>
  <c r="K546" i="1"/>
  <c r="A546" i="1"/>
  <c r="L546" i="1" s="1"/>
  <c r="N546" i="1" s="1"/>
  <c r="R546" i="1" s="1"/>
  <c r="M545" i="1"/>
  <c r="P545" i="1" s="1"/>
  <c r="S545" i="1" s="1"/>
  <c r="L545" i="1"/>
  <c r="N545" i="1" s="1"/>
  <c r="K545" i="1"/>
  <c r="A545" i="1"/>
  <c r="S544" i="1"/>
  <c r="M544" i="1"/>
  <c r="P544" i="1" s="1"/>
  <c r="K544" i="1"/>
  <c r="A544" i="1"/>
  <c r="L544" i="1" s="1"/>
  <c r="N544" i="1" s="1"/>
  <c r="R544" i="1" s="1"/>
  <c r="M543" i="1"/>
  <c r="P543" i="1" s="1"/>
  <c r="S543" i="1" s="1"/>
  <c r="L543" i="1"/>
  <c r="N543" i="1" s="1"/>
  <c r="K543" i="1"/>
  <c r="A543" i="1"/>
  <c r="M542" i="1"/>
  <c r="P542" i="1" s="1"/>
  <c r="S542" i="1" s="1"/>
  <c r="K542" i="1"/>
  <c r="A542" i="1"/>
  <c r="L542" i="1" s="1"/>
  <c r="N542" i="1" s="1"/>
  <c r="R542" i="1" s="1"/>
  <c r="M541" i="1"/>
  <c r="P541" i="1" s="1"/>
  <c r="S541" i="1" s="1"/>
  <c r="L541" i="1"/>
  <c r="N541" i="1" s="1"/>
  <c r="R541" i="1" s="1"/>
  <c r="K541" i="1"/>
  <c r="A541" i="1"/>
  <c r="S540" i="1"/>
  <c r="M540" i="1"/>
  <c r="P540" i="1" s="1"/>
  <c r="K540" i="1"/>
  <c r="A540" i="1"/>
  <c r="L540" i="1" s="1"/>
  <c r="N540" i="1" s="1"/>
  <c r="R540" i="1" s="1"/>
  <c r="M539" i="1"/>
  <c r="P539" i="1" s="1"/>
  <c r="L539" i="1"/>
  <c r="N539" i="1" s="1"/>
  <c r="R539" i="1" s="1"/>
  <c r="K539" i="1"/>
  <c r="A539" i="1"/>
  <c r="M538" i="1"/>
  <c r="P538" i="1" s="1"/>
  <c r="S538" i="1" s="1"/>
  <c r="K538" i="1"/>
  <c r="A538" i="1"/>
  <c r="L538" i="1" s="1"/>
  <c r="N538" i="1" s="1"/>
  <c r="R538" i="1" s="1"/>
  <c r="M537" i="1"/>
  <c r="P537" i="1" s="1"/>
  <c r="S537" i="1" s="1"/>
  <c r="L537" i="1"/>
  <c r="N537" i="1" s="1"/>
  <c r="R537" i="1" s="1"/>
  <c r="K537" i="1"/>
  <c r="A537" i="1"/>
  <c r="M536" i="1"/>
  <c r="P536" i="1" s="1"/>
  <c r="K536" i="1"/>
  <c r="A536" i="1"/>
  <c r="L536" i="1" s="1"/>
  <c r="N536" i="1" s="1"/>
  <c r="R536" i="1" s="1"/>
  <c r="S535" i="1"/>
  <c r="M535" i="1"/>
  <c r="P535" i="1" s="1"/>
  <c r="L535" i="1"/>
  <c r="N535" i="1" s="1"/>
  <c r="R535" i="1" s="1"/>
  <c r="K535" i="1"/>
  <c r="A535" i="1"/>
  <c r="M534" i="1"/>
  <c r="P534" i="1" s="1"/>
  <c r="S534" i="1" s="1"/>
  <c r="K534" i="1"/>
  <c r="A534" i="1"/>
  <c r="L534" i="1" s="1"/>
  <c r="N534" i="1" s="1"/>
  <c r="R534" i="1" s="1"/>
  <c r="M533" i="1"/>
  <c r="P533" i="1" s="1"/>
  <c r="S533" i="1" s="1"/>
  <c r="L533" i="1"/>
  <c r="N533" i="1" s="1"/>
  <c r="R533" i="1" s="1"/>
  <c r="K533" i="1"/>
  <c r="A533" i="1"/>
  <c r="S532" i="1"/>
  <c r="M532" i="1"/>
  <c r="P532" i="1" s="1"/>
  <c r="K532" i="1"/>
  <c r="A532" i="1"/>
  <c r="L532" i="1" s="1"/>
  <c r="N532" i="1" s="1"/>
  <c r="R532" i="1" s="1"/>
  <c r="M531" i="1"/>
  <c r="P531" i="1" s="1"/>
  <c r="L531" i="1"/>
  <c r="N531" i="1" s="1"/>
  <c r="R531" i="1" s="1"/>
  <c r="K531" i="1"/>
  <c r="A531" i="1"/>
  <c r="M530" i="1"/>
  <c r="P530" i="1" s="1"/>
  <c r="S530" i="1" s="1"/>
  <c r="K530" i="1"/>
  <c r="A530" i="1"/>
  <c r="L530" i="1" s="1"/>
  <c r="N530" i="1" s="1"/>
  <c r="R530" i="1" s="1"/>
  <c r="M529" i="1"/>
  <c r="P529" i="1" s="1"/>
  <c r="S529" i="1" s="1"/>
  <c r="L529" i="1"/>
  <c r="N529" i="1" s="1"/>
  <c r="R529" i="1" s="1"/>
  <c r="K529" i="1"/>
  <c r="A529" i="1"/>
  <c r="M528" i="1"/>
  <c r="P528" i="1" s="1"/>
  <c r="K528" i="1"/>
  <c r="A528" i="1"/>
  <c r="L528" i="1" s="1"/>
  <c r="N528" i="1" s="1"/>
  <c r="R528" i="1" s="1"/>
  <c r="S527" i="1"/>
  <c r="M527" i="1"/>
  <c r="P527" i="1" s="1"/>
  <c r="L527" i="1"/>
  <c r="N527" i="1" s="1"/>
  <c r="R527" i="1" s="1"/>
  <c r="K527" i="1"/>
  <c r="A527" i="1"/>
  <c r="M526" i="1"/>
  <c r="P526" i="1" s="1"/>
  <c r="S526" i="1" s="1"/>
  <c r="K526" i="1"/>
  <c r="A526" i="1"/>
  <c r="L526" i="1" s="1"/>
  <c r="N526" i="1" s="1"/>
  <c r="R526" i="1" s="1"/>
  <c r="M525" i="1"/>
  <c r="P525" i="1" s="1"/>
  <c r="S525" i="1" s="1"/>
  <c r="L525" i="1"/>
  <c r="N525" i="1" s="1"/>
  <c r="R525" i="1" s="1"/>
  <c r="K525" i="1"/>
  <c r="A525" i="1"/>
  <c r="S524" i="1"/>
  <c r="M524" i="1"/>
  <c r="P524" i="1" s="1"/>
  <c r="K524" i="1"/>
  <c r="A524" i="1"/>
  <c r="L524" i="1" s="1"/>
  <c r="N524" i="1" s="1"/>
  <c r="R524" i="1" s="1"/>
  <c r="M523" i="1"/>
  <c r="P523" i="1" s="1"/>
  <c r="L523" i="1"/>
  <c r="N523" i="1" s="1"/>
  <c r="R523" i="1" s="1"/>
  <c r="K523" i="1"/>
  <c r="A523" i="1"/>
  <c r="M522" i="1"/>
  <c r="P522" i="1" s="1"/>
  <c r="S522" i="1" s="1"/>
  <c r="K522" i="1"/>
  <c r="A522" i="1"/>
  <c r="L522" i="1" s="1"/>
  <c r="N522" i="1" s="1"/>
  <c r="R522" i="1" s="1"/>
  <c r="M521" i="1"/>
  <c r="P521" i="1" s="1"/>
  <c r="S521" i="1" s="1"/>
  <c r="L521" i="1"/>
  <c r="N521" i="1" s="1"/>
  <c r="R521" i="1" s="1"/>
  <c r="K521" i="1"/>
  <c r="A521" i="1"/>
  <c r="M520" i="1"/>
  <c r="P520" i="1" s="1"/>
  <c r="K520" i="1"/>
  <c r="A520" i="1"/>
  <c r="L520" i="1" s="1"/>
  <c r="N520" i="1" s="1"/>
  <c r="R520" i="1" s="1"/>
  <c r="S519" i="1"/>
  <c r="M519" i="1"/>
  <c r="P519" i="1" s="1"/>
  <c r="L519" i="1"/>
  <c r="N519" i="1" s="1"/>
  <c r="R519" i="1" s="1"/>
  <c r="K519" i="1"/>
  <c r="A519" i="1"/>
  <c r="M518" i="1"/>
  <c r="P518" i="1" s="1"/>
  <c r="S518" i="1" s="1"/>
  <c r="K518" i="1"/>
  <c r="A518" i="1"/>
  <c r="L518" i="1" s="1"/>
  <c r="N518" i="1" s="1"/>
  <c r="R518" i="1" s="1"/>
  <c r="M517" i="1"/>
  <c r="P517" i="1" s="1"/>
  <c r="S517" i="1" s="1"/>
  <c r="L517" i="1"/>
  <c r="N517" i="1" s="1"/>
  <c r="R517" i="1" s="1"/>
  <c r="K517" i="1"/>
  <c r="A517" i="1"/>
  <c r="S516" i="1"/>
  <c r="M516" i="1"/>
  <c r="P516" i="1" s="1"/>
  <c r="K516" i="1"/>
  <c r="A516" i="1"/>
  <c r="L516" i="1" s="1"/>
  <c r="N516" i="1" s="1"/>
  <c r="R516" i="1" s="1"/>
  <c r="M515" i="1"/>
  <c r="P515" i="1" s="1"/>
  <c r="L515" i="1"/>
  <c r="N515" i="1" s="1"/>
  <c r="R515" i="1" s="1"/>
  <c r="K515" i="1"/>
  <c r="A515" i="1"/>
  <c r="M514" i="1"/>
  <c r="P514" i="1" s="1"/>
  <c r="S514" i="1" s="1"/>
  <c r="K514" i="1"/>
  <c r="A514" i="1"/>
  <c r="L514" i="1" s="1"/>
  <c r="N514" i="1" s="1"/>
  <c r="R514" i="1" s="1"/>
  <c r="M513" i="1"/>
  <c r="P513" i="1" s="1"/>
  <c r="S513" i="1" s="1"/>
  <c r="L513" i="1"/>
  <c r="N513" i="1" s="1"/>
  <c r="R513" i="1" s="1"/>
  <c r="K513" i="1"/>
  <c r="A513" i="1"/>
  <c r="M512" i="1"/>
  <c r="P512" i="1" s="1"/>
  <c r="K512" i="1"/>
  <c r="A512" i="1"/>
  <c r="L512" i="1" s="1"/>
  <c r="N512" i="1" s="1"/>
  <c r="R512" i="1" s="1"/>
  <c r="S511" i="1"/>
  <c r="M511" i="1"/>
  <c r="P511" i="1" s="1"/>
  <c r="L511" i="1"/>
  <c r="N511" i="1" s="1"/>
  <c r="R511" i="1" s="1"/>
  <c r="K511" i="1"/>
  <c r="A511" i="1"/>
  <c r="M510" i="1"/>
  <c r="P510" i="1" s="1"/>
  <c r="S510" i="1" s="1"/>
  <c r="K510" i="1"/>
  <c r="A510" i="1"/>
  <c r="L510" i="1" s="1"/>
  <c r="N510" i="1" s="1"/>
  <c r="R510" i="1" s="1"/>
  <c r="M509" i="1"/>
  <c r="P509" i="1" s="1"/>
  <c r="S509" i="1" s="1"/>
  <c r="L509" i="1"/>
  <c r="N509" i="1" s="1"/>
  <c r="R509" i="1" s="1"/>
  <c r="K509" i="1"/>
  <c r="A509" i="1"/>
  <c r="S508" i="1"/>
  <c r="M508" i="1"/>
  <c r="P508" i="1" s="1"/>
  <c r="K508" i="1"/>
  <c r="A508" i="1"/>
  <c r="L508" i="1" s="1"/>
  <c r="N508" i="1" s="1"/>
  <c r="R508" i="1" s="1"/>
  <c r="M507" i="1"/>
  <c r="P507" i="1" s="1"/>
  <c r="L507" i="1"/>
  <c r="N507" i="1" s="1"/>
  <c r="R507" i="1" s="1"/>
  <c r="K507" i="1"/>
  <c r="A507" i="1"/>
  <c r="M506" i="1"/>
  <c r="P506" i="1" s="1"/>
  <c r="S506" i="1" s="1"/>
  <c r="K506" i="1"/>
  <c r="A506" i="1"/>
  <c r="L506" i="1" s="1"/>
  <c r="N506" i="1" s="1"/>
  <c r="R506" i="1" s="1"/>
  <c r="M505" i="1"/>
  <c r="P505" i="1" s="1"/>
  <c r="S505" i="1" s="1"/>
  <c r="L505" i="1"/>
  <c r="N505" i="1" s="1"/>
  <c r="R505" i="1" s="1"/>
  <c r="K505" i="1"/>
  <c r="A505" i="1"/>
  <c r="M504" i="1"/>
  <c r="P504" i="1" s="1"/>
  <c r="K504" i="1"/>
  <c r="A504" i="1"/>
  <c r="L504" i="1" s="1"/>
  <c r="N504" i="1" s="1"/>
  <c r="R504" i="1" s="1"/>
  <c r="S503" i="1"/>
  <c r="M503" i="1"/>
  <c r="P503" i="1" s="1"/>
  <c r="L503" i="1"/>
  <c r="N503" i="1" s="1"/>
  <c r="R503" i="1" s="1"/>
  <c r="K503" i="1"/>
  <c r="A503" i="1"/>
  <c r="M502" i="1"/>
  <c r="P502" i="1" s="1"/>
  <c r="S502" i="1" s="1"/>
  <c r="K502" i="1"/>
  <c r="A502" i="1"/>
  <c r="L502" i="1" s="1"/>
  <c r="N502" i="1" s="1"/>
  <c r="R502" i="1" s="1"/>
  <c r="M501" i="1"/>
  <c r="P501" i="1" s="1"/>
  <c r="S501" i="1" s="1"/>
  <c r="L501" i="1"/>
  <c r="N501" i="1" s="1"/>
  <c r="R501" i="1" s="1"/>
  <c r="K501" i="1"/>
  <c r="A501" i="1"/>
  <c r="S500" i="1"/>
  <c r="M500" i="1"/>
  <c r="P500" i="1" s="1"/>
  <c r="K500" i="1"/>
  <c r="A500" i="1"/>
  <c r="L500" i="1" s="1"/>
  <c r="N500" i="1" s="1"/>
  <c r="R500" i="1" s="1"/>
  <c r="M499" i="1"/>
  <c r="P499" i="1" s="1"/>
  <c r="L499" i="1"/>
  <c r="N499" i="1" s="1"/>
  <c r="R499" i="1" s="1"/>
  <c r="K499" i="1"/>
  <c r="A499" i="1"/>
  <c r="M498" i="1"/>
  <c r="P498" i="1" s="1"/>
  <c r="S498" i="1" s="1"/>
  <c r="K498" i="1"/>
  <c r="A498" i="1"/>
  <c r="L498" i="1" s="1"/>
  <c r="N498" i="1" s="1"/>
  <c r="R498" i="1" s="1"/>
  <c r="M497" i="1"/>
  <c r="P497" i="1" s="1"/>
  <c r="S497" i="1" s="1"/>
  <c r="L497" i="1"/>
  <c r="N497" i="1" s="1"/>
  <c r="R497" i="1" s="1"/>
  <c r="K497" i="1"/>
  <c r="A497" i="1"/>
  <c r="M496" i="1"/>
  <c r="P496" i="1" s="1"/>
  <c r="K496" i="1"/>
  <c r="A496" i="1"/>
  <c r="L496" i="1" s="1"/>
  <c r="N496" i="1" s="1"/>
  <c r="R496" i="1" s="1"/>
  <c r="S495" i="1"/>
  <c r="M495" i="1"/>
  <c r="P495" i="1" s="1"/>
  <c r="L495" i="1"/>
  <c r="N495" i="1" s="1"/>
  <c r="R495" i="1" s="1"/>
  <c r="K495" i="1"/>
  <c r="A495" i="1"/>
  <c r="M494" i="1"/>
  <c r="P494" i="1" s="1"/>
  <c r="S494" i="1" s="1"/>
  <c r="K494" i="1"/>
  <c r="A494" i="1"/>
  <c r="L494" i="1" s="1"/>
  <c r="N494" i="1" s="1"/>
  <c r="R494" i="1" s="1"/>
  <c r="M493" i="1"/>
  <c r="P493" i="1" s="1"/>
  <c r="S493" i="1" s="1"/>
  <c r="L493" i="1"/>
  <c r="N493" i="1" s="1"/>
  <c r="R493" i="1" s="1"/>
  <c r="K493" i="1"/>
  <c r="A493" i="1"/>
  <c r="S492" i="1"/>
  <c r="M492" i="1"/>
  <c r="P492" i="1" s="1"/>
  <c r="K492" i="1"/>
  <c r="A492" i="1"/>
  <c r="L492" i="1" s="1"/>
  <c r="N492" i="1" s="1"/>
  <c r="R492" i="1" s="1"/>
  <c r="M491" i="1"/>
  <c r="P491" i="1" s="1"/>
  <c r="L491" i="1"/>
  <c r="N491" i="1" s="1"/>
  <c r="R491" i="1" s="1"/>
  <c r="K491" i="1"/>
  <c r="A491" i="1"/>
  <c r="M490" i="1"/>
  <c r="P490" i="1" s="1"/>
  <c r="S490" i="1" s="1"/>
  <c r="K490" i="1"/>
  <c r="A490" i="1"/>
  <c r="L490" i="1" s="1"/>
  <c r="N490" i="1" s="1"/>
  <c r="R490" i="1" s="1"/>
  <c r="M489" i="1"/>
  <c r="P489" i="1" s="1"/>
  <c r="S489" i="1" s="1"/>
  <c r="L489" i="1"/>
  <c r="N489" i="1" s="1"/>
  <c r="R489" i="1" s="1"/>
  <c r="K489" i="1"/>
  <c r="A489" i="1"/>
  <c r="M488" i="1"/>
  <c r="P488" i="1" s="1"/>
  <c r="K488" i="1"/>
  <c r="A488" i="1"/>
  <c r="L488" i="1" s="1"/>
  <c r="N488" i="1" s="1"/>
  <c r="R488" i="1" s="1"/>
  <c r="S487" i="1"/>
  <c r="M487" i="1"/>
  <c r="P487" i="1" s="1"/>
  <c r="L487" i="1"/>
  <c r="N487" i="1" s="1"/>
  <c r="R487" i="1" s="1"/>
  <c r="K487" i="1"/>
  <c r="A487" i="1"/>
  <c r="M486" i="1"/>
  <c r="P486" i="1" s="1"/>
  <c r="S486" i="1" s="1"/>
  <c r="K486" i="1"/>
  <c r="A486" i="1"/>
  <c r="L486" i="1" s="1"/>
  <c r="N486" i="1" s="1"/>
  <c r="R486" i="1" s="1"/>
  <c r="M485" i="1"/>
  <c r="P485" i="1" s="1"/>
  <c r="S485" i="1" s="1"/>
  <c r="L485" i="1"/>
  <c r="N485" i="1" s="1"/>
  <c r="R485" i="1" s="1"/>
  <c r="K485" i="1"/>
  <c r="A485" i="1"/>
  <c r="S484" i="1"/>
  <c r="M484" i="1"/>
  <c r="P484" i="1" s="1"/>
  <c r="K484" i="1"/>
  <c r="A484" i="1"/>
  <c r="L484" i="1" s="1"/>
  <c r="N484" i="1" s="1"/>
  <c r="R484" i="1" s="1"/>
  <c r="M483" i="1"/>
  <c r="P483" i="1" s="1"/>
  <c r="L483" i="1"/>
  <c r="N483" i="1" s="1"/>
  <c r="R483" i="1" s="1"/>
  <c r="K483" i="1"/>
  <c r="A483" i="1"/>
  <c r="M482" i="1"/>
  <c r="P482" i="1" s="1"/>
  <c r="S482" i="1" s="1"/>
  <c r="K482" i="1"/>
  <c r="A482" i="1"/>
  <c r="L482" i="1" s="1"/>
  <c r="N482" i="1" s="1"/>
  <c r="R482" i="1" s="1"/>
  <c r="M481" i="1"/>
  <c r="P481" i="1" s="1"/>
  <c r="S481" i="1" s="1"/>
  <c r="L481" i="1"/>
  <c r="N481" i="1" s="1"/>
  <c r="R481" i="1" s="1"/>
  <c r="K481" i="1"/>
  <c r="A481" i="1"/>
  <c r="M480" i="1"/>
  <c r="P480" i="1" s="1"/>
  <c r="K480" i="1"/>
  <c r="A480" i="1"/>
  <c r="L480" i="1" s="1"/>
  <c r="N480" i="1" s="1"/>
  <c r="R480" i="1" s="1"/>
  <c r="S479" i="1"/>
  <c r="M479" i="1"/>
  <c r="P479" i="1" s="1"/>
  <c r="L479" i="1"/>
  <c r="N479" i="1" s="1"/>
  <c r="R479" i="1" s="1"/>
  <c r="K479" i="1"/>
  <c r="A479" i="1"/>
  <c r="M478" i="1"/>
  <c r="P478" i="1" s="1"/>
  <c r="S478" i="1" s="1"/>
  <c r="K478" i="1"/>
  <c r="A478" i="1"/>
  <c r="L478" i="1" s="1"/>
  <c r="N478" i="1" s="1"/>
  <c r="R478" i="1" s="1"/>
  <c r="M477" i="1"/>
  <c r="P477" i="1" s="1"/>
  <c r="S477" i="1" s="1"/>
  <c r="L477" i="1"/>
  <c r="N477" i="1" s="1"/>
  <c r="R477" i="1" s="1"/>
  <c r="K477" i="1"/>
  <c r="A477" i="1"/>
  <c r="S476" i="1"/>
  <c r="M476" i="1"/>
  <c r="P476" i="1" s="1"/>
  <c r="K476" i="1"/>
  <c r="A476" i="1"/>
  <c r="L476" i="1" s="1"/>
  <c r="N476" i="1" s="1"/>
  <c r="R476" i="1" s="1"/>
  <c r="M475" i="1"/>
  <c r="P475" i="1" s="1"/>
  <c r="L475" i="1"/>
  <c r="N475" i="1" s="1"/>
  <c r="R475" i="1" s="1"/>
  <c r="K475" i="1"/>
  <c r="A475" i="1"/>
  <c r="M474" i="1"/>
  <c r="P474" i="1" s="1"/>
  <c r="S474" i="1" s="1"/>
  <c r="K474" i="1"/>
  <c r="A474" i="1"/>
  <c r="L474" i="1" s="1"/>
  <c r="N474" i="1" s="1"/>
  <c r="R474" i="1" s="1"/>
  <c r="M473" i="1"/>
  <c r="P473" i="1" s="1"/>
  <c r="S473" i="1" s="1"/>
  <c r="L473" i="1"/>
  <c r="N473" i="1" s="1"/>
  <c r="R473" i="1" s="1"/>
  <c r="K473" i="1"/>
  <c r="A473" i="1"/>
  <c r="M472" i="1"/>
  <c r="P472" i="1" s="1"/>
  <c r="K472" i="1"/>
  <c r="A472" i="1"/>
  <c r="L472" i="1" s="1"/>
  <c r="N472" i="1" s="1"/>
  <c r="R472" i="1" s="1"/>
  <c r="S471" i="1"/>
  <c r="M471" i="1"/>
  <c r="P471" i="1" s="1"/>
  <c r="L471" i="1"/>
  <c r="N471" i="1" s="1"/>
  <c r="R471" i="1" s="1"/>
  <c r="K471" i="1"/>
  <c r="A471" i="1"/>
  <c r="M470" i="1"/>
  <c r="P470" i="1" s="1"/>
  <c r="S470" i="1" s="1"/>
  <c r="K470" i="1"/>
  <c r="A470" i="1"/>
  <c r="L470" i="1" s="1"/>
  <c r="N470" i="1" s="1"/>
  <c r="R470" i="1" s="1"/>
  <c r="M469" i="1"/>
  <c r="P469" i="1" s="1"/>
  <c r="S469" i="1" s="1"/>
  <c r="L469" i="1"/>
  <c r="N469" i="1" s="1"/>
  <c r="R469" i="1" s="1"/>
  <c r="K469" i="1"/>
  <c r="A469" i="1"/>
  <c r="S468" i="1"/>
  <c r="M468" i="1"/>
  <c r="P468" i="1" s="1"/>
  <c r="K468" i="1"/>
  <c r="A468" i="1"/>
  <c r="L468" i="1" s="1"/>
  <c r="N468" i="1" s="1"/>
  <c r="R468" i="1" s="1"/>
  <c r="M467" i="1"/>
  <c r="P467" i="1" s="1"/>
  <c r="L467" i="1"/>
  <c r="N467" i="1" s="1"/>
  <c r="R467" i="1" s="1"/>
  <c r="K467" i="1"/>
  <c r="A467" i="1"/>
  <c r="M466" i="1"/>
  <c r="P466" i="1" s="1"/>
  <c r="S466" i="1" s="1"/>
  <c r="K466" i="1"/>
  <c r="A466" i="1"/>
  <c r="L466" i="1" s="1"/>
  <c r="N466" i="1" s="1"/>
  <c r="R466" i="1" s="1"/>
  <c r="M465" i="1"/>
  <c r="P465" i="1" s="1"/>
  <c r="S465" i="1" s="1"/>
  <c r="L465" i="1"/>
  <c r="N465" i="1" s="1"/>
  <c r="R465" i="1" s="1"/>
  <c r="K465" i="1"/>
  <c r="A465" i="1"/>
  <c r="M464" i="1"/>
  <c r="P464" i="1" s="1"/>
  <c r="K464" i="1"/>
  <c r="A464" i="1"/>
  <c r="L464" i="1" s="1"/>
  <c r="N464" i="1" s="1"/>
  <c r="R464" i="1" s="1"/>
  <c r="S463" i="1"/>
  <c r="M463" i="1"/>
  <c r="P463" i="1" s="1"/>
  <c r="L463" i="1"/>
  <c r="N463" i="1" s="1"/>
  <c r="R463" i="1" s="1"/>
  <c r="K463" i="1"/>
  <c r="A463" i="1"/>
  <c r="M462" i="1"/>
  <c r="P462" i="1" s="1"/>
  <c r="S462" i="1" s="1"/>
  <c r="K462" i="1"/>
  <c r="A462" i="1"/>
  <c r="L462" i="1" s="1"/>
  <c r="N462" i="1" s="1"/>
  <c r="R462" i="1" s="1"/>
  <c r="M461" i="1"/>
  <c r="P461" i="1" s="1"/>
  <c r="S461" i="1" s="1"/>
  <c r="L461" i="1"/>
  <c r="N461" i="1" s="1"/>
  <c r="R461" i="1" s="1"/>
  <c r="K461" i="1"/>
  <c r="A461" i="1"/>
  <c r="S460" i="1"/>
  <c r="M460" i="1"/>
  <c r="P460" i="1" s="1"/>
  <c r="K460" i="1"/>
  <c r="A460" i="1"/>
  <c r="L460" i="1" s="1"/>
  <c r="N460" i="1" s="1"/>
  <c r="R460" i="1" s="1"/>
  <c r="M459" i="1"/>
  <c r="P459" i="1" s="1"/>
  <c r="L459" i="1"/>
  <c r="N459" i="1" s="1"/>
  <c r="R459" i="1" s="1"/>
  <c r="K459" i="1"/>
  <c r="A459" i="1"/>
  <c r="M458" i="1"/>
  <c r="P458" i="1" s="1"/>
  <c r="S458" i="1" s="1"/>
  <c r="K458" i="1"/>
  <c r="A458" i="1"/>
  <c r="L458" i="1" s="1"/>
  <c r="N458" i="1" s="1"/>
  <c r="R458" i="1" s="1"/>
  <c r="M457" i="1"/>
  <c r="P457" i="1" s="1"/>
  <c r="S457" i="1" s="1"/>
  <c r="L457" i="1"/>
  <c r="N457" i="1" s="1"/>
  <c r="R457" i="1" s="1"/>
  <c r="K457" i="1"/>
  <c r="A457" i="1"/>
  <c r="M456" i="1"/>
  <c r="P456" i="1" s="1"/>
  <c r="K456" i="1"/>
  <c r="A456" i="1"/>
  <c r="L456" i="1" s="1"/>
  <c r="N456" i="1" s="1"/>
  <c r="R456" i="1" s="1"/>
  <c r="S455" i="1"/>
  <c r="M455" i="1"/>
  <c r="P455" i="1" s="1"/>
  <c r="L455" i="1"/>
  <c r="N455" i="1" s="1"/>
  <c r="R455" i="1" s="1"/>
  <c r="K455" i="1"/>
  <c r="A455" i="1"/>
  <c r="M454" i="1"/>
  <c r="P454" i="1" s="1"/>
  <c r="S454" i="1" s="1"/>
  <c r="K454" i="1"/>
  <c r="A454" i="1"/>
  <c r="L454" i="1" s="1"/>
  <c r="N454" i="1" s="1"/>
  <c r="R454" i="1" s="1"/>
  <c r="M453" i="1"/>
  <c r="P453" i="1" s="1"/>
  <c r="S453" i="1" s="1"/>
  <c r="L453" i="1"/>
  <c r="N453" i="1" s="1"/>
  <c r="R453" i="1" s="1"/>
  <c r="K453" i="1"/>
  <c r="A453" i="1"/>
  <c r="S452" i="1"/>
  <c r="M452" i="1"/>
  <c r="P452" i="1" s="1"/>
  <c r="K452" i="1"/>
  <c r="A452" i="1"/>
  <c r="L452" i="1" s="1"/>
  <c r="N452" i="1" s="1"/>
  <c r="R452" i="1" s="1"/>
  <c r="M451" i="1"/>
  <c r="P451" i="1" s="1"/>
  <c r="L451" i="1"/>
  <c r="N451" i="1" s="1"/>
  <c r="R451" i="1" s="1"/>
  <c r="K451" i="1"/>
  <c r="A451" i="1"/>
  <c r="M450" i="1"/>
  <c r="P450" i="1" s="1"/>
  <c r="S450" i="1" s="1"/>
  <c r="K450" i="1"/>
  <c r="A450" i="1"/>
  <c r="L450" i="1" s="1"/>
  <c r="N450" i="1" s="1"/>
  <c r="R450" i="1" s="1"/>
  <c r="M449" i="1"/>
  <c r="P449" i="1" s="1"/>
  <c r="S449" i="1" s="1"/>
  <c r="L449" i="1"/>
  <c r="N449" i="1" s="1"/>
  <c r="R449" i="1" s="1"/>
  <c r="K449" i="1"/>
  <c r="A449" i="1"/>
  <c r="M448" i="1"/>
  <c r="P448" i="1" s="1"/>
  <c r="K448" i="1"/>
  <c r="A448" i="1"/>
  <c r="L448" i="1" s="1"/>
  <c r="N448" i="1" s="1"/>
  <c r="R448" i="1" s="1"/>
  <c r="S447" i="1"/>
  <c r="M447" i="1"/>
  <c r="P447" i="1" s="1"/>
  <c r="L447" i="1"/>
  <c r="N447" i="1" s="1"/>
  <c r="R447" i="1" s="1"/>
  <c r="K447" i="1"/>
  <c r="A447" i="1"/>
  <c r="M446" i="1"/>
  <c r="P446" i="1" s="1"/>
  <c r="S446" i="1" s="1"/>
  <c r="K446" i="1"/>
  <c r="A446" i="1"/>
  <c r="L446" i="1" s="1"/>
  <c r="N446" i="1" s="1"/>
  <c r="R446" i="1" s="1"/>
  <c r="M445" i="1"/>
  <c r="P445" i="1" s="1"/>
  <c r="S445" i="1" s="1"/>
  <c r="L445" i="1"/>
  <c r="N445" i="1" s="1"/>
  <c r="R445" i="1" s="1"/>
  <c r="K445" i="1"/>
  <c r="A445" i="1"/>
  <c r="S444" i="1"/>
  <c r="M444" i="1"/>
  <c r="P444" i="1" s="1"/>
  <c r="K444" i="1"/>
  <c r="A444" i="1"/>
  <c r="L444" i="1" s="1"/>
  <c r="N444" i="1" s="1"/>
  <c r="R444" i="1" s="1"/>
  <c r="M443" i="1"/>
  <c r="P443" i="1" s="1"/>
  <c r="L443" i="1"/>
  <c r="N443" i="1" s="1"/>
  <c r="R443" i="1" s="1"/>
  <c r="K443" i="1"/>
  <c r="A443" i="1"/>
  <c r="M442" i="1"/>
  <c r="P442" i="1" s="1"/>
  <c r="S442" i="1" s="1"/>
  <c r="K442" i="1"/>
  <c r="A442" i="1"/>
  <c r="L442" i="1" s="1"/>
  <c r="N442" i="1" s="1"/>
  <c r="R442" i="1" s="1"/>
  <c r="P441" i="1"/>
  <c r="S441" i="1" s="1"/>
  <c r="M441" i="1"/>
  <c r="L441" i="1"/>
  <c r="N441" i="1" s="1"/>
  <c r="R441" i="1" s="1"/>
  <c r="K441" i="1"/>
  <c r="A441" i="1"/>
  <c r="M440" i="1"/>
  <c r="P440" i="1" s="1"/>
  <c r="S440" i="1" s="1"/>
  <c r="K440" i="1"/>
  <c r="A440" i="1"/>
  <c r="L440" i="1" s="1"/>
  <c r="N440" i="1" s="1"/>
  <c r="P439" i="1"/>
  <c r="S439" i="1" s="1"/>
  <c r="M439" i="1"/>
  <c r="L439" i="1"/>
  <c r="N439" i="1" s="1"/>
  <c r="R439" i="1" s="1"/>
  <c r="K439" i="1"/>
  <c r="A439" i="1"/>
  <c r="M438" i="1"/>
  <c r="P438" i="1" s="1"/>
  <c r="S438" i="1" s="1"/>
  <c r="K438" i="1"/>
  <c r="A438" i="1"/>
  <c r="L438" i="1" s="1"/>
  <c r="N438" i="1" s="1"/>
  <c r="P437" i="1"/>
  <c r="S437" i="1" s="1"/>
  <c r="M437" i="1"/>
  <c r="L437" i="1"/>
  <c r="N437" i="1" s="1"/>
  <c r="R437" i="1" s="1"/>
  <c r="K437" i="1"/>
  <c r="A437" i="1"/>
  <c r="M436" i="1"/>
  <c r="P436" i="1" s="1"/>
  <c r="S436" i="1" s="1"/>
  <c r="K436" i="1"/>
  <c r="A436" i="1"/>
  <c r="L436" i="1" s="1"/>
  <c r="N436" i="1" s="1"/>
  <c r="P435" i="1"/>
  <c r="S435" i="1" s="1"/>
  <c r="M435" i="1"/>
  <c r="L435" i="1"/>
  <c r="N435" i="1" s="1"/>
  <c r="R435" i="1" s="1"/>
  <c r="K435" i="1"/>
  <c r="A435" i="1"/>
  <c r="M434" i="1"/>
  <c r="P434" i="1" s="1"/>
  <c r="S434" i="1" s="1"/>
  <c r="K434" i="1"/>
  <c r="A434" i="1"/>
  <c r="L434" i="1" s="1"/>
  <c r="N434" i="1" s="1"/>
  <c r="P433" i="1"/>
  <c r="S433" i="1" s="1"/>
  <c r="M433" i="1"/>
  <c r="L433" i="1"/>
  <c r="N433" i="1" s="1"/>
  <c r="R433" i="1" s="1"/>
  <c r="K433" i="1"/>
  <c r="A433" i="1"/>
  <c r="M432" i="1"/>
  <c r="P432" i="1" s="1"/>
  <c r="S432" i="1" s="1"/>
  <c r="K432" i="1"/>
  <c r="A432" i="1"/>
  <c r="L432" i="1" s="1"/>
  <c r="N432" i="1" s="1"/>
  <c r="P431" i="1"/>
  <c r="S431" i="1" s="1"/>
  <c r="M431" i="1"/>
  <c r="L431" i="1"/>
  <c r="N431" i="1" s="1"/>
  <c r="R431" i="1" s="1"/>
  <c r="K431" i="1"/>
  <c r="A431" i="1"/>
  <c r="M430" i="1"/>
  <c r="P430" i="1" s="1"/>
  <c r="S430" i="1" s="1"/>
  <c r="K430" i="1"/>
  <c r="A430" i="1"/>
  <c r="L430" i="1" s="1"/>
  <c r="N430" i="1" s="1"/>
  <c r="P429" i="1"/>
  <c r="S429" i="1" s="1"/>
  <c r="M429" i="1"/>
  <c r="L429" i="1"/>
  <c r="N429" i="1" s="1"/>
  <c r="R429" i="1" s="1"/>
  <c r="K429" i="1"/>
  <c r="A429" i="1"/>
  <c r="M428" i="1"/>
  <c r="P428" i="1" s="1"/>
  <c r="S428" i="1" s="1"/>
  <c r="K428" i="1"/>
  <c r="A428" i="1"/>
  <c r="L428" i="1" s="1"/>
  <c r="N428" i="1" s="1"/>
  <c r="P427" i="1"/>
  <c r="S427" i="1" s="1"/>
  <c r="M427" i="1"/>
  <c r="L427" i="1"/>
  <c r="N427" i="1" s="1"/>
  <c r="R427" i="1" s="1"/>
  <c r="K427" i="1"/>
  <c r="A427" i="1"/>
  <c r="M426" i="1"/>
  <c r="P426" i="1" s="1"/>
  <c r="S426" i="1" s="1"/>
  <c r="K426" i="1"/>
  <c r="A426" i="1"/>
  <c r="L426" i="1" s="1"/>
  <c r="N426" i="1" s="1"/>
  <c r="P425" i="1"/>
  <c r="S425" i="1" s="1"/>
  <c r="M425" i="1"/>
  <c r="L425" i="1"/>
  <c r="N425" i="1" s="1"/>
  <c r="R425" i="1" s="1"/>
  <c r="K425" i="1"/>
  <c r="A425" i="1"/>
  <c r="M424" i="1"/>
  <c r="P424" i="1" s="1"/>
  <c r="S424" i="1" s="1"/>
  <c r="K424" i="1"/>
  <c r="A424" i="1"/>
  <c r="L424" i="1" s="1"/>
  <c r="N424" i="1" s="1"/>
  <c r="P423" i="1"/>
  <c r="S423" i="1" s="1"/>
  <c r="M423" i="1"/>
  <c r="L423" i="1"/>
  <c r="N423" i="1" s="1"/>
  <c r="R423" i="1" s="1"/>
  <c r="K423" i="1"/>
  <c r="A423" i="1"/>
  <c r="M422" i="1"/>
  <c r="P422" i="1" s="1"/>
  <c r="S422" i="1" s="1"/>
  <c r="K422" i="1"/>
  <c r="A422" i="1"/>
  <c r="L422" i="1" s="1"/>
  <c r="N422" i="1" s="1"/>
  <c r="P421" i="1"/>
  <c r="S421" i="1" s="1"/>
  <c r="M421" i="1"/>
  <c r="L421" i="1"/>
  <c r="N421" i="1" s="1"/>
  <c r="R421" i="1" s="1"/>
  <c r="K421" i="1"/>
  <c r="A421" i="1"/>
  <c r="M420" i="1"/>
  <c r="P420" i="1" s="1"/>
  <c r="S420" i="1" s="1"/>
  <c r="K420" i="1"/>
  <c r="A420" i="1"/>
  <c r="L420" i="1" s="1"/>
  <c r="N420" i="1" s="1"/>
  <c r="P419" i="1"/>
  <c r="S419" i="1" s="1"/>
  <c r="M419" i="1"/>
  <c r="L419" i="1"/>
  <c r="N419" i="1" s="1"/>
  <c r="R419" i="1" s="1"/>
  <c r="K419" i="1"/>
  <c r="A419" i="1"/>
  <c r="M418" i="1"/>
  <c r="P418" i="1" s="1"/>
  <c r="S418" i="1" s="1"/>
  <c r="K418" i="1"/>
  <c r="A418" i="1"/>
  <c r="L418" i="1" s="1"/>
  <c r="N418" i="1" s="1"/>
  <c r="P417" i="1"/>
  <c r="S417" i="1" s="1"/>
  <c r="M417" i="1"/>
  <c r="L417" i="1"/>
  <c r="N417" i="1" s="1"/>
  <c r="R417" i="1" s="1"/>
  <c r="K417" i="1"/>
  <c r="A417" i="1"/>
  <c r="M416" i="1"/>
  <c r="P416" i="1" s="1"/>
  <c r="S416" i="1" s="1"/>
  <c r="K416" i="1"/>
  <c r="A416" i="1"/>
  <c r="L416" i="1" s="1"/>
  <c r="N416" i="1" s="1"/>
  <c r="P415" i="1"/>
  <c r="S415" i="1" s="1"/>
  <c r="M415" i="1"/>
  <c r="L415" i="1"/>
  <c r="N415" i="1" s="1"/>
  <c r="R415" i="1" s="1"/>
  <c r="K415" i="1"/>
  <c r="A415" i="1"/>
  <c r="M414" i="1"/>
  <c r="P414" i="1" s="1"/>
  <c r="S414" i="1" s="1"/>
  <c r="K414" i="1"/>
  <c r="A414" i="1"/>
  <c r="L414" i="1" s="1"/>
  <c r="N414" i="1" s="1"/>
  <c r="P413" i="1"/>
  <c r="S413" i="1" s="1"/>
  <c r="M413" i="1"/>
  <c r="L413" i="1"/>
  <c r="N413" i="1" s="1"/>
  <c r="R413" i="1" s="1"/>
  <c r="K413" i="1"/>
  <c r="A413" i="1"/>
  <c r="M412" i="1"/>
  <c r="P412" i="1" s="1"/>
  <c r="S412" i="1" s="1"/>
  <c r="K412" i="1"/>
  <c r="A412" i="1"/>
  <c r="L412" i="1" s="1"/>
  <c r="N412" i="1" s="1"/>
  <c r="P411" i="1"/>
  <c r="S411" i="1" s="1"/>
  <c r="M411" i="1"/>
  <c r="L411" i="1"/>
  <c r="N411" i="1" s="1"/>
  <c r="R411" i="1" s="1"/>
  <c r="K411" i="1"/>
  <c r="A411" i="1"/>
  <c r="M410" i="1"/>
  <c r="P410" i="1" s="1"/>
  <c r="S410" i="1" s="1"/>
  <c r="K410" i="1"/>
  <c r="A410" i="1"/>
  <c r="L410" i="1" s="1"/>
  <c r="N410" i="1" s="1"/>
  <c r="P409" i="1"/>
  <c r="S409" i="1" s="1"/>
  <c r="M409" i="1"/>
  <c r="L409" i="1"/>
  <c r="N409" i="1" s="1"/>
  <c r="R409" i="1" s="1"/>
  <c r="K409" i="1"/>
  <c r="A409" i="1"/>
  <c r="M408" i="1"/>
  <c r="P408" i="1" s="1"/>
  <c r="S408" i="1" s="1"/>
  <c r="K408" i="1"/>
  <c r="A408" i="1"/>
  <c r="L408" i="1" s="1"/>
  <c r="N408" i="1" s="1"/>
  <c r="P407" i="1"/>
  <c r="S407" i="1" s="1"/>
  <c r="M407" i="1"/>
  <c r="L407" i="1"/>
  <c r="N407" i="1" s="1"/>
  <c r="R407" i="1" s="1"/>
  <c r="K407" i="1"/>
  <c r="A407" i="1"/>
  <c r="M406" i="1"/>
  <c r="P406" i="1" s="1"/>
  <c r="S406" i="1" s="1"/>
  <c r="K406" i="1"/>
  <c r="A406" i="1"/>
  <c r="L406" i="1" s="1"/>
  <c r="N406" i="1" s="1"/>
  <c r="P405" i="1"/>
  <c r="S405" i="1" s="1"/>
  <c r="M405" i="1"/>
  <c r="L405" i="1"/>
  <c r="N405" i="1" s="1"/>
  <c r="R405" i="1" s="1"/>
  <c r="K405" i="1"/>
  <c r="A405" i="1"/>
  <c r="M404" i="1"/>
  <c r="P404" i="1" s="1"/>
  <c r="S404" i="1" s="1"/>
  <c r="K404" i="1"/>
  <c r="A404" i="1"/>
  <c r="L404" i="1" s="1"/>
  <c r="N404" i="1" s="1"/>
  <c r="P403" i="1"/>
  <c r="S403" i="1" s="1"/>
  <c r="M403" i="1"/>
  <c r="L403" i="1"/>
  <c r="N403" i="1" s="1"/>
  <c r="R403" i="1" s="1"/>
  <c r="K403" i="1"/>
  <c r="A403" i="1"/>
  <c r="M402" i="1"/>
  <c r="P402" i="1" s="1"/>
  <c r="S402" i="1" s="1"/>
  <c r="K402" i="1"/>
  <c r="A402" i="1"/>
  <c r="L402" i="1" s="1"/>
  <c r="N402" i="1" s="1"/>
  <c r="P401" i="1"/>
  <c r="S401" i="1" s="1"/>
  <c r="M401" i="1"/>
  <c r="L401" i="1"/>
  <c r="N401" i="1" s="1"/>
  <c r="R401" i="1" s="1"/>
  <c r="K401" i="1"/>
  <c r="A401" i="1"/>
  <c r="M400" i="1"/>
  <c r="P400" i="1" s="1"/>
  <c r="S400" i="1" s="1"/>
  <c r="K400" i="1"/>
  <c r="A400" i="1"/>
  <c r="L400" i="1" s="1"/>
  <c r="N400" i="1" s="1"/>
  <c r="P399" i="1"/>
  <c r="S399" i="1" s="1"/>
  <c r="M399" i="1"/>
  <c r="L399" i="1"/>
  <c r="N399" i="1" s="1"/>
  <c r="R399" i="1" s="1"/>
  <c r="K399" i="1"/>
  <c r="A399" i="1"/>
  <c r="M398" i="1"/>
  <c r="P398" i="1" s="1"/>
  <c r="S398" i="1" s="1"/>
  <c r="K398" i="1"/>
  <c r="A398" i="1"/>
  <c r="L398" i="1" s="1"/>
  <c r="N398" i="1" s="1"/>
  <c r="P397" i="1"/>
  <c r="S397" i="1" s="1"/>
  <c r="M397" i="1"/>
  <c r="L397" i="1"/>
  <c r="N397" i="1" s="1"/>
  <c r="R397" i="1" s="1"/>
  <c r="K397" i="1"/>
  <c r="A397" i="1"/>
  <c r="M396" i="1"/>
  <c r="P396" i="1" s="1"/>
  <c r="S396" i="1" s="1"/>
  <c r="K396" i="1"/>
  <c r="A396" i="1"/>
  <c r="L396" i="1" s="1"/>
  <c r="N396" i="1" s="1"/>
  <c r="P395" i="1"/>
  <c r="S395" i="1" s="1"/>
  <c r="M395" i="1"/>
  <c r="L395" i="1"/>
  <c r="N395" i="1" s="1"/>
  <c r="R395" i="1" s="1"/>
  <c r="K395" i="1"/>
  <c r="A395" i="1"/>
  <c r="M394" i="1"/>
  <c r="P394" i="1" s="1"/>
  <c r="S394" i="1" s="1"/>
  <c r="K394" i="1"/>
  <c r="A394" i="1"/>
  <c r="L394" i="1" s="1"/>
  <c r="N394" i="1" s="1"/>
  <c r="P393" i="1"/>
  <c r="S393" i="1" s="1"/>
  <c r="M393" i="1"/>
  <c r="L393" i="1"/>
  <c r="N393" i="1" s="1"/>
  <c r="R393" i="1" s="1"/>
  <c r="K393" i="1"/>
  <c r="A393" i="1"/>
  <c r="M392" i="1"/>
  <c r="P392" i="1" s="1"/>
  <c r="S392" i="1" s="1"/>
  <c r="K392" i="1"/>
  <c r="A392" i="1"/>
  <c r="L392" i="1" s="1"/>
  <c r="N392" i="1" s="1"/>
  <c r="P391" i="1"/>
  <c r="S391" i="1" s="1"/>
  <c r="M391" i="1"/>
  <c r="L391" i="1"/>
  <c r="N391" i="1" s="1"/>
  <c r="R391" i="1" s="1"/>
  <c r="K391" i="1"/>
  <c r="A391" i="1"/>
  <c r="M390" i="1"/>
  <c r="P390" i="1" s="1"/>
  <c r="S390" i="1" s="1"/>
  <c r="K390" i="1"/>
  <c r="A390" i="1"/>
  <c r="L390" i="1" s="1"/>
  <c r="N390" i="1" s="1"/>
  <c r="P389" i="1"/>
  <c r="S389" i="1" s="1"/>
  <c r="M389" i="1"/>
  <c r="L389" i="1"/>
  <c r="N389" i="1" s="1"/>
  <c r="R389" i="1" s="1"/>
  <c r="K389" i="1"/>
  <c r="A389" i="1"/>
  <c r="M388" i="1"/>
  <c r="P388" i="1" s="1"/>
  <c r="S388" i="1" s="1"/>
  <c r="K388" i="1"/>
  <c r="A388" i="1"/>
  <c r="L388" i="1" s="1"/>
  <c r="N388" i="1" s="1"/>
  <c r="P387" i="1"/>
  <c r="S387" i="1" s="1"/>
  <c r="M387" i="1"/>
  <c r="L387" i="1"/>
  <c r="N387" i="1" s="1"/>
  <c r="R387" i="1" s="1"/>
  <c r="K387" i="1"/>
  <c r="A387" i="1"/>
  <c r="M386" i="1"/>
  <c r="P386" i="1" s="1"/>
  <c r="S386" i="1" s="1"/>
  <c r="K386" i="1"/>
  <c r="A386" i="1"/>
  <c r="L386" i="1" s="1"/>
  <c r="N386" i="1" s="1"/>
  <c r="P385" i="1"/>
  <c r="S385" i="1" s="1"/>
  <c r="M385" i="1"/>
  <c r="L385" i="1"/>
  <c r="N385" i="1" s="1"/>
  <c r="R385" i="1" s="1"/>
  <c r="K385" i="1"/>
  <c r="A385" i="1"/>
  <c r="M384" i="1"/>
  <c r="P384" i="1" s="1"/>
  <c r="S384" i="1" s="1"/>
  <c r="K384" i="1"/>
  <c r="A384" i="1"/>
  <c r="L384" i="1" s="1"/>
  <c r="N384" i="1" s="1"/>
  <c r="P383" i="1"/>
  <c r="S383" i="1" s="1"/>
  <c r="M383" i="1"/>
  <c r="L383" i="1"/>
  <c r="N383" i="1" s="1"/>
  <c r="R383" i="1" s="1"/>
  <c r="K383" i="1"/>
  <c r="A383" i="1"/>
  <c r="M382" i="1"/>
  <c r="P382" i="1" s="1"/>
  <c r="S382" i="1" s="1"/>
  <c r="K382" i="1"/>
  <c r="A382" i="1"/>
  <c r="L382" i="1" s="1"/>
  <c r="N382" i="1" s="1"/>
  <c r="P381" i="1"/>
  <c r="S381" i="1" s="1"/>
  <c r="M381" i="1"/>
  <c r="L381" i="1"/>
  <c r="N381" i="1" s="1"/>
  <c r="R381" i="1" s="1"/>
  <c r="K381" i="1"/>
  <c r="A381" i="1"/>
  <c r="M380" i="1"/>
  <c r="P380" i="1" s="1"/>
  <c r="S380" i="1" s="1"/>
  <c r="K380" i="1"/>
  <c r="A380" i="1"/>
  <c r="L380" i="1" s="1"/>
  <c r="N380" i="1" s="1"/>
  <c r="P379" i="1"/>
  <c r="S379" i="1" s="1"/>
  <c r="M379" i="1"/>
  <c r="L379" i="1"/>
  <c r="N379" i="1" s="1"/>
  <c r="R379" i="1" s="1"/>
  <c r="K379" i="1"/>
  <c r="A379" i="1"/>
  <c r="M378" i="1"/>
  <c r="P378" i="1" s="1"/>
  <c r="S378" i="1" s="1"/>
  <c r="K378" i="1"/>
  <c r="A378" i="1"/>
  <c r="L378" i="1" s="1"/>
  <c r="N378" i="1" s="1"/>
  <c r="P377" i="1"/>
  <c r="S377" i="1" s="1"/>
  <c r="M377" i="1"/>
  <c r="L377" i="1"/>
  <c r="N377" i="1" s="1"/>
  <c r="R377" i="1" s="1"/>
  <c r="K377" i="1"/>
  <c r="A377" i="1"/>
  <c r="M376" i="1"/>
  <c r="P376" i="1" s="1"/>
  <c r="S376" i="1" s="1"/>
  <c r="K376" i="1"/>
  <c r="A376" i="1"/>
  <c r="L376" i="1" s="1"/>
  <c r="N376" i="1" s="1"/>
  <c r="P375" i="1"/>
  <c r="S375" i="1" s="1"/>
  <c r="M375" i="1"/>
  <c r="L375" i="1"/>
  <c r="N375" i="1" s="1"/>
  <c r="R375" i="1" s="1"/>
  <c r="K375" i="1"/>
  <c r="A375" i="1"/>
  <c r="M374" i="1"/>
  <c r="P374" i="1" s="1"/>
  <c r="S374" i="1" s="1"/>
  <c r="K374" i="1"/>
  <c r="A374" i="1"/>
  <c r="L374" i="1" s="1"/>
  <c r="N374" i="1" s="1"/>
  <c r="P373" i="1"/>
  <c r="S373" i="1" s="1"/>
  <c r="M373" i="1"/>
  <c r="L373" i="1"/>
  <c r="N373" i="1" s="1"/>
  <c r="R373" i="1" s="1"/>
  <c r="K373" i="1"/>
  <c r="A373" i="1"/>
  <c r="M372" i="1"/>
  <c r="P372" i="1" s="1"/>
  <c r="S372" i="1" s="1"/>
  <c r="K372" i="1"/>
  <c r="A372" i="1"/>
  <c r="L372" i="1" s="1"/>
  <c r="N372" i="1" s="1"/>
  <c r="P371" i="1"/>
  <c r="S371" i="1" s="1"/>
  <c r="M371" i="1"/>
  <c r="L371" i="1"/>
  <c r="N371" i="1" s="1"/>
  <c r="R371" i="1" s="1"/>
  <c r="K371" i="1"/>
  <c r="A371" i="1"/>
  <c r="M370" i="1"/>
  <c r="P370" i="1" s="1"/>
  <c r="S370" i="1" s="1"/>
  <c r="K370" i="1"/>
  <c r="A370" i="1"/>
  <c r="L370" i="1" s="1"/>
  <c r="N370" i="1" s="1"/>
  <c r="P369" i="1"/>
  <c r="S369" i="1" s="1"/>
  <c r="M369" i="1"/>
  <c r="L369" i="1"/>
  <c r="N369" i="1" s="1"/>
  <c r="R369" i="1" s="1"/>
  <c r="K369" i="1"/>
  <c r="A369" i="1"/>
  <c r="M368" i="1"/>
  <c r="P368" i="1" s="1"/>
  <c r="S368" i="1" s="1"/>
  <c r="K368" i="1"/>
  <c r="A368" i="1"/>
  <c r="L368" i="1" s="1"/>
  <c r="N368" i="1" s="1"/>
  <c r="P367" i="1"/>
  <c r="S367" i="1" s="1"/>
  <c r="M367" i="1"/>
  <c r="L367" i="1"/>
  <c r="N367" i="1" s="1"/>
  <c r="R367" i="1" s="1"/>
  <c r="K367" i="1"/>
  <c r="A367" i="1"/>
  <c r="M366" i="1"/>
  <c r="P366" i="1" s="1"/>
  <c r="S366" i="1" s="1"/>
  <c r="K366" i="1"/>
  <c r="A366" i="1"/>
  <c r="L366" i="1" s="1"/>
  <c r="N366" i="1" s="1"/>
  <c r="P365" i="1"/>
  <c r="S365" i="1" s="1"/>
  <c r="M365" i="1"/>
  <c r="L365" i="1"/>
  <c r="N365" i="1" s="1"/>
  <c r="R365" i="1" s="1"/>
  <c r="K365" i="1"/>
  <c r="A365" i="1"/>
  <c r="M364" i="1"/>
  <c r="P364" i="1" s="1"/>
  <c r="S364" i="1" s="1"/>
  <c r="K364" i="1"/>
  <c r="A364" i="1"/>
  <c r="L364" i="1" s="1"/>
  <c r="N364" i="1" s="1"/>
  <c r="P363" i="1"/>
  <c r="S363" i="1" s="1"/>
  <c r="M363" i="1"/>
  <c r="L363" i="1"/>
  <c r="N363" i="1" s="1"/>
  <c r="R363" i="1" s="1"/>
  <c r="K363" i="1"/>
  <c r="A363" i="1"/>
  <c r="M362" i="1"/>
  <c r="P362" i="1" s="1"/>
  <c r="S362" i="1" s="1"/>
  <c r="K362" i="1"/>
  <c r="A362" i="1"/>
  <c r="L362" i="1" s="1"/>
  <c r="N362" i="1" s="1"/>
  <c r="P361" i="1"/>
  <c r="S361" i="1" s="1"/>
  <c r="M361" i="1"/>
  <c r="L361" i="1"/>
  <c r="N361" i="1" s="1"/>
  <c r="R361" i="1" s="1"/>
  <c r="K361" i="1"/>
  <c r="A361" i="1"/>
  <c r="M360" i="1"/>
  <c r="P360" i="1" s="1"/>
  <c r="S360" i="1" s="1"/>
  <c r="K360" i="1"/>
  <c r="A360" i="1"/>
  <c r="L360" i="1" s="1"/>
  <c r="N360" i="1" s="1"/>
  <c r="P359" i="1"/>
  <c r="S359" i="1" s="1"/>
  <c r="M359" i="1"/>
  <c r="L359" i="1"/>
  <c r="N359" i="1" s="1"/>
  <c r="R359" i="1" s="1"/>
  <c r="K359" i="1"/>
  <c r="A359" i="1"/>
  <c r="M358" i="1"/>
  <c r="P358" i="1" s="1"/>
  <c r="S358" i="1" s="1"/>
  <c r="K358" i="1"/>
  <c r="A358" i="1"/>
  <c r="L358" i="1" s="1"/>
  <c r="N358" i="1" s="1"/>
  <c r="P357" i="1"/>
  <c r="S357" i="1" s="1"/>
  <c r="M357" i="1"/>
  <c r="L357" i="1"/>
  <c r="N357" i="1" s="1"/>
  <c r="R357" i="1" s="1"/>
  <c r="K357" i="1"/>
  <c r="A357" i="1"/>
  <c r="M356" i="1"/>
  <c r="P356" i="1" s="1"/>
  <c r="S356" i="1" s="1"/>
  <c r="K356" i="1"/>
  <c r="A356" i="1"/>
  <c r="L356" i="1" s="1"/>
  <c r="N356" i="1" s="1"/>
  <c r="P355" i="1"/>
  <c r="S355" i="1" s="1"/>
  <c r="M355" i="1"/>
  <c r="L355" i="1"/>
  <c r="N355" i="1" s="1"/>
  <c r="R355" i="1" s="1"/>
  <c r="K355" i="1"/>
  <c r="A355" i="1"/>
  <c r="M354" i="1"/>
  <c r="P354" i="1" s="1"/>
  <c r="S354" i="1" s="1"/>
  <c r="K354" i="1"/>
  <c r="A354" i="1"/>
  <c r="L354" i="1" s="1"/>
  <c r="N354" i="1" s="1"/>
  <c r="P353" i="1"/>
  <c r="S353" i="1" s="1"/>
  <c r="M353" i="1"/>
  <c r="L353" i="1"/>
  <c r="N353" i="1" s="1"/>
  <c r="R353" i="1" s="1"/>
  <c r="K353" i="1"/>
  <c r="A353" i="1"/>
  <c r="M352" i="1"/>
  <c r="P352" i="1" s="1"/>
  <c r="S352" i="1" s="1"/>
  <c r="K352" i="1"/>
  <c r="A352" i="1"/>
  <c r="L352" i="1" s="1"/>
  <c r="N352" i="1" s="1"/>
  <c r="P351" i="1"/>
  <c r="S351" i="1" s="1"/>
  <c r="M351" i="1"/>
  <c r="L351" i="1"/>
  <c r="N351" i="1" s="1"/>
  <c r="R351" i="1" s="1"/>
  <c r="K351" i="1"/>
  <c r="A351" i="1"/>
  <c r="M350" i="1"/>
  <c r="P350" i="1" s="1"/>
  <c r="S350" i="1" s="1"/>
  <c r="K350" i="1"/>
  <c r="A350" i="1"/>
  <c r="L350" i="1" s="1"/>
  <c r="N350" i="1" s="1"/>
  <c r="P349" i="1"/>
  <c r="S349" i="1" s="1"/>
  <c r="M349" i="1"/>
  <c r="L349" i="1"/>
  <c r="N349" i="1" s="1"/>
  <c r="K349" i="1"/>
  <c r="A349" i="1"/>
  <c r="K348" i="1"/>
  <c r="A348" i="1"/>
  <c r="L348" i="1" s="1"/>
  <c r="N348" i="1" s="1"/>
  <c r="P347" i="1"/>
  <c r="M347" i="1"/>
  <c r="L347" i="1"/>
  <c r="N347" i="1" s="1"/>
  <c r="K347" i="1"/>
  <c r="A347" i="1"/>
  <c r="K346" i="1"/>
  <c r="A346" i="1"/>
  <c r="L346" i="1" s="1"/>
  <c r="N346" i="1" s="1"/>
  <c r="P345" i="1"/>
  <c r="M345" i="1"/>
  <c r="L345" i="1"/>
  <c r="N345" i="1" s="1"/>
  <c r="K345" i="1"/>
  <c r="A345" i="1"/>
  <c r="K344" i="1"/>
  <c r="A344" i="1"/>
  <c r="L344" i="1" s="1"/>
  <c r="N344" i="1" s="1"/>
  <c r="P343" i="1"/>
  <c r="M343" i="1"/>
  <c r="L343" i="1"/>
  <c r="N343" i="1" s="1"/>
  <c r="K343" i="1"/>
  <c r="A343" i="1"/>
  <c r="K342" i="1"/>
  <c r="A342" i="1"/>
  <c r="L342" i="1" s="1"/>
  <c r="N342" i="1" s="1"/>
  <c r="P341" i="1"/>
  <c r="M341" i="1"/>
  <c r="L341" i="1"/>
  <c r="N341" i="1" s="1"/>
  <c r="K341" i="1"/>
  <c r="A341" i="1"/>
  <c r="K340" i="1"/>
  <c r="A340" i="1"/>
  <c r="L340" i="1" s="1"/>
  <c r="N340" i="1" s="1"/>
  <c r="P339" i="1"/>
  <c r="M339" i="1"/>
  <c r="L339" i="1"/>
  <c r="N339" i="1" s="1"/>
  <c r="K339" i="1"/>
  <c r="A339" i="1"/>
  <c r="K338" i="1"/>
  <c r="A338" i="1"/>
  <c r="L338" i="1" s="1"/>
  <c r="N338" i="1" s="1"/>
  <c r="P337" i="1"/>
  <c r="M337" i="1"/>
  <c r="L337" i="1"/>
  <c r="N337" i="1" s="1"/>
  <c r="K337" i="1"/>
  <c r="A337" i="1"/>
  <c r="K336" i="1"/>
  <c r="A336" i="1"/>
  <c r="L336" i="1" s="1"/>
  <c r="N336" i="1" s="1"/>
  <c r="P335" i="1"/>
  <c r="M335" i="1"/>
  <c r="L335" i="1"/>
  <c r="N335" i="1" s="1"/>
  <c r="K335" i="1"/>
  <c r="A335" i="1"/>
  <c r="K334" i="1"/>
  <c r="A334" i="1"/>
  <c r="L334" i="1" s="1"/>
  <c r="N334" i="1" s="1"/>
  <c r="P333" i="1"/>
  <c r="M333" i="1"/>
  <c r="L333" i="1"/>
  <c r="N333" i="1" s="1"/>
  <c r="K333" i="1"/>
  <c r="A333" i="1"/>
  <c r="K332" i="1"/>
  <c r="A332" i="1"/>
  <c r="L332" i="1" s="1"/>
  <c r="N332" i="1" s="1"/>
  <c r="P331" i="1"/>
  <c r="M331" i="1"/>
  <c r="L331" i="1"/>
  <c r="N331" i="1" s="1"/>
  <c r="K331" i="1"/>
  <c r="A331" i="1"/>
  <c r="K330" i="1"/>
  <c r="A330" i="1"/>
  <c r="L330" i="1" s="1"/>
  <c r="N330" i="1" s="1"/>
  <c r="P329" i="1"/>
  <c r="M329" i="1"/>
  <c r="L329" i="1"/>
  <c r="N329" i="1" s="1"/>
  <c r="K329" i="1"/>
  <c r="A329" i="1"/>
  <c r="K328" i="1"/>
  <c r="A328" i="1"/>
  <c r="L328" i="1" s="1"/>
  <c r="N328" i="1" s="1"/>
  <c r="P327" i="1"/>
  <c r="M327" i="1"/>
  <c r="L327" i="1"/>
  <c r="N327" i="1" s="1"/>
  <c r="K327" i="1"/>
  <c r="A327" i="1"/>
  <c r="K326" i="1"/>
  <c r="A326" i="1"/>
  <c r="L326" i="1" s="1"/>
  <c r="N326" i="1" s="1"/>
  <c r="P325" i="1"/>
  <c r="M325" i="1"/>
  <c r="L325" i="1"/>
  <c r="N325" i="1" s="1"/>
  <c r="K325" i="1"/>
  <c r="A325" i="1"/>
  <c r="K324" i="1"/>
  <c r="A324" i="1"/>
  <c r="L324" i="1" s="1"/>
  <c r="N324" i="1" s="1"/>
  <c r="P323" i="1"/>
  <c r="M323" i="1"/>
  <c r="L323" i="1"/>
  <c r="N323" i="1" s="1"/>
  <c r="K323" i="1"/>
  <c r="A323" i="1"/>
  <c r="K322" i="1"/>
  <c r="A322" i="1"/>
  <c r="L322" i="1" s="1"/>
  <c r="N322" i="1" s="1"/>
  <c r="P321" i="1"/>
  <c r="M321" i="1"/>
  <c r="L321" i="1"/>
  <c r="N321" i="1" s="1"/>
  <c r="K321" i="1"/>
  <c r="A321" i="1"/>
  <c r="K320" i="1"/>
  <c r="A320" i="1"/>
  <c r="L320" i="1" s="1"/>
  <c r="N320" i="1" s="1"/>
  <c r="P319" i="1"/>
  <c r="M319" i="1"/>
  <c r="L319" i="1"/>
  <c r="N319" i="1" s="1"/>
  <c r="K319" i="1"/>
  <c r="A319" i="1"/>
  <c r="K318" i="1"/>
  <c r="A318" i="1"/>
  <c r="L318" i="1" s="1"/>
  <c r="N318" i="1" s="1"/>
  <c r="P317" i="1"/>
  <c r="M317" i="1"/>
  <c r="L317" i="1"/>
  <c r="N317" i="1" s="1"/>
  <c r="K317" i="1"/>
  <c r="A317" i="1"/>
  <c r="K316" i="1"/>
  <c r="A316" i="1"/>
  <c r="L316" i="1" s="1"/>
  <c r="N316" i="1" s="1"/>
  <c r="P315" i="1"/>
  <c r="M315" i="1"/>
  <c r="L315" i="1"/>
  <c r="N315" i="1" s="1"/>
  <c r="K315" i="1"/>
  <c r="A315" i="1"/>
  <c r="K314" i="1"/>
  <c r="A314" i="1"/>
  <c r="L314" i="1" s="1"/>
  <c r="N314" i="1" s="1"/>
  <c r="P313" i="1"/>
  <c r="M313" i="1"/>
  <c r="L313" i="1"/>
  <c r="N313" i="1" s="1"/>
  <c r="K313" i="1"/>
  <c r="A313" i="1"/>
  <c r="K312" i="1"/>
  <c r="A312" i="1"/>
  <c r="L312" i="1" s="1"/>
  <c r="N312" i="1" s="1"/>
  <c r="P311" i="1"/>
  <c r="M311" i="1"/>
  <c r="L311" i="1"/>
  <c r="N311" i="1" s="1"/>
  <c r="K311" i="1"/>
  <c r="A311" i="1"/>
  <c r="K310" i="1"/>
  <c r="A310" i="1"/>
  <c r="L310" i="1" s="1"/>
  <c r="N310" i="1" s="1"/>
  <c r="P309" i="1"/>
  <c r="M309" i="1"/>
  <c r="L309" i="1"/>
  <c r="N309" i="1" s="1"/>
  <c r="K309" i="1"/>
  <c r="A309" i="1"/>
  <c r="K308" i="1"/>
  <c r="A308" i="1"/>
  <c r="L308" i="1" s="1"/>
  <c r="N308" i="1" s="1"/>
  <c r="P307" i="1"/>
  <c r="M307" i="1"/>
  <c r="L307" i="1"/>
  <c r="N307" i="1" s="1"/>
  <c r="K307" i="1"/>
  <c r="A307" i="1"/>
  <c r="K306" i="1"/>
  <c r="A306" i="1"/>
  <c r="L306" i="1" s="1"/>
  <c r="N306" i="1" s="1"/>
  <c r="P305" i="1"/>
  <c r="M305" i="1"/>
  <c r="L305" i="1"/>
  <c r="N305" i="1" s="1"/>
  <c r="K305" i="1"/>
  <c r="A305" i="1"/>
  <c r="K304" i="1"/>
  <c r="A304" i="1"/>
  <c r="L304" i="1" s="1"/>
  <c r="N304" i="1" s="1"/>
  <c r="P303" i="1"/>
  <c r="M303" i="1"/>
  <c r="L303" i="1"/>
  <c r="N303" i="1" s="1"/>
  <c r="K303" i="1"/>
  <c r="A303" i="1"/>
  <c r="K302" i="1"/>
  <c r="A302" i="1"/>
  <c r="L302" i="1" s="1"/>
  <c r="N302" i="1" s="1"/>
  <c r="P301" i="1"/>
  <c r="M301" i="1"/>
  <c r="L301" i="1"/>
  <c r="N301" i="1" s="1"/>
  <c r="K301" i="1"/>
  <c r="A301" i="1"/>
  <c r="K300" i="1"/>
  <c r="A300" i="1"/>
  <c r="L300" i="1" s="1"/>
  <c r="N300" i="1" s="1"/>
  <c r="P299" i="1"/>
  <c r="M299" i="1"/>
  <c r="L299" i="1"/>
  <c r="N299" i="1" s="1"/>
  <c r="K299" i="1"/>
  <c r="A299" i="1"/>
  <c r="K298" i="1"/>
  <c r="A298" i="1"/>
  <c r="L298" i="1" s="1"/>
  <c r="N298" i="1" s="1"/>
  <c r="P297" i="1"/>
  <c r="M297" i="1"/>
  <c r="L297" i="1"/>
  <c r="N297" i="1" s="1"/>
  <c r="K297" i="1"/>
  <c r="A297" i="1"/>
  <c r="K296" i="1"/>
  <c r="A296" i="1"/>
  <c r="L296" i="1" s="1"/>
  <c r="N296" i="1" s="1"/>
  <c r="P295" i="1"/>
  <c r="M295" i="1"/>
  <c r="L295" i="1"/>
  <c r="N295" i="1" s="1"/>
  <c r="K295" i="1"/>
  <c r="A295" i="1"/>
  <c r="K294" i="1"/>
  <c r="A294" i="1"/>
  <c r="L294" i="1" s="1"/>
  <c r="N294" i="1" s="1"/>
  <c r="P293" i="1"/>
  <c r="M293" i="1"/>
  <c r="L293" i="1"/>
  <c r="N293" i="1" s="1"/>
  <c r="K293" i="1"/>
  <c r="A293" i="1"/>
  <c r="K292" i="1"/>
  <c r="A292" i="1"/>
  <c r="L292" i="1" s="1"/>
  <c r="N292" i="1" s="1"/>
  <c r="P291" i="1"/>
  <c r="M291" i="1"/>
  <c r="L291" i="1"/>
  <c r="N291" i="1" s="1"/>
  <c r="K291" i="1"/>
  <c r="A291" i="1"/>
  <c r="K290" i="1"/>
  <c r="A290" i="1"/>
  <c r="L290" i="1" s="1"/>
  <c r="N290" i="1" s="1"/>
  <c r="P289" i="1"/>
  <c r="M289" i="1"/>
  <c r="L289" i="1"/>
  <c r="N289" i="1" s="1"/>
  <c r="K289" i="1"/>
  <c r="A289" i="1"/>
  <c r="K288" i="1"/>
  <c r="A288" i="1"/>
  <c r="L288" i="1" s="1"/>
  <c r="N288" i="1" s="1"/>
  <c r="P287" i="1"/>
  <c r="M287" i="1"/>
  <c r="L287" i="1"/>
  <c r="N287" i="1" s="1"/>
  <c r="K287" i="1"/>
  <c r="A287" i="1"/>
  <c r="K286" i="1"/>
  <c r="A286" i="1"/>
  <c r="L286" i="1" s="1"/>
  <c r="N286" i="1" s="1"/>
  <c r="P285" i="1"/>
  <c r="M285" i="1"/>
  <c r="L285" i="1"/>
  <c r="N285" i="1" s="1"/>
  <c r="K285" i="1"/>
  <c r="A285" i="1"/>
  <c r="K284" i="1"/>
  <c r="A284" i="1"/>
  <c r="L284" i="1" s="1"/>
  <c r="N284" i="1" s="1"/>
  <c r="P283" i="1"/>
  <c r="M283" i="1"/>
  <c r="L283" i="1"/>
  <c r="N283" i="1" s="1"/>
  <c r="K283" i="1"/>
  <c r="A283" i="1"/>
  <c r="K282" i="1"/>
  <c r="A282" i="1"/>
  <c r="L282" i="1" s="1"/>
  <c r="N282" i="1" s="1"/>
  <c r="P281" i="1"/>
  <c r="M281" i="1"/>
  <c r="L281" i="1"/>
  <c r="N281" i="1" s="1"/>
  <c r="K281" i="1"/>
  <c r="A281" i="1"/>
  <c r="K280" i="1"/>
  <c r="A280" i="1"/>
  <c r="L280" i="1" s="1"/>
  <c r="N280" i="1" s="1"/>
  <c r="P279" i="1"/>
  <c r="M279" i="1"/>
  <c r="L279" i="1"/>
  <c r="N279" i="1" s="1"/>
  <c r="K279" i="1"/>
  <c r="A279" i="1"/>
  <c r="K278" i="1"/>
  <c r="A278" i="1"/>
  <c r="L278" i="1" s="1"/>
  <c r="N278" i="1" s="1"/>
  <c r="P277" i="1"/>
  <c r="M277" i="1"/>
  <c r="L277" i="1"/>
  <c r="N277" i="1" s="1"/>
  <c r="K277" i="1"/>
  <c r="A277" i="1"/>
  <c r="K276" i="1"/>
  <c r="A276" i="1"/>
  <c r="L276" i="1" s="1"/>
  <c r="N276" i="1" s="1"/>
  <c r="P275" i="1"/>
  <c r="M275" i="1"/>
  <c r="L275" i="1"/>
  <c r="N275" i="1" s="1"/>
  <c r="K275" i="1"/>
  <c r="A275" i="1"/>
  <c r="K274" i="1"/>
  <c r="A274" i="1"/>
  <c r="L274" i="1" s="1"/>
  <c r="N274" i="1" s="1"/>
  <c r="P273" i="1"/>
  <c r="M273" i="1"/>
  <c r="L273" i="1"/>
  <c r="N273" i="1" s="1"/>
  <c r="K273" i="1"/>
  <c r="A273" i="1"/>
  <c r="K272" i="1"/>
  <c r="A272" i="1"/>
  <c r="L272" i="1" s="1"/>
  <c r="N272" i="1" s="1"/>
  <c r="P271" i="1"/>
  <c r="M271" i="1"/>
  <c r="L271" i="1"/>
  <c r="N271" i="1" s="1"/>
  <c r="K271" i="1"/>
  <c r="A271" i="1"/>
  <c r="K270" i="1"/>
  <c r="A270" i="1"/>
  <c r="L270" i="1" s="1"/>
  <c r="N270" i="1" s="1"/>
  <c r="P269" i="1"/>
  <c r="M269" i="1"/>
  <c r="L269" i="1"/>
  <c r="N269" i="1" s="1"/>
  <c r="K269" i="1"/>
  <c r="A269" i="1"/>
  <c r="K268" i="1"/>
  <c r="A268" i="1"/>
  <c r="L268" i="1" s="1"/>
  <c r="N268" i="1" s="1"/>
  <c r="P267" i="1"/>
  <c r="M267" i="1"/>
  <c r="L267" i="1"/>
  <c r="N267" i="1" s="1"/>
  <c r="K267" i="1"/>
  <c r="A267" i="1"/>
  <c r="K266" i="1"/>
  <c r="A266" i="1"/>
  <c r="L266" i="1" s="1"/>
  <c r="N266" i="1" s="1"/>
  <c r="P265" i="1"/>
  <c r="M265" i="1"/>
  <c r="L265" i="1"/>
  <c r="N265" i="1" s="1"/>
  <c r="K265" i="1"/>
  <c r="A265" i="1"/>
  <c r="K264" i="1"/>
  <c r="A264" i="1"/>
  <c r="L264" i="1" s="1"/>
  <c r="N264" i="1" s="1"/>
  <c r="P263" i="1"/>
  <c r="M263" i="1"/>
  <c r="L263" i="1"/>
  <c r="N263" i="1" s="1"/>
  <c r="K263" i="1"/>
  <c r="A263" i="1"/>
  <c r="K262" i="1"/>
  <c r="A262" i="1"/>
  <c r="L262" i="1" s="1"/>
  <c r="N262" i="1" s="1"/>
  <c r="P261" i="1"/>
  <c r="M261" i="1"/>
  <c r="L261" i="1"/>
  <c r="N261" i="1" s="1"/>
  <c r="K261" i="1"/>
  <c r="A261" i="1"/>
  <c r="K260" i="1"/>
  <c r="A260" i="1"/>
  <c r="L260" i="1" s="1"/>
  <c r="N260" i="1" s="1"/>
  <c r="P259" i="1"/>
  <c r="M259" i="1"/>
  <c r="L259" i="1"/>
  <c r="N259" i="1" s="1"/>
  <c r="K259" i="1"/>
  <c r="A259" i="1"/>
  <c r="K258" i="1"/>
  <c r="A258" i="1"/>
  <c r="L258" i="1" s="1"/>
  <c r="N258" i="1" s="1"/>
  <c r="P257" i="1"/>
  <c r="M257" i="1"/>
  <c r="L257" i="1"/>
  <c r="N257" i="1" s="1"/>
  <c r="K257" i="1"/>
  <c r="A257" i="1"/>
  <c r="K256" i="1"/>
  <c r="A256" i="1"/>
  <c r="L256" i="1" s="1"/>
  <c r="N256" i="1" s="1"/>
  <c r="P255" i="1"/>
  <c r="M255" i="1"/>
  <c r="L255" i="1"/>
  <c r="N255" i="1" s="1"/>
  <c r="K255" i="1"/>
  <c r="A255" i="1"/>
  <c r="K254" i="1"/>
  <c r="A254" i="1"/>
  <c r="L254" i="1" s="1"/>
  <c r="N254" i="1" s="1"/>
  <c r="P253" i="1"/>
  <c r="M253" i="1"/>
  <c r="L253" i="1"/>
  <c r="N253" i="1" s="1"/>
  <c r="K253" i="1"/>
  <c r="A253" i="1"/>
  <c r="K252" i="1"/>
  <c r="A252" i="1"/>
  <c r="L252" i="1" s="1"/>
  <c r="N252" i="1" s="1"/>
  <c r="P251" i="1"/>
  <c r="M251" i="1"/>
  <c r="L251" i="1"/>
  <c r="N251" i="1" s="1"/>
  <c r="K251" i="1"/>
  <c r="A251" i="1"/>
  <c r="K250" i="1"/>
  <c r="A250" i="1"/>
  <c r="L250" i="1" s="1"/>
  <c r="N250" i="1" s="1"/>
  <c r="P249" i="1"/>
  <c r="M249" i="1"/>
  <c r="L249" i="1"/>
  <c r="N249" i="1" s="1"/>
  <c r="K249" i="1"/>
  <c r="A249" i="1"/>
  <c r="K248" i="1"/>
  <c r="A248" i="1"/>
  <c r="L248" i="1" s="1"/>
  <c r="N248" i="1" s="1"/>
  <c r="P247" i="1"/>
  <c r="M247" i="1"/>
  <c r="L247" i="1"/>
  <c r="N247" i="1" s="1"/>
  <c r="K247" i="1"/>
  <c r="A247" i="1"/>
  <c r="K246" i="1"/>
  <c r="A246" i="1"/>
  <c r="L246" i="1" s="1"/>
  <c r="N246" i="1" s="1"/>
  <c r="P245" i="1"/>
  <c r="M245" i="1"/>
  <c r="L245" i="1"/>
  <c r="N245" i="1" s="1"/>
  <c r="K245" i="1"/>
  <c r="A245" i="1"/>
  <c r="K244" i="1"/>
  <c r="A244" i="1"/>
  <c r="L244" i="1" s="1"/>
  <c r="N244" i="1" s="1"/>
  <c r="P243" i="1"/>
  <c r="M243" i="1"/>
  <c r="L243" i="1"/>
  <c r="N243" i="1" s="1"/>
  <c r="K243" i="1"/>
  <c r="A243" i="1"/>
  <c r="K242" i="1"/>
  <c r="A242" i="1"/>
  <c r="L242" i="1" s="1"/>
  <c r="N242" i="1" s="1"/>
  <c r="P241" i="1"/>
  <c r="M241" i="1"/>
  <c r="L241" i="1"/>
  <c r="N241" i="1" s="1"/>
  <c r="K241" i="1"/>
  <c r="A241" i="1"/>
  <c r="K240" i="1"/>
  <c r="A240" i="1"/>
  <c r="L240" i="1" s="1"/>
  <c r="N240" i="1" s="1"/>
  <c r="P239" i="1"/>
  <c r="M239" i="1"/>
  <c r="L239" i="1"/>
  <c r="N239" i="1" s="1"/>
  <c r="K239" i="1"/>
  <c r="A239" i="1"/>
  <c r="K238" i="1"/>
  <c r="A238" i="1"/>
  <c r="L238" i="1" s="1"/>
  <c r="N238" i="1" s="1"/>
  <c r="P237" i="1"/>
  <c r="M237" i="1"/>
  <c r="L237" i="1"/>
  <c r="N237" i="1" s="1"/>
  <c r="K237" i="1"/>
  <c r="A237" i="1"/>
  <c r="K236" i="1"/>
  <c r="A236" i="1"/>
  <c r="L236" i="1" s="1"/>
  <c r="N236" i="1" s="1"/>
  <c r="P235" i="1"/>
  <c r="M235" i="1"/>
  <c r="L235" i="1"/>
  <c r="N235" i="1" s="1"/>
  <c r="K235" i="1"/>
  <c r="A235" i="1"/>
  <c r="K234" i="1"/>
  <c r="A234" i="1"/>
  <c r="L234" i="1" s="1"/>
  <c r="N234" i="1" s="1"/>
  <c r="P233" i="1"/>
  <c r="M233" i="1"/>
  <c r="L233" i="1"/>
  <c r="N233" i="1" s="1"/>
  <c r="K233" i="1"/>
  <c r="A233" i="1"/>
  <c r="K232" i="1"/>
  <c r="A232" i="1"/>
  <c r="L232" i="1" s="1"/>
  <c r="N232" i="1" s="1"/>
  <c r="P231" i="1"/>
  <c r="M231" i="1"/>
  <c r="L231" i="1"/>
  <c r="N231" i="1" s="1"/>
  <c r="K231" i="1"/>
  <c r="A231" i="1"/>
  <c r="K230" i="1"/>
  <c r="A230" i="1"/>
  <c r="L230" i="1" s="1"/>
  <c r="N230" i="1" s="1"/>
  <c r="P229" i="1"/>
  <c r="M229" i="1"/>
  <c r="L229" i="1"/>
  <c r="N229" i="1" s="1"/>
  <c r="K229" i="1"/>
  <c r="A229" i="1"/>
  <c r="K228" i="1"/>
  <c r="A228" i="1"/>
  <c r="L228" i="1" s="1"/>
  <c r="N228" i="1" s="1"/>
  <c r="P227" i="1"/>
  <c r="M227" i="1"/>
  <c r="L227" i="1"/>
  <c r="N227" i="1" s="1"/>
  <c r="K227" i="1"/>
  <c r="A227" i="1"/>
  <c r="K226" i="1"/>
  <c r="A226" i="1"/>
  <c r="L226" i="1" s="1"/>
  <c r="N226" i="1" s="1"/>
  <c r="P225" i="1"/>
  <c r="M225" i="1"/>
  <c r="L225" i="1"/>
  <c r="N225" i="1" s="1"/>
  <c r="K225" i="1"/>
  <c r="A225" i="1"/>
  <c r="K224" i="1"/>
  <c r="A224" i="1"/>
  <c r="L224" i="1" s="1"/>
  <c r="N224" i="1" s="1"/>
  <c r="P223" i="1"/>
  <c r="M223" i="1"/>
  <c r="L223" i="1"/>
  <c r="N223" i="1" s="1"/>
  <c r="K223" i="1"/>
  <c r="A223" i="1"/>
  <c r="K222" i="1"/>
  <c r="A222" i="1"/>
  <c r="L222" i="1" s="1"/>
  <c r="N222" i="1" s="1"/>
  <c r="P221" i="1"/>
  <c r="M221" i="1"/>
  <c r="L221" i="1"/>
  <c r="N221" i="1" s="1"/>
  <c r="K221" i="1"/>
  <c r="A221" i="1"/>
  <c r="K220" i="1"/>
  <c r="A220" i="1"/>
  <c r="L220" i="1" s="1"/>
  <c r="N220" i="1" s="1"/>
  <c r="P219" i="1"/>
  <c r="M219" i="1"/>
  <c r="L219" i="1"/>
  <c r="N219" i="1" s="1"/>
  <c r="K219" i="1"/>
  <c r="A219" i="1"/>
  <c r="K218" i="1"/>
  <c r="A218" i="1"/>
  <c r="L218" i="1" s="1"/>
  <c r="N218" i="1" s="1"/>
  <c r="P217" i="1"/>
  <c r="M217" i="1"/>
  <c r="L217" i="1"/>
  <c r="N217" i="1" s="1"/>
  <c r="K217" i="1"/>
  <c r="A217" i="1"/>
  <c r="K216" i="1"/>
  <c r="A216" i="1"/>
  <c r="L216" i="1" s="1"/>
  <c r="N216" i="1" s="1"/>
  <c r="P215" i="1"/>
  <c r="M215" i="1"/>
  <c r="L215" i="1"/>
  <c r="N215" i="1" s="1"/>
  <c r="K215" i="1"/>
  <c r="A215" i="1"/>
  <c r="K214" i="1"/>
  <c r="A214" i="1"/>
  <c r="L214" i="1" s="1"/>
  <c r="N214" i="1" s="1"/>
  <c r="P213" i="1"/>
  <c r="M213" i="1"/>
  <c r="L213" i="1"/>
  <c r="N213" i="1" s="1"/>
  <c r="K213" i="1"/>
  <c r="A213" i="1"/>
  <c r="K212" i="1"/>
  <c r="A212" i="1"/>
  <c r="L212" i="1" s="1"/>
  <c r="N212" i="1" s="1"/>
  <c r="P211" i="1"/>
  <c r="M211" i="1"/>
  <c r="L211" i="1"/>
  <c r="N211" i="1" s="1"/>
  <c r="K211" i="1"/>
  <c r="A211" i="1"/>
  <c r="K210" i="1"/>
  <c r="A210" i="1"/>
  <c r="L210" i="1" s="1"/>
  <c r="N210" i="1" s="1"/>
  <c r="P209" i="1"/>
  <c r="M209" i="1"/>
  <c r="L209" i="1"/>
  <c r="N209" i="1" s="1"/>
  <c r="K209" i="1"/>
  <c r="A209" i="1"/>
  <c r="K208" i="1"/>
  <c r="A208" i="1"/>
  <c r="L208" i="1" s="1"/>
  <c r="N208" i="1" s="1"/>
  <c r="P207" i="1"/>
  <c r="M207" i="1"/>
  <c r="L207" i="1"/>
  <c r="N207" i="1" s="1"/>
  <c r="K207" i="1"/>
  <c r="A207" i="1"/>
  <c r="K206" i="1"/>
  <c r="A206" i="1"/>
  <c r="L206" i="1" s="1"/>
  <c r="N206" i="1" s="1"/>
  <c r="P205" i="1"/>
  <c r="M205" i="1"/>
  <c r="L205" i="1"/>
  <c r="N205" i="1" s="1"/>
  <c r="K205" i="1"/>
  <c r="A205" i="1"/>
  <c r="K204" i="1"/>
  <c r="A204" i="1"/>
  <c r="L204" i="1" s="1"/>
  <c r="N204" i="1" s="1"/>
  <c r="P203" i="1"/>
  <c r="M203" i="1"/>
  <c r="L203" i="1"/>
  <c r="N203" i="1" s="1"/>
  <c r="K203" i="1"/>
  <c r="A203" i="1"/>
  <c r="K202" i="1"/>
  <c r="A202" i="1"/>
  <c r="L202" i="1" s="1"/>
  <c r="N202" i="1" s="1"/>
  <c r="P201" i="1"/>
  <c r="M201" i="1"/>
  <c r="L201" i="1"/>
  <c r="N201" i="1" s="1"/>
  <c r="K201" i="1"/>
  <c r="A201" i="1"/>
  <c r="K200" i="1"/>
  <c r="A200" i="1"/>
  <c r="L200" i="1" s="1"/>
  <c r="N200" i="1" s="1"/>
  <c r="P199" i="1"/>
  <c r="M199" i="1"/>
  <c r="L199" i="1"/>
  <c r="N199" i="1" s="1"/>
  <c r="K199" i="1"/>
  <c r="A199" i="1"/>
  <c r="K198" i="1"/>
  <c r="A198" i="1"/>
  <c r="L198" i="1" s="1"/>
  <c r="N198" i="1" s="1"/>
  <c r="P197" i="1"/>
  <c r="M197" i="1"/>
  <c r="L197" i="1"/>
  <c r="N197" i="1" s="1"/>
  <c r="K197" i="1"/>
  <c r="A197" i="1"/>
  <c r="K196" i="1"/>
  <c r="A196" i="1"/>
  <c r="L196" i="1" s="1"/>
  <c r="N196" i="1" s="1"/>
  <c r="P195" i="1"/>
  <c r="M195" i="1"/>
  <c r="L195" i="1"/>
  <c r="N195" i="1" s="1"/>
  <c r="K195" i="1"/>
  <c r="A195" i="1"/>
  <c r="K194" i="1"/>
  <c r="A194" i="1"/>
  <c r="L194" i="1" s="1"/>
  <c r="N194" i="1" s="1"/>
  <c r="P193" i="1"/>
  <c r="M193" i="1"/>
  <c r="L193" i="1"/>
  <c r="N193" i="1" s="1"/>
  <c r="K193" i="1"/>
  <c r="A193" i="1"/>
  <c r="K192" i="1"/>
  <c r="A192" i="1"/>
  <c r="L192" i="1" s="1"/>
  <c r="N192" i="1" s="1"/>
  <c r="P191" i="1"/>
  <c r="M191" i="1"/>
  <c r="L191" i="1"/>
  <c r="N191" i="1" s="1"/>
  <c r="K191" i="1"/>
  <c r="A191" i="1"/>
  <c r="K190" i="1"/>
  <c r="A190" i="1"/>
  <c r="L190" i="1" s="1"/>
  <c r="N190" i="1" s="1"/>
  <c r="P189" i="1"/>
  <c r="M189" i="1"/>
  <c r="L189" i="1"/>
  <c r="N189" i="1" s="1"/>
  <c r="K189" i="1"/>
  <c r="A189" i="1"/>
  <c r="K188" i="1"/>
  <c r="A188" i="1"/>
  <c r="L188" i="1" s="1"/>
  <c r="N188" i="1" s="1"/>
  <c r="P187" i="1"/>
  <c r="M187" i="1"/>
  <c r="L187" i="1"/>
  <c r="N187" i="1" s="1"/>
  <c r="K187" i="1"/>
  <c r="A187" i="1"/>
  <c r="K186" i="1"/>
  <c r="A186" i="1"/>
  <c r="L186" i="1" s="1"/>
  <c r="N186" i="1" s="1"/>
  <c r="P185" i="1"/>
  <c r="M185" i="1"/>
  <c r="L185" i="1"/>
  <c r="N185" i="1" s="1"/>
  <c r="K185" i="1"/>
  <c r="A185" i="1"/>
  <c r="K184" i="1"/>
  <c r="A184" i="1"/>
  <c r="L184" i="1" s="1"/>
  <c r="N184" i="1" s="1"/>
  <c r="P183" i="1"/>
  <c r="M183" i="1"/>
  <c r="L183" i="1"/>
  <c r="N183" i="1" s="1"/>
  <c r="K183" i="1"/>
  <c r="A183" i="1"/>
  <c r="K182" i="1"/>
  <c r="A182" i="1"/>
  <c r="L182" i="1" s="1"/>
  <c r="N182" i="1" s="1"/>
  <c r="P181" i="1"/>
  <c r="M181" i="1"/>
  <c r="L181" i="1"/>
  <c r="N181" i="1" s="1"/>
  <c r="K181" i="1"/>
  <c r="A181" i="1"/>
  <c r="K180" i="1"/>
  <c r="A180" i="1"/>
  <c r="L180" i="1" s="1"/>
  <c r="N180" i="1" s="1"/>
  <c r="P179" i="1"/>
  <c r="M179" i="1"/>
  <c r="L179" i="1"/>
  <c r="N179" i="1" s="1"/>
  <c r="K179" i="1"/>
  <c r="A179" i="1"/>
  <c r="K178" i="1"/>
  <c r="A178" i="1"/>
  <c r="L178" i="1" s="1"/>
  <c r="N178" i="1" s="1"/>
  <c r="P177" i="1"/>
  <c r="M177" i="1"/>
  <c r="L177" i="1"/>
  <c r="N177" i="1" s="1"/>
  <c r="K177" i="1"/>
  <c r="A177" i="1"/>
  <c r="K176" i="1"/>
  <c r="A176" i="1"/>
  <c r="L176" i="1" s="1"/>
  <c r="N176" i="1" s="1"/>
  <c r="P175" i="1"/>
  <c r="M175" i="1"/>
  <c r="L175" i="1"/>
  <c r="N175" i="1" s="1"/>
  <c r="K175" i="1"/>
  <c r="A175" i="1"/>
  <c r="K174" i="1"/>
  <c r="A174" i="1"/>
  <c r="L174" i="1" s="1"/>
  <c r="N174" i="1" s="1"/>
  <c r="P173" i="1"/>
  <c r="M173" i="1"/>
  <c r="L173" i="1"/>
  <c r="N173" i="1" s="1"/>
  <c r="K173" i="1"/>
  <c r="A173" i="1"/>
  <c r="K172" i="1"/>
  <c r="A172" i="1"/>
  <c r="L172" i="1" s="1"/>
  <c r="N172" i="1" s="1"/>
  <c r="P171" i="1"/>
  <c r="M171" i="1"/>
  <c r="L171" i="1"/>
  <c r="N171" i="1" s="1"/>
  <c r="K171" i="1"/>
  <c r="A171" i="1"/>
  <c r="K170" i="1"/>
  <c r="A170" i="1"/>
  <c r="L170" i="1" s="1"/>
  <c r="N170" i="1" s="1"/>
  <c r="P169" i="1"/>
  <c r="M169" i="1"/>
  <c r="L169" i="1"/>
  <c r="N169" i="1" s="1"/>
  <c r="K169" i="1"/>
  <c r="A169" i="1"/>
  <c r="K168" i="1"/>
  <c r="A168" i="1"/>
  <c r="L168" i="1" s="1"/>
  <c r="N168" i="1" s="1"/>
  <c r="P167" i="1"/>
  <c r="M167" i="1"/>
  <c r="L167" i="1"/>
  <c r="N167" i="1" s="1"/>
  <c r="K167" i="1"/>
  <c r="A167" i="1"/>
  <c r="K166" i="1"/>
  <c r="A166" i="1"/>
  <c r="L166" i="1" s="1"/>
  <c r="N166" i="1" s="1"/>
  <c r="P165" i="1"/>
  <c r="M165" i="1"/>
  <c r="L165" i="1"/>
  <c r="N165" i="1" s="1"/>
  <c r="K165" i="1"/>
  <c r="A165" i="1"/>
  <c r="K164" i="1"/>
  <c r="A164" i="1"/>
  <c r="L164" i="1" s="1"/>
  <c r="N164" i="1" s="1"/>
  <c r="P163" i="1"/>
  <c r="M163" i="1"/>
  <c r="L163" i="1"/>
  <c r="N163" i="1" s="1"/>
  <c r="K163" i="1"/>
  <c r="A163" i="1"/>
  <c r="K162" i="1"/>
  <c r="A162" i="1"/>
  <c r="L162" i="1" s="1"/>
  <c r="N162" i="1" s="1"/>
  <c r="P161" i="1"/>
  <c r="M161" i="1"/>
  <c r="L161" i="1"/>
  <c r="N161" i="1" s="1"/>
  <c r="K161" i="1"/>
  <c r="A161" i="1"/>
  <c r="K160" i="1"/>
  <c r="A160" i="1"/>
  <c r="L160" i="1" s="1"/>
  <c r="N160" i="1" s="1"/>
  <c r="P159" i="1"/>
  <c r="M159" i="1"/>
  <c r="L159" i="1"/>
  <c r="N159" i="1" s="1"/>
  <c r="K159" i="1"/>
  <c r="A159" i="1"/>
  <c r="K158" i="1"/>
  <c r="A158" i="1"/>
  <c r="L158" i="1" s="1"/>
  <c r="N158" i="1" s="1"/>
  <c r="P157" i="1"/>
  <c r="M157" i="1"/>
  <c r="L157" i="1"/>
  <c r="N157" i="1" s="1"/>
  <c r="K157" i="1"/>
  <c r="A157" i="1"/>
  <c r="K156" i="1"/>
  <c r="A156" i="1"/>
  <c r="L156" i="1" s="1"/>
  <c r="N156" i="1" s="1"/>
  <c r="P155" i="1"/>
  <c r="M155" i="1"/>
  <c r="L155" i="1"/>
  <c r="N155" i="1" s="1"/>
  <c r="K155" i="1"/>
  <c r="A155" i="1"/>
  <c r="K154" i="1"/>
  <c r="A154" i="1"/>
  <c r="L154" i="1" s="1"/>
  <c r="N154" i="1" s="1"/>
  <c r="P153" i="1"/>
  <c r="M153" i="1"/>
  <c r="L153" i="1"/>
  <c r="N153" i="1" s="1"/>
  <c r="K153" i="1"/>
  <c r="A153" i="1"/>
  <c r="K152" i="1"/>
  <c r="A152" i="1"/>
  <c r="L152" i="1" s="1"/>
  <c r="N152" i="1" s="1"/>
  <c r="P151" i="1"/>
  <c r="M151" i="1"/>
  <c r="L151" i="1"/>
  <c r="N151" i="1" s="1"/>
  <c r="K151" i="1"/>
  <c r="A151" i="1"/>
  <c r="K150" i="1"/>
  <c r="A150" i="1"/>
  <c r="L150" i="1" s="1"/>
  <c r="N150" i="1" s="1"/>
  <c r="P149" i="1"/>
  <c r="M149" i="1"/>
  <c r="L149" i="1"/>
  <c r="N149" i="1" s="1"/>
  <c r="K149" i="1"/>
  <c r="A149" i="1"/>
  <c r="K148" i="1"/>
  <c r="A148" i="1"/>
  <c r="L148" i="1" s="1"/>
  <c r="N148" i="1" s="1"/>
  <c r="P147" i="1"/>
  <c r="M147" i="1"/>
  <c r="L147" i="1"/>
  <c r="N147" i="1" s="1"/>
  <c r="K147" i="1"/>
  <c r="A147" i="1"/>
  <c r="K146" i="1"/>
  <c r="A146" i="1"/>
  <c r="L146" i="1" s="1"/>
  <c r="N146" i="1" s="1"/>
  <c r="P145" i="1"/>
  <c r="M145" i="1"/>
  <c r="L145" i="1"/>
  <c r="N145" i="1" s="1"/>
  <c r="K145" i="1"/>
  <c r="A145" i="1"/>
  <c r="K144" i="1"/>
  <c r="A144" i="1"/>
  <c r="L144" i="1" s="1"/>
  <c r="N144" i="1" s="1"/>
  <c r="P143" i="1"/>
  <c r="M143" i="1"/>
  <c r="L143" i="1"/>
  <c r="N143" i="1" s="1"/>
  <c r="K143" i="1"/>
  <c r="A143" i="1"/>
  <c r="K142" i="1"/>
  <c r="A142" i="1"/>
  <c r="L142" i="1" s="1"/>
  <c r="N142" i="1" s="1"/>
  <c r="P141" i="1"/>
  <c r="M141" i="1"/>
  <c r="L141" i="1"/>
  <c r="N141" i="1" s="1"/>
  <c r="K141" i="1"/>
  <c r="A141" i="1"/>
  <c r="K140" i="1"/>
  <c r="A140" i="1"/>
  <c r="L140" i="1" s="1"/>
  <c r="N140" i="1" s="1"/>
  <c r="P139" i="1"/>
  <c r="M139" i="1"/>
  <c r="L139" i="1"/>
  <c r="N139" i="1" s="1"/>
  <c r="K139" i="1"/>
  <c r="A139" i="1"/>
  <c r="K138" i="1"/>
  <c r="A138" i="1"/>
  <c r="L138" i="1" s="1"/>
  <c r="N138" i="1" s="1"/>
  <c r="P137" i="1"/>
  <c r="M137" i="1"/>
  <c r="L137" i="1"/>
  <c r="N137" i="1" s="1"/>
  <c r="K137" i="1"/>
  <c r="A137" i="1"/>
  <c r="K136" i="1"/>
  <c r="A136" i="1"/>
  <c r="L136" i="1" s="1"/>
  <c r="N136" i="1" s="1"/>
  <c r="P135" i="1"/>
  <c r="M135" i="1"/>
  <c r="L135" i="1"/>
  <c r="N135" i="1" s="1"/>
  <c r="K135" i="1"/>
  <c r="A135" i="1"/>
  <c r="K134" i="1"/>
  <c r="A134" i="1"/>
  <c r="L134" i="1" s="1"/>
  <c r="N134" i="1" s="1"/>
  <c r="P133" i="1"/>
  <c r="M133" i="1"/>
  <c r="L133" i="1"/>
  <c r="N133" i="1" s="1"/>
  <c r="K133" i="1"/>
  <c r="A133" i="1"/>
  <c r="K132" i="1"/>
  <c r="A132" i="1"/>
  <c r="L132" i="1" s="1"/>
  <c r="N132" i="1" s="1"/>
  <c r="P131" i="1"/>
  <c r="M131" i="1"/>
  <c r="L131" i="1"/>
  <c r="N131" i="1" s="1"/>
  <c r="K131" i="1"/>
  <c r="A131" i="1"/>
  <c r="K130" i="1"/>
  <c r="A130" i="1"/>
  <c r="L130" i="1" s="1"/>
  <c r="N130" i="1" s="1"/>
  <c r="P129" i="1"/>
  <c r="M129" i="1"/>
  <c r="L129" i="1"/>
  <c r="N129" i="1" s="1"/>
  <c r="K129" i="1"/>
  <c r="A129" i="1"/>
  <c r="K128" i="1"/>
  <c r="A128" i="1"/>
  <c r="L128" i="1" s="1"/>
  <c r="N128" i="1" s="1"/>
  <c r="P127" i="1"/>
  <c r="M127" i="1"/>
  <c r="L127" i="1"/>
  <c r="N127" i="1" s="1"/>
  <c r="K127" i="1"/>
  <c r="A127" i="1"/>
  <c r="K126" i="1"/>
  <c r="A126" i="1"/>
  <c r="L126" i="1" s="1"/>
  <c r="N126" i="1" s="1"/>
  <c r="P125" i="1"/>
  <c r="M125" i="1"/>
  <c r="L125" i="1"/>
  <c r="N125" i="1" s="1"/>
  <c r="K125" i="1"/>
  <c r="A125" i="1"/>
  <c r="K124" i="1"/>
  <c r="A124" i="1"/>
  <c r="L124" i="1" s="1"/>
  <c r="N124" i="1" s="1"/>
  <c r="P123" i="1"/>
  <c r="M123" i="1"/>
  <c r="L123" i="1"/>
  <c r="N123" i="1" s="1"/>
  <c r="K123" i="1"/>
  <c r="A123" i="1"/>
  <c r="K122" i="1"/>
  <c r="A122" i="1"/>
  <c r="L122" i="1" s="1"/>
  <c r="N122" i="1" s="1"/>
  <c r="P121" i="1"/>
  <c r="M121" i="1"/>
  <c r="L121" i="1"/>
  <c r="N121" i="1" s="1"/>
  <c r="K121" i="1"/>
  <c r="A121" i="1"/>
  <c r="K120" i="1"/>
  <c r="A120" i="1"/>
  <c r="L120" i="1" s="1"/>
  <c r="N120" i="1" s="1"/>
  <c r="P119" i="1"/>
  <c r="M119" i="1"/>
  <c r="L119" i="1"/>
  <c r="N119" i="1" s="1"/>
  <c r="K119" i="1"/>
  <c r="A119" i="1"/>
  <c r="K118" i="1"/>
  <c r="A118" i="1"/>
  <c r="L118" i="1" s="1"/>
  <c r="N118" i="1" s="1"/>
  <c r="P117" i="1"/>
  <c r="M117" i="1"/>
  <c r="L117" i="1"/>
  <c r="N117" i="1" s="1"/>
  <c r="K117" i="1"/>
  <c r="A117" i="1"/>
  <c r="K116" i="1"/>
  <c r="A116" i="1"/>
  <c r="L116" i="1" s="1"/>
  <c r="N116" i="1" s="1"/>
  <c r="P115" i="1"/>
  <c r="M115" i="1"/>
  <c r="L115" i="1"/>
  <c r="N115" i="1" s="1"/>
  <c r="K115" i="1"/>
  <c r="A115" i="1"/>
  <c r="K114" i="1"/>
  <c r="A114" i="1"/>
  <c r="L114" i="1" s="1"/>
  <c r="N114" i="1" s="1"/>
  <c r="P113" i="1"/>
  <c r="M113" i="1"/>
  <c r="L113" i="1"/>
  <c r="N113" i="1" s="1"/>
  <c r="K113" i="1"/>
  <c r="A113" i="1"/>
  <c r="K112" i="1"/>
  <c r="A112" i="1"/>
  <c r="L112" i="1" s="1"/>
  <c r="N112" i="1" s="1"/>
  <c r="P111" i="1"/>
  <c r="M111" i="1"/>
  <c r="L111" i="1"/>
  <c r="N111" i="1" s="1"/>
  <c r="K111" i="1"/>
  <c r="A111" i="1"/>
  <c r="K110" i="1"/>
  <c r="A110" i="1"/>
  <c r="L110" i="1" s="1"/>
  <c r="N110" i="1" s="1"/>
  <c r="P109" i="1"/>
  <c r="M109" i="1"/>
  <c r="L109" i="1"/>
  <c r="N109" i="1" s="1"/>
  <c r="K109" i="1"/>
  <c r="A109" i="1"/>
  <c r="K108" i="1"/>
  <c r="A108" i="1"/>
  <c r="L108" i="1" s="1"/>
  <c r="N108" i="1" s="1"/>
  <c r="P107" i="1"/>
  <c r="M107" i="1"/>
  <c r="L107" i="1"/>
  <c r="N107" i="1" s="1"/>
  <c r="K107" i="1"/>
  <c r="A107" i="1"/>
  <c r="K106" i="1"/>
  <c r="A106" i="1"/>
  <c r="L106" i="1" s="1"/>
  <c r="N106" i="1" s="1"/>
  <c r="P105" i="1"/>
  <c r="M105" i="1"/>
  <c r="L105" i="1"/>
  <c r="N105" i="1" s="1"/>
  <c r="K105" i="1"/>
  <c r="A105" i="1"/>
  <c r="M104" i="1"/>
  <c r="P104" i="1" s="1"/>
  <c r="K104" i="1"/>
  <c r="A104" i="1"/>
  <c r="L104" i="1" s="1"/>
  <c r="N104" i="1" s="1"/>
  <c r="S103" i="1"/>
  <c r="P103" i="1"/>
  <c r="M103" i="1"/>
  <c r="L103" i="1"/>
  <c r="N103" i="1" s="1"/>
  <c r="K103" i="1"/>
  <c r="A103" i="1"/>
  <c r="M102" i="1"/>
  <c r="P102" i="1" s="1"/>
  <c r="K102" i="1"/>
  <c r="A102" i="1"/>
  <c r="L102" i="1" s="1"/>
  <c r="N102" i="1" s="1"/>
  <c r="S101" i="1"/>
  <c r="P101" i="1"/>
  <c r="M101" i="1"/>
  <c r="L101" i="1"/>
  <c r="N101" i="1" s="1"/>
  <c r="K101" i="1"/>
  <c r="A101" i="1"/>
  <c r="M100" i="1"/>
  <c r="P100" i="1" s="1"/>
  <c r="K100" i="1"/>
  <c r="A100" i="1"/>
  <c r="L100" i="1" s="1"/>
  <c r="N100" i="1" s="1"/>
  <c r="S99" i="1"/>
  <c r="P99" i="1"/>
  <c r="M99" i="1"/>
  <c r="L99" i="1"/>
  <c r="N99" i="1" s="1"/>
  <c r="K99" i="1"/>
  <c r="A99" i="1"/>
  <c r="M98" i="1"/>
  <c r="P98" i="1" s="1"/>
  <c r="K98" i="1"/>
  <c r="A98" i="1"/>
  <c r="L98" i="1" s="1"/>
  <c r="N98" i="1" s="1"/>
  <c r="S97" i="1"/>
  <c r="P97" i="1"/>
  <c r="M97" i="1"/>
  <c r="L97" i="1"/>
  <c r="N97" i="1" s="1"/>
  <c r="K97" i="1"/>
  <c r="A97" i="1"/>
  <c r="M96" i="1"/>
  <c r="P96" i="1" s="1"/>
  <c r="K96" i="1"/>
  <c r="A96" i="1"/>
  <c r="L96" i="1" s="1"/>
  <c r="N96" i="1" s="1"/>
  <c r="S95" i="1"/>
  <c r="P95" i="1"/>
  <c r="M95" i="1"/>
  <c r="L95" i="1"/>
  <c r="N95" i="1" s="1"/>
  <c r="K95" i="1"/>
  <c r="A95" i="1"/>
  <c r="M94" i="1"/>
  <c r="P94" i="1" s="1"/>
  <c r="K94" i="1"/>
  <c r="A94" i="1"/>
  <c r="L94" i="1" s="1"/>
  <c r="N94" i="1" s="1"/>
  <c r="S93" i="1"/>
  <c r="P93" i="1"/>
  <c r="M93" i="1"/>
  <c r="L93" i="1"/>
  <c r="N93" i="1" s="1"/>
  <c r="K93" i="1"/>
  <c r="A93" i="1"/>
  <c r="M92" i="1"/>
  <c r="P92" i="1" s="1"/>
  <c r="K92" i="1"/>
  <c r="A92" i="1"/>
  <c r="L92" i="1" s="1"/>
  <c r="N92" i="1" s="1"/>
  <c r="S91" i="1"/>
  <c r="P91" i="1"/>
  <c r="M91" i="1"/>
  <c r="L91" i="1"/>
  <c r="N91" i="1" s="1"/>
  <c r="K91" i="1"/>
  <c r="A91" i="1"/>
  <c r="M90" i="1"/>
  <c r="P90" i="1" s="1"/>
  <c r="K90" i="1"/>
  <c r="A90" i="1"/>
  <c r="L90" i="1" s="1"/>
  <c r="N90" i="1" s="1"/>
  <c r="S89" i="1"/>
  <c r="P89" i="1"/>
  <c r="M89" i="1"/>
  <c r="L89" i="1"/>
  <c r="N89" i="1" s="1"/>
  <c r="K89" i="1"/>
  <c r="A89" i="1"/>
  <c r="M88" i="1"/>
  <c r="P88" i="1" s="1"/>
  <c r="K88" i="1"/>
  <c r="A88" i="1"/>
  <c r="L88" i="1" s="1"/>
  <c r="N88" i="1" s="1"/>
  <c r="S87" i="1"/>
  <c r="P87" i="1"/>
  <c r="M87" i="1"/>
  <c r="L87" i="1"/>
  <c r="N87" i="1" s="1"/>
  <c r="K87" i="1"/>
  <c r="A87" i="1"/>
  <c r="M86" i="1"/>
  <c r="P86" i="1" s="1"/>
  <c r="K86" i="1"/>
  <c r="A86" i="1"/>
  <c r="L86" i="1" s="1"/>
  <c r="N86" i="1" s="1"/>
  <c r="S85" i="1"/>
  <c r="P85" i="1"/>
  <c r="M85" i="1"/>
  <c r="L85" i="1"/>
  <c r="N85" i="1" s="1"/>
  <c r="K85" i="1"/>
  <c r="A85" i="1"/>
  <c r="M84" i="1"/>
  <c r="P84" i="1" s="1"/>
  <c r="K84" i="1"/>
  <c r="A84" i="1"/>
  <c r="L84" i="1" s="1"/>
  <c r="N84" i="1" s="1"/>
  <c r="S83" i="1"/>
  <c r="P83" i="1"/>
  <c r="M83" i="1"/>
  <c r="L83" i="1"/>
  <c r="N83" i="1" s="1"/>
  <c r="K83" i="1"/>
  <c r="A83" i="1"/>
  <c r="M82" i="1"/>
  <c r="P82" i="1" s="1"/>
  <c r="K82" i="1"/>
  <c r="A82" i="1"/>
  <c r="L82" i="1" s="1"/>
  <c r="N82" i="1" s="1"/>
  <c r="S81" i="1"/>
  <c r="P81" i="1"/>
  <c r="M81" i="1"/>
  <c r="L81" i="1"/>
  <c r="N81" i="1" s="1"/>
  <c r="K81" i="1"/>
  <c r="A81" i="1"/>
  <c r="M80" i="1"/>
  <c r="P80" i="1" s="1"/>
  <c r="K80" i="1"/>
  <c r="A80" i="1"/>
  <c r="L80" i="1" s="1"/>
  <c r="N80" i="1" s="1"/>
  <c r="S79" i="1"/>
  <c r="P79" i="1"/>
  <c r="M79" i="1"/>
  <c r="L79" i="1"/>
  <c r="N79" i="1" s="1"/>
  <c r="K79" i="1"/>
  <c r="A79" i="1"/>
  <c r="M78" i="1"/>
  <c r="P78" i="1" s="1"/>
  <c r="K78" i="1"/>
  <c r="A78" i="1"/>
  <c r="L78" i="1" s="1"/>
  <c r="N78" i="1" s="1"/>
  <c r="S77" i="1"/>
  <c r="P77" i="1"/>
  <c r="M77" i="1"/>
  <c r="L77" i="1"/>
  <c r="N77" i="1" s="1"/>
  <c r="K77" i="1"/>
  <c r="A77" i="1"/>
  <c r="M76" i="1"/>
  <c r="P76" i="1" s="1"/>
  <c r="K76" i="1"/>
  <c r="A76" i="1"/>
  <c r="L76" i="1" s="1"/>
  <c r="N76" i="1" s="1"/>
  <c r="S75" i="1"/>
  <c r="P75" i="1"/>
  <c r="M75" i="1"/>
  <c r="L75" i="1"/>
  <c r="N75" i="1" s="1"/>
  <c r="K75" i="1"/>
  <c r="A75" i="1"/>
  <c r="M74" i="1"/>
  <c r="P74" i="1" s="1"/>
  <c r="K74" i="1"/>
  <c r="A74" i="1"/>
  <c r="L74" i="1" s="1"/>
  <c r="N74" i="1" s="1"/>
  <c r="S73" i="1"/>
  <c r="P73" i="1"/>
  <c r="M73" i="1"/>
  <c r="L73" i="1"/>
  <c r="N73" i="1" s="1"/>
  <c r="K73" i="1"/>
  <c r="A73" i="1"/>
  <c r="M72" i="1"/>
  <c r="P72" i="1" s="1"/>
  <c r="K72" i="1"/>
  <c r="A72" i="1"/>
  <c r="L72" i="1" s="1"/>
  <c r="N72" i="1" s="1"/>
  <c r="S71" i="1"/>
  <c r="P71" i="1"/>
  <c r="M71" i="1"/>
  <c r="L71" i="1"/>
  <c r="N71" i="1" s="1"/>
  <c r="K71" i="1"/>
  <c r="A71" i="1"/>
  <c r="M70" i="1"/>
  <c r="P70" i="1" s="1"/>
  <c r="K70" i="1"/>
  <c r="A70" i="1"/>
  <c r="L70" i="1" s="1"/>
  <c r="N70" i="1" s="1"/>
  <c r="S69" i="1"/>
  <c r="P69" i="1"/>
  <c r="M69" i="1"/>
  <c r="L69" i="1"/>
  <c r="N69" i="1" s="1"/>
  <c r="K69" i="1"/>
  <c r="A69" i="1"/>
  <c r="M68" i="1"/>
  <c r="P68" i="1" s="1"/>
  <c r="K68" i="1"/>
  <c r="A68" i="1"/>
  <c r="L68" i="1" s="1"/>
  <c r="N68" i="1" s="1"/>
  <c r="S67" i="1"/>
  <c r="P67" i="1"/>
  <c r="M67" i="1"/>
  <c r="L67" i="1"/>
  <c r="N67" i="1" s="1"/>
  <c r="K67" i="1"/>
  <c r="A67" i="1"/>
  <c r="M66" i="1"/>
  <c r="P66" i="1" s="1"/>
  <c r="K66" i="1"/>
  <c r="A66" i="1"/>
  <c r="L66" i="1" s="1"/>
  <c r="N66" i="1" s="1"/>
  <c r="S65" i="1"/>
  <c r="P65" i="1"/>
  <c r="M65" i="1"/>
  <c r="L65" i="1"/>
  <c r="N65" i="1" s="1"/>
  <c r="K65" i="1"/>
  <c r="A65" i="1"/>
  <c r="M64" i="1"/>
  <c r="P64" i="1" s="1"/>
  <c r="K64" i="1"/>
  <c r="A64" i="1"/>
  <c r="L64" i="1" s="1"/>
  <c r="N64" i="1" s="1"/>
  <c r="S63" i="1"/>
  <c r="P63" i="1"/>
  <c r="M63" i="1"/>
  <c r="L63" i="1"/>
  <c r="N63" i="1" s="1"/>
  <c r="K63" i="1"/>
  <c r="A63" i="1"/>
  <c r="M62" i="1"/>
  <c r="P62" i="1" s="1"/>
  <c r="K62" i="1"/>
  <c r="A62" i="1"/>
  <c r="L62" i="1" s="1"/>
  <c r="N62" i="1" s="1"/>
  <c r="S61" i="1"/>
  <c r="P61" i="1"/>
  <c r="M61" i="1"/>
  <c r="L61" i="1"/>
  <c r="N61" i="1" s="1"/>
  <c r="K61" i="1"/>
  <c r="A61" i="1"/>
  <c r="M60" i="1"/>
  <c r="P60" i="1" s="1"/>
  <c r="K60" i="1"/>
  <c r="A60" i="1"/>
  <c r="L60" i="1" s="1"/>
  <c r="N60" i="1" s="1"/>
  <c r="S59" i="1"/>
  <c r="P59" i="1"/>
  <c r="M59" i="1"/>
  <c r="L59" i="1"/>
  <c r="N59" i="1" s="1"/>
  <c r="K59" i="1"/>
  <c r="A59" i="1"/>
  <c r="M58" i="1"/>
  <c r="P58" i="1" s="1"/>
  <c r="K58" i="1"/>
  <c r="A58" i="1"/>
  <c r="L58" i="1" s="1"/>
  <c r="N58" i="1" s="1"/>
  <c r="S57" i="1"/>
  <c r="P57" i="1"/>
  <c r="M57" i="1"/>
  <c r="L57" i="1"/>
  <c r="N57" i="1" s="1"/>
  <c r="K57" i="1"/>
  <c r="A57" i="1"/>
  <c r="M56" i="1"/>
  <c r="P56" i="1" s="1"/>
  <c r="K56" i="1"/>
  <c r="A56" i="1"/>
  <c r="L56" i="1" s="1"/>
  <c r="N56" i="1" s="1"/>
  <c r="S55" i="1"/>
  <c r="P55" i="1"/>
  <c r="M55" i="1"/>
  <c r="L55" i="1"/>
  <c r="N55" i="1" s="1"/>
  <c r="K55" i="1"/>
  <c r="A55" i="1"/>
  <c r="M54" i="1"/>
  <c r="P54" i="1" s="1"/>
  <c r="K54" i="1"/>
  <c r="A54" i="1"/>
  <c r="L54" i="1" s="1"/>
  <c r="N54" i="1" s="1"/>
  <c r="S53" i="1"/>
  <c r="P53" i="1"/>
  <c r="M53" i="1"/>
  <c r="L53" i="1"/>
  <c r="N53" i="1" s="1"/>
  <c r="K53" i="1"/>
  <c r="A53" i="1"/>
  <c r="M52" i="1"/>
  <c r="P52" i="1" s="1"/>
  <c r="K52" i="1"/>
  <c r="A52" i="1"/>
  <c r="L52" i="1" s="1"/>
  <c r="N52" i="1" s="1"/>
  <c r="S51" i="1"/>
  <c r="P51" i="1"/>
  <c r="M51" i="1"/>
  <c r="L51" i="1"/>
  <c r="N51" i="1" s="1"/>
  <c r="K51" i="1"/>
  <c r="A51" i="1"/>
  <c r="M50" i="1"/>
  <c r="P50" i="1" s="1"/>
  <c r="K50" i="1"/>
  <c r="A50" i="1"/>
  <c r="L50" i="1" s="1"/>
  <c r="N50" i="1" s="1"/>
  <c r="S49" i="1"/>
  <c r="P49" i="1"/>
  <c r="M49" i="1"/>
  <c r="L49" i="1"/>
  <c r="N49" i="1" s="1"/>
  <c r="K49" i="1"/>
  <c r="A49" i="1"/>
  <c r="M48" i="1"/>
  <c r="P48" i="1" s="1"/>
  <c r="K48" i="1"/>
  <c r="A48" i="1"/>
  <c r="L48" i="1" s="1"/>
  <c r="N48" i="1" s="1"/>
  <c r="S47" i="1"/>
  <c r="P47" i="1"/>
  <c r="M47" i="1"/>
  <c r="L47" i="1"/>
  <c r="N47" i="1" s="1"/>
  <c r="K47" i="1"/>
  <c r="A47" i="1"/>
  <c r="M46" i="1"/>
  <c r="P46" i="1" s="1"/>
  <c r="K46" i="1"/>
  <c r="A46" i="1"/>
  <c r="L46" i="1" s="1"/>
  <c r="N46" i="1" s="1"/>
  <c r="S45" i="1"/>
  <c r="P45" i="1"/>
  <c r="M45" i="1"/>
  <c r="L45" i="1"/>
  <c r="N45" i="1" s="1"/>
  <c r="K45" i="1"/>
  <c r="A45" i="1"/>
  <c r="M44" i="1"/>
  <c r="P44" i="1" s="1"/>
  <c r="K44" i="1"/>
  <c r="A44" i="1"/>
  <c r="L44" i="1" s="1"/>
  <c r="N44" i="1" s="1"/>
  <c r="S43" i="1"/>
  <c r="P43" i="1"/>
  <c r="M43" i="1"/>
  <c r="L43" i="1"/>
  <c r="N43" i="1" s="1"/>
  <c r="K43" i="1"/>
  <c r="A43" i="1"/>
  <c r="M42" i="1"/>
  <c r="P42" i="1" s="1"/>
  <c r="K42" i="1"/>
  <c r="A42" i="1"/>
  <c r="L42" i="1" s="1"/>
  <c r="N42" i="1" s="1"/>
  <c r="S41" i="1"/>
  <c r="P41" i="1"/>
  <c r="M41" i="1"/>
  <c r="L41" i="1"/>
  <c r="N41" i="1" s="1"/>
  <c r="K41" i="1"/>
  <c r="A41" i="1"/>
  <c r="M40" i="1"/>
  <c r="P40" i="1" s="1"/>
  <c r="K40" i="1"/>
  <c r="A40" i="1"/>
  <c r="L40" i="1" s="1"/>
  <c r="N40" i="1" s="1"/>
  <c r="S39" i="1"/>
  <c r="P39" i="1"/>
  <c r="M39" i="1"/>
  <c r="L39" i="1"/>
  <c r="N39" i="1" s="1"/>
  <c r="K39" i="1"/>
  <c r="A39" i="1"/>
  <c r="M38" i="1"/>
  <c r="P38" i="1" s="1"/>
  <c r="K38" i="1"/>
  <c r="A38" i="1"/>
  <c r="L38" i="1" s="1"/>
  <c r="N38" i="1" s="1"/>
  <c r="S37" i="1"/>
  <c r="P37" i="1"/>
  <c r="M37" i="1"/>
  <c r="L37" i="1"/>
  <c r="N37" i="1" s="1"/>
  <c r="K37" i="1"/>
  <c r="A37" i="1"/>
  <c r="M36" i="1"/>
  <c r="P36" i="1" s="1"/>
  <c r="K36" i="1"/>
  <c r="A36" i="1"/>
  <c r="L36" i="1" s="1"/>
  <c r="N36" i="1" s="1"/>
  <c r="S35" i="1"/>
  <c r="P35" i="1"/>
  <c r="M35" i="1"/>
  <c r="L35" i="1"/>
  <c r="N35" i="1" s="1"/>
  <c r="K35" i="1"/>
  <c r="A35" i="1"/>
  <c r="M34" i="1"/>
  <c r="P34" i="1" s="1"/>
  <c r="K34" i="1"/>
  <c r="A34" i="1"/>
  <c r="L34" i="1" s="1"/>
  <c r="N34" i="1" s="1"/>
  <c r="S33" i="1"/>
  <c r="P33" i="1"/>
  <c r="M33" i="1"/>
  <c r="L33" i="1"/>
  <c r="N33" i="1" s="1"/>
  <c r="K33" i="1"/>
  <c r="A33" i="1"/>
  <c r="M32" i="1"/>
  <c r="P32" i="1" s="1"/>
  <c r="K32" i="1"/>
  <c r="A32" i="1"/>
  <c r="L32" i="1" s="1"/>
  <c r="N32" i="1" s="1"/>
  <c r="S31" i="1"/>
  <c r="P31" i="1"/>
  <c r="M31" i="1"/>
  <c r="L31" i="1"/>
  <c r="N31" i="1" s="1"/>
  <c r="K31" i="1"/>
  <c r="A31" i="1"/>
  <c r="M30" i="1"/>
  <c r="P30" i="1" s="1"/>
  <c r="K30" i="1"/>
  <c r="A30" i="1"/>
  <c r="L30" i="1" s="1"/>
  <c r="N30" i="1" s="1"/>
  <c r="S29" i="1"/>
  <c r="P29" i="1"/>
  <c r="M29" i="1"/>
  <c r="L29" i="1"/>
  <c r="N29" i="1" s="1"/>
  <c r="K29" i="1"/>
  <c r="A29" i="1"/>
  <c r="M28" i="1"/>
  <c r="P28" i="1" s="1"/>
  <c r="K28" i="1"/>
  <c r="A28" i="1"/>
  <c r="L28" i="1" s="1"/>
  <c r="N28" i="1" s="1"/>
  <c r="S27" i="1"/>
  <c r="P27" i="1"/>
  <c r="M27" i="1"/>
  <c r="L27" i="1"/>
  <c r="N27" i="1" s="1"/>
  <c r="K27" i="1"/>
  <c r="A27" i="1"/>
  <c r="M26" i="1"/>
  <c r="P26" i="1" s="1"/>
  <c r="K26" i="1"/>
  <c r="A26" i="1"/>
  <c r="L26" i="1" s="1"/>
  <c r="N26" i="1" s="1"/>
  <c r="S25" i="1"/>
  <c r="P25" i="1"/>
  <c r="M25" i="1"/>
  <c r="L25" i="1"/>
  <c r="N25" i="1" s="1"/>
  <c r="K25" i="1"/>
  <c r="A25" i="1"/>
  <c r="M24" i="1"/>
  <c r="P24" i="1" s="1"/>
  <c r="K24" i="1"/>
  <c r="A24" i="1"/>
  <c r="L24" i="1" s="1"/>
  <c r="N24" i="1" s="1"/>
  <c r="S23" i="1"/>
  <c r="P23" i="1"/>
  <c r="M23" i="1"/>
  <c r="L23" i="1"/>
  <c r="N23" i="1" s="1"/>
  <c r="K23" i="1"/>
  <c r="A23" i="1"/>
  <c r="M22" i="1"/>
  <c r="P22" i="1" s="1"/>
  <c r="K22" i="1"/>
  <c r="A22" i="1"/>
  <c r="L22" i="1" s="1"/>
  <c r="N22" i="1" s="1"/>
  <c r="S21" i="1"/>
  <c r="P21" i="1"/>
  <c r="M21" i="1"/>
  <c r="L21" i="1"/>
  <c r="N21" i="1" s="1"/>
  <c r="K21" i="1"/>
  <c r="A21" i="1"/>
  <c r="M20" i="1"/>
  <c r="P20" i="1" s="1"/>
  <c r="S20" i="1" s="1"/>
  <c r="K20" i="1"/>
  <c r="A20" i="1"/>
  <c r="L20" i="1" s="1"/>
  <c r="N20" i="1" s="1"/>
  <c r="S19" i="1"/>
  <c r="P19" i="1"/>
  <c r="M19" i="1"/>
  <c r="L19" i="1"/>
  <c r="N19" i="1" s="1"/>
  <c r="R19" i="1" s="1"/>
  <c r="K19" i="1"/>
  <c r="A19" i="1"/>
  <c r="M18" i="1"/>
  <c r="P18" i="1" s="1"/>
  <c r="S18" i="1" s="1"/>
  <c r="K18" i="1"/>
  <c r="A18" i="1"/>
  <c r="L18" i="1" s="1"/>
  <c r="N18" i="1" s="1"/>
  <c r="S17" i="1"/>
  <c r="P17" i="1"/>
  <c r="M17" i="1"/>
  <c r="L17" i="1"/>
  <c r="N17" i="1" s="1"/>
  <c r="R17" i="1" s="1"/>
  <c r="K17" i="1"/>
  <c r="A17" i="1"/>
  <c r="M16" i="1"/>
  <c r="P16" i="1" s="1"/>
  <c r="S16" i="1" s="1"/>
  <c r="K16" i="1"/>
  <c r="A16" i="1"/>
  <c r="L16" i="1" s="1"/>
  <c r="N16" i="1" s="1"/>
  <c r="S15" i="1"/>
  <c r="P15" i="1"/>
  <c r="M15" i="1"/>
  <c r="L15" i="1"/>
  <c r="N15" i="1" s="1"/>
  <c r="R15" i="1" s="1"/>
  <c r="K15" i="1"/>
  <c r="A15" i="1"/>
  <c r="M14" i="1"/>
  <c r="P14" i="1" s="1"/>
  <c r="S14" i="1" s="1"/>
  <c r="K14" i="1"/>
  <c r="A14" i="1"/>
  <c r="L14" i="1" s="1"/>
  <c r="N14" i="1" s="1"/>
  <c r="S13" i="1"/>
  <c r="P13" i="1"/>
  <c r="M13" i="1"/>
  <c r="L13" i="1"/>
  <c r="N13" i="1" s="1"/>
  <c r="R13" i="1" s="1"/>
  <c r="K13" i="1"/>
  <c r="A13" i="1"/>
  <c r="M12" i="1"/>
  <c r="P12" i="1" s="1"/>
  <c r="S12" i="1" s="1"/>
  <c r="K12" i="1"/>
  <c r="A12" i="1"/>
  <c r="L12" i="1" s="1"/>
  <c r="N12" i="1" s="1"/>
  <c r="S11" i="1"/>
  <c r="P11" i="1"/>
  <c r="M11" i="1"/>
  <c r="L11" i="1"/>
  <c r="N11" i="1" s="1"/>
  <c r="R11" i="1" s="1"/>
  <c r="K11" i="1"/>
  <c r="A11" i="1"/>
  <c r="M10" i="1"/>
  <c r="P10" i="1" s="1"/>
  <c r="S10" i="1" s="1"/>
  <c r="K10" i="1"/>
  <c r="A10" i="1"/>
  <c r="L10" i="1" s="1"/>
  <c r="N10" i="1" s="1"/>
  <c r="S9" i="1"/>
  <c r="P9" i="1"/>
  <c r="M9" i="1"/>
  <c r="L9" i="1"/>
  <c r="N9" i="1" s="1"/>
  <c r="R9" i="1" s="1"/>
  <c r="K9" i="1"/>
  <c r="A9" i="1"/>
  <c r="M8" i="1"/>
  <c r="P8" i="1" s="1"/>
  <c r="S8" i="1" s="1"/>
  <c r="K8" i="1"/>
  <c r="A8" i="1"/>
  <c r="L8" i="1" s="1"/>
  <c r="N8" i="1" s="1"/>
  <c r="S7" i="1"/>
  <c r="P7" i="1"/>
  <c r="M7" i="1"/>
  <c r="L7" i="1"/>
  <c r="N7" i="1" s="1"/>
  <c r="R7" i="1" s="1"/>
  <c r="K7" i="1"/>
  <c r="A7" i="1"/>
  <c r="M6" i="1"/>
  <c r="P6" i="1" s="1"/>
  <c r="S6" i="1" s="1"/>
  <c r="K6" i="1"/>
  <c r="A6" i="1"/>
  <c r="L6" i="1" s="1"/>
  <c r="N6" i="1" s="1"/>
  <c r="S5" i="1"/>
  <c r="P5" i="1"/>
  <c r="M5" i="1"/>
  <c r="L5" i="1"/>
  <c r="N5" i="1" s="1"/>
  <c r="R5" i="1" s="1"/>
  <c r="K5" i="1"/>
  <c r="A5" i="1"/>
  <c r="M4" i="1"/>
  <c r="P4" i="1" s="1"/>
  <c r="S4" i="1" s="1"/>
  <c r="K4" i="1"/>
  <c r="A4" i="1"/>
  <c r="L4" i="1" s="1"/>
  <c r="N4" i="1" s="1"/>
  <c r="S3" i="1"/>
  <c r="P3" i="1"/>
  <c r="M3" i="1"/>
  <c r="L3" i="1"/>
  <c r="N3" i="1" s="1"/>
  <c r="R3" i="1" s="1"/>
  <c r="K3" i="1"/>
  <c r="A3" i="1"/>
  <c r="M2" i="1"/>
  <c r="P2" i="1" s="1"/>
  <c r="K2" i="1"/>
  <c r="A2" i="1"/>
  <c r="L2" i="1" s="1"/>
  <c r="N2" i="1" s="1"/>
  <c r="R26" i="1" l="1"/>
  <c r="R33" i="1"/>
  <c r="R50" i="1"/>
  <c r="S54" i="1"/>
  <c r="R65" i="1"/>
  <c r="R73" i="1"/>
  <c r="R90" i="1"/>
  <c r="S94" i="1"/>
  <c r="R105" i="1"/>
  <c r="R120" i="1"/>
  <c r="R121" i="1"/>
  <c r="R136" i="1"/>
  <c r="R137" i="1"/>
  <c r="R152" i="1"/>
  <c r="R153" i="1"/>
  <c r="R168" i="1"/>
  <c r="R169" i="1"/>
  <c r="R184" i="1"/>
  <c r="R185" i="1"/>
  <c r="R200" i="1"/>
  <c r="R208" i="1"/>
  <c r="R209" i="1"/>
  <c r="R217" i="1"/>
  <c r="R224" i="1"/>
  <c r="R225" i="1"/>
  <c r="R232" i="1"/>
  <c r="R233" i="1"/>
  <c r="R240" i="1"/>
  <c r="R241" i="1"/>
  <c r="R248" i="1"/>
  <c r="R249" i="1"/>
  <c r="R256" i="1"/>
  <c r="R257" i="1"/>
  <c r="R264" i="1"/>
  <c r="R265" i="1"/>
  <c r="R272" i="1"/>
  <c r="R273" i="1"/>
  <c r="R280" i="1"/>
  <c r="R281" i="1"/>
  <c r="R288" i="1"/>
  <c r="R289" i="1"/>
  <c r="R296" i="1"/>
  <c r="R297" i="1"/>
  <c r="R304" i="1"/>
  <c r="R305" i="1"/>
  <c r="R312" i="1"/>
  <c r="R313" i="1"/>
  <c r="R320" i="1"/>
  <c r="R321" i="1"/>
  <c r="R328" i="1"/>
  <c r="R329" i="1"/>
  <c r="R336" i="1"/>
  <c r="R337" i="1"/>
  <c r="R344" i="1"/>
  <c r="R345" i="1"/>
  <c r="R42" i="1"/>
  <c r="S46" i="1"/>
  <c r="R49" i="1"/>
  <c r="R57" i="1"/>
  <c r="R74" i="1"/>
  <c r="S78" i="1"/>
  <c r="R98" i="1"/>
  <c r="S102" i="1"/>
  <c r="R10" i="1"/>
  <c r="R18" i="1"/>
  <c r="S24" i="1"/>
  <c r="R27" i="1"/>
  <c r="R28" i="1"/>
  <c r="S32" i="1"/>
  <c r="R35" i="1"/>
  <c r="R36" i="1"/>
  <c r="S40" i="1"/>
  <c r="R43" i="1"/>
  <c r="R44" i="1"/>
  <c r="S48" i="1"/>
  <c r="R51" i="1"/>
  <c r="R52" i="1"/>
  <c r="S56" i="1"/>
  <c r="R59" i="1"/>
  <c r="R60" i="1"/>
  <c r="S64" i="1"/>
  <c r="R67" i="1"/>
  <c r="R68" i="1"/>
  <c r="S72" i="1"/>
  <c r="R75" i="1"/>
  <c r="R76" i="1"/>
  <c r="S80" i="1"/>
  <c r="R83" i="1"/>
  <c r="R84" i="1"/>
  <c r="S88" i="1"/>
  <c r="R91" i="1"/>
  <c r="R92" i="1"/>
  <c r="S96" i="1"/>
  <c r="R99" i="1"/>
  <c r="R100" i="1"/>
  <c r="S104" i="1"/>
  <c r="R110" i="1"/>
  <c r="R111" i="1"/>
  <c r="R118" i="1"/>
  <c r="R119" i="1"/>
  <c r="R126" i="1"/>
  <c r="R127" i="1"/>
  <c r="R134" i="1"/>
  <c r="R135" i="1"/>
  <c r="R142" i="1"/>
  <c r="R143" i="1"/>
  <c r="R150" i="1"/>
  <c r="R151" i="1"/>
  <c r="R158" i="1"/>
  <c r="R159" i="1"/>
  <c r="R166" i="1"/>
  <c r="R167" i="1"/>
  <c r="R174" i="1"/>
  <c r="R175" i="1"/>
  <c r="R182" i="1"/>
  <c r="R183" i="1"/>
  <c r="R190" i="1"/>
  <c r="R191" i="1"/>
  <c r="R198" i="1"/>
  <c r="R199" i="1"/>
  <c r="R206" i="1"/>
  <c r="R207" i="1"/>
  <c r="R214" i="1"/>
  <c r="R215" i="1"/>
  <c r="R222" i="1"/>
  <c r="R223" i="1"/>
  <c r="R230" i="1"/>
  <c r="R231" i="1"/>
  <c r="R238" i="1"/>
  <c r="R239" i="1"/>
  <c r="R246" i="1"/>
  <c r="R247" i="1"/>
  <c r="R254" i="1"/>
  <c r="R255" i="1"/>
  <c r="R262" i="1"/>
  <c r="R263" i="1"/>
  <c r="R270" i="1"/>
  <c r="R271" i="1"/>
  <c r="R278" i="1"/>
  <c r="R279" i="1"/>
  <c r="R286" i="1"/>
  <c r="R287" i="1"/>
  <c r="R294" i="1"/>
  <c r="R295" i="1"/>
  <c r="R302" i="1"/>
  <c r="R303" i="1"/>
  <c r="R310" i="1"/>
  <c r="R311" i="1"/>
  <c r="R318" i="1"/>
  <c r="R319" i="1"/>
  <c r="R326" i="1"/>
  <c r="R327" i="1"/>
  <c r="R334" i="1"/>
  <c r="R335" i="1"/>
  <c r="R342" i="1"/>
  <c r="R343" i="1"/>
  <c r="R350" i="1"/>
  <c r="R352" i="1"/>
  <c r="R354" i="1"/>
  <c r="R356" i="1"/>
  <c r="R358" i="1"/>
  <c r="R360" i="1"/>
  <c r="R362" i="1"/>
  <c r="R364" i="1"/>
  <c r="R366" i="1"/>
  <c r="R368" i="1"/>
  <c r="R370" i="1"/>
  <c r="R372" i="1"/>
  <c r="R374" i="1"/>
  <c r="R376" i="1"/>
  <c r="R378" i="1"/>
  <c r="R380" i="1"/>
  <c r="R382" i="1"/>
  <c r="R384" i="1"/>
  <c r="R386" i="1"/>
  <c r="R388" i="1"/>
  <c r="R390" i="1"/>
  <c r="R392" i="1"/>
  <c r="R394" i="1"/>
  <c r="R396" i="1"/>
  <c r="R398" i="1"/>
  <c r="R400" i="1"/>
  <c r="R402" i="1"/>
  <c r="R404" i="1"/>
  <c r="R406" i="1"/>
  <c r="R408" i="1"/>
  <c r="R410" i="1"/>
  <c r="R412" i="1"/>
  <c r="R414" i="1"/>
  <c r="R416" i="1"/>
  <c r="R418" i="1"/>
  <c r="R420" i="1"/>
  <c r="R422" i="1"/>
  <c r="R424" i="1"/>
  <c r="R426" i="1"/>
  <c r="R428" i="1"/>
  <c r="R430" i="1"/>
  <c r="R432" i="1"/>
  <c r="R434" i="1"/>
  <c r="R436" i="1"/>
  <c r="R438" i="1"/>
  <c r="R440" i="1"/>
  <c r="R12" i="1"/>
  <c r="R20" i="1"/>
  <c r="S22" i="1"/>
  <c r="R25" i="1"/>
  <c r="S30" i="1"/>
  <c r="R41" i="1"/>
  <c r="R58" i="1"/>
  <c r="S62" i="1"/>
  <c r="R82" i="1"/>
  <c r="S86" i="1"/>
  <c r="R89" i="1"/>
  <c r="R97" i="1"/>
  <c r="R112" i="1"/>
  <c r="R113" i="1"/>
  <c r="R128" i="1"/>
  <c r="R129" i="1"/>
  <c r="R144" i="1"/>
  <c r="R145" i="1"/>
  <c r="R160" i="1"/>
  <c r="R161" i="1"/>
  <c r="R176" i="1"/>
  <c r="R177" i="1"/>
  <c r="R192" i="1"/>
  <c r="R193" i="1"/>
  <c r="R201" i="1"/>
  <c r="R216" i="1"/>
  <c r="R2" i="1"/>
  <c r="R8" i="1"/>
  <c r="R16" i="1"/>
  <c r="R21" i="1"/>
  <c r="R22" i="1"/>
  <c r="S26" i="1"/>
  <c r="R29" i="1"/>
  <c r="R30" i="1"/>
  <c r="S34" i="1"/>
  <c r="R37" i="1"/>
  <c r="R38" i="1"/>
  <c r="S42" i="1"/>
  <c r="R45" i="1"/>
  <c r="R46" i="1"/>
  <c r="S50" i="1"/>
  <c r="R53" i="1"/>
  <c r="R54" i="1"/>
  <c r="S58" i="1"/>
  <c r="R61" i="1"/>
  <c r="R62" i="1"/>
  <c r="S66" i="1"/>
  <c r="R69" i="1"/>
  <c r="R70" i="1"/>
  <c r="S74" i="1"/>
  <c r="R77" i="1"/>
  <c r="R78" i="1"/>
  <c r="S82" i="1"/>
  <c r="R85" i="1"/>
  <c r="R86" i="1"/>
  <c r="S90" i="1"/>
  <c r="R93" i="1"/>
  <c r="R94" i="1"/>
  <c r="S98" i="1"/>
  <c r="R101" i="1"/>
  <c r="R102" i="1"/>
  <c r="R108" i="1"/>
  <c r="R109" i="1"/>
  <c r="R116" i="1"/>
  <c r="R117" i="1"/>
  <c r="R124" i="1"/>
  <c r="R125" i="1"/>
  <c r="R132" i="1"/>
  <c r="R133" i="1"/>
  <c r="R140" i="1"/>
  <c r="R141" i="1"/>
  <c r="R148" i="1"/>
  <c r="R149" i="1"/>
  <c r="R156" i="1"/>
  <c r="R157" i="1"/>
  <c r="R164" i="1"/>
  <c r="R165" i="1"/>
  <c r="R172" i="1"/>
  <c r="R173" i="1"/>
  <c r="R180" i="1"/>
  <c r="R181" i="1"/>
  <c r="R188" i="1"/>
  <c r="R189" i="1"/>
  <c r="R196" i="1"/>
  <c r="R197" i="1"/>
  <c r="R204" i="1"/>
  <c r="R205" i="1"/>
  <c r="R212" i="1"/>
  <c r="R213" i="1"/>
  <c r="R220" i="1"/>
  <c r="R221" i="1"/>
  <c r="R228" i="1"/>
  <c r="R229" i="1"/>
  <c r="R236" i="1"/>
  <c r="R237" i="1"/>
  <c r="R244" i="1"/>
  <c r="R245" i="1"/>
  <c r="R252" i="1"/>
  <c r="R253" i="1"/>
  <c r="R260" i="1"/>
  <c r="R261" i="1"/>
  <c r="R268" i="1"/>
  <c r="R269" i="1"/>
  <c r="R276" i="1"/>
  <c r="R277" i="1"/>
  <c r="R284" i="1"/>
  <c r="R285" i="1"/>
  <c r="R292" i="1"/>
  <c r="R293" i="1"/>
  <c r="R300" i="1"/>
  <c r="R301" i="1"/>
  <c r="R308" i="1"/>
  <c r="R309" i="1"/>
  <c r="R316" i="1"/>
  <c r="R317" i="1"/>
  <c r="R324" i="1"/>
  <c r="R325" i="1"/>
  <c r="R332" i="1"/>
  <c r="R333" i="1"/>
  <c r="R340" i="1"/>
  <c r="R341" i="1"/>
  <c r="R348" i="1"/>
  <c r="R349" i="1"/>
  <c r="R4" i="1"/>
  <c r="R34" i="1"/>
  <c r="S38" i="1"/>
  <c r="R66" i="1"/>
  <c r="S70" i="1"/>
  <c r="R81" i="1"/>
  <c r="S2" i="1"/>
  <c r="R6" i="1"/>
  <c r="R14" i="1"/>
  <c r="R23" i="1"/>
  <c r="R24" i="1"/>
  <c r="S28" i="1"/>
  <c r="R31" i="1"/>
  <c r="R32" i="1"/>
  <c r="S36" i="1"/>
  <c r="R39" i="1"/>
  <c r="R40" i="1"/>
  <c r="S44" i="1"/>
  <c r="R47" i="1"/>
  <c r="R48" i="1"/>
  <c r="S52" i="1"/>
  <c r="R55" i="1"/>
  <c r="R56" i="1"/>
  <c r="S60" i="1"/>
  <c r="R63" i="1"/>
  <c r="R64" i="1"/>
  <c r="S68" i="1"/>
  <c r="R71" i="1"/>
  <c r="R72" i="1"/>
  <c r="S76" i="1"/>
  <c r="R79" i="1"/>
  <c r="R80" i="1"/>
  <c r="S84" i="1"/>
  <c r="R87" i="1"/>
  <c r="R88" i="1"/>
  <c r="S92" i="1"/>
  <c r="R95" i="1"/>
  <c r="R96" i="1"/>
  <c r="S100" i="1"/>
  <c r="R103" i="1"/>
  <c r="R104" i="1"/>
  <c r="R106" i="1"/>
  <c r="R107" i="1"/>
  <c r="R114" i="1"/>
  <c r="R115" i="1"/>
  <c r="R122" i="1"/>
  <c r="R123" i="1"/>
  <c r="R130" i="1"/>
  <c r="R131" i="1"/>
  <c r="R138" i="1"/>
  <c r="R139" i="1"/>
  <c r="R146" i="1"/>
  <c r="R147" i="1"/>
  <c r="R154" i="1"/>
  <c r="R155" i="1"/>
  <c r="R162" i="1"/>
  <c r="R163" i="1"/>
  <c r="R170" i="1"/>
  <c r="R171" i="1"/>
  <c r="R178" i="1"/>
  <c r="R179" i="1"/>
  <c r="R186" i="1"/>
  <c r="R187" i="1"/>
  <c r="R194" i="1"/>
  <c r="R195" i="1"/>
  <c r="R202" i="1"/>
  <c r="R203" i="1"/>
  <c r="R210" i="1"/>
  <c r="R211" i="1"/>
  <c r="R218" i="1"/>
  <c r="R219" i="1"/>
  <c r="R226" i="1"/>
  <c r="R227" i="1"/>
  <c r="R234" i="1"/>
  <c r="R235" i="1"/>
  <c r="R242" i="1"/>
  <c r="R243" i="1"/>
  <c r="R250" i="1"/>
  <c r="R251" i="1"/>
  <c r="R258" i="1"/>
  <c r="R259" i="1"/>
  <c r="R266" i="1"/>
  <c r="R267" i="1"/>
  <c r="R274" i="1"/>
  <c r="R275" i="1"/>
  <c r="R282" i="1"/>
  <c r="R283" i="1"/>
  <c r="R290" i="1"/>
  <c r="R291" i="1"/>
  <c r="R298" i="1"/>
  <c r="R299" i="1"/>
  <c r="R306" i="1"/>
  <c r="R307" i="1"/>
  <c r="R314" i="1"/>
  <c r="R315" i="1"/>
  <c r="R322" i="1"/>
  <c r="R323" i="1"/>
  <c r="R330" i="1"/>
  <c r="R331" i="1"/>
  <c r="R338" i="1"/>
  <c r="R339" i="1"/>
  <c r="R346" i="1"/>
  <c r="R347" i="1"/>
  <c r="S568" i="1"/>
  <c r="S105" i="1"/>
  <c r="M106" i="1"/>
  <c r="P106" i="1" s="1"/>
  <c r="S107" i="1"/>
  <c r="M108" i="1"/>
  <c r="P108" i="1" s="1"/>
  <c r="S109" i="1"/>
  <c r="M110" i="1"/>
  <c r="P110" i="1" s="1"/>
  <c r="S111" i="1"/>
  <c r="M112" i="1"/>
  <c r="P112" i="1" s="1"/>
  <c r="S113" i="1"/>
  <c r="M114" i="1"/>
  <c r="P114" i="1" s="1"/>
  <c r="S115" i="1"/>
  <c r="M116" i="1"/>
  <c r="P116" i="1" s="1"/>
  <c r="S117" i="1"/>
  <c r="M118" i="1"/>
  <c r="P118" i="1" s="1"/>
  <c r="S119" i="1"/>
  <c r="M120" i="1"/>
  <c r="P120" i="1" s="1"/>
  <c r="S121" i="1"/>
  <c r="M122" i="1"/>
  <c r="P122" i="1" s="1"/>
  <c r="S123" i="1"/>
  <c r="M124" i="1"/>
  <c r="P124" i="1" s="1"/>
  <c r="S125" i="1"/>
  <c r="M126" i="1"/>
  <c r="P126" i="1" s="1"/>
  <c r="S127" i="1"/>
  <c r="M128" i="1"/>
  <c r="P128" i="1" s="1"/>
  <c r="S129" i="1"/>
  <c r="M130" i="1"/>
  <c r="P130" i="1" s="1"/>
  <c r="S131" i="1"/>
  <c r="M132" i="1"/>
  <c r="P132" i="1" s="1"/>
  <c r="S133" i="1"/>
  <c r="M134" i="1"/>
  <c r="P134" i="1" s="1"/>
  <c r="S135" i="1"/>
  <c r="M136" i="1"/>
  <c r="P136" i="1" s="1"/>
  <c r="S137" i="1"/>
  <c r="M138" i="1"/>
  <c r="P138" i="1" s="1"/>
  <c r="S139" i="1"/>
  <c r="M140" i="1"/>
  <c r="P140" i="1" s="1"/>
  <c r="S141" i="1"/>
  <c r="M142" i="1"/>
  <c r="P142" i="1" s="1"/>
  <c r="S143" i="1"/>
  <c r="M144" i="1"/>
  <c r="P144" i="1" s="1"/>
  <c r="S145" i="1"/>
  <c r="M146" i="1"/>
  <c r="P146" i="1" s="1"/>
  <c r="S147" i="1"/>
  <c r="M148" i="1"/>
  <c r="P148" i="1" s="1"/>
  <c r="S149" i="1"/>
  <c r="M150" i="1"/>
  <c r="P150" i="1" s="1"/>
  <c r="S151" i="1"/>
  <c r="M152" i="1"/>
  <c r="P152" i="1" s="1"/>
  <c r="S153" i="1"/>
  <c r="M154" i="1"/>
  <c r="P154" i="1" s="1"/>
  <c r="S155" i="1"/>
  <c r="M156" i="1"/>
  <c r="P156" i="1" s="1"/>
  <c r="S157" i="1"/>
  <c r="M158" i="1"/>
  <c r="P158" i="1" s="1"/>
  <c r="S159" i="1"/>
  <c r="M160" i="1"/>
  <c r="P160" i="1" s="1"/>
  <c r="S161" i="1"/>
  <c r="M162" i="1"/>
  <c r="P162" i="1" s="1"/>
  <c r="S163" i="1"/>
  <c r="M164" i="1"/>
  <c r="P164" i="1" s="1"/>
  <c r="S165" i="1"/>
  <c r="M166" i="1"/>
  <c r="P166" i="1" s="1"/>
  <c r="S167" i="1"/>
  <c r="M168" i="1"/>
  <c r="P168" i="1" s="1"/>
  <c r="S169" i="1"/>
  <c r="M170" i="1"/>
  <c r="P170" i="1" s="1"/>
  <c r="S171" i="1"/>
  <c r="M172" i="1"/>
  <c r="P172" i="1" s="1"/>
  <c r="S173" i="1"/>
  <c r="M174" i="1"/>
  <c r="P174" i="1" s="1"/>
  <c r="S175" i="1"/>
  <c r="M176" i="1"/>
  <c r="P176" i="1" s="1"/>
  <c r="S177" i="1"/>
  <c r="M178" i="1"/>
  <c r="P178" i="1" s="1"/>
  <c r="S179" i="1"/>
  <c r="M180" i="1"/>
  <c r="P180" i="1" s="1"/>
  <c r="S181" i="1"/>
  <c r="M182" i="1"/>
  <c r="P182" i="1" s="1"/>
  <c r="S183" i="1"/>
  <c r="M184" i="1"/>
  <c r="P184" i="1" s="1"/>
  <c r="S185" i="1"/>
  <c r="M186" i="1"/>
  <c r="P186" i="1" s="1"/>
  <c r="S187" i="1"/>
  <c r="M188" i="1"/>
  <c r="P188" i="1" s="1"/>
  <c r="S189" i="1"/>
  <c r="M190" i="1"/>
  <c r="P190" i="1" s="1"/>
  <c r="S191" i="1"/>
  <c r="M192" i="1"/>
  <c r="P192" i="1" s="1"/>
  <c r="S193" i="1"/>
  <c r="M194" i="1"/>
  <c r="P194" i="1" s="1"/>
  <c r="S195" i="1"/>
  <c r="M196" i="1"/>
  <c r="P196" i="1" s="1"/>
  <c r="S197" i="1"/>
  <c r="M198" i="1"/>
  <c r="P198" i="1" s="1"/>
  <c r="S199" i="1"/>
  <c r="M200" i="1"/>
  <c r="P200" i="1" s="1"/>
  <c r="S201" i="1"/>
  <c r="M202" i="1"/>
  <c r="P202" i="1" s="1"/>
  <c r="S203" i="1"/>
  <c r="M204" i="1"/>
  <c r="P204" i="1" s="1"/>
  <c r="S205" i="1"/>
  <c r="M206" i="1"/>
  <c r="P206" i="1" s="1"/>
  <c r="S207" i="1"/>
  <c r="M208" i="1"/>
  <c r="P208" i="1" s="1"/>
  <c r="S209" i="1"/>
  <c r="M210" i="1"/>
  <c r="P210" i="1" s="1"/>
  <c r="S211" i="1"/>
  <c r="M212" i="1"/>
  <c r="P212" i="1" s="1"/>
  <c r="S213" i="1"/>
  <c r="M214" i="1"/>
  <c r="P214" i="1" s="1"/>
  <c r="S215" i="1"/>
  <c r="M216" i="1"/>
  <c r="P216" i="1" s="1"/>
  <c r="S217" i="1"/>
  <c r="M218" i="1"/>
  <c r="P218" i="1" s="1"/>
  <c r="S219" i="1"/>
  <c r="M220" i="1"/>
  <c r="P220" i="1" s="1"/>
  <c r="S221" i="1"/>
  <c r="M222" i="1"/>
  <c r="P222" i="1" s="1"/>
  <c r="S223" i="1"/>
  <c r="M224" i="1"/>
  <c r="P224" i="1" s="1"/>
  <c r="S225" i="1"/>
  <c r="M226" i="1"/>
  <c r="P226" i="1" s="1"/>
  <c r="S227" i="1"/>
  <c r="M228" i="1"/>
  <c r="P228" i="1" s="1"/>
  <c r="S229" i="1"/>
  <c r="M230" i="1"/>
  <c r="P230" i="1" s="1"/>
  <c r="S231" i="1"/>
  <c r="M232" i="1"/>
  <c r="P232" i="1" s="1"/>
  <c r="S233" i="1"/>
  <c r="M234" i="1"/>
  <c r="P234" i="1" s="1"/>
  <c r="S235" i="1"/>
  <c r="M236" i="1"/>
  <c r="P236" i="1" s="1"/>
  <c r="S237" i="1"/>
  <c r="M238" i="1"/>
  <c r="P238" i="1" s="1"/>
  <c r="S239" i="1"/>
  <c r="M240" i="1"/>
  <c r="P240" i="1" s="1"/>
  <c r="S241" i="1"/>
  <c r="M242" i="1"/>
  <c r="P242" i="1" s="1"/>
  <c r="S243" i="1"/>
  <c r="M244" i="1"/>
  <c r="P244" i="1" s="1"/>
  <c r="S245" i="1"/>
  <c r="M246" i="1"/>
  <c r="P246" i="1" s="1"/>
  <c r="S247" i="1"/>
  <c r="M248" i="1"/>
  <c r="P248" i="1" s="1"/>
  <c r="S249" i="1"/>
  <c r="M250" i="1"/>
  <c r="P250" i="1" s="1"/>
  <c r="S251" i="1"/>
  <c r="M252" i="1"/>
  <c r="P252" i="1" s="1"/>
  <c r="S253" i="1"/>
  <c r="M254" i="1"/>
  <c r="P254" i="1" s="1"/>
  <c r="S255" i="1"/>
  <c r="M256" i="1"/>
  <c r="P256" i="1" s="1"/>
  <c r="S257" i="1"/>
  <c r="M258" i="1"/>
  <c r="P258" i="1" s="1"/>
  <c r="S259" i="1"/>
  <c r="M260" i="1"/>
  <c r="P260" i="1" s="1"/>
  <c r="S261" i="1"/>
  <c r="M262" i="1"/>
  <c r="P262" i="1" s="1"/>
  <c r="S263" i="1"/>
  <c r="M264" i="1"/>
  <c r="P264" i="1" s="1"/>
  <c r="S265" i="1"/>
  <c r="M266" i="1"/>
  <c r="P266" i="1" s="1"/>
  <c r="S267" i="1"/>
  <c r="M268" i="1"/>
  <c r="P268" i="1" s="1"/>
  <c r="S269" i="1"/>
  <c r="M270" i="1"/>
  <c r="P270" i="1" s="1"/>
  <c r="S271" i="1"/>
  <c r="M272" i="1"/>
  <c r="P272" i="1" s="1"/>
  <c r="S273" i="1"/>
  <c r="M274" i="1"/>
  <c r="P274" i="1" s="1"/>
  <c r="S275" i="1"/>
  <c r="M276" i="1"/>
  <c r="P276" i="1" s="1"/>
  <c r="S277" i="1"/>
  <c r="M278" i="1"/>
  <c r="P278" i="1" s="1"/>
  <c r="S279" i="1"/>
  <c r="M280" i="1"/>
  <c r="P280" i="1" s="1"/>
  <c r="S281" i="1"/>
  <c r="M282" i="1"/>
  <c r="P282" i="1" s="1"/>
  <c r="S283" i="1"/>
  <c r="M284" i="1"/>
  <c r="P284" i="1" s="1"/>
  <c r="S285" i="1"/>
  <c r="M286" i="1"/>
  <c r="P286" i="1" s="1"/>
  <c r="S287" i="1"/>
  <c r="M288" i="1"/>
  <c r="P288" i="1" s="1"/>
  <c r="S289" i="1"/>
  <c r="M290" i="1"/>
  <c r="P290" i="1" s="1"/>
  <c r="S291" i="1"/>
  <c r="M292" i="1"/>
  <c r="P292" i="1" s="1"/>
  <c r="S293" i="1"/>
  <c r="M294" i="1"/>
  <c r="P294" i="1" s="1"/>
  <c r="S295" i="1"/>
  <c r="M296" i="1"/>
  <c r="P296" i="1" s="1"/>
  <c r="S297" i="1"/>
  <c r="M298" i="1"/>
  <c r="P298" i="1" s="1"/>
  <c r="S299" i="1"/>
  <c r="M300" i="1"/>
  <c r="P300" i="1" s="1"/>
  <c r="S301" i="1"/>
  <c r="M302" i="1"/>
  <c r="P302" i="1" s="1"/>
  <c r="S303" i="1"/>
  <c r="M304" i="1"/>
  <c r="P304" i="1" s="1"/>
  <c r="S305" i="1"/>
  <c r="M306" i="1"/>
  <c r="P306" i="1" s="1"/>
  <c r="S307" i="1"/>
  <c r="M308" i="1"/>
  <c r="P308" i="1" s="1"/>
  <c r="S309" i="1"/>
  <c r="M310" i="1"/>
  <c r="P310" i="1" s="1"/>
  <c r="S311" i="1"/>
  <c r="M312" i="1"/>
  <c r="P312" i="1" s="1"/>
  <c r="S313" i="1"/>
  <c r="M314" i="1"/>
  <c r="P314" i="1" s="1"/>
  <c r="S315" i="1"/>
  <c r="M316" i="1"/>
  <c r="P316" i="1" s="1"/>
  <c r="S317" i="1"/>
  <c r="M318" i="1"/>
  <c r="P318" i="1" s="1"/>
  <c r="S319" i="1"/>
  <c r="M320" i="1"/>
  <c r="P320" i="1" s="1"/>
  <c r="S321" i="1"/>
  <c r="M322" i="1"/>
  <c r="P322" i="1" s="1"/>
  <c r="S323" i="1"/>
  <c r="M324" i="1"/>
  <c r="P324" i="1" s="1"/>
  <c r="S325" i="1"/>
  <c r="M326" i="1"/>
  <c r="P326" i="1" s="1"/>
  <c r="S327" i="1"/>
  <c r="M328" i="1"/>
  <c r="P328" i="1" s="1"/>
  <c r="S329" i="1"/>
  <c r="M330" i="1"/>
  <c r="P330" i="1" s="1"/>
  <c r="S331" i="1"/>
  <c r="M332" i="1"/>
  <c r="P332" i="1" s="1"/>
  <c r="S333" i="1"/>
  <c r="M334" i="1"/>
  <c r="P334" i="1" s="1"/>
  <c r="S335" i="1"/>
  <c r="M336" i="1"/>
  <c r="P336" i="1" s="1"/>
  <c r="S337" i="1"/>
  <c r="M338" i="1"/>
  <c r="P338" i="1" s="1"/>
  <c r="S339" i="1"/>
  <c r="M340" i="1"/>
  <c r="P340" i="1" s="1"/>
  <c r="S341" i="1"/>
  <c r="M342" i="1"/>
  <c r="P342" i="1" s="1"/>
  <c r="S343" i="1"/>
  <c r="M344" i="1"/>
  <c r="P344" i="1" s="1"/>
  <c r="S345" i="1"/>
  <c r="M346" i="1"/>
  <c r="P346" i="1" s="1"/>
  <c r="S347" i="1"/>
  <c r="M348" i="1"/>
  <c r="P348" i="1" s="1"/>
  <c r="S443" i="1"/>
  <c r="S448" i="1"/>
  <c r="S451" i="1"/>
  <c r="S456" i="1"/>
  <c r="S459" i="1"/>
  <c r="S464" i="1"/>
  <c r="S467" i="1"/>
  <c r="S472" i="1"/>
  <c r="S475" i="1"/>
  <c r="S480" i="1"/>
  <c r="S483" i="1"/>
  <c r="S488" i="1"/>
  <c r="S491" i="1"/>
  <c r="S496" i="1"/>
  <c r="S499" i="1"/>
  <c r="S504" i="1"/>
  <c r="S507" i="1"/>
  <c r="S512" i="1"/>
  <c r="S515" i="1"/>
  <c r="S520" i="1"/>
  <c r="S523" i="1"/>
  <c r="S528" i="1"/>
  <c r="S531" i="1"/>
  <c r="S536" i="1"/>
  <c r="S539" i="1"/>
  <c r="R545" i="1"/>
  <c r="R549" i="1"/>
  <c r="R553" i="1"/>
  <c r="R557" i="1"/>
  <c r="R561" i="1"/>
  <c r="S570" i="1"/>
  <c r="S572" i="1"/>
  <c r="S574" i="1"/>
  <c r="S576" i="1"/>
  <c r="S578" i="1"/>
  <c r="S580" i="1"/>
  <c r="S582" i="1"/>
  <c r="S584" i="1"/>
  <c r="S586" i="1"/>
  <c r="S588" i="1"/>
  <c r="S590" i="1"/>
  <c r="S592" i="1"/>
  <c r="S594" i="1"/>
  <c r="S596" i="1"/>
  <c r="S598" i="1"/>
  <c r="S600" i="1"/>
  <c r="S602" i="1"/>
  <c r="S604" i="1"/>
  <c r="S606" i="1"/>
  <c r="S608" i="1"/>
  <c r="S610" i="1"/>
  <c r="S612" i="1"/>
  <c r="S614" i="1"/>
  <c r="S616" i="1"/>
  <c r="S618" i="1"/>
  <c r="S620" i="1"/>
  <c r="S622" i="1"/>
  <c r="S624" i="1"/>
  <c r="S626" i="1"/>
  <c r="S628" i="1"/>
  <c r="S630" i="1"/>
  <c r="S632" i="1"/>
  <c r="S634" i="1"/>
  <c r="S636" i="1"/>
  <c r="S644" i="1"/>
  <c r="S652" i="1"/>
  <c r="R563" i="1"/>
  <c r="R569" i="1"/>
  <c r="R571" i="1"/>
  <c r="R573" i="1"/>
  <c r="R575" i="1"/>
  <c r="R577" i="1"/>
  <c r="R579" i="1"/>
  <c r="R581" i="1"/>
  <c r="R583" i="1"/>
  <c r="R585" i="1"/>
  <c r="R587" i="1"/>
  <c r="R589" i="1"/>
  <c r="R591" i="1"/>
  <c r="R593" i="1"/>
  <c r="R595" i="1"/>
  <c r="R597" i="1"/>
  <c r="R599" i="1"/>
  <c r="R601" i="1"/>
  <c r="R603" i="1"/>
  <c r="R605" i="1"/>
  <c r="R607" i="1"/>
  <c r="R609" i="1"/>
  <c r="R611" i="1"/>
  <c r="R613" i="1"/>
  <c r="R615" i="1"/>
  <c r="R617" i="1"/>
  <c r="R619" i="1"/>
  <c r="R621" i="1"/>
  <c r="R623" i="1"/>
  <c r="R625" i="1"/>
  <c r="R627" i="1"/>
  <c r="R629" i="1"/>
  <c r="R631" i="1"/>
  <c r="R633" i="1"/>
  <c r="R635" i="1"/>
  <c r="S638" i="1"/>
  <c r="S642" i="1"/>
  <c r="S650" i="1"/>
  <c r="R543" i="1"/>
  <c r="R547" i="1"/>
  <c r="R551" i="1"/>
  <c r="R555" i="1"/>
  <c r="R559" i="1"/>
  <c r="R565" i="1"/>
  <c r="S640" i="1"/>
  <c r="S648" i="1"/>
  <c r="S656" i="1"/>
  <c r="S546" i="1"/>
  <c r="S550" i="1"/>
  <c r="S554" i="1"/>
  <c r="S558" i="1"/>
  <c r="R567" i="1"/>
  <c r="S646" i="1"/>
  <c r="S654" i="1"/>
  <c r="S674" i="1"/>
  <c r="L562" i="1"/>
  <c r="N562" i="1" s="1"/>
  <c r="L564" i="1"/>
  <c r="N564" i="1" s="1"/>
  <c r="L566" i="1"/>
  <c r="N566" i="1" s="1"/>
  <c r="O532" i="1" s="1"/>
  <c r="L568" i="1"/>
  <c r="N568" i="1" s="1"/>
  <c r="M569" i="1"/>
  <c r="P569" i="1" s="1"/>
  <c r="M571" i="1"/>
  <c r="P571" i="1" s="1"/>
  <c r="M573" i="1"/>
  <c r="P573" i="1" s="1"/>
  <c r="Q506" i="1" s="1"/>
  <c r="M575" i="1"/>
  <c r="P575" i="1" s="1"/>
  <c r="M577" i="1"/>
  <c r="P577" i="1" s="1"/>
  <c r="M579" i="1"/>
  <c r="P579" i="1" s="1"/>
  <c r="M581" i="1"/>
  <c r="P581" i="1" s="1"/>
  <c r="M583" i="1"/>
  <c r="P583" i="1" s="1"/>
  <c r="M585" i="1"/>
  <c r="P585" i="1" s="1"/>
  <c r="M587" i="1"/>
  <c r="P587" i="1" s="1"/>
  <c r="M589" i="1"/>
  <c r="P589" i="1" s="1"/>
  <c r="Q560" i="1" s="1"/>
  <c r="M591" i="1"/>
  <c r="P591" i="1" s="1"/>
  <c r="M593" i="1"/>
  <c r="P593" i="1" s="1"/>
  <c r="M595" i="1"/>
  <c r="P595" i="1" s="1"/>
  <c r="M597" i="1"/>
  <c r="P597" i="1" s="1"/>
  <c r="M599" i="1"/>
  <c r="P599" i="1" s="1"/>
  <c r="M601" i="1"/>
  <c r="P601" i="1" s="1"/>
  <c r="M603" i="1"/>
  <c r="P603" i="1" s="1"/>
  <c r="M605" i="1"/>
  <c r="P605" i="1" s="1"/>
  <c r="M607" i="1"/>
  <c r="P607" i="1" s="1"/>
  <c r="M609" i="1"/>
  <c r="P609" i="1" s="1"/>
  <c r="M611" i="1"/>
  <c r="P611" i="1" s="1"/>
  <c r="M613" i="1"/>
  <c r="P613" i="1" s="1"/>
  <c r="Q789" i="1" s="1"/>
  <c r="M615" i="1"/>
  <c r="P615" i="1" s="1"/>
  <c r="M617" i="1"/>
  <c r="P617" i="1" s="1"/>
  <c r="M619" i="1"/>
  <c r="P619" i="1" s="1"/>
  <c r="M621" i="1"/>
  <c r="P621" i="1" s="1"/>
  <c r="M623" i="1"/>
  <c r="P623" i="1" s="1"/>
  <c r="M625" i="1"/>
  <c r="P625" i="1" s="1"/>
  <c r="M627" i="1"/>
  <c r="P627" i="1" s="1"/>
  <c r="M629" i="1"/>
  <c r="P629" i="1" s="1"/>
  <c r="M631" i="1"/>
  <c r="P631" i="1" s="1"/>
  <c r="M633" i="1"/>
  <c r="P633" i="1" s="1"/>
  <c r="M635" i="1"/>
  <c r="P635" i="1" s="1"/>
  <c r="M637" i="1"/>
  <c r="P637" i="1" s="1"/>
  <c r="R637" i="1"/>
  <c r="M639" i="1"/>
  <c r="P639" i="1" s="1"/>
  <c r="R639" i="1"/>
  <c r="R641" i="1"/>
  <c r="R643" i="1"/>
  <c r="R645" i="1"/>
  <c r="R647" i="1"/>
  <c r="R649" i="1"/>
  <c r="R651" i="1"/>
  <c r="R653" i="1"/>
  <c r="R655" i="1"/>
  <c r="R657" i="1"/>
  <c r="R659" i="1"/>
  <c r="R661" i="1"/>
  <c r="R663" i="1"/>
  <c r="R665" i="1"/>
  <c r="R667" i="1"/>
  <c r="R669" i="1"/>
  <c r="R671" i="1"/>
  <c r="R673" i="1"/>
  <c r="S677" i="1"/>
  <c r="S680" i="1"/>
  <c r="S685" i="1"/>
  <c r="S688" i="1"/>
  <c r="S693" i="1"/>
  <c r="S696" i="1"/>
  <c r="S701" i="1"/>
  <c r="S704" i="1"/>
  <c r="S709" i="1"/>
  <c r="S712" i="1"/>
  <c r="S717" i="1"/>
  <c r="S720" i="1"/>
  <c r="S725" i="1"/>
  <c r="S728" i="1"/>
  <c r="S733" i="1"/>
  <c r="S736" i="1"/>
  <c r="S741" i="1"/>
  <c r="S744" i="1"/>
  <c r="S749" i="1"/>
  <c r="S752" i="1"/>
  <c r="S757" i="1"/>
  <c r="S760" i="1"/>
  <c r="S765" i="1"/>
  <c r="S768" i="1"/>
  <c r="S773" i="1"/>
  <c r="S776" i="1"/>
  <c r="S781" i="1"/>
  <c r="S784" i="1"/>
  <c r="S789" i="1"/>
  <c r="S792" i="1"/>
  <c r="R800" i="1"/>
  <c r="S801" i="1"/>
  <c r="S802" i="1"/>
  <c r="R805" i="1"/>
  <c r="R808" i="1"/>
  <c r="S809" i="1"/>
  <c r="S810" i="1"/>
  <c r="R813" i="1"/>
  <c r="R816" i="1"/>
  <c r="S817" i="1"/>
  <c r="S818" i="1"/>
  <c r="R823" i="1"/>
  <c r="R824" i="1"/>
  <c r="R827" i="1"/>
  <c r="R828" i="1"/>
  <c r="S832" i="1"/>
  <c r="R835" i="1"/>
  <c r="R836" i="1"/>
  <c r="S840" i="1"/>
  <c r="R843" i="1"/>
  <c r="R844" i="1"/>
  <c r="S848" i="1"/>
  <c r="R851" i="1"/>
  <c r="R852" i="1"/>
  <c r="S856" i="1"/>
  <c r="R859" i="1"/>
  <c r="R860" i="1"/>
  <c r="S864" i="1"/>
  <c r="R798" i="1"/>
  <c r="S799" i="1"/>
  <c r="S800" i="1"/>
  <c r="R803" i="1"/>
  <c r="R806" i="1"/>
  <c r="S807" i="1"/>
  <c r="S808" i="1"/>
  <c r="R811" i="1"/>
  <c r="R814" i="1"/>
  <c r="S815" i="1"/>
  <c r="S816" i="1"/>
  <c r="R819" i="1"/>
  <c r="R821" i="1"/>
  <c r="R822" i="1"/>
  <c r="S826" i="1"/>
  <c r="R829" i="1"/>
  <c r="R830" i="1"/>
  <c r="S834" i="1"/>
  <c r="R837" i="1"/>
  <c r="R838" i="1"/>
  <c r="S842" i="1"/>
  <c r="R845" i="1"/>
  <c r="R846" i="1"/>
  <c r="S850" i="1"/>
  <c r="R853" i="1"/>
  <c r="R854" i="1"/>
  <c r="S858" i="1"/>
  <c r="R861" i="1"/>
  <c r="R862" i="1"/>
  <c r="S798" i="1"/>
  <c r="R801" i="1"/>
  <c r="R804" i="1"/>
  <c r="S805" i="1"/>
  <c r="S806" i="1"/>
  <c r="R809" i="1"/>
  <c r="R812" i="1"/>
  <c r="S813" i="1"/>
  <c r="S814" i="1"/>
  <c r="R817" i="1"/>
  <c r="R820" i="1"/>
  <c r="S828" i="1"/>
  <c r="R831" i="1"/>
  <c r="R832" i="1"/>
  <c r="S836" i="1"/>
  <c r="R839" i="1"/>
  <c r="R840" i="1"/>
  <c r="S844" i="1"/>
  <c r="R847" i="1"/>
  <c r="R848" i="1"/>
  <c r="S852" i="1"/>
  <c r="R855" i="1"/>
  <c r="R856" i="1"/>
  <c r="S860" i="1"/>
  <c r="R863" i="1"/>
  <c r="R864" i="1"/>
  <c r="R797" i="1"/>
  <c r="R799" i="1"/>
  <c r="R802" i="1"/>
  <c r="S803" i="1"/>
  <c r="S804" i="1"/>
  <c r="R807" i="1"/>
  <c r="R810" i="1"/>
  <c r="S811" i="1"/>
  <c r="S812" i="1"/>
  <c r="R815" i="1"/>
  <c r="R818" i="1"/>
  <c r="S819" i="1"/>
  <c r="R825" i="1"/>
  <c r="R826" i="1"/>
  <c r="S830" i="1"/>
  <c r="R833" i="1"/>
  <c r="R834" i="1"/>
  <c r="S838" i="1"/>
  <c r="R841" i="1"/>
  <c r="R842" i="1"/>
  <c r="S846" i="1"/>
  <c r="R849" i="1"/>
  <c r="R850" i="1"/>
  <c r="S854" i="1"/>
  <c r="R857" i="1"/>
  <c r="R858" i="1"/>
  <c r="S862" i="1"/>
  <c r="R865" i="1"/>
  <c r="S820" i="1"/>
  <c r="M821" i="1"/>
  <c r="P821" i="1" s="1"/>
  <c r="S822" i="1"/>
  <c r="M823" i="1"/>
  <c r="P823" i="1" s="1"/>
  <c r="S824" i="1"/>
  <c r="M825" i="1"/>
  <c r="P825" i="1" s="1"/>
  <c r="M827" i="1"/>
  <c r="P827" i="1" s="1"/>
  <c r="Q755" i="1" s="1"/>
  <c r="M829" i="1"/>
  <c r="P829" i="1" s="1"/>
  <c r="M831" i="1"/>
  <c r="P831" i="1" s="1"/>
  <c r="M833" i="1"/>
  <c r="P833" i="1" s="1"/>
  <c r="M835" i="1"/>
  <c r="P835" i="1" s="1"/>
  <c r="M837" i="1"/>
  <c r="P837" i="1" s="1"/>
  <c r="M839" i="1"/>
  <c r="P839" i="1" s="1"/>
  <c r="M841" i="1"/>
  <c r="P841" i="1" s="1"/>
  <c r="M843" i="1"/>
  <c r="P843" i="1" s="1"/>
  <c r="M845" i="1"/>
  <c r="P845" i="1" s="1"/>
  <c r="M847" i="1"/>
  <c r="P847" i="1" s="1"/>
  <c r="M849" i="1"/>
  <c r="P849" i="1" s="1"/>
  <c r="M851" i="1"/>
  <c r="P851" i="1" s="1"/>
  <c r="Q1038" i="1" s="1"/>
  <c r="M853" i="1"/>
  <c r="P853" i="1" s="1"/>
  <c r="M855" i="1"/>
  <c r="P855" i="1" s="1"/>
  <c r="M857" i="1"/>
  <c r="P857" i="1" s="1"/>
  <c r="M859" i="1"/>
  <c r="P859" i="1" s="1"/>
  <c r="M861" i="1"/>
  <c r="P861" i="1" s="1"/>
  <c r="M863" i="1"/>
  <c r="P863" i="1" s="1"/>
  <c r="M865" i="1"/>
  <c r="P865" i="1" s="1"/>
  <c r="R872" i="1"/>
  <c r="R880" i="1"/>
  <c r="R888" i="1"/>
  <c r="R896" i="1"/>
  <c r="R904" i="1"/>
  <c r="R912" i="1"/>
  <c r="R920" i="1"/>
  <c r="R928" i="1"/>
  <c r="R936" i="1"/>
  <c r="R944" i="1"/>
  <c r="R952" i="1"/>
  <c r="R960" i="1"/>
  <c r="R968" i="1"/>
  <c r="R976" i="1"/>
  <c r="L978" i="1"/>
  <c r="N978" i="1" s="1"/>
  <c r="M978" i="1"/>
  <c r="P978" i="1" s="1"/>
  <c r="L982" i="1"/>
  <c r="N982" i="1" s="1"/>
  <c r="O737" i="1" s="1"/>
  <c r="M982" i="1"/>
  <c r="P982" i="1" s="1"/>
  <c r="L986" i="1"/>
  <c r="N986" i="1" s="1"/>
  <c r="M986" i="1"/>
  <c r="P986" i="1" s="1"/>
  <c r="L990" i="1"/>
  <c r="N990" i="1" s="1"/>
  <c r="M990" i="1"/>
  <c r="P990" i="1" s="1"/>
  <c r="L994" i="1"/>
  <c r="N994" i="1" s="1"/>
  <c r="M994" i="1"/>
  <c r="P994" i="1" s="1"/>
  <c r="L998" i="1"/>
  <c r="N998" i="1" s="1"/>
  <c r="O482" i="1" s="1"/>
  <c r="M998" i="1"/>
  <c r="P998" i="1" s="1"/>
  <c r="L1002" i="1"/>
  <c r="N1002" i="1" s="1"/>
  <c r="M1002" i="1"/>
  <c r="P1002" i="1" s="1"/>
  <c r="L1006" i="1"/>
  <c r="N1006" i="1" s="1"/>
  <c r="O907" i="1" s="1"/>
  <c r="M1006" i="1"/>
  <c r="P1006" i="1" s="1"/>
  <c r="L1010" i="1"/>
  <c r="N1010" i="1" s="1"/>
  <c r="M1010" i="1"/>
  <c r="P1010" i="1" s="1"/>
  <c r="L1014" i="1"/>
  <c r="N1014" i="1" s="1"/>
  <c r="M1014" i="1"/>
  <c r="P1014" i="1" s="1"/>
  <c r="L1018" i="1"/>
  <c r="N1018" i="1" s="1"/>
  <c r="M1018" i="1"/>
  <c r="P1018" i="1" s="1"/>
  <c r="R1024" i="1"/>
  <c r="S979" i="1"/>
  <c r="S983" i="1"/>
  <c r="S987" i="1"/>
  <c r="S991" i="1"/>
  <c r="S995" i="1"/>
  <c r="S999" i="1"/>
  <c r="S1003" i="1"/>
  <c r="S1007" i="1"/>
  <c r="S1011" i="1"/>
  <c r="S1015" i="1"/>
  <c r="M866" i="1"/>
  <c r="P866" i="1" s="1"/>
  <c r="M874" i="1"/>
  <c r="P874" i="1" s="1"/>
  <c r="M882" i="1"/>
  <c r="P882" i="1" s="1"/>
  <c r="M890" i="1"/>
  <c r="P890" i="1" s="1"/>
  <c r="M898" i="1"/>
  <c r="P898" i="1" s="1"/>
  <c r="M906" i="1"/>
  <c r="P906" i="1" s="1"/>
  <c r="M914" i="1"/>
  <c r="P914" i="1" s="1"/>
  <c r="M922" i="1"/>
  <c r="P922" i="1" s="1"/>
  <c r="M930" i="1"/>
  <c r="P930" i="1" s="1"/>
  <c r="M938" i="1"/>
  <c r="P938" i="1" s="1"/>
  <c r="M946" i="1"/>
  <c r="P946" i="1" s="1"/>
  <c r="M954" i="1"/>
  <c r="P954" i="1" s="1"/>
  <c r="M962" i="1"/>
  <c r="P962" i="1" s="1"/>
  <c r="M970" i="1"/>
  <c r="P970" i="1" s="1"/>
  <c r="L980" i="1"/>
  <c r="N980" i="1" s="1"/>
  <c r="M980" i="1"/>
  <c r="P980" i="1" s="1"/>
  <c r="L984" i="1"/>
  <c r="N984" i="1" s="1"/>
  <c r="M984" i="1"/>
  <c r="P984" i="1" s="1"/>
  <c r="L988" i="1"/>
  <c r="N988" i="1" s="1"/>
  <c r="M988" i="1"/>
  <c r="P988" i="1" s="1"/>
  <c r="L992" i="1"/>
  <c r="N992" i="1" s="1"/>
  <c r="M992" i="1"/>
  <c r="P992" i="1" s="1"/>
  <c r="L996" i="1"/>
  <c r="N996" i="1" s="1"/>
  <c r="M996" i="1"/>
  <c r="P996" i="1" s="1"/>
  <c r="L1000" i="1"/>
  <c r="N1000" i="1" s="1"/>
  <c r="M1000" i="1"/>
  <c r="P1000" i="1" s="1"/>
  <c r="L1004" i="1"/>
  <c r="N1004" i="1" s="1"/>
  <c r="M1004" i="1"/>
  <c r="P1004" i="1" s="1"/>
  <c r="L1008" i="1"/>
  <c r="N1008" i="1" s="1"/>
  <c r="M1008" i="1"/>
  <c r="P1008" i="1" s="1"/>
  <c r="L1012" i="1"/>
  <c r="N1012" i="1" s="1"/>
  <c r="M1012" i="1"/>
  <c r="P1012" i="1" s="1"/>
  <c r="L1016" i="1"/>
  <c r="N1016" i="1" s="1"/>
  <c r="M1016" i="1"/>
  <c r="P1016" i="1" s="1"/>
  <c r="L1020" i="1"/>
  <c r="N1020" i="1" s="1"/>
  <c r="M1020" i="1"/>
  <c r="P1020" i="1" s="1"/>
  <c r="R1025" i="1"/>
  <c r="M868" i="1"/>
  <c r="P868" i="1" s="1"/>
  <c r="M876" i="1"/>
  <c r="P876" i="1" s="1"/>
  <c r="M884" i="1"/>
  <c r="P884" i="1" s="1"/>
  <c r="M892" i="1"/>
  <c r="P892" i="1" s="1"/>
  <c r="M900" i="1"/>
  <c r="P900" i="1" s="1"/>
  <c r="M908" i="1"/>
  <c r="P908" i="1" s="1"/>
  <c r="M916" i="1"/>
  <c r="P916" i="1" s="1"/>
  <c r="M924" i="1"/>
  <c r="P924" i="1" s="1"/>
  <c r="M932" i="1"/>
  <c r="P932" i="1" s="1"/>
  <c r="M940" i="1"/>
  <c r="P940" i="1" s="1"/>
  <c r="M948" i="1"/>
  <c r="P948" i="1" s="1"/>
  <c r="M956" i="1"/>
  <c r="P956" i="1" s="1"/>
  <c r="M964" i="1"/>
  <c r="P964" i="1" s="1"/>
  <c r="M972" i="1"/>
  <c r="P972" i="1" s="1"/>
  <c r="S981" i="1"/>
  <c r="S985" i="1"/>
  <c r="S989" i="1"/>
  <c r="S993" i="1"/>
  <c r="S997" i="1"/>
  <c r="S1001" i="1"/>
  <c r="S1005" i="1"/>
  <c r="S1009" i="1"/>
  <c r="S1013" i="1"/>
  <c r="S1017" i="1"/>
  <c r="L1022" i="1"/>
  <c r="N1022" i="1" s="1"/>
  <c r="M1022" i="1"/>
  <c r="P1022" i="1" s="1"/>
  <c r="R1129" i="1"/>
  <c r="R1133" i="1"/>
  <c r="R1137" i="1"/>
  <c r="R1141" i="1"/>
  <c r="R1145" i="1"/>
  <c r="R1149" i="1"/>
  <c r="R1153" i="1"/>
  <c r="R1157" i="1"/>
  <c r="S1170" i="1"/>
  <c r="S1178" i="1"/>
  <c r="S1186" i="1"/>
  <c r="S1200" i="1"/>
  <c r="R1159" i="1"/>
  <c r="S1162" i="1"/>
  <c r="S1164" i="1"/>
  <c r="S1166" i="1"/>
  <c r="S1168" i="1"/>
  <c r="S1176" i="1"/>
  <c r="S1184" i="1"/>
  <c r="S1192" i="1"/>
  <c r="S1198" i="1"/>
  <c r="R1131" i="1"/>
  <c r="R1135" i="1"/>
  <c r="R1139" i="1"/>
  <c r="R1143" i="1"/>
  <c r="R1147" i="1"/>
  <c r="R1151" i="1"/>
  <c r="R1155" i="1"/>
  <c r="R1161" i="1"/>
  <c r="R1163" i="1"/>
  <c r="R1165" i="1"/>
  <c r="R1167" i="1"/>
  <c r="S1174" i="1"/>
  <c r="S1182" i="1"/>
  <c r="S1190" i="1"/>
  <c r="S1196" i="1"/>
  <c r="S1204" i="1"/>
  <c r="S1228" i="1"/>
  <c r="S1172" i="1"/>
  <c r="S1180" i="1"/>
  <c r="S1188" i="1"/>
  <c r="S1194" i="1"/>
  <c r="S1202" i="1"/>
  <c r="R1229" i="1"/>
  <c r="M1235" i="1"/>
  <c r="P1235" i="1" s="1"/>
  <c r="R1237" i="1"/>
  <c r="M1243" i="1"/>
  <c r="P1243" i="1" s="1"/>
  <c r="R1245" i="1"/>
  <c r="M1251" i="1"/>
  <c r="P1251" i="1" s="1"/>
  <c r="R1253" i="1"/>
  <c r="M1259" i="1"/>
  <c r="P1259" i="1" s="1"/>
  <c r="R1261" i="1"/>
  <c r="R1279" i="1"/>
  <c r="M1229" i="1"/>
  <c r="P1229" i="1" s="1"/>
  <c r="M1237" i="1"/>
  <c r="P1237" i="1" s="1"/>
  <c r="M1245" i="1"/>
  <c r="P1245" i="1" s="1"/>
  <c r="M1253" i="1"/>
  <c r="P1253" i="1" s="1"/>
  <c r="M1261" i="1"/>
  <c r="P1261" i="1" s="1"/>
  <c r="S1275" i="1"/>
  <c r="L1158" i="1"/>
  <c r="N1158" i="1" s="1"/>
  <c r="L1160" i="1"/>
  <c r="N1160" i="1" s="1"/>
  <c r="M1163" i="1"/>
  <c r="P1163" i="1" s="1"/>
  <c r="M1165" i="1"/>
  <c r="P1165" i="1" s="1"/>
  <c r="M1167" i="1"/>
  <c r="P1167" i="1" s="1"/>
  <c r="R1280" i="1"/>
  <c r="R1267" i="1"/>
  <c r="R1271" i="1"/>
  <c r="S1278" i="1"/>
  <c r="S1408" i="1"/>
  <c r="S1416" i="1"/>
  <c r="S1424" i="1"/>
  <c r="S1432" i="1"/>
  <c r="S1438" i="1"/>
  <c r="S1446" i="1"/>
  <c r="S1454" i="1"/>
  <c r="S1462" i="1"/>
  <c r="S1470" i="1"/>
  <c r="S1478" i="1"/>
  <c r="S1486" i="1"/>
  <c r="S1494" i="1"/>
  <c r="R1383" i="1"/>
  <c r="R1387" i="1"/>
  <c r="R1391" i="1"/>
  <c r="R1395" i="1"/>
  <c r="R1399" i="1"/>
  <c r="S1406" i="1"/>
  <c r="S1414" i="1"/>
  <c r="S1422" i="1"/>
  <c r="S1430" i="1"/>
  <c r="S1444" i="1"/>
  <c r="S1452" i="1"/>
  <c r="S1460" i="1"/>
  <c r="S1468" i="1"/>
  <c r="S1476" i="1"/>
  <c r="S1484" i="1"/>
  <c r="S1492" i="1"/>
  <c r="S1514" i="1"/>
  <c r="S1530" i="1"/>
  <c r="S1384" i="1"/>
  <c r="S1388" i="1"/>
  <c r="S1392" i="1"/>
  <c r="S1396" i="1"/>
  <c r="S1400" i="1"/>
  <c r="R1403" i="1"/>
  <c r="S1404" i="1"/>
  <c r="S1412" i="1"/>
  <c r="S1420" i="1"/>
  <c r="S1428" i="1"/>
  <c r="S1436" i="1"/>
  <c r="S1442" i="1"/>
  <c r="S1450" i="1"/>
  <c r="S1458" i="1"/>
  <c r="S1466" i="1"/>
  <c r="S1474" i="1"/>
  <c r="S1482" i="1"/>
  <c r="S1490" i="1"/>
  <c r="S1532" i="1"/>
  <c r="R1381" i="1"/>
  <c r="R1385" i="1"/>
  <c r="R1389" i="1"/>
  <c r="R1393" i="1"/>
  <c r="R1397" i="1"/>
  <c r="R1401" i="1"/>
  <c r="S1410" i="1"/>
  <c r="S1418" i="1"/>
  <c r="S1426" i="1"/>
  <c r="S1434" i="1"/>
  <c r="S1440" i="1"/>
  <c r="S1448" i="1"/>
  <c r="S1456" i="1"/>
  <c r="S1464" i="1"/>
  <c r="S1472" i="1"/>
  <c r="S1480" i="1"/>
  <c r="S1488" i="1"/>
  <c r="S1496" i="1"/>
  <c r="R1516" i="1"/>
  <c r="M1519" i="1"/>
  <c r="P1519" i="1" s="1"/>
  <c r="L1519" i="1"/>
  <c r="N1519" i="1" s="1"/>
  <c r="S1520" i="1"/>
  <c r="R1524" i="1"/>
  <c r="M1527" i="1"/>
  <c r="P1527" i="1" s="1"/>
  <c r="L1527" i="1"/>
  <c r="N1527" i="1" s="1"/>
  <c r="S1528" i="1"/>
  <c r="S1537" i="1"/>
  <c r="S1545" i="1"/>
  <c r="S1553" i="1"/>
  <c r="S1561" i="1"/>
  <c r="S1569" i="1"/>
  <c r="S1577" i="1"/>
  <c r="S1585" i="1"/>
  <c r="S1593" i="1"/>
  <c r="S1601" i="1"/>
  <c r="S1609" i="1"/>
  <c r="S1617" i="1"/>
  <c r="S1625" i="1"/>
  <c r="S1647" i="1"/>
  <c r="R1518" i="1"/>
  <c r="M1521" i="1"/>
  <c r="P1521" i="1" s="1"/>
  <c r="L1521" i="1"/>
  <c r="N1521" i="1" s="1"/>
  <c r="S1522" i="1"/>
  <c r="R1526" i="1"/>
  <c r="M1529" i="1"/>
  <c r="P1529" i="1" s="1"/>
  <c r="L1529" i="1"/>
  <c r="N1529" i="1" s="1"/>
  <c r="M1531" i="1"/>
  <c r="P1531" i="1" s="1"/>
  <c r="L1531" i="1"/>
  <c r="N1531" i="1" s="1"/>
  <c r="M1533" i="1"/>
  <c r="P1533" i="1" s="1"/>
  <c r="L1533" i="1"/>
  <c r="N1533" i="1" s="1"/>
  <c r="S1535" i="1"/>
  <c r="S1543" i="1"/>
  <c r="S1551" i="1"/>
  <c r="S1559" i="1"/>
  <c r="S1567" i="1"/>
  <c r="S1575" i="1"/>
  <c r="S1583" i="1"/>
  <c r="S1591" i="1"/>
  <c r="S1599" i="1"/>
  <c r="S1607" i="1"/>
  <c r="S1615" i="1"/>
  <c r="S1623" i="1"/>
  <c r="S1631" i="1"/>
  <c r="S1649" i="1"/>
  <c r="S1655" i="1"/>
  <c r="S1659" i="1"/>
  <c r="S1663" i="1"/>
  <c r="S1667" i="1"/>
  <c r="R1514" i="1"/>
  <c r="M1515" i="1"/>
  <c r="P1515" i="1" s="1"/>
  <c r="Q1434" i="1" s="1"/>
  <c r="L1515" i="1"/>
  <c r="N1515" i="1" s="1"/>
  <c r="O1307" i="1" s="1"/>
  <c r="S1516" i="1"/>
  <c r="R1520" i="1"/>
  <c r="M1523" i="1"/>
  <c r="P1523" i="1" s="1"/>
  <c r="L1523" i="1"/>
  <c r="N1523" i="1" s="1"/>
  <c r="S1524" i="1"/>
  <c r="R1528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51" i="1"/>
  <c r="M1517" i="1"/>
  <c r="P1517" i="1" s="1"/>
  <c r="L1517" i="1"/>
  <c r="N1517" i="1" s="1"/>
  <c r="O1608" i="1" s="1"/>
  <c r="S1518" i="1"/>
  <c r="R1522" i="1"/>
  <c r="M1525" i="1"/>
  <c r="P1525" i="1" s="1"/>
  <c r="L1525" i="1"/>
  <c r="N1525" i="1" s="1"/>
  <c r="S1526" i="1"/>
  <c r="R1530" i="1"/>
  <c r="R1532" i="1"/>
  <c r="R1534" i="1"/>
  <c r="S1539" i="1"/>
  <c r="S1547" i="1"/>
  <c r="S1555" i="1"/>
  <c r="S1563" i="1"/>
  <c r="S1571" i="1"/>
  <c r="S1579" i="1"/>
  <c r="S1587" i="1"/>
  <c r="S1595" i="1"/>
  <c r="S1603" i="1"/>
  <c r="S1611" i="1"/>
  <c r="S1619" i="1"/>
  <c r="S1627" i="1"/>
  <c r="S1645" i="1"/>
  <c r="S1653" i="1"/>
  <c r="S1657" i="1"/>
  <c r="S1661" i="1"/>
  <c r="S1665" i="1"/>
  <c r="R1536" i="1"/>
  <c r="R1538" i="1"/>
  <c r="R1540" i="1"/>
  <c r="R1542" i="1"/>
  <c r="R1544" i="1"/>
  <c r="R1546" i="1"/>
  <c r="R1548" i="1"/>
  <c r="R1550" i="1"/>
  <c r="R1552" i="1"/>
  <c r="R1554" i="1"/>
  <c r="R1556" i="1"/>
  <c r="R1558" i="1"/>
  <c r="R1560" i="1"/>
  <c r="R1562" i="1"/>
  <c r="R1564" i="1"/>
  <c r="R1566" i="1"/>
  <c r="R1568" i="1"/>
  <c r="R1570" i="1"/>
  <c r="R1572" i="1"/>
  <c r="R1574" i="1"/>
  <c r="R1576" i="1"/>
  <c r="R1578" i="1"/>
  <c r="R1580" i="1"/>
  <c r="R1582" i="1"/>
  <c r="R1584" i="1"/>
  <c r="R1586" i="1"/>
  <c r="R1588" i="1"/>
  <c r="R1590" i="1"/>
  <c r="R1592" i="1"/>
  <c r="R1594" i="1"/>
  <c r="R1596" i="1"/>
  <c r="R1598" i="1"/>
  <c r="R1600" i="1"/>
  <c r="R1602" i="1"/>
  <c r="R1604" i="1"/>
  <c r="R1606" i="1"/>
  <c r="R1608" i="1"/>
  <c r="R1610" i="1"/>
  <c r="R1612" i="1"/>
  <c r="R1614" i="1"/>
  <c r="R1616" i="1"/>
  <c r="R1618" i="1"/>
  <c r="R1620" i="1"/>
  <c r="R1622" i="1"/>
  <c r="R1624" i="1"/>
  <c r="R1626" i="1"/>
  <c r="R1628" i="1"/>
  <c r="R1630" i="1"/>
  <c r="R1632" i="1"/>
  <c r="R1634" i="1"/>
  <c r="R1636" i="1"/>
  <c r="R1638" i="1"/>
  <c r="R1640" i="1"/>
  <c r="R1642" i="1"/>
  <c r="R1644" i="1"/>
  <c r="R1646" i="1"/>
  <c r="R1648" i="1"/>
  <c r="R1650" i="1"/>
  <c r="R1652" i="1"/>
  <c r="R1653" i="1"/>
  <c r="M1654" i="1"/>
  <c r="P1654" i="1" s="1"/>
  <c r="L1654" i="1"/>
  <c r="N1654" i="1" s="1"/>
  <c r="R1655" i="1"/>
  <c r="M1656" i="1"/>
  <c r="P1656" i="1" s="1"/>
  <c r="L1656" i="1"/>
  <c r="N1656" i="1" s="1"/>
  <c r="R1657" i="1"/>
  <c r="M1658" i="1"/>
  <c r="P1658" i="1" s="1"/>
  <c r="L1658" i="1"/>
  <c r="N1658" i="1" s="1"/>
  <c r="R1659" i="1"/>
  <c r="M1660" i="1"/>
  <c r="P1660" i="1" s="1"/>
  <c r="L1660" i="1"/>
  <c r="N1660" i="1" s="1"/>
  <c r="R1661" i="1"/>
  <c r="M1662" i="1"/>
  <c r="P1662" i="1" s="1"/>
  <c r="L1662" i="1"/>
  <c r="N1662" i="1" s="1"/>
  <c r="R1663" i="1"/>
  <c r="M1664" i="1"/>
  <c r="P1664" i="1" s="1"/>
  <c r="L1664" i="1"/>
  <c r="N1664" i="1" s="1"/>
  <c r="R1665" i="1"/>
  <c r="M1666" i="1"/>
  <c r="P1666" i="1" s="1"/>
  <c r="L1666" i="1"/>
  <c r="N1666" i="1" s="1"/>
  <c r="R1667" i="1"/>
  <c r="M1668" i="1"/>
  <c r="P1668" i="1" s="1"/>
  <c r="L1668" i="1"/>
  <c r="N1668" i="1" s="1"/>
  <c r="S1669" i="1"/>
  <c r="R1673" i="1"/>
  <c r="M1676" i="1"/>
  <c r="P1676" i="1" s="1"/>
  <c r="L1676" i="1"/>
  <c r="N1676" i="1" s="1"/>
  <c r="S1677" i="1"/>
  <c r="R1681" i="1"/>
  <c r="S1684" i="1"/>
  <c r="S1692" i="1"/>
  <c r="S1706" i="1"/>
  <c r="S1722" i="1"/>
  <c r="S1730" i="1"/>
  <c r="M1670" i="1"/>
  <c r="P1670" i="1" s="1"/>
  <c r="L1670" i="1"/>
  <c r="N1670" i="1" s="1"/>
  <c r="O1555" i="1" s="1"/>
  <c r="S1671" i="1"/>
  <c r="R1675" i="1"/>
  <c r="M1678" i="1"/>
  <c r="P1678" i="1" s="1"/>
  <c r="L1678" i="1"/>
  <c r="N1678" i="1" s="1"/>
  <c r="S1679" i="1"/>
  <c r="R1683" i="1"/>
  <c r="S1690" i="1"/>
  <c r="S1698" i="1"/>
  <c r="S1704" i="1"/>
  <c r="S1724" i="1"/>
  <c r="R1735" i="1"/>
  <c r="R1669" i="1"/>
  <c r="M1672" i="1"/>
  <c r="P1672" i="1" s="1"/>
  <c r="Q1708" i="1" s="1"/>
  <c r="L1672" i="1"/>
  <c r="N1672" i="1" s="1"/>
  <c r="O1514" i="1" s="1"/>
  <c r="S1673" i="1"/>
  <c r="R1677" i="1"/>
  <c r="M1680" i="1"/>
  <c r="P1680" i="1" s="1"/>
  <c r="L1680" i="1"/>
  <c r="N1680" i="1" s="1"/>
  <c r="S1681" i="1"/>
  <c r="S1688" i="1"/>
  <c r="S1696" i="1"/>
  <c r="S1702" i="1"/>
  <c r="S1726" i="1"/>
  <c r="S1738" i="1"/>
  <c r="R1671" i="1"/>
  <c r="M1674" i="1"/>
  <c r="P1674" i="1" s="1"/>
  <c r="L1674" i="1"/>
  <c r="N1674" i="1" s="1"/>
  <c r="S1675" i="1"/>
  <c r="R1679" i="1"/>
  <c r="M1682" i="1"/>
  <c r="P1682" i="1" s="1"/>
  <c r="L1682" i="1"/>
  <c r="N1682" i="1" s="1"/>
  <c r="S1686" i="1"/>
  <c r="S1694" i="1"/>
  <c r="S1700" i="1"/>
  <c r="S1708" i="1"/>
  <c r="S1720" i="1"/>
  <c r="S1728" i="1"/>
  <c r="S1710" i="1"/>
  <c r="S1712" i="1"/>
  <c r="S1714" i="1"/>
  <c r="S1716" i="1"/>
  <c r="S1718" i="1"/>
  <c r="R1738" i="1"/>
  <c r="R1740" i="1"/>
  <c r="S1732" i="1"/>
  <c r="M1735" i="1"/>
  <c r="P1735" i="1" s="1"/>
  <c r="S1736" i="1"/>
  <c r="R1762" i="1"/>
  <c r="R1731" i="1"/>
  <c r="M1737" i="1"/>
  <c r="P1737" i="1" s="1"/>
  <c r="L1737" i="1"/>
  <c r="N1737" i="1" s="1"/>
  <c r="M1739" i="1"/>
  <c r="P1739" i="1" s="1"/>
  <c r="L1739" i="1"/>
  <c r="N1739" i="1" s="1"/>
  <c r="S1741" i="1"/>
  <c r="S1743" i="1"/>
  <c r="S1745" i="1"/>
  <c r="S1747" i="1"/>
  <c r="S1749" i="1"/>
  <c r="S1751" i="1"/>
  <c r="S1753" i="1"/>
  <c r="S1755" i="1"/>
  <c r="S1757" i="1"/>
  <c r="R1760" i="1"/>
  <c r="R1736" i="1"/>
  <c r="R1742" i="1"/>
  <c r="R1744" i="1"/>
  <c r="R1746" i="1"/>
  <c r="R1748" i="1"/>
  <c r="R1750" i="1"/>
  <c r="R1752" i="1"/>
  <c r="R1754" i="1"/>
  <c r="R1756" i="1"/>
  <c r="R1758" i="1"/>
  <c r="M1742" i="1"/>
  <c r="P1742" i="1" s="1"/>
  <c r="M1744" i="1"/>
  <c r="P1744" i="1" s="1"/>
  <c r="M1746" i="1"/>
  <c r="P1746" i="1" s="1"/>
  <c r="M1748" i="1"/>
  <c r="P1748" i="1" s="1"/>
  <c r="M1750" i="1"/>
  <c r="P1750" i="1" s="1"/>
  <c r="M1752" i="1"/>
  <c r="P1752" i="1" s="1"/>
  <c r="M1754" i="1"/>
  <c r="P1754" i="1" s="1"/>
  <c r="M1756" i="1"/>
  <c r="P1756" i="1" s="1"/>
  <c r="M1758" i="1"/>
  <c r="P1758" i="1" s="1"/>
  <c r="M1760" i="1"/>
  <c r="P1760" i="1" s="1"/>
  <c r="M1762" i="1"/>
  <c r="P1762" i="1" s="1"/>
  <c r="S1763" i="1"/>
  <c r="S1768" i="1"/>
  <c r="S1771" i="1"/>
  <c r="S1776" i="1"/>
  <c r="S1779" i="1"/>
  <c r="S1784" i="1"/>
  <c r="S1787" i="1"/>
  <c r="S1800" i="1"/>
  <c r="R1806" i="1"/>
  <c r="S1808" i="1"/>
  <c r="S1809" i="1"/>
  <c r="S1812" i="1"/>
  <c r="S1813" i="1"/>
  <c r="S1816" i="1"/>
  <c r="S1817" i="1"/>
  <c r="S1820" i="1"/>
  <c r="S1821" i="1"/>
  <c r="S1824" i="1"/>
  <c r="S1825" i="1"/>
  <c r="S1829" i="1"/>
  <c r="R1789" i="1"/>
  <c r="R1793" i="1"/>
  <c r="S1802" i="1"/>
  <c r="S1804" i="1"/>
  <c r="R1805" i="1"/>
  <c r="S1807" i="1"/>
  <c r="R1795" i="1"/>
  <c r="S1798" i="1"/>
  <c r="R1799" i="1"/>
  <c r="S1806" i="1"/>
  <c r="S1810" i="1"/>
  <c r="S1811" i="1"/>
  <c r="S1814" i="1"/>
  <c r="S1815" i="1"/>
  <c r="S1818" i="1"/>
  <c r="S1819" i="1"/>
  <c r="S1822" i="1"/>
  <c r="S1823" i="1"/>
  <c r="S1837" i="1"/>
  <c r="R1791" i="1"/>
  <c r="S1794" i="1"/>
  <c r="R1797" i="1"/>
  <c r="S1799" i="1"/>
  <c r="S1803" i="1"/>
  <c r="S1805" i="1"/>
  <c r="R1807" i="1"/>
  <c r="S1833" i="1"/>
  <c r="R1828" i="1"/>
  <c r="R1836" i="1"/>
  <c r="R1842" i="1"/>
  <c r="R1850" i="1"/>
  <c r="R1880" i="1"/>
  <c r="R1884" i="1"/>
  <c r="R1888" i="1"/>
  <c r="R1826" i="1"/>
  <c r="S1827" i="1"/>
  <c r="R1834" i="1"/>
  <c r="S1835" i="1"/>
  <c r="S1841" i="1"/>
  <c r="R1844" i="1"/>
  <c r="S1849" i="1"/>
  <c r="R1852" i="1"/>
  <c r="S1858" i="1"/>
  <c r="S1866" i="1"/>
  <c r="S1874" i="1"/>
  <c r="L1794" i="1"/>
  <c r="N1794" i="1" s="1"/>
  <c r="O1764" i="1" s="1"/>
  <c r="L1796" i="1"/>
  <c r="N1796" i="1" s="1"/>
  <c r="L1798" i="1"/>
  <c r="N1798" i="1" s="1"/>
  <c r="L1800" i="1"/>
  <c r="N1800" i="1" s="1"/>
  <c r="L1801" i="1"/>
  <c r="N1801" i="1" s="1"/>
  <c r="L1802" i="1"/>
  <c r="N1802" i="1" s="1"/>
  <c r="L1803" i="1"/>
  <c r="N1803" i="1" s="1"/>
  <c r="L1804" i="1"/>
  <c r="N1804" i="1" s="1"/>
  <c r="R1832" i="1"/>
  <c r="R1840" i="1"/>
  <c r="R1846" i="1"/>
  <c r="R1854" i="1"/>
  <c r="S1861" i="1"/>
  <c r="R1863" i="1"/>
  <c r="S1869" i="1"/>
  <c r="R1871" i="1"/>
  <c r="S1877" i="1"/>
  <c r="R1879" i="1"/>
  <c r="R1883" i="1"/>
  <c r="S1801" i="1"/>
  <c r="L1809" i="1"/>
  <c r="N1809" i="1" s="1"/>
  <c r="O1808" i="1" s="1"/>
  <c r="L1811" i="1"/>
  <c r="N1811" i="1" s="1"/>
  <c r="L1813" i="1"/>
  <c r="N1813" i="1" s="1"/>
  <c r="L1815" i="1"/>
  <c r="N1815" i="1" s="1"/>
  <c r="L1817" i="1"/>
  <c r="N1817" i="1" s="1"/>
  <c r="L1819" i="1"/>
  <c r="N1819" i="1" s="1"/>
  <c r="L1821" i="1"/>
  <c r="N1821" i="1" s="1"/>
  <c r="L1823" i="1"/>
  <c r="N1823" i="1" s="1"/>
  <c r="L1825" i="1"/>
  <c r="N1825" i="1" s="1"/>
  <c r="R1830" i="1"/>
  <c r="S1831" i="1"/>
  <c r="R1838" i="1"/>
  <c r="S1839" i="1"/>
  <c r="S1845" i="1"/>
  <c r="R1848" i="1"/>
  <c r="S1853" i="1"/>
  <c r="R1862" i="1"/>
  <c r="R1870" i="1"/>
  <c r="R1878" i="1"/>
  <c r="S1882" i="1"/>
  <c r="S1889" i="1"/>
  <c r="R1892" i="1"/>
  <c r="S1894" i="1"/>
  <c r="R1896" i="1"/>
  <c r="R1898" i="1"/>
  <c r="S1900" i="1"/>
  <c r="S1903" i="1"/>
  <c r="R1904" i="1"/>
  <c r="S1908" i="1"/>
  <c r="S1910" i="1"/>
  <c r="S1920" i="1"/>
  <c r="R1890" i="1"/>
  <c r="S1891" i="1"/>
  <c r="R1893" i="1"/>
  <c r="S1895" i="1"/>
  <c r="S1902" i="1"/>
  <c r="S1905" i="1"/>
  <c r="R1906" i="1"/>
  <c r="S1918" i="1"/>
  <c r="R1882" i="1"/>
  <c r="S1892" i="1"/>
  <c r="R1894" i="1"/>
  <c r="S1897" i="1"/>
  <c r="S1899" i="1"/>
  <c r="R1900" i="1"/>
  <c r="S1904" i="1"/>
  <c r="S1907" i="1"/>
  <c r="R1908" i="1"/>
  <c r="S1914" i="1"/>
  <c r="S1926" i="1"/>
  <c r="M1826" i="1"/>
  <c r="P1826" i="1" s="1"/>
  <c r="M1828" i="1"/>
  <c r="P1828" i="1" s="1"/>
  <c r="Q1778" i="1" s="1"/>
  <c r="M1830" i="1"/>
  <c r="P1830" i="1" s="1"/>
  <c r="M1832" i="1"/>
  <c r="P1832" i="1" s="1"/>
  <c r="M1834" i="1"/>
  <c r="P1834" i="1" s="1"/>
  <c r="M1836" i="1"/>
  <c r="P1836" i="1" s="1"/>
  <c r="M1838" i="1"/>
  <c r="P1838" i="1" s="1"/>
  <c r="M1840" i="1"/>
  <c r="P1840" i="1" s="1"/>
  <c r="M1842" i="1"/>
  <c r="P1842" i="1" s="1"/>
  <c r="M1844" i="1"/>
  <c r="P1844" i="1" s="1"/>
  <c r="M1846" i="1"/>
  <c r="P1846" i="1" s="1"/>
  <c r="M1848" i="1"/>
  <c r="P1848" i="1" s="1"/>
  <c r="M1850" i="1"/>
  <c r="P1850" i="1" s="1"/>
  <c r="M1852" i="1"/>
  <c r="P1852" i="1" s="1"/>
  <c r="M1854" i="1"/>
  <c r="P1854" i="1" s="1"/>
  <c r="S1879" i="1"/>
  <c r="S1883" i="1"/>
  <c r="R1886" i="1"/>
  <c r="S1887" i="1"/>
  <c r="R1891" i="1"/>
  <c r="S1893" i="1"/>
  <c r="R1895" i="1"/>
  <c r="S1901" i="1"/>
  <c r="R1902" i="1"/>
  <c r="S1906" i="1"/>
  <c r="S1912" i="1"/>
  <c r="S1922" i="1"/>
  <c r="M1896" i="1"/>
  <c r="P1896" i="1" s="1"/>
  <c r="Q1953" i="1" s="1"/>
  <c r="M1898" i="1"/>
  <c r="P1898" i="1" s="1"/>
  <c r="R1917" i="1"/>
  <c r="O1917" i="1"/>
  <c r="R1925" i="1"/>
  <c r="S1934" i="1"/>
  <c r="R1936" i="1"/>
  <c r="R1915" i="1"/>
  <c r="S1916" i="1"/>
  <c r="R1923" i="1"/>
  <c r="S1924" i="1"/>
  <c r="R1929" i="1"/>
  <c r="R1940" i="1"/>
  <c r="R1913" i="1"/>
  <c r="R1921" i="1"/>
  <c r="S1928" i="1"/>
  <c r="R1931" i="1"/>
  <c r="R1938" i="1"/>
  <c r="L1897" i="1"/>
  <c r="N1897" i="1" s="1"/>
  <c r="L1899" i="1"/>
  <c r="N1899" i="1" s="1"/>
  <c r="L1901" i="1"/>
  <c r="N1901" i="1" s="1"/>
  <c r="L1903" i="1"/>
  <c r="N1903" i="1" s="1"/>
  <c r="L1905" i="1"/>
  <c r="N1905" i="1" s="1"/>
  <c r="L1907" i="1"/>
  <c r="N1907" i="1" s="1"/>
  <c r="L1909" i="1"/>
  <c r="N1909" i="1" s="1"/>
  <c r="R1911" i="1"/>
  <c r="R1919" i="1"/>
  <c r="O1919" i="1"/>
  <c r="R1927" i="1"/>
  <c r="R1933" i="1"/>
  <c r="S1938" i="1"/>
  <c r="R1944" i="1"/>
  <c r="S1951" i="1"/>
  <c r="S1943" i="1"/>
  <c r="R1946" i="1"/>
  <c r="O1970" i="1"/>
  <c r="S1971" i="1"/>
  <c r="M1936" i="1"/>
  <c r="P1936" i="1" s="1"/>
  <c r="M1940" i="1"/>
  <c r="P1940" i="1" s="1"/>
  <c r="O1948" i="1"/>
  <c r="R1948" i="1"/>
  <c r="S1969" i="1"/>
  <c r="M1911" i="1"/>
  <c r="P1911" i="1" s="1"/>
  <c r="M1913" i="1"/>
  <c r="P1913" i="1" s="1"/>
  <c r="M1915" i="1"/>
  <c r="P1915" i="1" s="1"/>
  <c r="M1917" i="1"/>
  <c r="P1917" i="1" s="1"/>
  <c r="Q1912" i="1" s="1"/>
  <c r="M1919" i="1"/>
  <c r="P1919" i="1" s="1"/>
  <c r="M1921" i="1"/>
  <c r="P1921" i="1" s="1"/>
  <c r="M1923" i="1"/>
  <c r="P1923" i="1" s="1"/>
  <c r="M1925" i="1"/>
  <c r="P1925" i="1" s="1"/>
  <c r="M1927" i="1"/>
  <c r="P1927" i="1" s="1"/>
  <c r="M1929" i="1"/>
  <c r="P1929" i="1" s="1"/>
  <c r="M1931" i="1"/>
  <c r="P1931" i="1" s="1"/>
  <c r="M1933" i="1"/>
  <c r="P1933" i="1" s="1"/>
  <c r="M1935" i="1"/>
  <c r="P1935" i="1" s="1"/>
  <c r="R1942" i="1"/>
  <c r="R1950" i="1"/>
  <c r="O1954" i="1"/>
  <c r="O1962" i="1"/>
  <c r="S1967" i="1"/>
  <c r="M1942" i="1"/>
  <c r="P1942" i="1" s="1"/>
  <c r="M1944" i="1"/>
  <c r="P1944" i="1" s="1"/>
  <c r="Q1949" i="1" s="1"/>
  <c r="M1946" i="1"/>
  <c r="P1946" i="1" s="1"/>
  <c r="M1948" i="1"/>
  <c r="P1948" i="1" s="1"/>
  <c r="M1950" i="1"/>
  <c r="P1950" i="1" s="1"/>
  <c r="M1952" i="1"/>
  <c r="P1952" i="1" s="1"/>
  <c r="R1952" i="1"/>
  <c r="M1954" i="1"/>
  <c r="P1954" i="1" s="1"/>
  <c r="R1954" i="1"/>
  <c r="M1956" i="1"/>
  <c r="P1956" i="1" s="1"/>
  <c r="R1956" i="1"/>
  <c r="Q1957" i="1"/>
  <c r="M1958" i="1"/>
  <c r="P1958" i="1" s="1"/>
  <c r="R1958" i="1"/>
  <c r="M1960" i="1"/>
  <c r="P1960" i="1" s="1"/>
  <c r="R1960" i="1"/>
  <c r="M1962" i="1"/>
  <c r="P1962" i="1" s="1"/>
  <c r="R1962" i="1"/>
  <c r="M1964" i="1"/>
  <c r="P1964" i="1" s="1"/>
  <c r="R1964" i="1"/>
  <c r="Q1965" i="1"/>
  <c r="M1966" i="1"/>
  <c r="P1966" i="1" s="1"/>
  <c r="R1966" i="1"/>
  <c r="M1968" i="1"/>
  <c r="P1968" i="1" s="1"/>
  <c r="R1968" i="1"/>
  <c r="M1970" i="1"/>
  <c r="P1970" i="1" s="1"/>
  <c r="R1970" i="1"/>
  <c r="M1972" i="1"/>
  <c r="P1972" i="1" s="1"/>
  <c r="R1972" i="1"/>
  <c r="O1976" i="1"/>
  <c r="R1976" i="1"/>
  <c r="S1977" i="1"/>
  <c r="O1975" i="1"/>
  <c r="L1977" i="1"/>
  <c r="N1977" i="1" s="1"/>
  <c r="Q1969" i="1" l="1"/>
  <c r="R1909" i="1"/>
  <c r="O1909" i="1"/>
  <c r="O1901" i="1"/>
  <c r="R1901" i="1"/>
  <c r="O1886" i="1"/>
  <c r="Q1852" i="1"/>
  <c r="S1852" i="1"/>
  <c r="S1836" i="1"/>
  <c r="Q1836" i="1"/>
  <c r="Q1892" i="1"/>
  <c r="O1893" i="1"/>
  <c r="Q1908" i="1"/>
  <c r="O1878" i="1"/>
  <c r="Q1855" i="1"/>
  <c r="R1825" i="1"/>
  <c r="O1825" i="1"/>
  <c r="O1817" i="1"/>
  <c r="R1817" i="1"/>
  <c r="O1871" i="1"/>
  <c r="O1854" i="1"/>
  <c r="Q1839" i="1"/>
  <c r="R1801" i="1"/>
  <c r="O1801" i="1"/>
  <c r="Q1868" i="1"/>
  <c r="Q1851" i="1"/>
  <c r="O1884" i="1"/>
  <c r="Q1841" i="1"/>
  <c r="Q1833" i="1"/>
  <c r="O1781" i="1"/>
  <c r="O1799" i="1"/>
  <c r="O1805" i="1"/>
  <c r="Q1802" i="1"/>
  <c r="Q1825" i="1"/>
  <c r="Q1821" i="1"/>
  <c r="Q1817" i="1"/>
  <c r="Q1813" i="1"/>
  <c r="Q1809" i="1"/>
  <c r="O1806" i="1"/>
  <c r="Q1792" i="1"/>
  <c r="Q1760" i="1"/>
  <c r="S1760" i="1"/>
  <c r="S1754" i="1"/>
  <c r="Q1754" i="1"/>
  <c r="S1746" i="1"/>
  <c r="Q1746" i="1"/>
  <c r="Q1771" i="1"/>
  <c r="Q1755" i="1"/>
  <c r="Q1751" i="1"/>
  <c r="Q1747" i="1"/>
  <c r="Q1743" i="1"/>
  <c r="O1739" i="1"/>
  <c r="R1739" i="1"/>
  <c r="Q1733" i="1"/>
  <c r="S1735" i="1"/>
  <c r="Q1735" i="1"/>
  <c r="Q1731" i="1"/>
  <c r="O1727" i="1"/>
  <c r="O1723" i="1"/>
  <c r="O1719" i="1"/>
  <c r="O1715" i="1"/>
  <c r="O1711" i="1"/>
  <c r="O1707" i="1"/>
  <c r="O1703" i="1"/>
  <c r="O1699" i="1"/>
  <c r="O1692" i="1"/>
  <c r="O1684" i="1"/>
  <c r="Q1732" i="1"/>
  <c r="Q1728" i="1"/>
  <c r="O1695" i="1"/>
  <c r="O1674" i="1"/>
  <c r="R1674" i="1"/>
  <c r="Q1738" i="1"/>
  <c r="Q1726" i="1"/>
  <c r="Q1710" i="1"/>
  <c r="Q1688" i="1"/>
  <c r="S1680" i="1"/>
  <c r="Q1680" i="1"/>
  <c r="Q1673" i="1"/>
  <c r="O1669" i="1"/>
  <c r="O1645" i="1"/>
  <c r="O1637" i="1"/>
  <c r="O1629" i="1"/>
  <c r="O1621" i="1"/>
  <c r="O1613" i="1"/>
  <c r="O1605" i="1"/>
  <c r="O1597" i="1"/>
  <c r="O1589" i="1"/>
  <c r="O1581" i="1"/>
  <c r="O1573" i="1"/>
  <c r="O1565" i="1"/>
  <c r="O1557" i="1"/>
  <c r="O1549" i="1"/>
  <c r="O1541" i="1"/>
  <c r="Q1724" i="1"/>
  <c r="Q1698" i="1"/>
  <c r="O1683" i="1"/>
  <c r="O1678" i="1"/>
  <c r="R1678" i="1"/>
  <c r="Q1722" i="1"/>
  <c r="Q1706" i="1"/>
  <c r="O1685" i="1"/>
  <c r="O1681" i="1"/>
  <c r="S1676" i="1"/>
  <c r="Q1676" i="1"/>
  <c r="Q1669" i="1"/>
  <c r="O1667" i="1"/>
  <c r="O1665" i="1"/>
  <c r="O1663" i="1"/>
  <c r="O1661" i="1"/>
  <c r="O1659" i="1"/>
  <c r="O1657" i="1"/>
  <c r="O1655" i="1"/>
  <c r="O1653" i="1"/>
  <c r="Q1641" i="1"/>
  <c r="Q1637" i="1"/>
  <c r="Q1633" i="1"/>
  <c r="Q1661" i="1"/>
  <c r="Q1653" i="1"/>
  <c r="O1620" i="1"/>
  <c r="Q1611" i="1"/>
  <c r="O1588" i="1"/>
  <c r="Q1579" i="1"/>
  <c r="O1556" i="1"/>
  <c r="Q1547" i="1"/>
  <c r="O1532" i="1"/>
  <c r="O1522" i="1"/>
  <c r="Q1517" i="1"/>
  <c r="S1517" i="1"/>
  <c r="O1644" i="1"/>
  <c r="Q1629" i="1"/>
  <c r="O1606" i="1"/>
  <c r="Q1597" i="1"/>
  <c r="O1574" i="1"/>
  <c r="Q1565" i="1"/>
  <c r="O1542" i="1"/>
  <c r="O1528" i="1"/>
  <c r="Q1523" i="1"/>
  <c r="S1523" i="1"/>
  <c r="Q1506" i="1"/>
  <c r="Q1498" i="1"/>
  <c r="O1624" i="1"/>
  <c r="Q1615" i="1"/>
  <c r="O1592" i="1"/>
  <c r="Q1583" i="1"/>
  <c r="O1560" i="1"/>
  <c r="Q1551" i="1"/>
  <c r="O1533" i="1"/>
  <c r="R1533" i="1"/>
  <c r="O1529" i="1"/>
  <c r="R1529" i="1"/>
  <c r="Q1522" i="1"/>
  <c r="Q1647" i="1"/>
  <c r="O1634" i="1"/>
  <c r="O1618" i="1"/>
  <c r="Q1609" i="1"/>
  <c r="O1586" i="1"/>
  <c r="Q1577" i="1"/>
  <c r="O1554" i="1"/>
  <c r="Q1545" i="1"/>
  <c r="O1527" i="1"/>
  <c r="R1527" i="1"/>
  <c r="Q1520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O1463" i="1"/>
  <c r="O1459" i="1"/>
  <c r="O1455" i="1"/>
  <c r="O1451" i="1"/>
  <c r="O1447" i="1"/>
  <c r="O1443" i="1"/>
  <c r="O1439" i="1"/>
  <c r="O1434" i="1"/>
  <c r="O1426" i="1"/>
  <c r="O1418" i="1"/>
  <c r="O1410" i="1"/>
  <c r="Q1496" i="1"/>
  <c r="Q1480" i="1"/>
  <c r="Q1464" i="1"/>
  <c r="Q1448" i="1"/>
  <c r="O1435" i="1"/>
  <c r="Q1426" i="1"/>
  <c r="O1402" i="1"/>
  <c r="O1393" i="1"/>
  <c r="O1386" i="1"/>
  <c r="O1370" i="1"/>
  <c r="O1354" i="1"/>
  <c r="O1338" i="1"/>
  <c r="O1322" i="1"/>
  <c r="O1306" i="1"/>
  <c r="O1290" i="1"/>
  <c r="O1266" i="1"/>
  <c r="Q1428" i="1"/>
  <c r="O1405" i="1"/>
  <c r="O1403" i="1"/>
  <c r="Q1397" i="1"/>
  <c r="Q1390" i="1"/>
  <c r="Q1382" i="1"/>
  <c r="Q1371" i="1"/>
  <c r="O1360" i="1"/>
  <c r="Q1350" i="1"/>
  <c r="Q1339" i="1"/>
  <c r="O1328" i="1"/>
  <c r="Q1318" i="1"/>
  <c r="Q1307" i="1"/>
  <c r="O1296" i="1"/>
  <c r="Q1286" i="1"/>
  <c r="Q1514" i="1"/>
  <c r="Q1484" i="1"/>
  <c r="Q1468" i="1"/>
  <c r="Q1452" i="1"/>
  <c r="O1431" i="1"/>
  <c r="Q1422" i="1"/>
  <c r="Q1403" i="1"/>
  <c r="O1371" i="1"/>
  <c r="Q1446" i="1"/>
  <c r="Q1416" i="1"/>
  <c r="Q1392" i="1"/>
  <c r="Q1266" i="1"/>
  <c r="Q1220" i="1"/>
  <c r="S1167" i="1"/>
  <c r="Q1167" i="1"/>
  <c r="R1158" i="1"/>
  <c r="O1158" i="1"/>
  <c r="S1253" i="1"/>
  <c r="Q1253" i="1"/>
  <c r="O1238" i="1"/>
  <c r="Q1368" i="1"/>
  <c r="Q1304" i="1"/>
  <c r="O1244" i="1"/>
  <c r="O1224" i="1"/>
  <c r="O1208" i="1"/>
  <c r="O1192" i="1"/>
  <c r="O1237" i="1"/>
  <c r="Q1156" i="1"/>
  <c r="O1072" i="1"/>
  <c r="Q1095" i="1"/>
  <c r="Q1052" i="1"/>
  <c r="Q1162" i="1"/>
  <c r="Q1138" i="1"/>
  <c r="O1068" i="1"/>
  <c r="O1125" i="1"/>
  <c r="Q1009" i="1"/>
  <c r="Q976" i="1"/>
  <c r="S956" i="1"/>
  <c r="Q956" i="1"/>
  <c r="O933" i="1"/>
  <c r="Q912" i="1"/>
  <c r="S892" i="1"/>
  <c r="Q892" i="1"/>
  <c r="O869" i="1"/>
  <c r="Q995" i="1"/>
  <c r="Q1117" i="1"/>
  <c r="Q1054" i="1"/>
  <c r="Q963" i="1"/>
  <c r="O940" i="1"/>
  <c r="Q899" i="1"/>
  <c r="O876" i="1"/>
  <c r="O794" i="1"/>
  <c r="Q805" i="1"/>
  <c r="O765" i="1"/>
  <c r="Q723" i="1"/>
  <c r="O672" i="1"/>
  <c r="O640" i="1"/>
  <c r="O862" i="1"/>
  <c r="O806" i="1"/>
  <c r="O860" i="1"/>
  <c r="Q820" i="1"/>
  <c r="O769" i="1"/>
  <c r="Q289" i="1"/>
  <c r="O284" i="1"/>
  <c r="Q696" i="1"/>
  <c r="Q544" i="1"/>
  <c r="Q425" i="1"/>
  <c r="Q353" i="1"/>
  <c r="Q683" i="1"/>
  <c r="Q648" i="1"/>
  <c r="O551" i="1"/>
  <c r="Q417" i="1"/>
  <c r="Q359" i="1"/>
  <c r="O625" i="1"/>
  <c r="O609" i="1"/>
  <c r="O593" i="1"/>
  <c r="O577" i="1"/>
  <c r="Q558" i="1"/>
  <c r="O446" i="1"/>
  <c r="O653" i="1"/>
  <c r="Q559" i="1"/>
  <c r="O549" i="1"/>
  <c r="Q538" i="1"/>
  <c r="O511" i="1"/>
  <c r="O500" i="1"/>
  <c r="S1960" i="1"/>
  <c r="Q1960" i="1"/>
  <c r="Q1967" i="1"/>
  <c r="Q1933" i="1"/>
  <c r="S1933" i="1"/>
  <c r="S1925" i="1"/>
  <c r="Q1925" i="1"/>
  <c r="S1917" i="1"/>
  <c r="Q1917" i="1"/>
  <c r="Q1939" i="1"/>
  <c r="Q1951" i="1"/>
  <c r="Q1909" i="1"/>
  <c r="O1902" i="1"/>
  <c r="O1873" i="1"/>
  <c r="Q1844" i="1"/>
  <c r="S1844" i="1"/>
  <c r="S1828" i="1"/>
  <c r="Q1828" i="1"/>
  <c r="O1860" i="1"/>
  <c r="O1906" i="1"/>
  <c r="O1890" i="1"/>
  <c r="Q1894" i="1"/>
  <c r="Q1847" i="1"/>
  <c r="O1809" i="1"/>
  <c r="R1809" i="1"/>
  <c r="O1879" i="1"/>
  <c r="O1863" i="1"/>
  <c r="O1824" i="1"/>
  <c r="O1816" i="1"/>
  <c r="R1794" i="1"/>
  <c r="O1794" i="1"/>
  <c r="Q1858" i="1"/>
  <c r="Q1843" i="1"/>
  <c r="Q1801" i="1"/>
  <c r="O1828" i="1"/>
  <c r="Q1805" i="1"/>
  <c r="Q1793" i="1"/>
  <c r="Q1837" i="1"/>
  <c r="O1795" i="1"/>
  <c r="O1789" i="1"/>
  <c r="Q1977" i="1"/>
  <c r="Q1974" i="1"/>
  <c r="S1972" i="1"/>
  <c r="Q1972" i="1"/>
  <c r="S1968" i="1"/>
  <c r="Q1968" i="1"/>
  <c r="S1962" i="1"/>
  <c r="Q1962" i="1"/>
  <c r="Q1959" i="1"/>
  <c r="S1954" i="1"/>
  <c r="Q1954" i="1"/>
  <c r="Q1950" i="1"/>
  <c r="S1950" i="1"/>
  <c r="Q1942" i="1"/>
  <c r="S1942" i="1"/>
  <c r="O1960" i="1"/>
  <c r="O1952" i="1"/>
  <c r="Q1931" i="1"/>
  <c r="S1931" i="1"/>
  <c r="S1923" i="1"/>
  <c r="Q1923" i="1"/>
  <c r="S1915" i="1"/>
  <c r="Q1915" i="1"/>
  <c r="Q1947" i="1"/>
  <c r="Q1936" i="1"/>
  <c r="S1936" i="1"/>
  <c r="O1939" i="1"/>
  <c r="Q1932" i="1"/>
  <c r="O1907" i="1"/>
  <c r="R1907" i="1"/>
  <c r="O1899" i="1"/>
  <c r="R1899" i="1"/>
  <c r="O1931" i="1"/>
  <c r="O1921" i="1"/>
  <c r="O1940" i="1"/>
  <c r="Q1928" i="1"/>
  <c r="O1936" i="1"/>
  <c r="O1925" i="1"/>
  <c r="Q1906" i="1"/>
  <c r="O1865" i="1"/>
  <c r="Q1850" i="1"/>
  <c r="S1850" i="1"/>
  <c r="Q1842" i="1"/>
  <c r="S1842" i="1"/>
  <c r="S1834" i="1"/>
  <c r="Q1834" i="1"/>
  <c r="S1826" i="1"/>
  <c r="Q1826" i="1"/>
  <c r="Q1914" i="1"/>
  <c r="Q1907" i="1"/>
  <c r="O1900" i="1"/>
  <c r="Q1897" i="1"/>
  <c r="O1882" i="1"/>
  <c r="Q1885" i="1"/>
  <c r="Q1920" i="1"/>
  <c r="Q1903" i="1"/>
  <c r="O1898" i="1"/>
  <c r="Q1889" i="1"/>
  <c r="Q1863" i="1"/>
  <c r="O1823" i="1"/>
  <c r="R1823" i="1"/>
  <c r="O1815" i="1"/>
  <c r="R1815" i="1"/>
  <c r="Q1845" i="1"/>
  <c r="O1832" i="1"/>
  <c r="O1822" i="1"/>
  <c r="O1814" i="1"/>
  <c r="O1804" i="1"/>
  <c r="R1804" i="1"/>
  <c r="O1800" i="1"/>
  <c r="R1800" i="1"/>
  <c r="Q1876" i="1"/>
  <c r="Q1866" i="1"/>
  <c r="Q1849" i="1"/>
  <c r="O1836" i="1"/>
  <c r="O1807" i="1"/>
  <c r="O1773" i="1"/>
  <c r="Q1806" i="1"/>
  <c r="Q1790" i="1"/>
  <c r="O1793" i="1"/>
  <c r="Q1824" i="1"/>
  <c r="Q1820" i="1"/>
  <c r="Q1816" i="1"/>
  <c r="Q1812" i="1"/>
  <c r="Q1808" i="1"/>
  <c r="Q1800" i="1"/>
  <c r="O1788" i="1"/>
  <c r="O1783" i="1"/>
  <c r="Q1770" i="1"/>
  <c r="Q1759" i="1"/>
  <c r="S1752" i="1"/>
  <c r="Q1752" i="1"/>
  <c r="S1744" i="1"/>
  <c r="Q1744" i="1"/>
  <c r="Q1768" i="1"/>
  <c r="O1756" i="1"/>
  <c r="O1752" i="1"/>
  <c r="O1748" i="1"/>
  <c r="O1744" i="1"/>
  <c r="O1736" i="1"/>
  <c r="O1760" i="1"/>
  <c r="Q1739" i="1"/>
  <c r="S1739" i="1"/>
  <c r="O1762" i="1"/>
  <c r="Q1734" i="1"/>
  <c r="O1730" i="1"/>
  <c r="O1726" i="1"/>
  <c r="O1722" i="1"/>
  <c r="O1718" i="1"/>
  <c r="O1714" i="1"/>
  <c r="O1710" i="1"/>
  <c r="O1706" i="1"/>
  <c r="O1702" i="1"/>
  <c r="O1698" i="1"/>
  <c r="O1690" i="1"/>
  <c r="Q1781" i="1"/>
  <c r="O1740" i="1"/>
  <c r="O1731" i="1"/>
  <c r="Q1723" i="1"/>
  <c r="Q1686" i="1"/>
  <c r="O1679" i="1"/>
  <c r="S1674" i="1"/>
  <c r="Q1674" i="1"/>
  <c r="Q1721" i="1"/>
  <c r="Q1696" i="1"/>
  <c r="O1672" i="1"/>
  <c r="R1672" i="1"/>
  <c r="O1651" i="1"/>
  <c r="O1643" i="1"/>
  <c r="O1635" i="1"/>
  <c r="O1627" i="1"/>
  <c r="O1619" i="1"/>
  <c r="O1611" i="1"/>
  <c r="O1603" i="1"/>
  <c r="O1595" i="1"/>
  <c r="O1587" i="1"/>
  <c r="O1579" i="1"/>
  <c r="O1571" i="1"/>
  <c r="O1563" i="1"/>
  <c r="O1547" i="1"/>
  <c r="O1539" i="1"/>
  <c r="O1735" i="1"/>
  <c r="O1691" i="1"/>
  <c r="S1678" i="1"/>
  <c r="Q1678" i="1"/>
  <c r="Q1671" i="1"/>
  <c r="Q1730" i="1"/>
  <c r="Q1716" i="1"/>
  <c r="O1693" i="1"/>
  <c r="O1668" i="1"/>
  <c r="R1668" i="1"/>
  <c r="O1666" i="1"/>
  <c r="R1666" i="1"/>
  <c r="O1664" i="1"/>
  <c r="R1664" i="1"/>
  <c r="O1662" i="1"/>
  <c r="R1662" i="1"/>
  <c r="O1660" i="1"/>
  <c r="R1660" i="1"/>
  <c r="O1658" i="1"/>
  <c r="R1658" i="1"/>
  <c r="O1656" i="1"/>
  <c r="R1656" i="1"/>
  <c r="O1654" i="1"/>
  <c r="R1654" i="1"/>
  <c r="O1628" i="1"/>
  <c r="Q1619" i="1"/>
  <c r="O1596" i="1"/>
  <c r="Q1587" i="1"/>
  <c r="O1564" i="1"/>
  <c r="Q1555" i="1"/>
  <c r="O1525" i="1"/>
  <c r="R1525" i="1"/>
  <c r="Q1518" i="1"/>
  <c r="O1652" i="1"/>
  <c r="O1640" i="1"/>
  <c r="O1614" i="1"/>
  <c r="Q1605" i="1"/>
  <c r="O1582" i="1"/>
  <c r="Q1573" i="1"/>
  <c r="O1550" i="1"/>
  <c r="Q1541" i="1"/>
  <c r="Q1524" i="1"/>
  <c r="O1515" i="1"/>
  <c r="R1515" i="1"/>
  <c r="Q1512" i="1"/>
  <c r="Q1504" i="1"/>
  <c r="Q1667" i="1"/>
  <c r="Q1659" i="1"/>
  <c r="Q1652" i="1"/>
  <c r="O1632" i="1"/>
  <c r="Q1623" i="1"/>
  <c r="O1600" i="1"/>
  <c r="Q1591" i="1"/>
  <c r="O1568" i="1"/>
  <c r="Q1559" i="1"/>
  <c r="O1536" i="1"/>
  <c r="Q1533" i="1"/>
  <c r="S1533" i="1"/>
  <c r="Q1529" i="1"/>
  <c r="S1529" i="1"/>
  <c r="O1518" i="1"/>
  <c r="O1626" i="1"/>
  <c r="Q1617" i="1"/>
  <c r="O1594" i="1"/>
  <c r="Q1585" i="1"/>
  <c r="O1562" i="1"/>
  <c r="Q1553" i="1"/>
  <c r="Q1534" i="1"/>
  <c r="Q1527" i="1"/>
  <c r="S1527" i="1"/>
  <c r="O1516" i="1"/>
  <c r="O1510" i="1"/>
  <c r="O1506" i="1"/>
  <c r="O1502" i="1"/>
  <c r="O1498" i="1"/>
  <c r="O1494" i="1"/>
  <c r="O1490" i="1"/>
  <c r="O1486" i="1"/>
  <c r="O1482" i="1"/>
  <c r="O1478" i="1"/>
  <c r="O1474" i="1"/>
  <c r="O1470" i="1"/>
  <c r="O1466" i="1"/>
  <c r="O1462" i="1"/>
  <c r="O1458" i="1"/>
  <c r="O1454" i="1"/>
  <c r="O1450" i="1"/>
  <c r="O1446" i="1"/>
  <c r="O1442" i="1"/>
  <c r="O1438" i="1"/>
  <c r="O1432" i="1"/>
  <c r="O1424" i="1"/>
  <c r="O1416" i="1"/>
  <c r="O1408" i="1"/>
  <c r="O1411" i="1"/>
  <c r="O1397" i="1"/>
  <c r="O1390" i="1"/>
  <c r="O1381" i="1"/>
  <c r="O1367" i="1"/>
  <c r="O1351" i="1"/>
  <c r="O1335" i="1"/>
  <c r="O1319" i="1"/>
  <c r="O1303" i="1"/>
  <c r="O1287" i="1"/>
  <c r="Q1532" i="1"/>
  <c r="Q1482" i="1"/>
  <c r="Q1466" i="1"/>
  <c r="Q1450" i="1"/>
  <c r="Q1436" i="1"/>
  <c r="O1413" i="1"/>
  <c r="Q1404" i="1"/>
  <c r="Q1401" i="1"/>
  <c r="Q1379" i="1"/>
  <c r="O1368" i="1"/>
  <c r="Q1358" i="1"/>
  <c r="Q1347" i="1"/>
  <c r="O1336" i="1"/>
  <c r="Q1326" i="1"/>
  <c r="Q1315" i="1"/>
  <c r="O1304" i="1"/>
  <c r="Q1294" i="1"/>
  <c r="Q1283" i="1"/>
  <c r="Q1430" i="1"/>
  <c r="O1407" i="1"/>
  <c r="O1363" i="1"/>
  <c r="O1299" i="1"/>
  <c r="Q1462" i="1"/>
  <c r="O1425" i="1"/>
  <c r="Q1388" i="1"/>
  <c r="Q1269" i="1"/>
  <c r="Q1277" i="1"/>
  <c r="Q1244" i="1"/>
  <c r="Q1214" i="1"/>
  <c r="Q1249" i="1"/>
  <c r="Q1352" i="1"/>
  <c r="Q1288" i="1"/>
  <c r="O1260" i="1"/>
  <c r="O1233" i="1"/>
  <c r="O1220" i="1"/>
  <c r="O1204" i="1"/>
  <c r="O1184" i="1"/>
  <c r="Q1140" i="1"/>
  <c r="O1056" i="1"/>
  <c r="O1155" i="1"/>
  <c r="Q1084" i="1"/>
  <c r="O1041" i="1"/>
  <c r="Q1184" i="1"/>
  <c r="Q1166" i="1"/>
  <c r="O1124" i="1"/>
  <c r="O1036" i="1"/>
  <c r="Q1178" i="1"/>
  <c r="O1157" i="1"/>
  <c r="Q1115" i="1"/>
  <c r="Q1017" i="1"/>
  <c r="Q985" i="1"/>
  <c r="O971" i="1"/>
  <c r="O955" i="1"/>
  <c r="O939" i="1"/>
  <c r="O923" i="1"/>
  <c r="O891" i="1"/>
  <c r="O875" i="1"/>
  <c r="Q1003" i="1"/>
  <c r="Q1101" i="1"/>
  <c r="O849" i="1"/>
  <c r="O833" i="1"/>
  <c r="Q819" i="1"/>
  <c r="O762" i="1"/>
  <c r="Q797" i="1"/>
  <c r="O712" i="1"/>
  <c r="O664" i="1"/>
  <c r="O960" i="1"/>
  <c r="O798" i="1"/>
  <c r="O824" i="1"/>
  <c r="O813" i="1"/>
  <c r="Q445" i="1"/>
  <c r="O26" i="1"/>
  <c r="Q552" i="1"/>
  <c r="O530" i="1"/>
  <c r="O466" i="1"/>
  <c r="Q403" i="1"/>
  <c r="Q744" i="1"/>
  <c r="O673" i="1"/>
  <c r="O559" i="1"/>
  <c r="Q405" i="1"/>
  <c r="Q784" i="1"/>
  <c r="O643" i="1"/>
  <c r="O629" i="1"/>
  <c r="O613" i="1"/>
  <c r="O597" i="1"/>
  <c r="O581" i="1"/>
  <c r="O542" i="1"/>
  <c r="Q782" i="1"/>
  <c r="O527" i="1"/>
  <c r="O516" i="1"/>
  <c r="Q490" i="1"/>
  <c r="Q157" i="1"/>
  <c r="S1952" i="1"/>
  <c r="Q1952" i="1"/>
  <c r="Q1944" i="1"/>
  <c r="S1944" i="1"/>
  <c r="O1891" i="1"/>
  <c r="O1966" i="1"/>
  <c r="O1958" i="1"/>
  <c r="Q1929" i="1"/>
  <c r="S1929" i="1"/>
  <c r="Q1921" i="1"/>
  <c r="S1921" i="1"/>
  <c r="O1968" i="1"/>
  <c r="O1946" i="1"/>
  <c r="Q1938" i="1"/>
  <c r="O1927" i="1"/>
  <c r="O1905" i="1"/>
  <c r="R1905" i="1"/>
  <c r="O1915" i="1"/>
  <c r="Q1916" i="1"/>
  <c r="Q1922" i="1"/>
  <c r="Q1901" i="1"/>
  <c r="Q1893" i="1"/>
  <c r="Q1887" i="1"/>
  <c r="Q1881" i="1"/>
  <c r="O1857" i="1"/>
  <c r="Q1848" i="1"/>
  <c r="S1848" i="1"/>
  <c r="Q1840" i="1"/>
  <c r="S1840" i="1"/>
  <c r="Q1832" i="1"/>
  <c r="S1832" i="1"/>
  <c r="Q1904" i="1"/>
  <c r="O1887" i="1"/>
  <c r="O1876" i="1"/>
  <c r="Q1918" i="1"/>
  <c r="Q1905" i="1"/>
  <c r="Q1895" i="1"/>
  <c r="Q1891" i="1"/>
  <c r="Q1883" i="1"/>
  <c r="Q1900" i="1"/>
  <c r="Q1882" i="1"/>
  <c r="Q1871" i="1"/>
  <c r="O1862" i="1"/>
  <c r="O1848" i="1"/>
  <c r="O1830" i="1"/>
  <c r="O1821" i="1"/>
  <c r="R1821" i="1"/>
  <c r="O1813" i="1"/>
  <c r="R1813" i="1"/>
  <c r="O1883" i="1"/>
  <c r="Q1877" i="1"/>
  <c r="Q1869" i="1"/>
  <c r="Q1861" i="1"/>
  <c r="Q1853" i="1"/>
  <c r="O1840" i="1"/>
  <c r="O1820" i="1"/>
  <c r="O1812" i="1"/>
  <c r="R1803" i="1"/>
  <c r="O1803" i="1"/>
  <c r="O1798" i="1"/>
  <c r="R1798" i="1"/>
  <c r="Q1874" i="1"/>
  <c r="O1852" i="1"/>
  <c r="O1844" i="1"/>
  <c r="O1826" i="1"/>
  <c r="O1888" i="1"/>
  <c r="O1880" i="1"/>
  <c r="O1842" i="1"/>
  <c r="Q1827" i="1"/>
  <c r="Q1803" i="1"/>
  <c r="O1797" i="1"/>
  <c r="O1791" i="1"/>
  <c r="O1765" i="1"/>
  <c r="Q1823" i="1"/>
  <c r="Q1819" i="1"/>
  <c r="Q1815" i="1"/>
  <c r="Q1811" i="1"/>
  <c r="Q1798" i="1"/>
  <c r="Q1804" i="1"/>
  <c r="Q1797" i="1"/>
  <c r="O1792" i="1"/>
  <c r="Q1829" i="1"/>
  <c r="O1780" i="1"/>
  <c r="O1775" i="1"/>
  <c r="Q1762" i="1"/>
  <c r="S1762" i="1"/>
  <c r="Q1758" i="1"/>
  <c r="S1758" i="1"/>
  <c r="S1750" i="1"/>
  <c r="Q1750" i="1"/>
  <c r="S1742" i="1"/>
  <c r="Q1742" i="1"/>
  <c r="Q1765" i="1"/>
  <c r="Q1757" i="1"/>
  <c r="Q1753" i="1"/>
  <c r="Q1749" i="1"/>
  <c r="Q1745" i="1"/>
  <c r="Q1741" i="1"/>
  <c r="O1737" i="1"/>
  <c r="R1737" i="1"/>
  <c r="Q1787" i="1"/>
  <c r="Q1736" i="1"/>
  <c r="O1733" i="1"/>
  <c r="O1729" i="1"/>
  <c r="O1725" i="1"/>
  <c r="O1721" i="1"/>
  <c r="O1717" i="1"/>
  <c r="O1713" i="1"/>
  <c r="O1709" i="1"/>
  <c r="O1705" i="1"/>
  <c r="O1701" i="1"/>
  <c r="O1696" i="1"/>
  <c r="O1688" i="1"/>
  <c r="Q1779" i="1"/>
  <c r="Q1694" i="1"/>
  <c r="O1682" i="1"/>
  <c r="R1682" i="1"/>
  <c r="Q1729" i="1"/>
  <c r="Q1718" i="1"/>
  <c r="Q1702" i="1"/>
  <c r="O1689" i="1"/>
  <c r="Q1681" i="1"/>
  <c r="O1677" i="1"/>
  <c r="S1672" i="1"/>
  <c r="Q1672" i="1"/>
  <c r="O1649" i="1"/>
  <c r="O1641" i="1"/>
  <c r="O1633" i="1"/>
  <c r="O1625" i="1"/>
  <c r="O1617" i="1"/>
  <c r="O1609" i="1"/>
  <c r="O1601" i="1"/>
  <c r="O1593" i="1"/>
  <c r="O1585" i="1"/>
  <c r="O1577" i="1"/>
  <c r="O1569" i="1"/>
  <c r="O1561" i="1"/>
  <c r="O1553" i="1"/>
  <c r="O1545" i="1"/>
  <c r="O1537" i="1"/>
  <c r="Q1727" i="1"/>
  <c r="Q1704" i="1"/>
  <c r="O1670" i="1"/>
  <c r="R1670" i="1"/>
  <c r="Q1725" i="1"/>
  <c r="Q1712" i="1"/>
  <c r="Q1684" i="1"/>
  <c r="Q1677" i="1"/>
  <c r="O1673" i="1"/>
  <c r="S1668" i="1"/>
  <c r="Q1668" i="1"/>
  <c r="Q1666" i="1"/>
  <c r="S1666" i="1"/>
  <c r="Q1664" i="1"/>
  <c r="S1664" i="1"/>
  <c r="Q1662" i="1"/>
  <c r="S1662" i="1"/>
  <c r="Q1660" i="1"/>
  <c r="S1660" i="1"/>
  <c r="Q1658" i="1"/>
  <c r="S1658" i="1"/>
  <c r="Q1656" i="1"/>
  <c r="S1656" i="1"/>
  <c r="Q1654" i="1"/>
  <c r="S1654" i="1"/>
  <c r="Q1643" i="1"/>
  <c r="Q1639" i="1"/>
  <c r="Q1635" i="1"/>
  <c r="Q1665" i="1"/>
  <c r="Q1657" i="1"/>
  <c r="O1646" i="1"/>
  <c r="Q1627" i="1"/>
  <c r="O1604" i="1"/>
  <c r="Q1595" i="1"/>
  <c r="O1572" i="1"/>
  <c r="Q1563" i="1"/>
  <c r="O1540" i="1"/>
  <c r="O1534" i="1"/>
  <c r="O1530" i="1"/>
  <c r="Q1525" i="1"/>
  <c r="S1525" i="1"/>
  <c r="Q1651" i="1"/>
  <c r="O1636" i="1"/>
  <c r="O1622" i="1"/>
  <c r="Q1613" i="1"/>
  <c r="O1590" i="1"/>
  <c r="Q1581" i="1"/>
  <c r="O1558" i="1"/>
  <c r="Q1549" i="1"/>
  <c r="O1520" i="1"/>
  <c r="Q1515" i="1"/>
  <c r="S1515" i="1"/>
  <c r="Q1510" i="1"/>
  <c r="Q1502" i="1"/>
  <c r="O1650" i="1"/>
  <c r="Q1631" i="1"/>
  <c r="Q1599" i="1"/>
  <c r="O1576" i="1"/>
  <c r="Q1567" i="1"/>
  <c r="O1544" i="1"/>
  <c r="Q1535" i="1"/>
  <c r="O1531" i="1"/>
  <c r="R1531" i="1"/>
  <c r="O1521" i="1"/>
  <c r="R1521" i="1"/>
  <c r="Q1650" i="1"/>
  <c r="O1642" i="1"/>
  <c r="Q1625" i="1"/>
  <c r="O1602" i="1"/>
  <c r="Q1593" i="1"/>
  <c r="O1570" i="1"/>
  <c r="Q1561" i="1"/>
  <c r="O1538" i="1"/>
  <c r="Q1528" i="1"/>
  <c r="O1519" i="1"/>
  <c r="R1519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O1465" i="1"/>
  <c r="O1461" i="1"/>
  <c r="O1457" i="1"/>
  <c r="O1453" i="1"/>
  <c r="O1449" i="1"/>
  <c r="O1445" i="1"/>
  <c r="O1441" i="1"/>
  <c r="O1437" i="1"/>
  <c r="O1430" i="1"/>
  <c r="O1422" i="1"/>
  <c r="O1414" i="1"/>
  <c r="O1406" i="1"/>
  <c r="Q1488" i="1"/>
  <c r="Q1472" i="1"/>
  <c r="Q1456" i="1"/>
  <c r="Q1440" i="1"/>
  <c r="O1419" i="1"/>
  <c r="Q1410" i="1"/>
  <c r="O1401" i="1"/>
  <c r="O1394" i="1"/>
  <c r="O1385" i="1"/>
  <c r="O1378" i="1"/>
  <c r="O1362" i="1"/>
  <c r="O1346" i="1"/>
  <c r="O1330" i="1"/>
  <c r="O1314" i="1"/>
  <c r="O1298" i="1"/>
  <c r="O1282" i="1"/>
  <c r="O1421" i="1"/>
  <c r="Q1412" i="1"/>
  <c r="Q1394" i="1"/>
  <c r="Q1386" i="1"/>
  <c r="O1376" i="1"/>
  <c r="Q1366" i="1"/>
  <c r="Q1355" i="1"/>
  <c r="O1344" i="1"/>
  <c r="Q1334" i="1"/>
  <c r="Q1323" i="1"/>
  <c r="O1312" i="1"/>
  <c r="Q1302" i="1"/>
  <c r="Q1291" i="1"/>
  <c r="Q1530" i="1"/>
  <c r="Q1492" i="1"/>
  <c r="Q1476" i="1"/>
  <c r="Q1460" i="1"/>
  <c r="Q1444" i="1"/>
  <c r="O1415" i="1"/>
  <c r="Q1406" i="1"/>
  <c r="O1387" i="1"/>
  <c r="O1339" i="1"/>
  <c r="O1275" i="1"/>
  <c r="Q1478" i="1"/>
  <c r="Q1424" i="1"/>
  <c r="Q1278" i="1"/>
  <c r="Q1272" i="1"/>
  <c r="Q1236" i="1"/>
  <c r="Q1212" i="1"/>
  <c r="O1262" i="1"/>
  <c r="O1230" i="1"/>
  <c r="Q1336" i="1"/>
  <c r="O1249" i="1"/>
  <c r="Q1239" i="1"/>
  <c r="O1216" i="1"/>
  <c r="O1200" i="1"/>
  <c r="O1176" i="1"/>
  <c r="Q1194" i="1"/>
  <c r="O1173" i="1"/>
  <c r="O1120" i="1"/>
  <c r="O1040" i="1"/>
  <c r="Q1196" i="1"/>
  <c r="O1175" i="1"/>
  <c r="O1073" i="1"/>
  <c r="Q1031" i="1"/>
  <c r="O1108" i="1"/>
  <c r="O1133" i="1"/>
  <c r="Q1104" i="1"/>
  <c r="Q993" i="1"/>
  <c r="O965" i="1"/>
  <c r="Q944" i="1"/>
  <c r="S924" i="1"/>
  <c r="Q924" i="1"/>
  <c r="O901" i="1"/>
  <c r="Q880" i="1"/>
  <c r="Q1011" i="1"/>
  <c r="Q979" i="1"/>
  <c r="Q1085" i="1"/>
  <c r="R1014" i="1"/>
  <c r="O1014" i="1"/>
  <c r="R1006" i="1"/>
  <c r="O1006" i="1"/>
  <c r="R998" i="1"/>
  <c r="O998" i="1"/>
  <c r="R990" i="1"/>
  <c r="O990" i="1"/>
  <c r="R982" i="1"/>
  <c r="O982" i="1"/>
  <c r="O972" i="1"/>
  <c r="Q931" i="1"/>
  <c r="O908" i="1"/>
  <c r="Q867" i="1"/>
  <c r="S859" i="1"/>
  <c r="Q859" i="1"/>
  <c r="S851" i="1"/>
  <c r="Q851" i="1"/>
  <c r="S843" i="1"/>
  <c r="Q843" i="1"/>
  <c r="S835" i="1"/>
  <c r="Q835" i="1"/>
  <c r="S827" i="1"/>
  <c r="Q827" i="1"/>
  <c r="Q854" i="1"/>
  <c r="Q838" i="1"/>
  <c r="Q811" i="1"/>
  <c r="O730" i="1"/>
  <c r="O855" i="1"/>
  <c r="O839" i="1"/>
  <c r="Q787" i="1"/>
  <c r="O744" i="1"/>
  <c r="O701" i="1"/>
  <c r="O656" i="1"/>
  <c r="O928" i="1"/>
  <c r="O830" i="1"/>
  <c r="O828" i="1"/>
  <c r="O805" i="1"/>
  <c r="O705" i="1"/>
  <c r="O514" i="1"/>
  <c r="O450" i="1"/>
  <c r="Q389" i="1"/>
  <c r="Q702" i="1"/>
  <c r="O657" i="1"/>
  <c r="Q381" i="1"/>
  <c r="Q742" i="1"/>
  <c r="O633" i="1"/>
  <c r="O617" i="1"/>
  <c r="O601" i="1"/>
  <c r="O585" i="1"/>
  <c r="O569" i="1"/>
  <c r="O510" i="1"/>
  <c r="Q749" i="1"/>
  <c r="Q644" i="1"/>
  <c r="Q564" i="1"/>
  <c r="O544" i="1"/>
  <c r="Q1943" i="1"/>
  <c r="Q1934" i="1"/>
  <c r="S1896" i="1"/>
  <c r="Q1896" i="1"/>
  <c r="Q1976" i="1"/>
  <c r="S1964" i="1"/>
  <c r="Q1964" i="1"/>
  <c r="Q1961" i="1"/>
  <c r="S1956" i="1"/>
  <c r="Q1956" i="1"/>
  <c r="Q1948" i="1"/>
  <c r="S1948" i="1"/>
  <c r="Q1975" i="1"/>
  <c r="O1942" i="1"/>
  <c r="Q1913" i="1"/>
  <c r="S1913" i="1"/>
  <c r="Q1941" i="1"/>
  <c r="Q1971" i="1"/>
  <c r="O1935" i="1"/>
  <c r="O1911" i="1"/>
  <c r="R1897" i="1"/>
  <c r="O1897" i="1"/>
  <c r="O1977" i="1"/>
  <c r="R1977" i="1"/>
  <c r="O1974" i="1"/>
  <c r="S1970" i="1"/>
  <c r="Q1970" i="1"/>
  <c r="S1966" i="1"/>
  <c r="Q1966" i="1"/>
  <c r="Q1963" i="1"/>
  <c r="S1958" i="1"/>
  <c r="Q1958" i="1"/>
  <c r="Q1955" i="1"/>
  <c r="Q1946" i="1"/>
  <c r="S1946" i="1"/>
  <c r="Q1973" i="1"/>
  <c r="O1964" i="1"/>
  <c r="O1956" i="1"/>
  <c r="O1950" i="1"/>
  <c r="S1935" i="1"/>
  <c r="Q1935" i="1"/>
  <c r="S1927" i="1"/>
  <c r="Q1927" i="1"/>
  <c r="S1919" i="1"/>
  <c r="Q1919" i="1"/>
  <c r="S1911" i="1"/>
  <c r="Q1911" i="1"/>
  <c r="Q1940" i="1"/>
  <c r="S1940" i="1"/>
  <c r="Q1945" i="1"/>
  <c r="O1972" i="1"/>
  <c r="O1944" i="1"/>
  <c r="O1933" i="1"/>
  <c r="O1903" i="1"/>
  <c r="R1903" i="1"/>
  <c r="O1938" i="1"/>
  <c r="Q1930" i="1"/>
  <c r="O1913" i="1"/>
  <c r="O1929" i="1"/>
  <c r="O1923" i="1"/>
  <c r="Q1924" i="1"/>
  <c r="S1898" i="1"/>
  <c r="Q1898" i="1"/>
  <c r="O1895" i="1"/>
  <c r="Q1854" i="1"/>
  <c r="S1854" i="1"/>
  <c r="Q1846" i="1"/>
  <c r="S1846" i="1"/>
  <c r="S1838" i="1"/>
  <c r="Q1838" i="1"/>
  <c r="S1830" i="1"/>
  <c r="Q1830" i="1"/>
  <c r="Q1926" i="1"/>
  <c r="O1908" i="1"/>
  <c r="Q1899" i="1"/>
  <c r="O1894" i="1"/>
  <c r="Q1886" i="1"/>
  <c r="O1868" i="1"/>
  <c r="Q1902" i="1"/>
  <c r="Q1879" i="1"/>
  <c r="Q1910" i="1"/>
  <c r="O1904" i="1"/>
  <c r="O1896" i="1"/>
  <c r="O1892" i="1"/>
  <c r="O1870" i="1"/>
  <c r="O1838" i="1"/>
  <c r="O1819" i="1"/>
  <c r="R1819" i="1"/>
  <c r="O1811" i="1"/>
  <c r="R1811" i="1"/>
  <c r="O1846" i="1"/>
  <c r="Q1831" i="1"/>
  <c r="O1818" i="1"/>
  <c r="O1810" i="1"/>
  <c r="O1802" i="1"/>
  <c r="R1802" i="1"/>
  <c r="R1796" i="1"/>
  <c r="O1796" i="1"/>
  <c r="Q1860" i="1"/>
  <c r="O1834" i="1"/>
  <c r="O1850" i="1"/>
  <c r="Q1835" i="1"/>
  <c r="Q1799" i="1"/>
  <c r="Q1789" i="1"/>
  <c r="Q1822" i="1"/>
  <c r="Q1818" i="1"/>
  <c r="Q1814" i="1"/>
  <c r="Q1810" i="1"/>
  <c r="Q1807" i="1"/>
  <c r="Q1796" i="1"/>
  <c r="Q1794" i="1"/>
  <c r="Q1786" i="1"/>
  <c r="O1772" i="1"/>
  <c r="O1767" i="1"/>
  <c r="Q1761" i="1"/>
  <c r="S1756" i="1"/>
  <c r="Q1756" i="1"/>
  <c r="S1748" i="1"/>
  <c r="Q1748" i="1"/>
  <c r="Q1773" i="1"/>
  <c r="O1758" i="1"/>
  <c r="O1754" i="1"/>
  <c r="O1750" i="1"/>
  <c r="O1746" i="1"/>
  <c r="O1742" i="1"/>
  <c r="Q1763" i="1"/>
  <c r="Q1737" i="1"/>
  <c r="S1737" i="1"/>
  <c r="Q1784" i="1"/>
  <c r="O1728" i="1"/>
  <c r="O1724" i="1"/>
  <c r="O1720" i="1"/>
  <c r="O1716" i="1"/>
  <c r="O1712" i="1"/>
  <c r="O1708" i="1"/>
  <c r="O1704" i="1"/>
  <c r="O1700" i="1"/>
  <c r="O1694" i="1"/>
  <c r="O1686" i="1"/>
  <c r="Q1776" i="1"/>
  <c r="O1738" i="1"/>
  <c r="Q1720" i="1"/>
  <c r="Q1700" i="1"/>
  <c r="O1687" i="1"/>
  <c r="S1682" i="1"/>
  <c r="Q1682" i="1"/>
  <c r="Q1675" i="1"/>
  <c r="O1671" i="1"/>
  <c r="Q1714" i="1"/>
  <c r="O1697" i="1"/>
  <c r="O1680" i="1"/>
  <c r="R1680" i="1"/>
  <c r="O1647" i="1"/>
  <c r="O1639" i="1"/>
  <c r="O1631" i="1"/>
  <c r="O1623" i="1"/>
  <c r="O1615" i="1"/>
  <c r="O1607" i="1"/>
  <c r="O1599" i="1"/>
  <c r="O1591" i="1"/>
  <c r="O1583" i="1"/>
  <c r="O1575" i="1"/>
  <c r="O1567" i="1"/>
  <c r="O1559" i="1"/>
  <c r="O1551" i="1"/>
  <c r="O1543" i="1"/>
  <c r="O1535" i="1"/>
  <c r="Q1690" i="1"/>
  <c r="Q1679" i="1"/>
  <c r="O1675" i="1"/>
  <c r="S1670" i="1"/>
  <c r="Q1670" i="1"/>
  <c r="Q1692" i="1"/>
  <c r="O1676" i="1"/>
  <c r="R1676" i="1"/>
  <c r="Q1645" i="1"/>
  <c r="O1612" i="1"/>
  <c r="Q1603" i="1"/>
  <c r="O1580" i="1"/>
  <c r="Q1571" i="1"/>
  <c r="O1548" i="1"/>
  <c r="Q1539" i="1"/>
  <c r="Q1526" i="1"/>
  <c r="O1517" i="1"/>
  <c r="R1517" i="1"/>
  <c r="O1630" i="1"/>
  <c r="Q1621" i="1"/>
  <c r="O1598" i="1"/>
  <c r="Q1589" i="1"/>
  <c r="O1566" i="1"/>
  <c r="Q1557" i="1"/>
  <c r="O1523" i="1"/>
  <c r="R1523" i="1"/>
  <c r="Q1516" i="1"/>
  <c r="Q1508" i="1"/>
  <c r="Q1500" i="1"/>
  <c r="Q1663" i="1"/>
  <c r="Q1655" i="1"/>
  <c r="Q1649" i="1"/>
  <c r="O1616" i="1"/>
  <c r="Q1607" i="1"/>
  <c r="O1584" i="1"/>
  <c r="Q1575" i="1"/>
  <c r="O1552" i="1"/>
  <c r="Q1543" i="1"/>
  <c r="Q1531" i="1"/>
  <c r="S1531" i="1"/>
  <c r="O1526" i="1"/>
  <c r="Q1521" i="1"/>
  <c r="S1521" i="1"/>
  <c r="O1648" i="1"/>
  <c r="O1638" i="1"/>
  <c r="O1610" i="1"/>
  <c r="Q1601" i="1"/>
  <c r="O1578" i="1"/>
  <c r="Q1569" i="1"/>
  <c r="O1546" i="1"/>
  <c r="Q1537" i="1"/>
  <c r="O1524" i="1"/>
  <c r="Q1519" i="1"/>
  <c r="S1519" i="1"/>
  <c r="O1512" i="1"/>
  <c r="O1508" i="1"/>
  <c r="O1504" i="1"/>
  <c r="O1500" i="1"/>
  <c r="O1496" i="1"/>
  <c r="O1492" i="1"/>
  <c r="O1488" i="1"/>
  <c r="O1484" i="1"/>
  <c r="O1480" i="1"/>
  <c r="O1476" i="1"/>
  <c r="O1472" i="1"/>
  <c r="O1468" i="1"/>
  <c r="O1464" i="1"/>
  <c r="O1460" i="1"/>
  <c r="O1456" i="1"/>
  <c r="O1452" i="1"/>
  <c r="O1448" i="1"/>
  <c r="O1444" i="1"/>
  <c r="O1440" i="1"/>
  <c r="O1436" i="1"/>
  <c r="O1428" i="1"/>
  <c r="O1420" i="1"/>
  <c r="O1412" i="1"/>
  <c r="O1404" i="1"/>
  <c r="O1427" i="1"/>
  <c r="Q1418" i="1"/>
  <c r="O1398" i="1"/>
  <c r="O1389" i="1"/>
  <c r="O1382" i="1"/>
  <c r="O1375" i="1"/>
  <c r="O1359" i="1"/>
  <c r="O1343" i="1"/>
  <c r="O1327" i="1"/>
  <c r="O1311" i="1"/>
  <c r="O1295" i="1"/>
  <c r="O1274" i="1"/>
  <c r="Q1490" i="1"/>
  <c r="Q1474" i="1"/>
  <c r="Q1458" i="1"/>
  <c r="Q1442" i="1"/>
  <c r="O1429" i="1"/>
  <c r="Q1420" i="1"/>
  <c r="Q1398" i="1"/>
  <c r="Q1374" i="1"/>
  <c r="Q1363" i="1"/>
  <c r="O1352" i="1"/>
  <c r="Q1342" i="1"/>
  <c r="Q1331" i="1"/>
  <c r="O1320" i="1"/>
  <c r="Q1310" i="1"/>
  <c r="Q1299" i="1"/>
  <c r="O1288" i="1"/>
  <c r="O1423" i="1"/>
  <c r="Q1414" i="1"/>
  <c r="O1395" i="1"/>
  <c r="O1331" i="1"/>
  <c r="Q1494" i="1"/>
  <c r="O1433" i="1"/>
  <c r="Q1402" i="1"/>
  <c r="Q1265" i="1"/>
  <c r="Q1267" i="1"/>
  <c r="Q1222" i="1"/>
  <c r="Q1206" i="1"/>
  <c r="R1160" i="1"/>
  <c r="O1160" i="1"/>
  <c r="S1261" i="1"/>
  <c r="Q1261" i="1"/>
  <c r="Q1241" i="1"/>
  <c r="Q1320" i="1"/>
  <c r="O1265" i="1"/>
  <c r="Q1255" i="1"/>
  <c r="O1228" i="1"/>
  <c r="O1212" i="1"/>
  <c r="O1196" i="1"/>
  <c r="O1168" i="1"/>
  <c r="O1088" i="1"/>
  <c r="Q1228" i="1"/>
  <c r="Q1063" i="1"/>
  <c r="Q1154" i="1"/>
  <c r="O1092" i="1"/>
  <c r="O1187" i="1"/>
  <c r="Q1151" i="1"/>
  <c r="O1141" i="1"/>
  <c r="Q1001" i="1"/>
  <c r="S1020" i="1"/>
  <c r="Q1020" i="1"/>
  <c r="S1012" i="1"/>
  <c r="Q1012" i="1"/>
  <c r="S1004" i="1"/>
  <c r="Q1004" i="1"/>
  <c r="S996" i="1"/>
  <c r="Q996" i="1"/>
  <c r="S988" i="1"/>
  <c r="Q988" i="1"/>
  <c r="S980" i="1"/>
  <c r="Q980" i="1"/>
  <c r="O963" i="1"/>
  <c r="O947" i="1"/>
  <c r="O931" i="1"/>
  <c r="O915" i="1"/>
  <c r="O899" i="1"/>
  <c r="O883" i="1"/>
  <c r="O867" i="1"/>
  <c r="Q987" i="1"/>
  <c r="Q1070" i="1"/>
  <c r="Q803" i="1"/>
  <c r="O698" i="1"/>
  <c r="Q860" i="1"/>
  <c r="Q844" i="1"/>
  <c r="Q828" i="1"/>
  <c r="Q813" i="1"/>
  <c r="O776" i="1"/>
  <c r="O733" i="1"/>
  <c r="O685" i="1"/>
  <c r="O648" i="1"/>
  <c r="O896" i="1"/>
  <c r="O846" i="1"/>
  <c r="O814" i="1"/>
  <c r="O844" i="1"/>
  <c r="S637" i="1"/>
  <c r="Q637" i="1"/>
  <c r="S629" i="1"/>
  <c r="Q629" i="1"/>
  <c r="S621" i="1"/>
  <c r="Q621" i="1"/>
  <c r="S613" i="1"/>
  <c r="Q613" i="1"/>
  <c r="S605" i="1"/>
  <c r="Q605" i="1"/>
  <c r="S597" i="1"/>
  <c r="Q597" i="1"/>
  <c r="S589" i="1"/>
  <c r="Q589" i="1"/>
  <c r="S581" i="1"/>
  <c r="Q581" i="1"/>
  <c r="S573" i="1"/>
  <c r="Q573" i="1"/>
  <c r="Q715" i="1"/>
  <c r="Q747" i="1"/>
  <c r="Q779" i="1"/>
  <c r="Q798" i="1"/>
  <c r="Q806" i="1"/>
  <c r="Q814" i="1"/>
  <c r="Q804" i="1"/>
  <c r="Q812" i="1"/>
  <c r="Q822" i="1"/>
  <c r="Q891" i="1"/>
  <c r="Q923" i="1"/>
  <c r="Q955" i="1"/>
  <c r="Q1041" i="1"/>
  <c r="Q1057" i="1"/>
  <c r="Q1073" i="1"/>
  <c r="Q1090" i="1"/>
  <c r="Q1106" i="1"/>
  <c r="Q112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872" i="1"/>
  <c r="Q904" i="1"/>
  <c r="Q936" i="1"/>
  <c r="Q968" i="1"/>
  <c r="Q1107" i="1"/>
  <c r="Q1128" i="1"/>
  <c r="Q1147" i="1"/>
  <c r="Q1170" i="1"/>
  <c r="Q1142" i="1"/>
  <c r="Q1176" i="1"/>
  <c r="Q1198" i="1"/>
  <c r="Q1044" i="1"/>
  <c r="Q1055" i="1"/>
  <c r="Q1076" i="1"/>
  <c r="Q1087" i="1"/>
  <c r="Q1190" i="1"/>
  <c r="Q1144" i="1"/>
  <c r="Q1158" i="1"/>
  <c r="Q1188" i="1"/>
  <c r="Q1240" i="1"/>
  <c r="Q1256" i="1"/>
  <c r="Q1293" i="1"/>
  <c r="Q1309" i="1"/>
  <c r="Q1325" i="1"/>
  <c r="Q1341" i="1"/>
  <c r="Q1357" i="1"/>
  <c r="Q1373" i="1"/>
  <c r="Q1233" i="1"/>
  <c r="Q1208" i="1"/>
  <c r="Q1216" i="1"/>
  <c r="Q1224" i="1"/>
  <c r="Q1252" i="1"/>
  <c r="Q1270" i="1"/>
  <c r="Q1280" i="1"/>
  <c r="Q1396" i="1"/>
  <c r="Q1408" i="1"/>
  <c r="Q1438" i="1"/>
  <c r="Q1454" i="1"/>
  <c r="Q1470" i="1"/>
  <c r="Q1486" i="1"/>
  <c r="Q836" i="1"/>
  <c r="Q852" i="1"/>
  <c r="Q830" i="1"/>
  <c r="Q846" i="1"/>
  <c r="Q862" i="1"/>
  <c r="Q883" i="1"/>
  <c r="Q915" i="1"/>
  <c r="Q947" i="1"/>
  <c r="Q1030" i="1"/>
  <c r="Q1046" i="1"/>
  <c r="Q1062" i="1"/>
  <c r="Q1078" i="1"/>
  <c r="Q1093" i="1"/>
  <c r="Q1109" i="1"/>
  <c r="Q1125" i="1"/>
  <c r="Q983" i="1"/>
  <c r="Q991" i="1"/>
  <c r="Q999" i="1"/>
  <c r="Q1007" i="1"/>
  <c r="Q1015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896" i="1"/>
  <c r="Q928" i="1"/>
  <c r="Q960" i="1"/>
  <c r="Q981" i="1"/>
  <c r="Q989" i="1"/>
  <c r="Q997" i="1"/>
  <c r="Q1005" i="1"/>
  <c r="Q1013" i="1"/>
  <c r="Q1120" i="1"/>
  <c r="Q1143" i="1"/>
  <c r="Q1160" i="1"/>
  <c r="Q1200" i="1"/>
  <c r="Q1130" i="1"/>
  <c r="Q1146" i="1"/>
  <c r="Q1164" i="1"/>
  <c r="Q1168" i="1"/>
  <c r="Q1019" i="1"/>
  <c r="Q1036" i="1"/>
  <c r="Q1047" i="1"/>
  <c r="Q1068" i="1"/>
  <c r="Q1079" i="1"/>
  <c r="Q1100" i="1"/>
  <c r="Q1182" i="1"/>
  <c r="Q1204" i="1"/>
  <c r="Q1132" i="1"/>
  <c r="Q1148" i="1"/>
  <c r="Q1180" i="1"/>
  <c r="Q1202" i="1"/>
  <c r="Q1231" i="1"/>
  <c r="Q1247" i="1"/>
  <c r="Q1263" i="1"/>
  <c r="Q1296" i="1"/>
  <c r="Q1312" i="1"/>
  <c r="Q1328" i="1"/>
  <c r="Q1344" i="1"/>
  <c r="Q1360" i="1"/>
  <c r="Q1376" i="1"/>
  <c r="Q1257" i="1"/>
  <c r="Q1275" i="1"/>
  <c r="Q1210" i="1"/>
  <c r="Q1218" i="1"/>
  <c r="Q1226" i="1"/>
  <c r="Q1260" i="1"/>
  <c r="Q1271" i="1"/>
  <c r="Q1384" i="1"/>
  <c r="Q1400" i="1"/>
  <c r="Q1432" i="1"/>
  <c r="Q660" i="1"/>
  <c r="Q664" i="1"/>
  <c r="Q668" i="1"/>
  <c r="Q672" i="1"/>
  <c r="Q840" i="1"/>
  <c r="Q856" i="1"/>
  <c r="Q800" i="1"/>
  <c r="Q808" i="1"/>
  <c r="Q816" i="1"/>
  <c r="Q826" i="1"/>
  <c r="Q842" i="1"/>
  <c r="Q858" i="1"/>
  <c r="Q731" i="1"/>
  <c r="Q763" i="1"/>
  <c r="Q795" i="1"/>
  <c r="Q824" i="1"/>
  <c r="Q875" i="1"/>
  <c r="Q907" i="1"/>
  <c r="Q939" i="1"/>
  <c r="Q971" i="1"/>
  <c r="Q1033" i="1"/>
  <c r="Q1049" i="1"/>
  <c r="Q1065" i="1"/>
  <c r="Q1081" i="1"/>
  <c r="Q1098" i="1"/>
  <c r="Q1114" i="1"/>
  <c r="Q888" i="1"/>
  <c r="Q920" i="1"/>
  <c r="Q952" i="1"/>
  <c r="Q1025" i="1"/>
  <c r="Q1112" i="1"/>
  <c r="Q1123" i="1"/>
  <c r="Q1155" i="1"/>
  <c r="Q1161" i="1"/>
  <c r="Q1186" i="1"/>
  <c r="Q1134" i="1"/>
  <c r="Q1150" i="1"/>
  <c r="Q1192" i="1"/>
  <c r="Q1028" i="1"/>
  <c r="Q1039" i="1"/>
  <c r="Q1060" i="1"/>
  <c r="Q1071" i="1"/>
  <c r="Q1092" i="1"/>
  <c r="Q1174" i="1"/>
  <c r="Q1136" i="1"/>
  <c r="Q1152" i="1"/>
  <c r="Q1172" i="1"/>
  <c r="Q1232" i="1"/>
  <c r="Q1248" i="1"/>
  <c r="Q1264" i="1"/>
  <c r="Q1285" i="1"/>
  <c r="Q1301" i="1"/>
  <c r="Q1317" i="1"/>
  <c r="Q1333" i="1"/>
  <c r="Q1349" i="1"/>
  <c r="Q1365" i="1"/>
  <c r="Q1485" i="1"/>
  <c r="Q1453" i="1"/>
  <c r="Q1415" i="1"/>
  <c r="Q1385" i="1"/>
  <c r="Q1479" i="1"/>
  <c r="Q1447" i="1"/>
  <c r="Q1417" i="1"/>
  <c r="Q1372" i="1"/>
  <c r="Q1356" i="1"/>
  <c r="Q1340" i="1"/>
  <c r="Q1324" i="1"/>
  <c r="Q1308" i="1"/>
  <c r="Q1292" i="1"/>
  <c r="Q1276" i="1"/>
  <c r="Q1489" i="1"/>
  <c r="Q1457" i="1"/>
  <c r="Q1427" i="1"/>
  <c r="Q1395" i="1"/>
  <c r="Q1378" i="1"/>
  <c r="Q1362" i="1"/>
  <c r="Q1346" i="1"/>
  <c r="Q1330" i="1"/>
  <c r="Q1314" i="1"/>
  <c r="Q1298" i="1"/>
  <c r="Q1282" i="1"/>
  <c r="Q1246" i="1"/>
  <c r="Q1258" i="1"/>
  <c r="Q1227" i="1"/>
  <c r="Q1219" i="1"/>
  <c r="Q1211" i="1"/>
  <c r="Q1197" i="1"/>
  <c r="Q1159" i="1"/>
  <c r="Q1113" i="1"/>
  <c r="Q1097" i="1"/>
  <c r="Q1199" i="1"/>
  <c r="Q1169" i="1"/>
  <c r="Q1145" i="1"/>
  <c r="Q1129" i="1"/>
  <c r="Q1116" i="1"/>
  <c r="Q1023" i="1"/>
  <c r="Q1179" i="1"/>
  <c r="Q1074" i="1"/>
  <c r="Q1058" i="1"/>
  <c r="Q1042" i="1"/>
  <c r="Q1026" i="1"/>
  <c r="Q1181" i="1"/>
  <c r="Q1131" i="1"/>
  <c r="Q1088" i="1"/>
  <c r="Q1072" i="1"/>
  <c r="Q1056" i="1"/>
  <c r="Q1040" i="1"/>
  <c r="Q1024" i="1"/>
  <c r="Q953" i="1"/>
  <c r="Q921" i="1"/>
  <c r="Q889" i="1"/>
  <c r="Q965" i="1"/>
  <c r="Q933" i="1"/>
  <c r="Q901" i="1"/>
  <c r="Q869" i="1"/>
  <c r="Q667" i="1"/>
  <c r="Q659" i="1"/>
  <c r="Q788" i="1"/>
  <c r="Q772" i="1"/>
  <c r="Q756" i="1"/>
  <c r="Q740" i="1"/>
  <c r="Q724" i="1"/>
  <c r="Q708" i="1"/>
  <c r="Q692" i="1"/>
  <c r="Q676" i="1"/>
  <c r="Q783" i="1"/>
  <c r="Q767" i="1"/>
  <c r="Q751" i="1"/>
  <c r="Q735" i="1"/>
  <c r="Q719" i="1"/>
  <c r="Q703" i="1"/>
  <c r="Q687" i="1"/>
  <c r="Q641" i="1"/>
  <c r="Q454" i="1"/>
  <c r="Q557" i="1"/>
  <c r="Q542" i="1"/>
  <c r="Q526" i="1"/>
  <c r="Q510" i="1"/>
  <c r="Q494" i="1"/>
  <c r="Q473" i="1"/>
  <c r="Q653" i="1"/>
  <c r="Q535" i="1"/>
  <c r="Q519" i="1"/>
  <c r="Q503" i="1"/>
  <c r="Q487" i="1"/>
  <c r="Q471" i="1"/>
  <c r="Q455" i="1"/>
  <c r="Q436" i="1"/>
  <c r="Q428" i="1"/>
  <c r="Q420" i="1"/>
  <c r="Q412" i="1"/>
  <c r="Q404" i="1"/>
  <c r="Q396" i="1"/>
  <c r="Q388" i="1"/>
  <c r="Q380" i="1"/>
  <c r="Q372" i="1"/>
  <c r="Q364" i="1"/>
  <c r="Q356" i="1"/>
  <c r="Q655" i="1"/>
  <c r="Q547" i="1"/>
  <c r="Q20" i="1"/>
  <c r="Q35" i="1"/>
  <c r="Q52" i="1"/>
  <c r="Q67" i="1"/>
  <c r="Q84" i="1"/>
  <c r="Q99" i="1"/>
  <c r="Q119" i="1"/>
  <c r="Q151" i="1"/>
  <c r="Q183" i="1"/>
  <c r="Q215" i="1"/>
  <c r="Q247" i="1"/>
  <c r="Q279" i="1"/>
  <c r="Q311" i="1"/>
  <c r="Q343" i="1"/>
  <c r="Q491" i="1"/>
  <c r="Q442" i="1"/>
  <c r="Q458" i="1"/>
  <c r="Q474" i="1"/>
  <c r="R566" i="1"/>
  <c r="O566" i="1"/>
  <c r="O904" i="1"/>
  <c r="O936" i="1"/>
  <c r="O968" i="1"/>
  <c r="O642" i="1"/>
  <c r="O650" i="1"/>
  <c r="O658" i="1"/>
  <c r="O666" i="1"/>
  <c r="O674" i="1"/>
  <c r="O688" i="1"/>
  <c r="O704" i="1"/>
  <c r="O725" i="1"/>
  <c r="O736" i="1"/>
  <c r="O757" i="1"/>
  <c r="O768" i="1"/>
  <c r="O789" i="1"/>
  <c r="O832" i="1"/>
  <c r="O848" i="1"/>
  <c r="O864" i="1"/>
  <c r="O706" i="1"/>
  <c r="O738" i="1"/>
  <c r="O770" i="1"/>
  <c r="O797" i="1"/>
  <c r="O826" i="1"/>
  <c r="O842" i="1"/>
  <c r="O858" i="1"/>
  <c r="O865" i="1"/>
  <c r="O868" i="1"/>
  <c r="O900" i="1"/>
  <c r="O932" i="1"/>
  <c r="O964" i="1"/>
  <c r="O1024" i="1"/>
  <c r="O893" i="1"/>
  <c r="O925" i="1"/>
  <c r="O957" i="1"/>
  <c r="O1117" i="1"/>
  <c r="O1153" i="1"/>
  <c r="O1179" i="1"/>
  <c r="O1044" i="1"/>
  <c r="O1076" i="1"/>
  <c r="O1095" i="1"/>
  <c r="O1111" i="1"/>
  <c r="O1127" i="1"/>
  <c r="O1159" i="1"/>
  <c r="O1185" i="1"/>
  <c r="O1033" i="1"/>
  <c r="O1065" i="1"/>
  <c r="O1097" i="1"/>
  <c r="O1135" i="1"/>
  <c r="O1143" i="1"/>
  <c r="O1151" i="1"/>
  <c r="O1163" i="1"/>
  <c r="O1167" i="1"/>
  <c r="O1027" i="1"/>
  <c r="O1043" i="1"/>
  <c r="O1059" i="1"/>
  <c r="O1075" i="1"/>
  <c r="O1096" i="1"/>
  <c r="O1128" i="1"/>
  <c r="O1245" i="1"/>
  <c r="O1170" i="1"/>
  <c r="O1178" i="1"/>
  <c r="O1186" i="1"/>
  <c r="O1193" i="1"/>
  <c r="O1197" i="1"/>
  <c r="O1201" i="1"/>
  <c r="O1205" i="1"/>
  <c r="O1209" i="1"/>
  <c r="O1213" i="1"/>
  <c r="O1217" i="1"/>
  <c r="O1221" i="1"/>
  <c r="O1225" i="1"/>
  <c r="O1254" i="1"/>
  <c r="O1267" i="1"/>
  <c r="O1271" i="1"/>
  <c r="O1417" i="1"/>
  <c r="O1283" i="1"/>
  <c r="O1315" i="1"/>
  <c r="O1347" i="1"/>
  <c r="O1379" i="1"/>
  <c r="O831" i="1"/>
  <c r="O847" i="1"/>
  <c r="O863" i="1"/>
  <c r="O682" i="1"/>
  <c r="O714" i="1"/>
  <c r="O746" i="1"/>
  <c r="O778" i="1"/>
  <c r="O802" i="1"/>
  <c r="O810" i="1"/>
  <c r="O818" i="1"/>
  <c r="O825" i="1"/>
  <c r="O841" i="1"/>
  <c r="O857" i="1"/>
  <c r="O892" i="1"/>
  <c r="O924" i="1"/>
  <c r="O956" i="1"/>
  <c r="O1025" i="1"/>
  <c r="O885" i="1"/>
  <c r="O917" i="1"/>
  <c r="O949" i="1"/>
  <c r="O1109" i="1"/>
  <c r="O1129" i="1"/>
  <c r="O1137" i="1"/>
  <c r="O1149" i="1"/>
  <c r="O1171" i="1"/>
  <c r="O1052" i="1"/>
  <c r="O1084" i="1"/>
  <c r="O1100" i="1"/>
  <c r="O1116" i="1"/>
  <c r="O1177" i="1"/>
  <c r="O1057" i="1"/>
  <c r="O1089" i="1"/>
  <c r="O1161" i="1"/>
  <c r="O1191" i="1"/>
  <c r="O1032" i="1"/>
  <c r="O1048" i="1"/>
  <c r="O1064" i="1"/>
  <c r="O1080" i="1"/>
  <c r="O1104" i="1"/>
  <c r="O1189" i="1"/>
  <c r="O1253" i="1"/>
  <c r="O1172" i="1"/>
  <c r="O1180" i="1"/>
  <c r="O1188" i="1"/>
  <c r="O1194" i="1"/>
  <c r="O1198" i="1"/>
  <c r="O1202" i="1"/>
  <c r="O1206" i="1"/>
  <c r="O1210" i="1"/>
  <c r="O1214" i="1"/>
  <c r="O1218" i="1"/>
  <c r="O1222" i="1"/>
  <c r="O1226" i="1"/>
  <c r="O1236" i="1"/>
  <c r="O1241" i="1"/>
  <c r="O1252" i="1"/>
  <c r="O1257" i="1"/>
  <c r="O1279" i="1"/>
  <c r="O1246" i="1"/>
  <c r="O1280" i="1"/>
  <c r="O1268" i="1"/>
  <c r="O1272" i="1"/>
  <c r="O1409" i="1"/>
  <c r="O1291" i="1"/>
  <c r="O1323" i="1"/>
  <c r="O1355" i="1"/>
  <c r="O1383" i="1"/>
  <c r="O1391" i="1"/>
  <c r="O1399" i="1"/>
  <c r="O681" i="1"/>
  <c r="O713" i="1"/>
  <c r="O745" i="1"/>
  <c r="O777" i="1"/>
  <c r="O800" i="1"/>
  <c r="O808" i="1"/>
  <c r="O816" i="1"/>
  <c r="O835" i="1"/>
  <c r="O851" i="1"/>
  <c r="O821" i="1"/>
  <c r="O837" i="1"/>
  <c r="O853" i="1"/>
  <c r="O888" i="1"/>
  <c r="O920" i="1"/>
  <c r="O952" i="1"/>
  <c r="O638" i="1"/>
  <c r="O646" i="1"/>
  <c r="O654" i="1"/>
  <c r="O662" i="1"/>
  <c r="O670" i="1"/>
  <c r="O680" i="1"/>
  <c r="O696" i="1"/>
  <c r="O709" i="1"/>
  <c r="O720" i="1"/>
  <c r="O741" i="1"/>
  <c r="O752" i="1"/>
  <c r="O773" i="1"/>
  <c r="O784" i="1"/>
  <c r="O801" i="1"/>
  <c r="O809" i="1"/>
  <c r="O817" i="1"/>
  <c r="O840" i="1"/>
  <c r="O856" i="1"/>
  <c r="O690" i="1"/>
  <c r="O722" i="1"/>
  <c r="O754" i="1"/>
  <c r="O786" i="1"/>
  <c r="O799" i="1"/>
  <c r="O807" i="1"/>
  <c r="O815" i="1"/>
  <c r="O834" i="1"/>
  <c r="O850" i="1"/>
  <c r="O884" i="1"/>
  <c r="O916" i="1"/>
  <c r="O948" i="1"/>
  <c r="O877" i="1"/>
  <c r="O909" i="1"/>
  <c r="O941" i="1"/>
  <c r="O973" i="1"/>
  <c r="O1145" i="1"/>
  <c r="O1028" i="1"/>
  <c r="O1060" i="1"/>
  <c r="O1087" i="1"/>
  <c r="O1103" i="1"/>
  <c r="O1119" i="1"/>
  <c r="O1169" i="1"/>
  <c r="O1049" i="1"/>
  <c r="O1081" i="1"/>
  <c r="O1131" i="1"/>
  <c r="O1139" i="1"/>
  <c r="O1147" i="1"/>
  <c r="O1154" i="1"/>
  <c r="O1165" i="1"/>
  <c r="O1183" i="1"/>
  <c r="O1035" i="1"/>
  <c r="O1051" i="1"/>
  <c r="O1067" i="1"/>
  <c r="O1083" i="1"/>
  <c r="O1112" i="1"/>
  <c r="O1181" i="1"/>
  <c r="O1229" i="1"/>
  <c r="O1261" i="1"/>
  <c r="O1174" i="1"/>
  <c r="O1182" i="1"/>
  <c r="O1190" i="1"/>
  <c r="O1195" i="1"/>
  <c r="O1199" i="1"/>
  <c r="O1203" i="1"/>
  <c r="O1207" i="1"/>
  <c r="O1211" i="1"/>
  <c r="O1215" i="1"/>
  <c r="O1219" i="1"/>
  <c r="O1223" i="1"/>
  <c r="O1227" i="1"/>
  <c r="O14" i="1"/>
  <c r="O39" i="1"/>
  <c r="O48" i="1"/>
  <c r="O71" i="1"/>
  <c r="O80" i="1"/>
  <c r="O103" i="1"/>
  <c r="O114" i="1"/>
  <c r="O123" i="1"/>
  <c r="O146" i="1"/>
  <c r="O155" i="1"/>
  <c r="O178" i="1"/>
  <c r="O187" i="1"/>
  <c r="O210" i="1"/>
  <c r="O219" i="1"/>
  <c r="O242" i="1"/>
  <c r="O251" i="1"/>
  <c r="O274" i="1"/>
  <c r="O283" i="1"/>
  <c r="O306" i="1"/>
  <c r="O315" i="1"/>
  <c r="O338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7" i="1"/>
  <c r="O452" i="1"/>
  <c r="O463" i="1"/>
  <c r="O468" i="1"/>
  <c r="O479" i="1"/>
  <c r="Q736" i="1"/>
  <c r="O647" i="1"/>
  <c r="O498" i="1"/>
  <c r="Q435" i="1"/>
  <c r="Q379" i="1"/>
  <c r="Q693" i="1"/>
  <c r="O543" i="1"/>
  <c r="Q369" i="1"/>
  <c r="Q709" i="1"/>
  <c r="O621" i="1"/>
  <c r="O605" i="1"/>
  <c r="O589" i="1"/>
  <c r="O573" i="1"/>
  <c r="O478" i="1"/>
  <c r="O671" i="1"/>
  <c r="Q522" i="1"/>
  <c r="O495" i="1"/>
  <c r="O484" i="1"/>
  <c r="Q1421" i="1"/>
  <c r="Q1451" i="1"/>
  <c r="Q1483" i="1"/>
  <c r="Q1556" i="1"/>
  <c r="Q1588" i="1"/>
  <c r="Q1620" i="1"/>
  <c r="Q1503" i="1"/>
  <c r="Q1511" i="1"/>
  <c r="Q1554" i="1"/>
  <c r="Q1586" i="1"/>
  <c r="Q1618" i="1"/>
  <c r="Q1552" i="1"/>
  <c r="Q1584" i="1"/>
  <c r="Q1616" i="1"/>
  <c r="Q1550" i="1"/>
  <c r="Q1582" i="1"/>
  <c r="Q1614" i="1"/>
  <c r="Q1695" i="1"/>
  <c r="Q1693" i="1"/>
  <c r="Q1705" i="1"/>
  <c r="Q1640" i="1"/>
  <c r="Q1648" i="1"/>
  <c r="Q1703" i="1"/>
  <c r="Q1715" i="1"/>
  <c r="Q1764" i="1"/>
  <c r="Q1780" i="1"/>
  <c r="Q1766" i="1"/>
  <c r="Q1782" i="1"/>
  <c r="Q1873" i="1"/>
  <c r="Q1890" i="1"/>
  <c r="Q1867" i="1"/>
  <c r="Q1884" i="1"/>
  <c r="O66" i="1"/>
  <c r="Q15" i="1"/>
  <c r="O5" i="1"/>
  <c r="Q512" i="1"/>
  <c r="Q448" i="1"/>
  <c r="O348" i="1"/>
  <c r="O325" i="1"/>
  <c r="Q321" i="1"/>
  <c r="O316" i="1"/>
  <c r="O293" i="1"/>
  <c r="O261" i="1"/>
  <c r="Q257" i="1"/>
  <c r="O252" i="1"/>
  <c r="O229" i="1"/>
  <c r="Q225" i="1"/>
  <c r="O220" i="1"/>
  <c r="O197" i="1"/>
  <c r="Q193" i="1"/>
  <c r="O188" i="1"/>
  <c r="O165" i="1"/>
  <c r="Q161" i="1"/>
  <c r="O156" i="1"/>
  <c r="O148" i="1"/>
  <c r="O133" i="1"/>
  <c r="Q129" i="1"/>
  <c r="O124" i="1"/>
  <c r="O116" i="1"/>
  <c r="O94" i="1"/>
  <c r="Q90" i="1"/>
  <c r="O85" i="1"/>
  <c r="Q81" i="1"/>
  <c r="Q66" i="1"/>
  <c r="O62" i="1"/>
  <c r="O53" i="1"/>
  <c r="Q49" i="1"/>
  <c r="Q34" i="1"/>
  <c r="O30" i="1"/>
  <c r="O21" i="1"/>
  <c r="O9" i="1"/>
  <c r="O3" i="1"/>
  <c r="O473" i="1"/>
  <c r="O505" i="1"/>
  <c r="O537" i="1"/>
  <c r="O467" i="1"/>
  <c r="O491" i="1"/>
  <c r="O507" i="1"/>
  <c r="O523" i="1"/>
  <c r="O539" i="1"/>
  <c r="O558" i="1"/>
  <c r="O456" i="1"/>
  <c r="O676" i="1"/>
  <c r="O708" i="1"/>
  <c r="O740" i="1"/>
  <c r="O772" i="1"/>
  <c r="O675" i="1"/>
  <c r="O691" i="1"/>
  <c r="O707" i="1"/>
  <c r="O723" i="1"/>
  <c r="O739" i="1"/>
  <c r="O755" i="1"/>
  <c r="O771" i="1"/>
  <c r="O787" i="1"/>
  <c r="O572" i="1"/>
  <c r="O580" i="1"/>
  <c r="O588" i="1"/>
  <c r="O596" i="1"/>
  <c r="O604" i="1"/>
  <c r="O612" i="1"/>
  <c r="O620" i="1"/>
  <c r="O628" i="1"/>
  <c r="O636" i="1"/>
  <c r="O703" i="1"/>
  <c r="O735" i="1"/>
  <c r="O767" i="1"/>
  <c r="O871" i="1"/>
  <c r="O903" i="1"/>
  <c r="O935" i="1"/>
  <c r="O967" i="1"/>
  <c r="O987" i="1"/>
  <c r="O1003" i="1"/>
  <c r="O1019" i="1"/>
  <c r="O878" i="1"/>
  <c r="O894" i="1"/>
  <c r="O910" i="1"/>
  <c r="O926" i="1"/>
  <c r="O942" i="1"/>
  <c r="O958" i="1"/>
  <c r="O974" i="1"/>
  <c r="O985" i="1"/>
  <c r="O1001" i="1"/>
  <c r="O1017" i="1"/>
  <c r="O882" i="1"/>
  <c r="O914" i="1"/>
  <c r="O946" i="1"/>
  <c r="O1029" i="1"/>
  <c r="O1045" i="1"/>
  <c r="O1061" i="1"/>
  <c r="O1077" i="1"/>
  <c r="O1093" i="1"/>
  <c r="O1114" i="1"/>
  <c r="O1140" i="1"/>
  <c r="O1156" i="1"/>
  <c r="O1055" i="1"/>
  <c r="O1030" i="1"/>
  <c r="O1062" i="1"/>
  <c r="O1094" i="1"/>
  <c r="O1113" i="1"/>
  <c r="O1130" i="1"/>
  <c r="O1146" i="1"/>
  <c r="O1107" i="1"/>
  <c r="O1164" i="1"/>
  <c r="O1281" i="1"/>
  <c r="O1259" i="1"/>
  <c r="O1256" i="1"/>
  <c r="O1234" i="1"/>
  <c r="O1250" i="1"/>
  <c r="O1284" i="1"/>
  <c r="O1300" i="1"/>
  <c r="O1316" i="1"/>
  <c r="O1332" i="1"/>
  <c r="O1348" i="1"/>
  <c r="O1364" i="1"/>
  <c r="O1380" i="1"/>
  <c r="O1294" i="1"/>
  <c r="O1326" i="1"/>
  <c r="O1358" i="1"/>
  <c r="O1388" i="1"/>
  <c r="O1277" i="1"/>
  <c r="O1309" i="1"/>
  <c r="O1341" i="1"/>
  <c r="O1373" i="1"/>
  <c r="O1769" i="1"/>
  <c r="O1785" i="1"/>
  <c r="O1747" i="1"/>
  <c r="O1755" i="1"/>
  <c r="O1763" i="1"/>
  <c r="O1779" i="1"/>
  <c r="O1778" i="1"/>
  <c r="O1864" i="1"/>
  <c r="O1875" i="1"/>
  <c r="O1829" i="1"/>
  <c r="O1837" i="1"/>
  <c r="O1845" i="1"/>
  <c r="O1853" i="1"/>
  <c r="O1866" i="1"/>
  <c r="O1889" i="1"/>
  <c r="O1916" i="1"/>
  <c r="O1924" i="1"/>
  <c r="O1932" i="1"/>
  <c r="O1943" i="1"/>
  <c r="O1951" i="1"/>
  <c r="O1959" i="1"/>
  <c r="O1967" i="1"/>
  <c r="O161" i="1"/>
  <c r="Q149" i="1"/>
  <c r="Q86" i="1"/>
  <c r="O82" i="1"/>
  <c r="O58" i="1"/>
  <c r="O20" i="1"/>
  <c r="Q515" i="1"/>
  <c r="Q451" i="1"/>
  <c r="O327" i="1"/>
  <c r="Q323" i="1"/>
  <c r="O318" i="1"/>
  <c r="O295" i="1"/>
  <c r="Q291" i="1"/>
  <c r="O286" i="1"/>
  <c r="O263" i="1"/>
  <c r="Q259" i="1"/>
  <c r="O254" i="1"/>
  <c r="O231" i="1"/>
  <c r="Q227" i="1"/>
  <c r="O222" i="1"/>
  <c r="O199" i="1"/>
  <c r="Q195" i="1"/>
  <c r="O190" i="1"/>
  <c r="O167" i="1"/>
  <c r="Q163" i="1"/>
  <c r="O158" i="1"/>
  <c r="O135" i="1"/>
  <c r="Q131" i="1"/>
  <c r="O126" i="1"/>
  <c r="Q104" i="1"/>
  <c r="O100" i="1"/>
  <c r="O91" i="1"/>
  <c r="Q87" i="1"/>
  <c r="O76" i="1"/>
  <c r="O68" i="1"/>
  <c r="O59" i="1"/>
  <c r="Q55" i="1"/>
  <c r="Q40" i="1"/>
  <c r="O36" i="1"/>
  <c r="O27" i="1"/>
  <c r="Q23" i="1"/>
  <c r="Q13" i="1"/>
  <c r="Q8" i="1"/>
  <c r="Q53" i="1"/>
  <c r="Q520" i="1"/>
  <c r="Q456" i="1"/>
  <c r="O344" i="1"/>
  <c r="O321" i="1"/>
  <c r="Q317" i="1"/>
  <c r="O312" i="1"/>
  <c r="O289" i="1"/>
  <c r="Q285" i="1"/>
  <c r="O280" i="1"/>
  <c r="O257" i="1"/>
  <c r="Q253" i="1"/>
  <c r="O248" i="1"/>
  <c r="O225" i="1"/>
  <c r="Q221" i="1"/>
  <c r="O209" i="1"/>
  <c r="O169" i="1"/>
  <c r="O152" i="1"/>
  <c r="O136" i="1"/>
  <c r="O105" i="1"/>
  <c r="O73" i="1"/>
  <c r="O50" i="1"/>
  <c r="S1229" i="1"/>
  <c r="Q1229" i="1"/>
  <c r="S1259" i="1"/>
  <c r="Q1259" i="1"/>
  <c r="S1243" i="1"/>
  <c r="Q1243" i="1"/>
  <c r="S964" i="1"/>
  <c r="Q964" i="1"/>
  <c r="S932" i="1"/>
  <c r="Q932" i="1"/>
  <c r="S900" i="1"/>
  <c r="Q900" i="1"/>
  <c r="S868" i="1"/>
  <c r="Q868" i="1"/>
  <c r="R1020" i="1"/>
  <c r="O1020" i="1"/>
  <c r="R1012" i="1"/>
  <c r="O1012" i="1"/>
  <c r="R1004" i="1"/>
  <c r="O1004" i="1"/>
  <c r="R996" i="1"/>
  <c r="O996" i="1"/>
  <c r="R988" i="1"/>
  <c r="O988" i="1"/>
  <c r="R980" i="1"/>
  <c r="O980" i="1"/>
  <c r="S970" i="1"/>
  <c r="Q970" i="1"/>
  <c r="S962" i="1"/>
  <c r="Q962" i="1"/>
  <c r="S954" i="1"/>
  <c r="Q954" i="1"/>
  <c r="S946" i="1"/>
  <c r="Q946" i="1"/>
  <c r="S938" i="1"/>
  <c r="Q938" i="1"/>
  <c r="S930" i="1"/>
  <c r="Q930" i="1"/>
  <c r="S922" i="1"/>
  <c r="Q922" i="1"/>
  <c r="S914" i="1"/>
  <c r="Q914" i="1"/>
  <c r="S906" i="1"/>
  <c r="Q906" i="1"/>
  <c r="S898" i="1"/>
  <c r="Q898" i="1"/>
  <c r="S890" i="1"/>
  <c r="Q890" i="1"/>
  <c r="S882" i="1"/>
  <c r="Q882" i="1"/>
  <c r="S874" i="1"/>
  <c r="Q874" i="1"/>
  <c r="S866" i="1"/>
  <c r="Q866" i="1"/>
  <c r="S1018" i="1"/>
  <c r="Q1018" i="1"/>
  <c r="S1010" i="1"/>
  <c r="Q1010" i="1"/>
  <c r="S1002" i="1"/>
  <c r="Q1002" i="1"/>
  <c r="S994" i="1"/>
  <c r="Q994" i="1"/>
  <c r="S986" i="1"/>
  <c r="Q986" i="1"/>
  <c r="S978" i="1"/>
  <c r="Q978" i="1"/>
  <c r="S865" i="1"/>
  <c r="Q865" i="1"/>
  <c r="S857" i="1"/>
  <c r="Q857" i="1"/>
  <c r="S849" i="1"/>
  <c r="Q849" i="1"/>
  <c r="S841" i="1"/>
  <c r="Q841" i="1"/>
  <c r="S833" i="1"/>
  <c r="Q833" i="1"/>
  <c r="S825" i="1"/>
  <c r="Q825" i="1"/>
  <c r="S821" i="1"/>
  <c r="Q821" i="1"/>
  <c r="S635" i="1"/>
  <c r="Q635" i="1"/>
  <c r="S627" i="1"/>
  <c r="Q627" i="1"/>
  <c r="S619" i="1"/>
  <c r="Q619" i="1"/>
  <c r="S611" i="1"/>
  <c r="Q611" i="1"/>
  <c r="S603" i="1"/>
  <c r="Q603" i="1"/>
  <c r="S595" i="1"/>
  <c r="Q595" i="1"/>
  <c r="S587" i="1"/>
  <c r="Q587" i="1"/>
  <c r="S579" i="1"/>
  <c r="Q579" i="1"/>
  <c r="S571" i="1"/>
  <c r="Q571" i="1"/>
  <c r="R564" i="1"/>
  <c r="O564" i="1"/>
  <c r="Q768" i="1"/>
  <c r="Q726" i="1"/>
  <c r="Q688" i="1"/>
  <c r="O655" i="1"/>
  <c r="Q646" i="1"/>
  <c r="O567" i="1"/>
  <c r="O541" i="1"/>
  <c r="O525" i="1"/>
  <c r="O509" i="1"/>
  <c r="O493" i="1"/>
  <c r="O477" i="1"/>
  <c r="O461" i="1"/>
  <c r="O445" i="1"/>
  <c r="Q433" i="1"/>
  <c r="Q421" i="1"/>
  <c r="Q401" i="1"/>
  <c r="Q387" i="1"/>
  <c r="Q373" i="1"/>
  <c r="Q776" i="1"/>
  <c r="Q734" i="1"/>
  <c r="Q701" i="1"/>
  <c r="Q691" i="1"/>
  <c r="Q678" i="1"/>
  <c r="O669" i="1"/>
  <c r="Q656" i="1"/>
  <c r="Q429" i="1"/>
  <c r="Q415" i="1"/>
  <c r="Q399" i="1"/>
  <c r="Q377" i="1"/>
  <c r="Q367" i="1"/>
  <c r="Q355" i="1"/>
  <c r="Q774" i="1"/>
  <c r="Q741" i="1"/>
  <c r="O651" i="1"/>
  <c r="Q642" i="1"/>
  <c r="Q566" i="1"/>
  <c r="Q554" i="1"/>
  <c r="O534" i="1"/>
  <c r="O502" i="1"/>
  <c r="O470" i="1"/>
  <c r="Q440" i="1"/>
  <c r="Q781" i="1"/>
  <c r="Q728" i="1"/>
  <c r="O667" i="1"/>
  <c r="Q652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O553" i="1"/>
  <c r="O548" i="1"/>
  <c r="Q541" i="1"/>
  <c r="Q525" i="1"/>
  <c r="Q509" i="1"/>
  <c r="Q493" i="1"/>
  <c r="Q477" i="1"/>
  <c r="Q461" i="1"/>
  <c r="O441" i="1"/>
  <c r="O433" i="1"/>
  <c r="O425" i="1"/>
  <c r="O417" i="1"/>
  <c r="O409" i="1"/>
  <c r="O401" i="1"/>
  <c r="O393" i="1"/>
  <c r="O385" i="1"/>
  <c r="O377" i="1"/>
  <c r="O369" i="1"/>
  <c r="O361" i="1"/>
  <c r="O353" i="1"/>
  <c r="S346" i="1"/>
  <c r="Q346" i="1"/>
  <c r="S342" i="1"/>
  <c r="Q342" i="1"/>
  <c r="S338" i="1"/>
  <c r="Q338" i="1"/>
  <c r="S334" i="1"/>
  <c r="Q334" i="1"/>
  <c r="S330" i="1"/>
  <c r="Q330" i="1"/>
  <c r="S326" i="1"/>
  <c r="Q326" i="1"/>
  <c r="S322" i="1"/>
  <c r="Q322" i="1"/>
  <c r="S318" i="1"/>
  <c r="Q318" i="1"/>
  <c r="S314" i="1"/>
  <c r="Q314" i="1"/>
  <c r="S310" i="1"/>
  <c r="Q310" i="1"/>
  <c r="S306" i="1"/>
  <c r="Q306" i="1"/>
  <c r="S302" i="1"/>
  <c r="Q302" i="1"/>
  <c r="S298" i="1"/>
  <c r="Q298" i="1"/>
  <c r="S294" i="1"/>
  <c r="Q294" i="1"/>
  <c r="S290" i="1"/>
  <c r="Q290" i="1"/>
  <c r="S286" i="1"/>
  <c r="Q286" i="1"/>
  <c r="S282" i="1"/>
  <c r="Q282" i="1"/>
  <c r="S278" i="1"/>
  <c r="Q278" i="1"/>
  <c r="S274" i="1"/>
  <c r="Q274" i="1"/>
  <c r="S270" i="1"/>
  <c r="Q270" i="1"/>
  <c r="S266" i="1"/>
  <c r="Q266" i="1"/>
  <c r="S262" i="1"/>
  <c r="Q262" i="1"/>
  <c r="S258" i="1"/>
  <c r="Q258" i="1"/>
  <c r="S254" i="1"/>
  <c r="Q254" i="1"/>
  <c r="S250" i="1"/>
  <c r="Q250" i="1"/>
  <c r="S246" i="1"/>
  <c r="Q246" i="1"/>
  <c r="S242" i="1"/>
  <c r="Q242" i="1"/>
  <c r="S238" i="1"/>
  <c r="Q238" i="1"/>
  <c r="S234" i="1"/>
  <c r="Q234" i="1"/>
  <c r="S230" i="1"/>
  <c r="Q230" i="1"/>
  <c r="S226" i="1"/>
  <c r="Q226" i="1"/>
  <c r="S222" i="1"/>
  <c r="Q222" i="1"/>
  <c r="S218" i="1"/>
  <c r="Q218" i="1"/>
  <c r="S214" i="1"/>
  <c r="Q214" i="1"/>
  <c r="S210" i="1"/>
  <c r="Q210" i="1"/>
  <c r="S206" i="1"/>
  <c r="Q206" i="1"/>
  <c r="S202" i="1"/>
  <c r="Q202" i="1"/>
  <c r="S198" i="1"/>
  <c r="Q198" i="1"/>
  <c r="S194" i="1"/>
  <c r="Q194" i="1"/>
  <c r="S190" i="1"/>
  <c r="Q190" i="1"/>
  <c r="S186" i="1"/>
  <c r="Q186" i="1"/>
  <c r="S182" i="1"/>
  <c r="Q182" i="1"/>
  <c r="S178" i="1"/>
  <c r="Q178" i="1"/>
  <c r="S174" i="1"/>
  <c r="Q174" i="1"/>
  <c r="S170" i="1"/>
  <c r="Q170" i="1"/>
  <c r="S166" i="1"/>
  <c r="Q166" i="1"/>
  <c r="S162" i="1"/>
  <c r="Q162" i="1"/>
  <c r="S158" i="1"/>
  <c r="Q158" i="1"/>
  <c r="S154" i="1"/>
  <c r="Q154" i="1"/>
  <c r="S150" i="1"/>
  <c r="Q150" i="1"/>
  <c r="S146" i="1"/>
  <c r="Q146" i="1"/>
  <c r="S142" i="1"/>
  <c r="Q142" i="1"/>
  <c r="S138" i="1"/>
  <c r="Q138" i="1"/>
  <c r="S134" i="1"/>
  <c r="Q134" i="1"/>
  <c r="S130" i="1"/>
  <c r="Q130" i="1"/>
  <c r="S126" i="1"/>
  <c r="Q126" i="1"/>
  <c r="S122" i="1"/>
  <c r="Q122" i="1"/>
  <c r="S118" i="1"/>
  <c r="Q118" i="1"/>
  <c r="S114" i="1"/>
  <c r="Q114" i="1"/>
  <c r="S110" i="1"/>
  <c r="Q110" i="1"/>
  <c r="S106" i="1"/>
  <c r="Q106" i="1"/>
  <c r="Q2" i="1"/>
  <c r="Q539" i="1"/>
  <c r="Q475" i="1"/>
  <c r="O339" i="1"/>
  <c r="Q335" i="1"/>
  <c r="O330" i="1"/>
  <c r="O307" i="1"/>
  <c r="Q303" i="1"/>
  <c r="O298" i="1"/>
  <c r="O275" i="1"/>
  <c r="Q271" i="1"/>
  <c r="O266" i="1"/>
  <c r="O243" i="1"/>
  <c r="Q239" i="1"/>
  <c r="O234" i="1"/>
  <c r="O211" i="1"/>
  <c r="Q207" i="1"/>
  <c r="O202" i="1"/>
  <c r="O179" i="1"/>
  <c r="Q175" i="1"/>
  <c r="O170" i="1"/>
  <c r="O147" i="1"/>
  <c r="Q143" i="1"/>
  <c r="O138" i="1"/>
  <c r="O115" i="1"/>
  <c r="Q111" i="1"/>
  <c r="O106" i="1"/>
  <c r="Q92" i="1"/>
  <c r="O88" i="1"/>
  <c r="O79" i="1"/>
  <c r="Q75" i="1"/>
  <c r="Q60" i="1"/>
  <c r="O56" i="1"/>
  <c r="O47" i="1"/>
  <c r="Q43" i="1"/>
  <c r="Q28" i="1"/>
  <c r="O24" i="1"/>
  <c r="Q17" i="1"/>
  <c r="Q12" i="1"/>
  <c r="O6" i="1"/>
  <c r="Q551" i="1"/>
  <c r="Q350" i="1"/>
  <c r="Q358" i="1"/>
  <c r="Q366" i="1"/>
  <c r="Q374" i="1"/>
  <c r="Q382" i="1"/>
  <c r="Q390" i="1"/>
  <c r="Q398" i="1"/>
  <c r="Q406" i="1"/>
  <c r="Q414" i="1"/>
  <c r="Q422" i="1"/>
  <c r="Q430" i="1"/>
  <c r="Q444" i="1"/>
  <c r="Q460" i="1"/>
  <c r="Q476" i="1"/>
  <c r="Q492" i="1"/>
  <c r="Q508" i="1"/>
  <c r="Q524" i="1"/>
  <c r="Q540" i="1"/>
  <c r="Q446" i="1"/>
  <c r="Q481" i="1"/>
  <c r="Q497" i="1"/>
  <c r="Q513" i="1"/>
  <c r="Q529" i="1"/>
  <c r="Q545" i="1"/>
  <c r="Q561" i="1"/>
  <c r="Q439" i="1"/>
  <c r="Q462" i="1"/>
  <c r="Q649" i="1"/>
  <c r="Q690" i="1"/>
  <c r="Q706" i="1"/>
  <c r="Q722" i="1"/>
  <c r="Q738" i="1"/>
  <c r="Q754" i="1"/>
  <c r="Q770" i="1"/>
  <c r="Q786" i="1"/>
  <c r="Q681" i="1"/>
  <c r="Q697" i="1"/>
  <c r="Q713" i="1"/>
  <c r="Q729" i="1"/>
  <c r="Q745" i="1"/>
  <c r="Q761" i="1"/>
  <c r="Q777" i="1"/>
  <c r="Q793" i="1"/>
  <c r="Q661" i="1"/>
  <c r="Q669" i="1"/>
  <c r="Q877" i="1"/>
  <c r="Q909" i="1"/>
  <c r="Q941" i="1"/>
  <c r="Q973" i="1"/>
  <c r="Q897" i="1"/>
  <c r="Q929" i="1"/>
  <c r="Q961" i="1"/>
  <c r="Q1027" i="1"/>
  <c r="Q1043" i="1"/>
  <c r="Q1059" i="1"/>
  <c r="Q1075" i="1"/>
  <c r="Q1091" i="1"/>
  <c r="Q1135" i="1"/>
  <c r="Q1189" i="1"/>
  <c r="Q1029" i="1"/>
  <c r="Q1045" i="1"/>
  <c r="Q1061" i="1"/>
  <c r="Q1077" i="1"/>
  <c r="Q1187" i="1"/>
  <c r="Q1103" i="1"/>
  <c r="Q1119" i="1"/>
  <c r="Q1133" i="1"/>
  <c r="Q1149" i="1"/>
  <c r="Q1177" i="1"/>
  <c r="Q1086" i="1"/>
  <c r="Q1102" i="1"/>
  <c r="Q1118" i="1"/>
  <c r="Q1175" i="1"/>
  <c r="Q1205" i="1"/>
  <c r="Q1213" i="1"/>
  <c r="Q1221" i="1"/>
  <c r="Q1234" i="1"/>
  <c r="Q1274" i="1"/>
  <c r="Q1254" i="1"/>
  <c r="Q1287" i="1"/>
  <c r="Q1303" i="1"/>
  <c r="Q1319" i="1"/>
  <c r="Q1335" i="1"/>
  <c r="Q1351" i="1"/>
  <c r="Q1367" i="1"/>
  <c r="Q1383" i="1"/>
  <c r="Q1399" i="1"/>
  <c r="Q1435" i="1"/>
  <c r="Q1465" i="1"/>
  <c r="Q1497" i="1"/>
  <c r="Q1281" i="1"/>
  <c r="Q1297" i="1"/>
  <c r="Q1313" i="1"/>
  <c r="Q1329" i="1"/>
  <c r="Q1345" i="1"/>
  <c r="Q1361" i="1"/>
  <c r="Q1377" i="1"/>
  <c r="Q1425" i="1"/>
  <c r="Q1455" i="1"/>
  <c r="Q1487" i="1"/>
  <c r="Q1389" i="1"/>
  <c r="Q1423" i="1"/>
  <c r="Q1461" i="1"/>
  <c r="Q1493" i="1"/>
  <c r="Q1429" i="1"/>
  <c r="Q1459" i="1"/>
  <c r="Q1491" i="1"/>
  <c r="Q1564" i="1"/>
  <c r="Q1596" i="1"/>
  <c r="Q1628" i="1"/>
  <c r="Q1505" i="1"/>
  <c r="Q1513" i="1"/>
  <c r="Q1562" i="1"/>
  <c r="Q1594" i="1"/>
  <c r="Q1626" i="1"/>
  <c r="Q1560" i="1"/>
  <c r="Q1592" i="1"/>
  <c r="Q1624" i="1"/>
  <c r="Q1558" i="1"/>
  <c r="Q1590" i="1"/>
  <c r="Q1622" i="1"/>
  <c r="Q1701" i="1"/>
  <c r="Q1707" i="1"/>
  <c r="Q1634" i="1"/>
  <c r="Q1642" i="1"/>
  <c r="Q1683" i="1"/>
  <c r="Q1740" i="1"/>
  <c r="Q1717" i="1"/>
  <c r="Q1767" i="1"/>
  <c r="Q1783" i="1"/>
  <c r="Q1769" i="1"/>
  <c r="Q1785" i="1"/>
  <c r="Q1862" i="1"/>
  <c r="Q1856" i="1"/>
  <c r="Q1872" i="1"/>
  <c r="Q1888" i="1"/>
  <c r="Q70" i="1"/>
  <c r="Q45" i="1"/>
  <c r="O34" i="1"/>
  <c r="O13" i="1"/>
  <c r="Q496" i="1"/>
  <c r="O349" i="1"/>
  <c r="Q345" i="1"/>
  <c r="O340" i="1"/>
  <c r="O317" i="1"/>
  <c r="Q313" i="1"/>
  <c r="O308" i="1"/>
  <c r="O285" i="1"/>
  <c r="Q281" i="1"/>
  <c r="O276" i="1"/>
  <c r="O253" i="1"/>
  <c r="Q249" i="1"/>
  <c r="O244" i="1"/>
  <c r="O221" i="1"/>
  <c r="Q217" i="1"/>
  <c r="O212" i="1"/>
  <c r="O189" i="1"/>
  <c r="Q185" i="1"/>
  <c r="O180" i="1"/>
  <c r="O157" i="1"/>
  <c r="Q153" i="1"/>
  <c r="O140" i="1"/>
  <c r="O125" i="1"/>
  <c r="Q121" i="1"/>
  <c r="O102" i="1"/>
  <c r="Q98" i="1"/>
  <c r="O93" i="1"/>
  <c r="Q89" i="1"/>
  <c r="Q74" i="1"/>
  <c r="O70" i="1"/>
  <c r="O61" i="1"/>
  <c r="Q57" i="1"/>
  <c r="Q42" i="1"/>
  <c r="O38" i="1"/>
  <c r="O29" i="1"/>
  <c r="Q25" i="1"/>
  <c r="O16" i="1"/>
  <c r="O449" i="1"/>
  <c r="O481" i="1"/>
  <c r="O513" i="1"/>
  <c r="O475" i="1"/>
  <c r="O496" i="1"/>
  <c r="O512" i="1"/>
  <c r="O528" i="1"/>
  <c r="O546" i="1"/>
  <c r="O2" i="1"/>
  <c r="O464" i="1"/>
  <c r="O684" i="1"/>
  <c r="O716" i="1"/>
  <c r="O748" i="1"/>
  <c r="O780" i="1"/>
  <c r="O678" i="1"/>
  <c r="O694" i="1"/>
  <c r="O710" i="1"/>
  <c r="O726" i="1"/>
  <c r="O742" i="1"/>
  <c r="O758" i="1"/>
  <c r="O774" i="1"/>
  <c r="O790" i="1"/>
  <c r="O574" i="1"/>
  <c r="O582" i="1"/>
  <c r="O590" i="1"/>
  <c r="O598" i="1"/>
  <c r="O606" i="1"/>
  <c r="O614" i="1"/>
  <c r="O622" i="1"/>
  <c r="O630" i="1"/>
  <c r="O679" i="1"/>
  <c r="O711" i="1"/>
  <c r="O743" i="1"/>
  <c r="O775" i="1"/>
  <c r="O879" i="1"/>
  <c r="O911" i="1"/>
  <c r="O943" i="1"/>
  <c r="O975" i="1"/>
  <c r="O991" i="1"/>
  <c r="O1007" i="1"/>
  <c r="O1026" i="1"/>
  <c r="O881" i="1"/>
  <c r="O897" i="1"/>
  <c r="O913" i="1"/>
  <c r="O929" i="1"/>
  <c r="O945" i="1"/>
  <c r="O961" i="1"/>
  <c r="O977" i="1"/>
  <c r="O989" i="1"/>
  <c r="O1005" i="1"/>
  <c r="O1023" i="1"/>
  <c r="O890" i="1"/>
  <c r="O922" i="1"/>
  <c r="O954" i="1"/>
  <c r="O1034" i="1"/>
  <c r="O1050" i="1"/>
  <c r="O1066" i="1"/>
  <c r="O1082" i="1"/>
  <c r="O1098" i="1"/>
  <c r="O1122" i="1"/>
  <c r="O1144" i="1"/>
  <c r="O1031" i="1"/>
  <c r="O1063" i="1"/>
  <c r="O1038" i="1"/>
  <c r="O1070" i="1"/>
  <c r="O1102" i="1"/>
  <c r="O1118" i="1"/>
  <c r="O1134" i="1"/>
  <c r="O1150" i="1"/>
  <c r="O1115" i="1"/>
  <c r="O1166" i="1"/>
  <c r="O1235" i="1"/>
  <c r="O1232" i="1"/>
  <c r="O1264" i="1"/>
  <c r="O1239" i="1"/>
  <c r="O1255" i="1"/>
  <c r="O1289" i="1"/>
  <c r="O1305" i="1"/>
  <c r="O1321" i="1"/>
  <c r="O1337" i="1"/>
  <c r="O1353" i="1"/>
  <c r="O1369" i="1"/>
  <c r="O1270" i="1"/>
  <c r="O1302" i="1"/>
  <c r="O1334" i="1"/>
  <c r="O1366" i="1"/>
  <c r="O1392" i="1"/>
  <c r="O1285" i="1"/>
  <c r="O1317" i="1"/>
  <c r="O1349" i="1"/>
  <c r="O1734" i="1"/>
  <c r="O1774" i="1"/>
  <c r="O1741" i="1"/>
  <c r="O1749" i="1"/>
  <c r="O1757" i="1"/>
  <c r="O1768" i="1"/>
  <c r="O1784" i="1"/>
  <c r="O1786" i="1"/>
  <c r="O1872" i="1"/>
  <c r="O1881" i="1"/>
  <c r="O1831" i="1"/>
  <c r="O1839" i="1"/>
  <c r="O1847" i="1"/>
  <c r="O1855" i="1"/>
  <c r="O1869" i="1"/>
  <c r="O1910" i="1"/>
  <c r="O1918" i="1"/>
  <c r="O1926" i="1"/>
  <c r="O1934" i="1"/>
  <c r="O1945" i="1"/>
  <c r="O1953" i="1"/>
  <c r="O1961" i="1"/>
  <c r="O1969" i="1"/>
  <c r="O216" i="1"/>
  <c r="Q197" i="1"/>
  <c r="O192" i="1"/>
  <c r="O145" i="1"/>
  <c r="Q133" i="1"/>
  <c r="O128" i="1"/>
  <c r="O112" i="1"/>
  <c r="Q93" i="1"/>
  <c r="Q62" i="1"/>
  <c r="O41" i="1"/>
  <c r="Q30" i="1"/>
  <c r="Q499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Q347" i="1"/>
  <c r="O342" i="1"/>
  <c r="O319" i="1"/>
  <c r="Q315" i="1"/>
  <c r="O310" i="1"/>
  <c r="O287" i="1"/>
  <c r="Q283" i="1"/>
  <c r="O278" i="1"/>
  <c r="O255" i="1"/>
  <c r="Q251" i="1"/>
  <c r="O246" i="1"/>
  <c r="O223" i="1"/>
  <c r="Q219" i="1"/>
  <c r="O214" i="1"/>
  <c r="O191" i="1"/>
  <c r="Q187" i="1"/>
  <c r="O182" i="1"/>
  <c r="O159" i="1"/>
  <c r="Q155" i="1"/>
  <c r="O150" i="1"/>
  <c r="O127" i="1"/>
  <c r="Q123" i="1"/>
  <c r="O118" i="1"/>
  <c r="O99" i="1"/>
  <c r="Q95" i="1"/>
  <c r="Q72" i="1"/>
  <c r="O67" i="1"/>
  <c r="Q63" i="1"/>
  <c r="Q48" i="1"/>
  <c r="O44" i="1"/>
  <c r="O35" i="1"/>
  <c r="Q31" i="1"/>
  <c r="O11" i="1"/>
  <c r="Q5" i="1"/>
  <c r="O98" i="1"/>
  <c r="O74" i="1"/>
  <c r="O49" i="1"/>
  <c r="Q504" i="1"/>
  <c r="O345" i="1"/>
  <c r="Q341" i="1"/>
  <c r="O336" i="1"/>
  <c r="O313" i="1"/>
  <c r="Q309" i="1"/>
  <c r="O304" i="1"/>
  <c r="O281" i="1"/>
  <c r="Q277" i="1"/>
  <c r="O272" i="1"/>
  <c r="O249" i="1"/>
  <c r="Q245" i="1"/>
  <c r="O240" i="1"/>
  <c r="O217" i="1"/>
  <c r="O200" i="1"/>
  <c r="O153" i="1"/>
  <c r="Q141" i="1"/>
  <c r="O120" i="1"/>
  <c r="Q61" i="1"/>
  <c r="S1165" i="1"/>
  <c r="Q1165" i="1"/>
  <c r="S1237" i="1"/>
  <c r="Q1237" i="1"/>
  <c r="S1022" i="1"/>
  <c r="Q1022" i="1"/>
  <c r="S972" i="1"/>
  <c r="Q972" i="1"/>
  <c r="S940" i="1"/>
  <c r="Q940" i="1"/>
  <c r="S908" i="1"/>
  <c r="Q908" i="1"/>
  <c r="S876" i="1"/>
  <c r="Q876" i="1"/>
  <c r="S1016" i="1"/>
  <c r="Q1016" i="1"/>
  <c r="S1008" i="1"/>
  <c r="Q1008" i="1"/>
  <c r="S1000" i="1"/>
  <c r="Q1000" i="1"/>
  <c r="S992" i="1"/>
  <c r="Q992" i="1"/>
  <c r="S984" i="1"/>
  <c r="Q984" i="1"/>
  <c r="R1018" i="1"/>
  <c r="O1018" i="1"/>
  <c r="R1010" i="1"/>
  <c r="O1010" i="1"/>
  <c r="R1002" i="1"/>
  <c r="O1002" i="1"/>
  <c r="R994" i="1"/>
  <c r="O994" i="1"/>
  <c r="R986" i="1"/>
  <c r="O986" i="1"/>
  <c r="R978" i="1"/>
  <c r="O978" i="1"/>
  <c r="S863" i="1"/>
  <c r="Q863" i="1"/>
  <c r="S855" i="1"/>
  <c r="Q855" i="1"/>
  <c r="S847" i="1"/>
  <c r="Q847" i="1"/>
  <c r="S839" i="1"/>
  <c r="Q839" i="1"/>
  <c r="S831" i="1"/>
  <c r="Q831" i="1"/>
  <c r="O820" i="1"/>
  <c r="O812" i="1"/>
  <c r="O804" i="1"/>
  <c r="O792" i="1"/>
  <c r="O781" i="1"/>
  <c r="Q771" i="1"/>
  <c r="O760" i="1"/>
  <c r="O749" i="1"/>
  <c r="Q739" i="1"/>
  <c r="O728" i="1"/>
  <c r="O717" i="1"/>
  <c r="Q707" i="1"/>
  <c r="O693" i="1"/>
  <c r="O677" i="1"/>
  <c r="O668" i="1"/>
  <c r="O660" i="1"/>
  <c r="O652" i="1"/>
  <c r="O644" i="1"/>
  <c r="O976" i="1"/>
  <c r="O944" i="1"/>
  <c r="O912" i="1"/>
  <c r="O880" i="1"/>
  <c r="O854" i="1"/>
  <c r="O838" i="1"/>
  <c r="O822" i="1"/>
  <c r="Q815" i="1"/>
  <c r="Q807" i="1"/>
  <c r="Q799" i="1"/>
  <c r="O852" i="1"/>
  <c r="O836" i="1"/>
  <c r="Q818" i="1"/>
  <c r="Q810" i="1"/>
  <c r="Q802" i="1"/>
  <c r="O785" i="1"/>
  <c r="O753" i="1"/>
  <c r="O721" i="1"/>
  <c r="O689" i="1"/>
  <c r="S639" i="1"/>
  <c r="Q639" i="1"/>
  <c r="S633" i="1"/>
  <c r="Q633" i="1"/>
  <c r="S625" i="1"/>
  <c r="Q625" i="1"/>
  <c r="S617" i="1"/>
  <c r="Q617" i="1"/>
  <c r="S609" i="1"/>
  <c r="Q609" i="1"/>
  <c r="S601" i="1"/>
  <c r="Q601" i="1"/>
  <c r="S593" i="1"/>
  <c r="Q593" i="1"/>
  <c r="S585" i="1"/>
  <c r="Q585" i="1"/>
  <c r="S577" i="1"/>
  <c r="Q577" i="1"/>
  <c r="S569" i="1"/>
  <c r="Q569" i="1"/>
  <c r="R562" i="1"/>
  <c r="O562" i="1"/>
  <c r="Q758" i="1"/>
  <c r="Q725" i="1"/>
  <c r="Q680" i="1"/>
  <c r="Q654" i="1"/>
  <c r="Q563" i="1"/>
  <c r="Q556" i="1"/>
  <c r="Q548" i="1"/>
  <c r="O538" i="1"/>
  <c r="O522" i="1"/>
  <c r="O506" i="1"/>
  <c r="O490" i="1"/>
  <c r="O474" i="1"/>
  <c r="O458" i="1"/>
  <c r="O442" i="1"/>
  <c r="Q431" i="1"/>
  <c r="Q411" i="1"/>
  <c r="Q395" i="1"/>
  <c r="Q385" i="1"/>
  <c r="Q363" i="1"/>
  <c r="Q766" i="1"/>
  <c r="Q733" i="1"/>
  <c r="Q699" i="1"/>
  <c r="Q686" i="1"/>
  <c r="Q677" i="1"/>
  <c r="O665" i="1"/>
  <c r="O641" i="1"/>
  <c r="O565" i="1"/>
  <c r="O555" i="1"/>
  <c r="O547" i="1"/>
  <c r="Q423" i="1"/>
  <c r="Q413" i="1"/>
  <c r="Q397" i="1"/>
  <c r="Q375" i="1"/>
  <c r="Q365" i="1"/>
  <c r="Q351" i="1"/>
  <c r="Q773" i="1"/>
  <c r="Q720" i="1"/>
  <c r="Q650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Q550" i="1"/>
  <c r="O526" i="1"/>
  <c r="O494" i="1"/>
  <c r="O462" i="1"/>
  <c r="Q438" i="1"/>
  <c r="Q760" i="1"/>
  <c r="Q718" i="1"/>
  <c r="O663" i="1"/>
  <c r="O639" i="1"/>
  <c r="O561" i="1"/>
  <c r="O557" i="1"/>
  <c r="O552" i="1"/>
  <c r="O540" i="1"/>
  <c r="O535" i="1"/>
  <c r="Q530" i="1"/>
  <c r="O524" i="1"/>
  <c r="O519" i="1"/>
  <c r="Q514" i="1"/>
  <c r="O508" i="1"/>
  <c r="O503" i="1"/>
  <c r="Q498" i="1"/>
  <c r="O492" i="1"/>
  <c r="O487" i="1"/>
  <c r="Q482" i="1"/>
  <c r="O476" i="1"/>
  <c r="O471" i="1"/>
  <c r="Q466" i="1"/>
  <c r="O460" i="1"/>
  <c r="O455" i="1"/>
  <c r="Q450" i="1"/>
  <c r="O444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Q523" i="1"/>
  <c r="Q459" i="1"/>
  <c r="O331" i="1"/>
  <c r="Q327" i="1"/>
  <c r="O322" i="1"/>
  <c r="O299" i="1"/>
  <c r="Q295" i="1"/>
  <c r="O290" i="1"/>
  <c r="O267" i="1"/>
  <c r="Q263" i="1"/>
  <c r="O258" i="1"/>
  <c r="O235" i="1"/>
  <c r="Q231" i="1"/>
  <c r="O226" i="1"/>
  <c r="O203" i="1"/>
  <c r="Q199" i="1"/>
  <c r="O194" i="1"/>
  <c r="O171" i="1"/>
  <c r="Q167" i="1"/>
  <c r="O162" i="1"/>
  <c r="O139" i="1"/>
  <c r="Q135" i="1"/>
  <c r="O130" i="1"/>
  <c r="O107" i="1"/>
  <c r="Q100" i="1"/>
  <c r="O96" i="1"/>
  <c r="O87" i="1"/>
  <c r="Q83" i="1"/>
  <c r="O72" i="1"/>
  <c r="Q68" i="1"/>
  <c r="O64" i="1"/>
  <c r="O55" i="1"/>
  <c r="Q51" i="1"/>
  <c r="O40" i="1"/>
  <c r="Q36" i="1"/>
  <c r="O32" i="1"/>
  <c r="O23" i="1"/>
  <c r="O15" i="1"/>
  <c r="Q9" i="1"/>
  <c r="Q4" i="1"/>
  <c r="Q555" i="1"/>
  <c r="Q352" i="1"/>
  <c r="Q360" i="1"/>
  <c r="Q368" i="1"/>
  <c r="Q376" i="1"/>
  <c r="Q384" i="1"/>
  <c r="Q392" i="1"/>
  <c r="Q400" i="1"/>
  <c r="Q408" i="1"/>
  <c r="Q416" i="1"/>
  <c r="Q424" i="1"/>
  <c r="Q432" i="1"/>
  <c r="Q447" i="1"/>
  <c r="Q463" i="1"/>
  <c r="Q479" i="1"/>
  <c r="Q495" i="1"/>
  <c r="Q511" i="1"/>
  <c r="Q527" i="1"/>
  <c r="Q567" i="1"/>
  <c r="Q457" i="1"/>
  <c r="Q486" i="1"/>
  <c r="Q502" i="1"/>
  <c r="Q518" i="1"/>
  <c r="Q534" i="1"/>
  <c r="Q549" i="1"/>
  <c r="Q643" i="1"/>
  <c r="Q441" i="1"/>
  <c r="Q470" i="1"/>
  <c r="Q679" i="1"/>
  <c r="Q695" i="1"/>
  <c r="Q711" i="1"/>
  <c r="Q727" i="1"/>
  <c r="Q743" i="1"/>
  <c r="Q759" i="1"/>
  <c r="Q775" i="1"/>
  <c r="Q791" i="1"/>
  <c r="Q684" i="1"/>
  <c r="Q700" i="1"/>
  <c r="Q716" i="1"/>
  <c r="Q732" i="1"/>
  <c r="Q748" i="1"/>
  <c r="Q764" i="1"/>
  <c r="Q780" i="1"/>
  <c r="Q796" i="1"/>
  <c r="Q663" i="1"/>
  <c r="Q671" i="1"/>
  <c r="Q885" i="1"/>
  <c r="Q917" i="1"/>
  <c r="Q949" i="1"/>
  <c r="Q873" i="1"/>
  <c r="Q905" i="1"/>
  <c r="Q937" i="1"/>
  <c r="Q969" i="1"/>
  <c r="Q1032" i="1"/>
  <c r="Q1048" i="1"/>
  <c r="Q1064" i="1"/>
  <c r="Q1080" i="1"/>
  <c r="Q1096" i="1"/>
  <c r="Q1139" i="1"/>
  <c r="Q1195" i="1"/>
  <c r="Q1034" i="1"/>
  <c r="Q1050" i="1"/>
  <c r="Q1066" i="1"/>
  <c r="Q1082" i="1"/>
  <c r="Q1201" i="1"/>
  <c r="Q1108" i="1"/>
  <c r="Q1124" i="1"/>
  <c r="Q1137" i="1"/>
  <c r="Q1153" i="1"/>
  <c r="Q1185" i="1"/>
  <c r="Q1089" i="1"/>
  <c r="Q1105" i="1"/>
  <c r="Q1121" i="1"/>
  <c r="Q1183" i="1"/>
  <c r="Q1207" i="1"/>
  <c r="Q1215" i="1"/>
  <c r="Q1223" i="1"/>
  <c r="Q1242" i="1"/>
  <c r="Q1230" i="1"/>
  <c r="Q1262" i="1"/>
  <c r="Q1290" i="1"/>
  <c r="Q1306" i="1"/>
  <c r="Q1322" i="1"/>
  <c r="Q1338" i="1"/>
  <c r="Q1354" i="1"/>
  <c r="Q1370" i="1"/>
  <c r="Q1387" i="1"/>
  <c r="Q1411" i="1"/>
  <c r="Q1441" i="1"/>
  <c r="Q1473" i="1"/>
  <c r="Q1268" i="1"/>
  <c r="Q1284" i="1"/>
  <c r="Q1300" i="1"/>
  <c r="Q1316" i="1"/>
  <c r="Q1332" i="1"/>
  <c r="Q1348" i="1"/>
  <c r="Q1364" i="1"/>
  <c r="Q1380" i="1"/>
  <c r="Q1433" i="1"/>
  <c r="Q1463" i="1"/>
  <c r="Q1495" i="1"/>
  <c r="Q1393" i="1"/>
  <c r="Q1431" i="1"/>
  <c r="Q1469" i="1"/>
  <c r="Q1405" i="1"/>
  <c r="Q1437" i="1"/>
  <c r="Q1467" i="1"/>
  <c r="Q1540" i="1"/>
  <c r="Q1572" i="1"/>
  <c r="Q1604" i="1"/>
  <c r="Q1499" i="1"/>
  <c r="Q1507" i="1"/>
  <c r="Q1538" i="1"/>
  <c r="Q1570" i="1"/>
  <c r="Q1602" i="1"/>
  <c r="Q1536" i="1"/>
  <c r="Q1568" i="1"/>
  <c r="Q1600" i="1"/>
  <c r="Q1632" i="1"/>
  <c r="Q1566" i="1"/>
  <c r="Q1598" i="1"/>
  <c r="Q1630" i="1"/>
  <c r="Q1709" i="1"/>
  <c r="Q1691" i="1"/>
  <c r="Q1636" i="1"/>
  <c r="Q1644" i="1"/>
  <c r="Q1689" i="1"/>
  <c r="Q1711" i="1"/>
  <c r="Q1719" i="1"/>
  <c r="Q1772" i="1"/>
  <c r="Q1788" i="1"/>
  <c r="Q1774" i="1"/>
  <c r="Q1857" i="1"/>
  <c r="Q1870" i="1"/>
  <c r="Q1859" i="1"/>
  <c r="Q1875" i="1"/>
  <c r="Q1937" i="1"/>
  <c r="Q21" i="1"/>
  <c r="Q10" i="1"/>
  <c r="O4" i="1"/>
  <c r="Q480" i="1"/>
  <c r="O341" i="1"/>
  <c r="Q337" i="1"/>
  <c r="O332" i="1"/>
  <c r="O309" i="1"/>
  <c r="Q305" i="1"/>
  <c r="O300" i="1"/>
  <c r="O277" i="1"/>
  <c r="Q273" i="1"/>
  <c r="O268" i="1"/>
  <c r="O245" i="1"/>
  <c r="Q241" i="1"/>
  <c r="O236" i="1"/>
  <c r="O213" i="1"/>
  <c r="Q209" i="1"/>
  <c r="O204" i="1"/>
  <c r="O181" i="1"/>
  <c r="Q177" i="1"/>
  <c r="O172" i="1"/>
  <c r="O149" i="1"/>
  <c r="Q145" i="1"/>
  <c r="O132" i="1"/>
  <c r="O117" i="1"/>
  <c r="Q113" i="1"/>
  <c r="O108" i="1"/>
  <c r="O101" i="1"/>
  <c r="Q97" i="1"/>
  <c r="Q82" i="1"/>
  <c r="O78" i="1"/>
  <c r="O69" i="1"/>
  <c r="Q65" i="1"/>
  <c r="Q50" i="1"/>
  <c r="O46" i="1"/>
  <c r="O37" i="1"/>
  <c r="Q33" i="1"/>
  <c r="Q19" i="1"/>
  <c r="Q14" i="1"/>
  <c r="O8" i="1"/>
  <c r="O457" i="1"/>
  <c r="O489" i="1"/>
  <c r="O521" i="1"/>
  <c r="O448" i="1"/>
  <c r="O483" i="1"/>
  <c r="O499" i="1"/>
  <c r="O515" i="1"/>
  <c r="O531" i="1"/>
  <c r="O550" i="1"/>
  <c r="O443" i="1"/>
  <c r="O472" i="1"/>
  <c r="O692" i="1"/>
  <c r="O724" i="1"/>
  <c r="O756" i="1"/>
  <c r="O788" i="1"/>
  <c r="O683" i="1"/>
  <c r="O699" i="1"/>
  <c r="O715" i="1"/>
  <c r="O731" i="1"/>
  <c r="O747" i="1"/>
  <c r="O763" i="1"/>
  <c r="O779" i="1"/>
  <c r="O795" i="1"/>
  <c r="O576" i="1"/>
  <c r="O584" i="1"/>
  <c r="O592" i="1"/>
  <c r="O600" i="1"/>
  <c r="O608" i="1"/>
  <c r="O616" i="1"/>
  <c r="O624" i="1"/>
  <c r="O632" i="1"/>
  <c r="O687" i="1"/>
  <c r="O719" i="1"/>
  <c r="O751" i="1"/>
  <c r="O783" i="1"/>
  <c r="O887" i="1"/>
  <c r="O919" i="1"/>
  <c r="O951" i="1"/>
  <c r="O979" i="1"/>
  <c r="O995" i="1"/>
  <c r="O1011" i="1"/>
  <c r="O870" i="1"/>
  <c r="O886" i="1"/>
  <c r="O902" i="1"/>
  <c r="O918" i="1"/>
  <c r="O934" i="1"/>
  <c r="O950" i="1"/>
  <c r="O966" i="1"/>
  <c r="O1021" i="1"/>
  <c r="O993" i="1"/>
  <c r="O1009" i="1"/>
  <c r="O866" i="1"/>
  <c r="O898" i="1"/>
  <c r="O930" i="1"/>
  <c r="O962" i="1"/>
  <c r="O1037" i="1"/>
  <c r="O1053" i="1"/>
  <c r="O1069" i="1"/>
  <c r="O1085" i="1"/>
  <c r="O1101" i="1"/>
  <c r="O1132" i="1"/>
  <c r="O1148" i="1"/>
  <c r="O1039" i="1"/>
  <c r="O1071" i="1"/>
  <c r="O1046" i="1"/>
  <c r="O1078" i="1"/>
  <c r="O1105" i="1"/>
  <c r="O1121" i="1"/>
  <c r="O1138" i="1"/>
  <c r="O1091" i="1"/>
  <c r="O1123" i="1"/>
  <c r="O1269" i="1"/>
  <c r="O1243" i="1"/>
  <c r="O1240" i="1"/>
  <c r="O1276" i="1"/>
  <c r="O1242" i="1"/>
  <c r="O1258" i="1"/>
  <c r="O1292" i="1"/>
  <c r="O1308" i="1"/>
  <c r="O1324" i="1"/>
  <c r="O1340" i="1"/>
  <c r="O1356" i="1"/>
  <c r="O1372" i="1"/>
  <c r="O1278" i="1"/>
  <c r="O1310" i="1"/>
  <c r="O1342" i="1"/>
  <c r="O1374" i="1"/>
  <c r="O1396" i="1"/>
  <c r="O1293" i="1"/>
  <c r="O1325" i="1"/>
  <c r="O1357" i="1"/>
  <c r="O1732" i="1"/>
  <c r="O1777" i="1"/>
  <c r="O1743" i="1"/>
  <c r="O1751" i="1"/>
  <c r="O1759" i="1"/>
  <c r="O1771" i="1"/>
  <c r="O1787" i="1"/>
  <c r="O1790" i="1"/>
  <c r="O1859" i="1"/>
  <c r="O1885" i="1"/>
  <c r="O1833" i="1"/>
  <c r="O1841" i="1"/>
  <c r="O1849" i="1"/>
  <c r="O1858" i="1"/>
  <c r="O1874" i="1"/>
  <c r="O1912" i="1"/>
  <c r="O1920" i="1"/>
  <c r="O1928" i="1"/>
  <c r="O1937" i="1"/>
  <c r="O1947" i="1"/>
  <c r="O1955" i="1"/>
  <c r="O1963" i="1"/>
  <c r="O1971" i="1"/>
  <c r="Q205" i="1"/>
  <c r="O193" i="1"/>
  <c r="Q181" i="1"/>
  <c r="O176" i="1"/>
  <c r="O160" i="1"/>
  <c r="O129" i="1"/>
  <c r="Q117" i="1"/>
  <c r="O89" i="1"/>
  <c r="Q85" i="1"/>
  <c r="Q29" i="1"/>
  <c r="Q22" i="1"/>
  <c r="O12" i="1"/>
  <c r="Q483" i="1"/>
  <c r="O343" i="1"/>
  <c r="Q339" i="1"/>
  <c r="O334" i="1"/>
  <c r="O311" i="1"/>
  <c r="Q307" i="1"/>
  <c r="O302" i="1"/>
  <c r="O279" i="1"/>
  <c r="Q275" i="1"/>
  <c r="O270" i="1"/>
  <c r="O247" i="1"/>
  <c r="Q243" i="1"/>
  <c r="O238" i="1"/>
  <c r="O215" i="1"/>
  <c r="Q211" i="1"/>
  <c r="O206" i="1"/>
  <c r="O183" i="1"/>
  <c r="Q179" i="1"/>
  <c r="O174" i="1"/>
  <c r="O151" i="1"/>
  <c r="Q147" i="1"/>
  <c r="O142" i="1"/>
  <c r="O119" i="1"/>
  <c r="Q115" i="1"/>
  <c r="O110" i="1"/>
  <c r="Q103" i="1"/>
  <c r="Q88" i="1"/>
  <c r="O84" i="1"/>
  <c r="Q80" i="1"/>
  <c r="O75" i="1"/>
  <c r="Q71" i="1"/>
  <c r="O60" i="1"/>
  <c r="Q56" i="1"/>
  <c r="O52" i="1"/>
  <c r="O43" i="1"/>
  <c r="Q39" i="1"/>
  <c r="Q24" i="1"/>
  <c r="O18" i="1"/>
  <c r="Q102" i="1"/>
  <c r="Q78" i="1"/>
  <c r="O57" i="1"/>
  <c r="O42" i="1"/>
  <c r="Q488" i="1"/>
  <c r="O337" i="1"/>
  <c r="Q333" i="1"/>
  <c r="O328" i="1"/>
  <c r="O305" i="1"/>
  <c r="Q301" i="1"/>
  <c r="O296" i="1"/>
  <c r="O273" i="1"/>
  <c r="Q269" i="1"/>
  <c r="O264" i="1"/>
  <c r="O241" i="1"/>
  <c r="Q237" i="1"/>
  <c r="O232" i="1"/>
  <c r="Q189" i="1"/>
  <c r="O184" i="1"/>
  <c r="O137" i="1"/>
  <c r="Q125" i="1"/>
  <c r="Q101" i="1"/>
  <c r="O90" i="1"/>
  <c r="Q69" i="1"/>
  <c r="Q54" i="1"/>
  <c r="O33" i="1"/>
  <c r="O19" i="1"/>
  <c r="S1163" i="1"/>
  <c r="Q1163" i="1"/>
  <c r="S1245" i="1"/>
  <c r="Q1245" i="1"/>
  <c r="S1251" i="1"/>
  <c r="Q1251" i="1"/>
  <c r="S1235" i="1"/>
  <c r="Q1235" i="1"/>
  <c r="R1022" i="1"/>
  <c r="O1022" i="1"/>
  <c r="S948" i="1"/>
  <c r="Q948" i="1"/>
  <c r="S916" i="1"/>
  <c r="Q916" i="1"/>
  <c r="S884" i="1"/>
  <c r="Q884" i="1"/>
  <c r="R1016" i="1"/>
  <c r="O1016" i="1"/>
  <c r="R1008" i="1"/>
  <c r="O1008" i="1"/>
  <c r="R1000" i="1"/>
  <c r="O1000" i="1"/>
  <c r="R992" i="1"/>
  <c r="O992" i="1"/>
  <c r="R984" i="1"/>
  <c r="O984" i="1"/>
  <c r="S1014" i="1"/>
  <c r="Q1014" i="1"/>
  <c r="S1006" i="1"/>
  <c r="Q1006" i="1"/>
  <c r="S998" i="1"/>
  <c r="Q998" i="1"/>
  <c r="S990" i="1"/>
  <c r="Q990" i="1"/>
  <c r="S982" i="1"/>
  <c r="Q982" i="1"/>
  <c r="S861" i="1"/>
  <c r="Q861" i="1"/>
  <c r="S853" i="1"/>
  <c r="Q853" i="1"/>
  <c r="S845" i="1"/>
  <c r="Q845" i="1"/>
  <c r="S837" i="1"/>
  <c r="Q837" i="1"/>
  <c r="S829" i="1"/>
  <c r="Q829" i="1"/>
  <c r="S823" i="1"/>
  <c r="Q823" i="1"/>
  <c r="O872" i="1"/>
  <c r="O861" i="1"/>
  <c r="Q850" i="1"/>
  <c r="O845" i="1"/>
  <c r="Q834" i="1"/>
  <c r="O829" i="1"/>
  <c r="O819" i="1"/>
  <c r="O811" i="1"/>
  <c r="O803" i="1"/>
  <c r="Q864" i="1"/>
  <c r="O859" i="1"/>
  <c r="Q848" i="1"/>
  <c r="O843" i="1"/>
  <c r="Q832" i="1"/>
  <c r="O827" i="1"/>
  <c r="O823" i="1"/>
  <c r="Q817" i="1"/>
  <c r="Q809" i="1"/>
  <c r="Q801" i="1"/>
  <c r="O793" i="1"/>
  <c r="O761" i="1"/>
  <c r="O729" i="1"/>
  <c r="O697" i="1"/>
  <c r="Q670" i="1"/>
  <c r="Q666" i="1"/>
  <c r="Q662" i="1"/>
  <c r="Q658" i="1"/>
  <c r="S631" i="1"/>
  <c r="Q631" i="1"/>
  <c r="S623" i="1"/>
  <c r="Q623" i="1"/>
  <c r="S615" i="1"/>
  <c r="Q615" i="1"/>
  <c r="S607" i="1"/>
  <c r="Q607" i="1"/>
  <c r="S599" i="1"/>
  <c r="Q599" i="1"/>
  <c r="S591" i="1"/>
  <c r="Q591" i="1"/>
  <c r="S583" i="1"/>
  <c r="Q583" i="1"/>
  <c r="S575" i="1"/>
  <c r="Q575" i="1"/>
  <c r="R568" i="1"/>
  <c r="O568" i="1"/>
  <c r="Q790" i="1"/>
  <c r="Q757" i="1"/>
  <c r="Q704" i="1"/>
  <c r="Q674" i="1"/>
  <c r="O637" i="1"/>
  <c r="Q562" i="1"/>
  <c r="O533" i="1"/>
  <c r="O517" i="1"/>
  <c r="O501" i="1"/>
  <c r="O485" i="1"/>
  <c r="O469" i="1"/>
  <c r="O453" i="1"/>
  <c r="Q437" i="1"/>
  <c r="Q427" i="1"/>
  <c r="Q407" i="1"/>
  <c r="Q391" i="1"/>
  <c r="Q383" i="1"/>
  <c r="Q357" i="1"/>
  <c r="Q765" i="1"/>
  <c r="Q712" i="1"/>
  <c r="Q694" i="1"/>
  <c r="Q685" i="1"/>
  <c r="Q675" i="1"/>
  <c r="O661" i="1"/>
  <c r="O649" i="1"/>
  <c r="Q640" i="1"/>
  <c r="Q419" i="1"/>
  <c r="Q409" i="1"/>
  <c r="Q393" i="1"/>
  <c r="Q371" i="1"/>
  <c r="Q361" i="1"/>
  <c r="Q349" i="1"/>
  <c r="Q752" i="1"/>
  <c r="Q710" i="1"/>
  <c r="Q638" i="1"/>
  <c r="O563" i="1"/>
  <c r="Q546" i="1"/>
  <c r="O518" i="1"/>
  <c r="O486" i="1"/>
  <c r="O454" i="1"/>
  <c r="Q792" i="1"/>
  <c r="Q750" i="1"/>
  <c r="Q717" i="1"/>
  <c r="O659" i="1"/>
  <c r="O645" i="1"/>
  <c r="Q636" i="1"/>
  <c r="Q632" i="1"/>
  <c r="Q628" i="1"/>
  <c r="Q624" i="1"/>
  <c r="Q620" i="1"/>
  <c r="Q616" i="1"/>
  <c r="Q612" i="1"/>
  <c r="Q608" i="1"/>
  <c r="Q604" i="1"/>
  <c r="Q600" i="1"/>
  <c r="Q596" i="1"/>
  <c r="Q592" i="1"/>
  <c r="Q588" i="1"/>
  <c r="Q584" i="1"/>
  <c r="Q580" i="1"/>
  <c r="Q576" i="1"/>
  <c r="Q572" i="1"/>
  <c r="Q565" i="1"/>
  <c r="O560" i="1"/>
  <c r="O556" i="1"/>
  <c r="O545" i="1"/>
  <c r="Q533" i="1"/>
  <c r="Q517" i="1"/>
  <c r="Q501" i="1"/>
  <c r="Q485" i="1"/>
  <c r="Q469" i="1"/>
  <c r="Q453" i="1"/>
  <c r="O437" i="1"/>
  <c r="O429" i="1"/>
  <c r="O421" i="1"/>
  <c r="O413" i="1"/>
  <c r="O405" i="1"/>
  <c r="O397" i="1"/>
  <c r="O389" i="1"/>
  <c r="O381" i="1"/>
  <c r="O373" i="1"/>
  <c r="O365" i="1"/>
  <c r="O357" i="1"/>
  <c r="S348" i="1"/>
  <c r="Q348" i="1"/>
  <c r="S344" i="1"/>
  <c r="Q344" i="1"/>
  <c r="S340" i="1"/>
  <c r="Q340" i="1"/>
  <c r="S336" i="1"/>
  <c r="Q336" i="1"/>
  <c r="S332" i="1"/>
  <c r="Q332" i="1"/>
  <c r="S328" i="1"/>
  <c r="Q328" i="1"/>
  <c r="S324" i="1"/>
  <c r="Q324" i="1"/>
  <c r="S320" i="1"/>
  <c r="Q320" i="1"/>
  <c r="S316" i="1"/>
  <c r="Q316" i="1"/>
  <c r="S312" i="1"/>
  <c r="Q312" i="1"/>
  <c r="S308" i="1"/>
  <c r="Q308" i="1"/>
  <c r="S304" i="1"/>
  <c r="Q304" i="1"/>
  <c r="S300" i="1"/>
  <c r="Q300" i="1"/>
  <c r="S296" i="1"/>
  <c r="Q296" i="1"/>
  <c r="S292" i="1"/>
  <c r="Q292" i="1"/>
  <c r="S288" i="1"/>
  <c r="Q288" i="1"/>
  <c r="S284" i="1"/>
  <c r="Q284" i="1"/>
  <c r="S280" i="1"/>
  <c r="Q280" i="1"/>
  <c r="S276" i="1"/>
  <c r="Q276" i="1"/>
  <c r="S272" i="1"/>
  <c r="Q272" i="1"/>
  <c r="S268" i="1"/>
  <c r="Q268" i="1"/>
  <c r="S264" i="1"/>
  <c r="Q264" i="1"/>
  <c r="S260" i="1"/>
  <c r="Q260" i="1"/>
  <c r="S256" i="1"/>
  <c r="Q256" i="1"/>
  <c r="S252" i="1"/>
  <c r="Q252" i="1"/>
  <c r="S248" i="1"/>
  <c r="Q248" i="1"/>
  <c r="S244" i="1"/>
  <c r="Q244" i="1"/>
  <c r="S240" i="1"/>
  <c r="Q240" i="1"/>
  <c r="S236" i="1"/>
  <c r="Q236" i="1"/>
  <c r="S232" i="1"/>
  <c r="Q232" i="1"/>
  <c r="S228" i="1"/>
  <c r="Q228" i="1"/>
  <c r="S224" i="1"/>
  <c r="Q224" i="1"/>
  <c r="S220" i="1"/>
  <c r="Q220" i="1"/>
  <c r="S216" i="1"/>
  <c r="Q216" i="1"/>
  <c r="S212" i="1"/>
  <c r="Q212" i="1"/>
  <c r="S208" i="1"/>
  <c r="Q208" i="1"/>
  <c r="S204" i="1"/>
  <c r="Q204" i="1"/>
  <c r="S200" i="1"/>
  <c r="Q200" i="1"/>
  <c r="S196" i="1"/>
  <c r="Q196" i="1"/>
  <c r="S192" i="1"/>
  <c r="Q192" i="1"/>
  <c r="S188" i="1"/>
  <c r="Q188" i="1"/>
  <c r="S184" i="1"/>
  <c r="Q184" i="1"/>
  <c r="S180" i="1"/>
  <c r="Q180" i="1"/>
  <c r="S176" i="1"/>
  <c r="Q176" i="1"/>
  <c r="S172" i="1"/>
  <c r="Q172" i="1"/>
  <c r="S168" i="1"/>
  <c r="Q168" i="1"/>
  <c r="S164" i="1"/>
  <c r="Q164" i="1"/>
  <c r="S160" i="1"/>
  <c r="Q160" i="1"/>
  <c r="S156" i="1"/>
  <c r="Q156" i="1"/>
  <c r="S152" i="1"/>
  <c r="Q152" i="1"/>
  <c r="S148" i="1"/>
  <c r="Q148" i="1"/>
  <c r="S144" i="1"/>
  <c r="Q144" i="1"/>
  <c r="S140" i="1"/>
  <c r="Q140" i="1"/>
  <c r="S136" i="1"/>
  <c r="Q136" i="1"/>
  <c r="S132" i="1"/>
  <c r="Q132" i="1"/>
  <c r="S128" i="1"/>
  <c r="Q128" i="1"/>
  <c r="S124" i="1"/>
  <c r="Q124" i="1"/>
  <c r="S120" i="1"/>
  <c r="Q120" i="1"/>
  <c r="S116" i="1"/>
  <c r="Q116" i="1"/>
  <c r="S112" i="1"/>
  <c r="Q112" i="1"/>
  <c r="S108" i="1"/>
  <c r="Q108" i="1"/>
  <c r="Q568" i="1"/>
  <c r="Q507" i="1"/>
  <c r="Q443" i="1"/>
  <c r="O346" i="1"/>
  <c r="O323" i="1"/>
  <c r="Q319" i="1"/>
  <c r="O314" i="1"/>
  <c r="O291" i="1"/>
  <c r="Q287" i="1"/>
  <c r="O282" i="1"/>
  <c r="O259" i="1"/>
  <c r="Q255" i="1"/>
  <c r="O250" i="1"/>
  <c r="O227" i="1"/>
  <c r="Q223" i="1"/>
  <c r="O218" i="1"/>
  <c r="O195" i="1"/>
  <c r="Q191" i="1"/>
  <c r="O186" i="1"/>
  <c r="O163" i="1"/>
  <c r="Q159" i="1"/>
  <c r="O154" i="1"/>
  <c r="O131" i="1"/>
  <c r="Q127" i="1"/>
  <c r="O122" i="1"/>
  <c r="O104" i="1"/>
  <c r="O95" i="1"/>
  <c r="Q91" i="1"/>
  <c r="Q76" i="1"/>
  <c r="O63" i="1"/>
  <c r="Q59" i="1"/>
  <c r="Q44" i="1"/>
  <c r="O31" i="1"/>
  <c r="Q27" i="1"/>
  <c r="O7" i="1"/>
  <c r="Q543" i="1"/>
  <c r="Q647" i="1"/>
  <c r="Q354" i="1"/>
  <c r="Q362" i="1"/>
  <c r="Q370" i="1"/>
  <c r="Q378" i="1"/>
  <c r="Q386" i="1"/>
  <c r="Q394" i="1"/>
  <c r="Q402" i="1"/>
  <c r="Q410" i="1"/>
  <c r="Q418" i="1"/>
  <c r="Q426" i="1"/>
  <c r="Q434" i="1"/>
  <c r="Q452" i="1"/>
  <c r="Q468" i="1"/>
  <c r="Q484" i="1"/>
  <c r="Q500" i="1"/>
  <c r="Q516" i="1"/>
  <c r="Q532" i="1"/>
  <c r="Q645" i="1"/>
  <c r="Q465" i="1"/>
  <c r="Q489" i="1"/>
  <c r="Q505" i="1"/>
  <c r="Q521" i="1"/>
  <c r="Q537" i="1"/>
  <c r="Q553" i="1"/>
  <c r="Q651" i="1"/>
  <c r="Q449" i="1"/>
  <c r="Q478" i="1"/>
  <c r="Q682" i="1"/>
  <c r="Q698" i="1"/>
  <c r="Q714" i="1"/>
  <c r="Q730" i="1"/>
  <c r="Q746" i="1"/>
  <c r="Q762" i="1"/>
  <c r="Q778" i="1"/>
  <c r="Q794" i="1"/>
  <c r="Q689" i="1"/>
  <c r="Q705" i="1"/>
  <c r="Q721" i="1"/>
  <c r="Q737" i="1"/>
  <c r="Q753" i="1"/>
  <c r="Q769" i="1"/>
  <c r="Q785" i="1"/>
  <c r="Q657" i="1"/>
  <c r="Q665" i="1"/>
  <c r="Q673" i="1"/>
  <c r="Q893" i="1"/>
  <c r="Q925" i="1"/>
  <c r="Q957" i="1"/>
  <c r="Q881" i="1"/>
  <c r="Q913" i="1"/>
  <c r="Q945" i="1"/>
  <c r="Q977" i="1"/>
  <c r="Q1035" i="1"/>
  <c r="Q1051" i="1"/>
  <c r="Q1067" i="1"/>
  <c r="Q1083" i="1"/>
  <c r="Q1099" i="1"/>
  <c r="Q1173" i="1"/>
  <c r="Q1203" i="1"/>
  <c r="Q1037" i="1"/>
  <c r="Q1053" i="1"/>
  <c r="Q1069" i="1"/>
  <c r="Q1171" i="1"/>
  <c r="Q1021" i="1"/>
  <c r="Q1111" i="1"/>
  <c r="Q1127" i="1"/>
  <c r="Q1141" i="1"/>
  <c r="Q1157" i="1"/>
  <c r="Q1193" i="1"/>
  <c r="Q1094" i="1"/>
  <c r="Q1110" i="1"/>
  <c r="Q1126" i="1"/>
  <c r="Q1191" i="1"/>
  <c r="Q1209" i="1"/>
  <c r="Q1217" i="1"/>
  <c r="Q1225" i="1"/>
  <c r="Q1250" i="1"/>
  <c r="Q1238" i="1"/>
  <c r="Q1279" i="1"/>
  <c r="Q1295" i="1"/>
  <c r="Q1311" i="1"/>
  <c r="Q1327" i="1"/>
  <c r="Q1343" i="1"/>
  <c r="Q1359" i="1"/>
  <c r="Q1375" i="1"/>
  <c r="Q1391" i="1"/>
  <c r="Q1419" i="1"/>
  <c r="Q1449" i="1"/>
  <c r="Q1481" i="1"/>
  <c r="Q1273" i="1"/>
  <c r="Q1289" i="1"/>
  <c r="Q1305" i="1"/>
  <c r="Q1321" i="1"/>
  <c r="Q1337" i="1"/>
  <c r="Q1353" i="1"/>
  <c r="Q1369" i="1"/>
  <c r="Q1409" i="1"/>
  <c r="Q1439" i="1"/>
  <c r="Q1471" i="1"/>
  <c r="Q1381" i="1"/>
  <c r="Q1407" i="1"/>
  <c r="Q1445" i="1"/>
  <c r="Q1477" i="1"/>
  <c r="Q1413" i="1"/>
  <c r="Q1443" i="1"/>
  <c r="Q1475" i="1"/>
  <c r="Q1548" i="1"/>
  <c r="Q1580" i="1"/>
  <c r="Q1612" i="1"/>
  <c r="Q1501" i="1"/>
  <c r="Q1509" i="1"/>
  <c r="Q1546" i="1"/>
  <c r="Q1578" i="1"/>
  <c r="Q1610" i="1"/>
  <c r="Q1544" i="1"/>
  <c r="Q1576" i="1"/>
  <c r="Q1608" i="1"/>
  <c r="Q1542" i="1"/>
  <c r="Q1574" i="1"/>
  <c r="Q1606" i="1"/>
  <c r="Q1687" i="1"/>
  <c r="Q1685" i="1"/>
  <c r="Q1699" i="1"/>
  <c r="Q1638" i="1"/>
  <c r="Q1646" i="1"/>
  <c r="Q1697" i="1"/>
  <c r="Q1713" i="1"/>
  <c r="Q1795" i="1"/>
  <c r="Q1775" i="1"/>
  <c r="Q1791" i="1"/>
  <c r="Q1777" i="1"/>
  <c r="Q1865" i="1"/>
  <c r="Q1878" i="1"/>
  <c r="Q1864" i="1"/>
  <c r="Q1880" i="1"/>
  <c r="O81" i="1"/>
  <c r="Q38" i="1"/>
  <c r="Q18" i="1"/>
  <c r="Q7" i="1"/>
  <c r="Q528" i="1"/>
  <c r="Q464" i="1"/>
  <c r="O333" i="1"/>
  <c r="Q329" i="1"/>
  <c r="O324" i="1"/>
  <c r="O301" i="1"/>
  <c r="Q297" i="1"/>
  <c r="O292" i="1"/>
  <c r="O269" i="1"/>
  <c r="Q265" i="1"/>
  <c r="O260" i="1"/>
  <c r="O237" i="1"/>
  <c r="Q233" i="1"/>
  <c r="O228" i="1"/>
  <c r="O205" i="1"/>
  <c r="Q201" i="1"/>
  <c r="O196" i="1"/>
  <c r="O173" i="1"/>
  <c r="Q169" i="1"/>
  <c r="O164" i="1"/>
  <c r="O141" i="1"/>
  <c r="Q137" i="1"/>
  <c r="O109" i="1"/>
  <c r="Q105" i="1"/>
  <c r="O86" i="1"/>
  <c r="O77" i="1"/>
  <c r="Q73" i="1"/>
  <c r="Q58" i="1"/>
  <c r="O54" i="1"/>
  <c r="O45" i="1"/>
  <c r="Q41" i="1"/>
  <c r="Q26" i="1"/>
  <c r="O22" i="1"/>
  <c r="O17" i="1"/>
  <c r="Q11" i="1"/>
  <c r="Q3" i="1"/>
  <c r="O465" i="1"/>
  <c r="O497" i="1"/>
  <c r="O529" i="1"/>
  <c r="O459" i="1"/>
  <c r="O488" i="1"/>
  <c r="O504" i="1"/>
  <c r="O520" i="1"/>
  <c r="O536" i="1"/>
  <c r="O554" i="1"/>
  <c r="O451" i="1"/>
  <c r="O480" i="1"/>
  <c r="O700" i="1"/>
  <c r="O732" i="1"/>
  <c r="O764" i="1"/>
  <c r="O796" i="1"/>
  <c r="O686" i="1"/>
  <c r="O702" i="1"/>
  <c r="O718" i="1"/>
  <c r="O734" i="1"/>
  <c r="O750" i="1"/>
  <c r="O766" i="1"/>
  <c r="O782" i="1"/>
  <c r="O570" i="1"/>
  <c r="O578" i="1"/>
  <c r="O586" i="1"/>
  <c r="O594" i="1"/>
  <c r="O602" i="1"/>
  <c r="O610" i="1"/>
  <c r="O618" i="1"/>
  <c r="O626" i="1"/>
  <c r="O634" i="1"/>
  <c r="O695" i="1"/>
  <c r="O727" i="1"/>
  <c r="O759" i="1"/>
  <c r="O791" i="1"/>
  <c r="O895" i="1"/>
  <c r="O927" i="1"/>
  <c r="O959" i="1"/>
  <c r="O983" i="1"/>
  <c r="O999" i="1"/>
  <c r="O1015" i="1"/>
  <c r="O873" i="1"/>
  <c r="O889" i="1"/>
  <c r="O905" i="1"/>
  <c r="O921" i="1"/>
  <c r="O937" i="1"/>
  <c r="O953" i="1"/>
  <c r="O969" i="1"/>
  <c r="O981" i="1"/>
  <c r="O997" i="1"/>
  <c r="O1013" i="1"/>
  <c r="O874" i="1"/>
  <c r="O906" i="1"/>
  <c r="O938" i="1"/>
  <c r="O970" i="1"/>
  <c r="O1042" i="1"/>
  <c r="O1058" i="1"/>
  <c r="O1074" i="1"/>
  <c r="O1090" i="1"/>
  <c r="O1106" i="1"/>
  <c r="O1136" i="1"/>
  <c r="O1152" i="1"/>
  <c r="O1047" i="1"/>
  <c r="O1079" i="1"/>
  <c r="O1054" i="1"/>
  <c r="O1086" i="1"/>
  <c r="O1110" i="1"/>
  <c r="O1126" i="1"/>
  <c r="O1142" i="1"/>
  <c r="O1099" i="1"/>
  <c r="O1162" i="1"/>
  <c r="O1273" i="1"/>
  <c r="O1251" i="1"/>
  <c r="O1248" i="1"/>
  <c r="O1231" i="1"/>
  <c r="O1247" i="1"/>
  <c r="O1263" i="1"/>
  <c r="O1297" i="1"/>
  <c r="O1313" i="1"/>
  <c r="O1329" i="1"/>
  <c r="O1345" i="1"/>
  <c r="O1361" i="1"/>
  <c r="O1377" i="1"/>
  <c r="O1286" i="1"/>
  <c r="O1318" i="1"/>
  <c r="O1350" i="1"/>
  <c r="O1384" i="1"/>
  <c r="O1400" i="1"/>
  <c r="O1301" i="1"/>
  <c r="O1333" i="1"/>
  <c r="O1365" i="1"/>
  <c r="O1766" i="1"/>
  <c r="O1782" i="1"/>
  <c r="O1745" i="1"/>
  <c r="O1753" i="1"/>
  <c r="O1761" i="1"/>
  <c r="O1776" i="1"/>
  <c r="O1770" i="1"/>
  <c r="O1856" i="1"/>
  <c r="O1867" i="1"/>
  <c r="O1827" i="1"/>
  <c r="O1835" i="1"/>
  <c r="O1843" i="1"/>
  <c r="O1851" i="1"/>
  <c r="O1861" i="1"/>
  <c r="O1877" i="1"/>
  <c r="O1914" i="1"/>
  <c r="O1922" i="1"/>
  <c r="O1930" i="1"/>
  <c r="O1941" i="1"/>
  <c r="O1949" i="1"/>
  <c r="O1957" i="1"/>
  <c r="O1965" i="1"/>
  <c r="O1973" i="1"/>
  <c r="O201" i="1"/>
  <c r="O177" i="1"/>
  <c r="Q165" i="1"/>
  <c r="O144" i="1"/>
  <c r="O113" i="1"/>
  <c r="O97" i="1"/>
  <c r="Q37" i="1"/>
  <c r="O25" i="1"/>
  <c r="Q531" i="1"/>
  <c r="Q467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35" i="1"/>
  <c r="Q331" i="1"/>
  <c r="O326" i="1"/>
  <c r="O303" i="1"/>
  <c r="Q299" i="1"/>
  <c r="O294" i="1"/>
  <c r="O271" i="1"/>
  <c r="Q267" i="1"/>
  <c r="O262" i="1"/>
  <c r="O239" i="1"/>
  <c r="Q235" i="1"/>
  <c r="O230" i="1"/>
  <c r="O207" i="1"/>
  <c r="Q203" i="1"/>
  <c r="O198" i="1"/>
  <c r="O175" i="1"/>
  <c r="Q171" i="1"/>
  <c r="O166" i="1"/>
  <c r="O143" i="1"/>
  <c r="Q139" i="1"/>
  <c r="O134" i="1"/>
  <c r="O111" i="1"/>
  <c r="Q107" i="1"/>
  <c r="Q96" i="1"/>
  <c r="O92" i="1"/>
  <c r="O83" i="1"/>
  <c r="Q79" i="1"/>
  <c r="Q64" i="1"/>
  <c r="O51" i="1"/>
  <c r="Q47" i="1"/>
  <c r="Q32" i="1"/>
  <c r="O28" i="1"/>
  <c r="Q16" i="1"/>
  <c r="O10" i="1"/>
  <c r="Q46" i="1"/>
  <c r="Q536" i="1"/>
  <c r="Q472" i="1"/>
  <c r="O329" i="1"/>
  <c r="Q325" i="1"/>
  <c r="O320" i="1"/>
  <c r="O297" i="1"/>
  <c r="Q293" i="1"/>
  <c r="O288" i="1"/>
  <c r="O265" i="1"/>
  <c r="Q261" i="1"/>
  <c r="O256" i="1"/>
  <c r="O233" i="1"/>
  <c r="Q229" i="1"/>
  <c r="O224" i="1"/>
  <c r="Q213" i="1"/>
  <c r="O208" i="1"/>
  <c r="O185" i="1"/>
  <c r="Q173" i="1"/>
  <c r="O168" i="1"/>
  <c r="O121" i="1"/>
  <c r="Q109" i="1"/>
  <c r="Q94" i="1"/>
  <c r="Q77" i="1"/>
  <c r="O65" i="1"/>
  <c r="Q6" i="1"/>
</calcChain>
</file>

<file path=xl/sharedStrings.xml><?xml version="1.0" encoding="utf-8"?>
<sst xmlns="http://schemas.openxmlformats.org/spreadsheetml/2006/main" count="1995" uniqueCount="38">
  <si>
    <t>Key</t>
  </si>
  <si>
    <t>Sector</t>
  </si>
  <si>
    <t>Cutoff</t>
  </si>
  <si>
    <t>TargetDate</t>
  </si>
  <si>
    <t>Horizon</t>
  </si>
  <si>
    <t>Predicted_RF</t>
  </si>
  <si>
    <t>Actual</t>
  </si>
  <si>
    <t>Abs_Error_RF</t>
  </si>
  <si>
    <t>MAPE_RF</t>
  </si>
  <si>
    <t>Bias_RF</t>
  </si>
  <si>
    <t>NORM_RF</t>
  </si>
  <si>
    <t>Auto Arima</t>
  </si>
  <si>
    <t>WA</t>
  </si>
  <si>
    <t>Bias_Arima</t>
  </si>
  <si>
    <t>NROM_Arima</t>
  </si>
  <si>
    <t>Bias_WA</t>
  </si>
  <si>
    <t>NORM_WA</t>
  </si>
  <si>
    <t>ABS_Error_Arima</t>
  </si>
  <si>
    <t>ABS_Error_WA</t>
  </si>
  <si>
    <t>A Landbouw, bosbouw en visserij</t>
  </si>
  <si>
    <t>B Delfstoffenwinning</t>
  </si>
  <si>
    <t>C Industrie</t>
  </si>
  <si>
    <t>D Energievoorziening</t>
  </si>
  <si>
    <t>E Waterbedrijven en afvalbeheer</t>
  </si>
  <si>
    <t>F Bouwnijverheid</t>
  </si>
  <si>
    <t>G Handel</t>
  </si>
  <si>
    <t>H Vervoer en opslag</t>
  </si>
  <si>
    <t>I Horeca</t>
  </si>
  <si>
    <t>J Informatie en communicatie</t>
  </si>
  <si>
    <t>K Financiële dienstverlening</t>
  </si>
  <si>
    <t>L Verhuur en handel van onroerend goed</t>
  </si>
  <si>
    <t>M Specialistische zakelijke diensten</t>
  </si>
  <si>
    <t>N Verhuur en overige zakelijke diensten</t>
  </si>
  <si>
    <t>O Openbaar bestuur en overheidsdiensten</t>
  </si>
  <si>
    <t>P Onderwijs</t>
  </si>
  <si>
    <t>Q Gezondheids- en welzijnszorg</t>
  </si>
  <si>
    <t>R Cultuur, sport en recreatie</t>
  </si>
  <si>
    <t>S Overige dienstverlening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</si>
</sst>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\ hh:mm:ss"/>
    </dxf>
    <dxf>
      <numFmt numFmtId="164" formatCode="yyyy\-mm\-dd\ hh:mm:ss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73d718380d94821/EAISI/Model_Comparison_Dataset_V2.xlsx" TargetMode="External"/><Relationship Id="rId1" Type="http://schemas.openxmlformats.org/officeDocument/2006/relationships/externalLinkPath" Target="https://d.docs.live.net/873d718380d94821/EAISI/Model_Comparison_Datase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cieel_risico"/>
      <sheetName val="Trend_MAE"/>
      <sheetName val="Norm_Dist"/>
      <sheetName val="Sector_Size"/>
      <sheetName val="Dataset_Edwin"/>
      <sheetName val="Dataset_Erik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EF0F4F-CEE3-6641-B90B-CEA6E6A6F4B8}" name="Table2" displayName="Table2" ref="A1:S1977" totalsRowShown="0" headerRowDxfId="12">
  <autoFilter ref="A1:S1977" xr:uid="{FFEF0F4F-CEE3-6641-B90B-CEA6E6A6F4B8}"/>
  <tableColumns count="19">
    <tableColumn id="1" xr3:uid="{1E8DBB8B-3086-A941-8A03-9D71C64F04CF}" name="Key" dataDxfId="11">
      <calculatedColumnFormula>CONCATENATE(Table2[[#This Row],[Sector]],YEAR(Table2[[#This Row],[Cutoff]]),ROUNDUP(MONTH(Table2[[#This Row],[Cutoff]])/3,0),YEAR(Table2[[#This Row],[TargetDate]]),ROUNDUP(MONTH(Table2[[#This Row],[TargetDate]])/3,0))</calculatedColumnFormula>
    </tableColumn>
    <tableColumn id="2" xr3:uid="{3DAD958D-9131-1D40-9933-A82F291D8FCC}" name="Sector"/>
    <tableColumn id="3" xr3:uid="{9551E4D0-4F54-F444-8813-DFDFF79F6396}" name="Cutoff" dataDxfId="10"/>
    <tableColumn id="4" xr3:uid="{D961ACA5-E9B8-164F-A674-7891F4918015}" name="TargetDate" dataDxfId="9"/>
    <tableColumn id="5" xr3:uid="{69244A4D-5F95-4848-9305-A12F87486379}" name="Horizon"/>
    <tableColumn id="6" xr3:uid="{34C8297D-DE1F-C04C-B567-3D1C2D97D92E}" name="Predicted_RF"/>
    <tableColumn id="7" xr3:uid="{874EEEC0-5CFC-8D45-915F-F44B27C1B181}" name="Actual"/>
    <tableColumn id="8" xr3:uid="{CF7C6B4B-385C-5848-AB91-BDADE6B4B0B2}" name="Abs_Error_RF"/>
    <tableColumn id="9" xr3:uid="{908D065E-6E22-BB4A-97CF-1AA06C3A788D}" name="MAPE_RF"/>
    <tableColumn id="10" xr3:uid="{712C61D1-0433-B44F-9AD9-E41087980D10}" name="Bias_RF"/>
    <tableColumn id="19" xr3:uid="{8CCBA493-644F-364A-A5D0-89534F4AE8E7}" name="NORM_RF" dataDxfId="8">
      <calculatedColumnFormula>_xlfn.NORM.DIST(Table2[[#This Row],[Bias_RF]],AVERAGE(Table2[Bias_RF]),_xlfn.STDEV.P(Table2[Bias_RF]),FALSE)</calculatedColumnFormula>
    </tableColumn>
    <tableColumn id="11" xr3:uid="{735F9037-83F7-834B-8048-D8515BA0D83A}" name="Auto Arima" dataDxfId="7">
      <calculatedColumnFormula>VLOOKUP(Table2[[#This Row],[Key]],[1]!Table1[#Data],7,0)</calculatedColumnFormula>
    </tableColumn>
    <tableColumn id="12" xr3:uid="{C2285BB7-9983-A94D-A190-F9539F9B4D83}" name="WA" dataDxfId="6">
      <calculatedColumnFormula>VLOOKUP(Table2[[#This Row],[Key]],[1]!Table1[#Data],8,0)</calculatedColumnFormula>
    </tableColumn>
    <tableColumn id="13" xr3:uid="{3637DB95-099D-6947-98E2-CE26A5B8B027}" name="Bias_Arima" dataDxfId="5">
      <calculatedColumnFormula>Table2[[#This Row],[Auto Arima]]-Table2[[#This Row],[Actual]]</calculatedColumnFormula>
    </tableColumn>
    <tableColumn id="18" xr3:uid="{9F6CCE30-392C-404B-8C26-12574B10A313}" name="NROM_Arima" dataDxfId="4">
      <calculatedColumnFormula>_xlfn.NORM.DIST(Table2[[#This Row],[Bias_Arima]],AVERAGE(Table2[Bias_Arima]),_xlfn.STDEV.P(Table2[Bias_Arima]),FALSE)</calculatedColumnFormula>
    </tableColumn>
    <tableColumn id="14" xr3:uid="{8724DA53-B76C-CE40-ADD9-8982B5487180}" name="Bias_WA" dataDxfId="3">
      <calculatedColumnFormula>Table2[[#This Row],[WA]]-Table2[[#This Row],[Actual]]</calculatedColumnFormula>
    </tableColumn>
    <tableColumn id="17" xr3:uid="{951FAF29-A41C-B44D-8121-68E4164CF22C}" name="NORM_WA" dataDxfId="2">
      <calculatedColumnFormula>_xlfn.NORM.DIST(Table2[[#This Row],[Bias_WA]],AVERAGE(Table2[Bias_WA]),_xlfn.STDEV.P(Table2[Bias_WA]),FALSE)</calculatedColumnFormula>
    </tableColumn>
    <tableColumn id="15" xr3:uid="{92A28346-1002-F646-8A5C-AB51C6231D6E}" name="ABS_Error_Arima" dataDxfId="1">
      <calculatedColumnFormula>ABS(Table2[[#This Row],[Bias_Arima]])</calculatedColumnFormula>
    </tableColumn>
    <tableColumn id="16" xr3:uid="{F0913591-F955-D74E-B06C-D2065A6D6A08}" name="ABS_Error_WA" dataDxfId="0">
      <calculatedColumnFormula>ABS(Table2[[#This Row],[Bias_WA]])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2A28-9710-9F43-B54B-4F7036411AC7}">
  <dimension ref="A1:S1977"/>
  <sheetViews>
    <sheetView tabSelected="1" workbookViewId="0">
      <selection activeCell="I6" sqref="I6"/>
    </sheetView>
  </sheetViews>
  <sheetFormatPr baseColWidth="10" defaultRowHeight="16" x14ac:dyDescent="0.2"/>
  <cols>
    <col min="1" max="1" width="45.83203125" bestFit="1" customWidth="1"/>
    <col min="2" max="2" width="35.5" bestFit="1" customWidth="1"/>
    <col min="3" max="4" width="18" bestFit="1" customWidth="1"/>
    <col min="5" max="5" width="12.33203125" bestFit="1" customWidth="1"/>
    <col min="6" max="6" width="16.33203125" bestFit="1" customWidth="1"/>
    <col min="7" max="7" width="11" bestFit="1" customWidth="1"/>
    <col min="8" max="8" width="16.1640625" bestFit="1" customWidth="1"/>
    <col min="9" max="9" width="13" bestFit="1" customWidth="1"/>
    <col min="10" max="10" width="12.83203125" bestFit="1" customWidth="1"/>
    <col min="11" max="11" width="13.33203125" bestFit="1" customWidth="1"/>
    <col min="12" max="12" width="14.6640625" bestFit="1" customWidth="1"/>
    <col min="13" max="13" width="12.1640625" bestFit="1" customWidth="1"/>
    <col min="14" max="14" width="14.5" bestFit="1" customWidth="1"/>
    <col min="15" max="15" width="16" bestFit="1" customWidth="1"/>
    <col min="16" max="16" width="12.83203125" bestFit="1" customWidth="1"/>
    <col min="17" max="17" width="14" bestFit="1" customWidth="1"/>
    <col min="18" max="18" width="19" bestFit="1" customWidth="1"/>
    <col min="19" max="19" width="17" bestFit="1" customWidth="1"/>
  </cols>
  <sheetData>
    <row r="1" spans="1:1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visserij2019320194</v>
      </c>
      <c r="B2" t="s">
        <v>19</v>
      </c>
      <c r="C2" s="3">
        <v>43647</v>
      </c>
      <c r="D2" s="3">
        <v>43739</v>
      </c>
      <c r="E2">
        <v>1</v>
      </c>
      <c r="F2">
        <v>2.6261462842712842</v>
      </c>
      <c r="G2">
        <v>2.5</v>
      </c>
      <c r="H2">
        <v>0.12614628427128419</v>
      </c>
      <c r="I2">
        <v>5.0458513708513664</v>
      </c>
      <c r="J2">
        <v>0.12614628427128419</v>
      </c>
      <c r="K2">
        <f>_xlfn.NORM.DIST(Table2[[#This Row],[Bias_RF]],AVERAGE(Table2[Bias_RF]),_xlfn.STDEV.P(Table2[Bias_RF]),FALSE)</f>
        <v>0.30786400918249673</v>
      </c>
      <c r="L2">
        <f>VLOOKUP(Table2[[#This Row],[Key]],[1]!Table1[#Data],7,0)</f>
        <v>2.5794167146271101</v>
      </c>
      <c r="M2">
        <f>VLOOKUP(Table2[[#This Row],[Key]],[1]!Table1[#Data],8,0)</f>
        <v>2.43333333333333</v>
      </c>
      <c r="N2">
        <f>Table2[[#This Row],[Auto Arima]]-Table2[[#This Row],[Actual]]</f>
        <v>7.9416714627110085E-2</v>
      </c>
      <c r="O2">
        <f>_xlfn.NORM.DIST(Table2[[#This Row],[Bias_Arima]],AVERAGE(Table2[Bias_Arima]),_xlfn.STDEV.P(Table2[Bias_Arima]),FALSE)</f>
        <v>0.62173720003368704</v>
      </c>
      <c r="P2">
        <f>Table2[[#This Row],[WA]]-Table2[[#This Row],[Actual]]</f>
        <v>-6.6666666666669983E-2</v>
      </c>
      <c r="Q2">
        <f>_xlfn.NORM.DIST(Table2[[#This Row],[Bias_WA]],AVERAGE(Table2[Bias_WA]),_xlfn.STDEV.P(Table2[Bias_WA]),FALSE)</f>
        <v>0.43470451260022758</v>
      </c>
      <c r="R2">
        <f>ABS(Table2[[#This Row],[Bias_Arima]])</f>
        <v>7.9416714627110085E-2</v>
      </c>
      <c r="S2">
        <f>ABS(Table2[[#This Row],[Bias_WA]])</f>
        <v>6.6666666666669983E-2</v>
      </c>
    </row>
    <row r="3" spans="1:19" x14ac:dyDescent="0.2">
      <c r="A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visserij2019320201</v>
      </c>
      <c r="B3" t="s">
        <v>19</v>
      </c>
      <c r="C3" s="3">
        <v>43647</v>
      </c>
      <c r="D3" s="3">
        <v>43831</v>
      </c>
      <c r="E3">
        <v>2</v>
      </c>
      <c r="F3">
        <v>2.5944752525252528</v>
      </c>
      <c r="G3">
        <v>3</v>
      </c>
      <c r="H3">
        <v>0.4055247474747472</v>
      </c>
      <c r="I3">
        <v>13.517491582491569</v>
      </c>
      <c r="J3">
        <v>-0.4055247474747472</v>
      </c>
      <c r="K3">
        <f>_xlfn.NORM.DIST(Table2[[#This Row],[Bias_RF]],AVERAGE(Table2[Bias_RF]),_xlfn.STDEV.P(Table2[Bias_RF]),FALSE)</f>
        <v>0.5144054790342999</v>
      </c>
      <c r="L3">
        <f>VLOOKUP(Table2[[#This Row],[Key]],[1]!Table1[#Data],7,0)</f>
        <v>2.5379743454262198</v>
      </c>
      <c r="M3">
        <f>VLOOKUP(Table2[[#This Row],[Key]],[1]!Table1[#Data],8,0)</f>
        <v>2.6</v>
      </c>
      <c r="N3">
        <f>Table2[[#This Row],[Auto Arima]]-Table2[[#This Row],[Actual]]</f>
        <v>-0.4620256545737802</v>
      </c>
      <c r="O3">
        <f>_xlfn.NORM.DIST(Table2[[#This Row],[Bias_Arima]],AVERAGE(Table2[Bias_Arima]),_xlfn.STDEV.P(Table2[Bias_Arima]),FALSE)</f>
        <v>0.60159896126397017</v>
      </c>
      <c r="P3">
        <f>Table2[[#This Row],[WA]]-Table2[[#This Row],[Actual]]</f>
        <v>-0.39999999999999991</v>
      </c>
      <c r="Q3">
        <f>_xlfn.NORM.DIST(Table2[[#This Row],[Bias_WA]],AVERAGE(Table2[Bias_WA]),_xlfn.STDEV.P(Table2[Bias_WA]),FALSE)</f>
        <v>0.65800002201620444</v>
      </c>
      <c r="R3">
        <f>ABS(Table2[[#This Row],[Bias_Arima]])</f>
        <v>0.4620256545737802</v>
      </c>
      <c r="S3">
        <f>ABS(Table2[[#This Row],[Bias_WA]])</f>
        <v>0.39999999999999991</v>
      </c>
    </row>
    <row r="4" spans="1:19" x14ac:dyDescent="0.2">
      <c r="A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visserij2019320202</v>
      </c>
      <c r="B4" t="s">
        <v>19</v>
      </c>
      <c r="C4" s="3">
        <v>43647</v>
      </c>
      <c r="D4" s="3">
        <v>43922</v>
      </c>
      <c r="E4">
        <v>3</v>
      </c>
      <c r="F4">
        <v>2.592594696969698</v>
      </c>
      <c r="G4">
        <v>3.2</v>
      </c>
      <c r="H4">
        <v>0.6074053030303026</v>
      </c>
      <c r="I4">
        <v>18.981415719696951</v>
      </c>
      <c r="J4">
        <v>-0.6074053030303026</v>
      </c>
      <c r="K4">
        <f>_xlfn.NORM.DIST(Table2[[#This Row],[Bias_RF]],AVERAGE(Table2[Bias_RF]),_xlfn.STDEV.P(Table2[Bias_RF]),FALSE)</f>
        <v>0.54429638956282522</v>
      </c>
      <c r="L4">
        <f>VLOOKUP(Table2[[#This Row],[Key]],[1]!Table1[#Data],7,0)</f>
        <v>2.5280306311507799</v>
      </c>
      <c r="M4">
        <f>VLOOKUP(Table2[[#This Row],[Key]],[1]!Table1[#Data],8,0)</f>
        <v>2.5666666666666602</v>
      </c>
      <c r="N4">
        <f>Table2[[#This Row],[Auto Arima]]-Table2[[#This Row],[Actual]]</f>
        <v>-0.67196936884922032</v>
      </c>
      <c r="O4">
        <f>_xlfn.NORM.DIST(Table2[[#This Row],[Bias_Arima]],AVERAGE(Table2[Bias_Arima]),_xlfn.STDEV.P(Table2[Bias_Arima]),FALSE)</f>
        <v>0.47203199622228087</v>
      </c>
      <c r="P4">
        <f>Table2[[#This Row],[WA]]-Table2[[#This Row],[Actual]]</f>
        <v>-0.63333333333333997</v>
      </c>
      <c r="Q4">
        <f>_xlfn.NORM.DIST(Table2[[#This Row],[Bias_WA]],AVERAGE(Table2[Bias_WA]),_xlfn.STDEV.P(Table2[Bias_WA]),FALSE)</f>
        <v>0.71232937309261235</v>
      </c>
      <c r="R4">
        <f>ABS(Table2[[#This Row],[Bias_Arima]])</f>
        <v>0.67196936884922032</v>
      </c>
      <c r="S4">
        <f>ABS(Table2[[#This Row],[Bias_WA]])</f>
        <v>0.63333333333333997</v>
      </c>
    </row>
    <row r="5" spans="1:19" x14ac:dyDescent="0.2">
      <c r="A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visserij2019320203</v>
      </c>
      <c r="B5" t="s">
        <v>19</v>
      </c>
      <c r="C5" s="3">
        <v>43647</v>
      </c>
      <c r="D5" s="3">
        <v>44013</v>
      </c>
      <c r="E5">
        <v>4</v>
      </c>
      <c r="F5">
        <v>2.5602468253968249</v>
      </c>
      <c r="G5">
        <v>3.7</v>
      </c>
      <c r="H5">
        <v>1.139753174603175</v>
      </c>
      <c r="I5">
        <v>30.804139854139859</v>
      </c>
      <c r="J5">
        <v>-1.139753174603175</v>
      </c>
      <c r="K5">
        <f>_xlfn.NORM.DIST(Table2[[#This Row],[Bias_RF]],AVERAGE(Table2[Bias_RF]),_xlfn.STDEV.P(Table2[Bias_RF]),FALSE)</f>
        <v>0.43835553181078751</v>
      </c>
      <c r="L5">
        <f>VLOOKUP(Table2[[#This Row],[Key]],[1]!Table1[#Data],7,0)</f>
        <v>2.5280306311507799</v>
      </c>
      <c r="M5">
        <f>VLOOKUP(Table2[[#This Row],[Key]],[1]!Table1[#Data],8,0)</f>
        <v>2.5999999999999899</v>
      </c>
      <c r="N5">
        <f>Table2[[#This Row],[Auto Arima]]-Table2[[#This Row],[Actual]]</f>
        <v>-1.1719693688492203</v>
      </c>
      <c r="O5">
        <f>_xlfn.NORM.DIST(Table2[[#This Row],[Bias_Arima]],AVERAGE(Table2[Bias_Arima]),_xlfn.STDEV.P(Table2[Bias_Arima]),FALSE)</f>
        <v>0.1579617840572409</v>
      </c>
      <c r="P5">
        <f>Table2[[#This Row],[WA]]-Table2[[#This Row],[Actual]]</f>
        <v>-1.1000000000000103</v>
      </c>
      <c r="Q5">
        <f>_xlfn.NORM.DIST(Table2[[#This Row],[Bias_WA]],AVERAGE(Table2[Bias_WA]),_xlfn.STDEV.P(Table2[Bias_WA]),FALSE)</f>
        <v>0.49586754114891463</v>
      </c>
      <c r="R5">
        <f>ABS(Table2[[#This Row],[Bias_Arima]])</f>
        <v>1.1719693688492203</v>
      </c>
      <c r="S5">
        <f>ABS(Table2[[#This Row],[Bias_WA]])</f>
        <v>1.1000000000000103</v>
      </c>
    </row>
    <row r="6" spans="1:19" x14ac:dyDescent="0.2">
      <c r="A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visserij2019320204</v>
      </c>
      <c r="B6" t="s">
        <v>19</v>
      </c>
      <c r="C6" s="3">
        <v>43647</v>
      </c>
      <c r="D6" s="3">
        <v>44105</v>
      </c>
      <c r="E6">
        <v>5</v>
      </c>
      <c r="F6">
        <v>2.5633468253968261</v>
      </c>
      <c r="G6">
        <v>3.6</v>
      </c>
      <c r="H6">
        <v>1.036653174603174</v>
      </c>
      <c r="I6">
        <v>28.795921516754849</v>
      </c>
      <c r="J6">
        <v>-1.036653174603174</v>
      </c>
      <c r="K6">
        <f>_xlfn.NORM.DIST(Table2[[#This Row],[Bias_RF]],AVERAGE(Table2[Bias_RF]),_xlfn.STDEV.P(Table2[Bias_RF]),FALSE)</f>
        <v>0.47643224624509611</v>
      </c>
      <c r="L6">
        <f>VLOOKUP(Table2[[#This Row],[Key]],[1]!Table1[#Data],7,0)</f>
        <v>2.5280306311507799</v>
      </c>
      <c r="M6">
        <f>VLOOKUP(Table2[[#This Row],[Key]],[1]!Table1[#Data],8,0)</f>
        <v>2.43333333333333</v>
      </c>
      <c r="N6">
        <f>Table2[[#This Row],[Auto Arima]]-Table2[[#This Row],[Actual]]</f>
        <v>-1.0719693688492202</v>
      </c>
      <c r="O6">
        <f>_xlfn.NORM.DIST(Table2[[#This Row],[Bias_Arima]],AVERAGE(Table2[Bias_Arima]),_xlfn.STDEV.P(Table2[Bias_Arima]),FALSE)</f>
        <v>0.20842013221490821</v>
      </c>
      <c r="P6">
        <f>Table2[[#This Row],[WA]]-Table2[[#This Row],[Actual]]</f>
        <v>-1.1666666666666701</v>
      </c>
      <c r="Q6">
        <f>_xlfn.NORM.DIST(Table2[[#This Row],[Bias_WA]],AVERAGE(Table2[Bias_WA]),_xlfn.STDEV.P(Table2[Bias_WA]),FALSE)</f>
        <v>0.44490670296460583</v>
      </c>
      <c r="R6">
        <f>ABS(Table2[[#This Row],[Bias_Arima]])</f>
        <v>1.0719693688492202</v>
      </c>
      <c r="S6">
        <f>ABS(Table2[[#This Row],[Bias_WA]])</f>
        <v>1.1666666666666701</v>
      </c>
    </row>
    <row r="7" spans="1:19" x14ac:dyDescent="0.2">
      <c r="A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visserij2019320211</v>
      </c>
      <c r="B7" t="s">
        <v>19</v>
      </c>
      <c r="C7" s="3">
        <v>43647</v>
      </c>
      <c r="D7" s="3">
        <v>44197</v>
      </c>
      <c r="E7">
        <v>6</v>
      </c>
      <c r="F7">
        <v>2.639579617604618</v>
      </c>
      <c r="G7">
        <v>3.6</v>
      </c>
      <c r="H7">
        <v>0.96042038239538208</v>
      </c>
      <c r="I7">
        <v>26.67834395542728</v>
      </c>
      <c r="J7">
        <v>-0.96042038239538208</v>
      </c>
      <c r="K7">
        <f>_xlfn.NORM.DIST(Table2[[#This Row],[Bias_RF]],AVERAGE(Table2[Bias_RF]),_xlfn.STDEV.P(Table2[Bias_RF]),FALSE)</f>
        <v>0.50026303824039653</v>
      </c>
      <c r="L7">
        <f>VLOOKUP(Table2[[#This Row],[Key]],[1]!Table1[#Data],7,0)</f>
        <v>2.48957834057421</v>
      </c>
      <c r="M7">
        <f>VLOOKUP(Table2[[#This Row],[Key]],[1]!Table1[#Data],8,0)</f>
        <v>2.6</v>
      </c>
      <c r="N7">
        <f>Table2[[#This Row],[Auto Arima]]-Table2[[#This Row],[Actual]]</f>
        <v>-1.1104216594257901</v>
      </c>
      <c r="O7">
        <f>_xlfn.NORM.DIST(Table2[[#This Row],[Bias_Arima]],AVERAGE(Table2[Bias_Arima]),_xlfn.STDEV.P(Table2[Bias_Arima]),FALSE)</f>
        <v>0.18799443420625253</v>
      </c>
      <c r="P7">
        <f>Table2[[#This Row],[WA]]-Table2[[#This Row],[Actual]]</f>
        <v>-1</v>
      </c>
      <c r="Q7">
        <f>_xlfn.NORM.DIST(Table2[[#This Row],[Bias_WA]],AVERAGE(Table2[Bias_WA]),_xlfn.STDEV.P(Table2[Bias_WA]),FALSE)</f>
        <v>0.56815742133746028</v>
      </c>
      <c r="R7">
        <f>ABS(Table2[[#This Row],[Bias_Arima]])</f>
        <v>1.1104216594257901</v>
      </c>
      <c r="S7">
        <f>ABS(Table2[[#This Row],[Bias_WA]])</f>
        <v>1</v>
      </c>
    </row>
    <row r="8" spans="1:19" x14ac:dyDescent="0.2">
      <c r="A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visserij2019320212</v>
      </c>
      <c r="B8" t="s">
        <v>19</v>
      </c>
      <c r="C8" s="3">
        <v>43647</v>
      </c>
      <c r="D8" s="3">
        <v>44287</v>
      </c>
      <c r="E8">
        <v>7</v>
      </c>
      <c r="F8">
        <v>2.6268935064935079</v>
      </c>
      <c r="G8">
        <v>3.3</v>
      </c>
      <c r="H8">
        <v>0.67310649350649232</v>
      </c>
      <c r="I8">
        <v>20.397166469893708</v>
      </c>
      <c r="J8">
        <v>-0.67310649350649232</v>
      </c>
      <c r="K8">
        <f>_xlfn.NORM.DIST(Table2[[#This Row],[Bias_RF]],AVERAGE(Table2[Bias_RF]),_xlfn.STDEV.P(Table2[Bias_RF]),FALSE)</f>
        <v>0.545356963032255</v>
      </c>
      <c r="L8">
        <f>VLOOKUP(Table2[[#This Row],[Key]],[1]!Table1[#Data],7,0)</f>
        <v>2.4732213955895599</v>
      </c>
      <c r="M8">
        <f>VLOOKUP(Table2[[#This Row],[Key]],[1]!Table1[#Data],8,0)</f>
        <v>2.5666666666666602</v>
      </c>
      <c r="N8">
        <f>Table2[[#This Row],[Auto Arima]]-Table2[[#This Row],[Actual]]</f>
        <v>-0.82677860441043993</v>
      </c>
      <c r="O8">
        <f>_xlfn.NORM.DIST(Table2[[#This Row],[Bias_Arima]],AVERAGE(Table2[Bias_Arima]),_xlfn.STDEV.P(Table2[Bias_Arima]),FALSE)</f>
        <v>0.3635614393580397</v>
      </c>
      <c r="P8">
        <f>Table2[[#This Row],[WA]]-Table2[[#This Row],[Actual]]</f>
        <v>-0.73333333333333961</v>
      </c>
      <c r="Q8">
        <f>_xlfn.NORM.DIST(Table2[[#This Row],[Bias_WA]],AVERAGE(Table2[Bias_WA]),_xlfn.STDEV.P(Table2[Bias_WA]),FALSE)</f>
        <v>0.69881636677069736</v>
      </c>
      <c r="R8">
        <f>ABS(Table2[[#This Row],[Bias_Arima]])</f>
        <v>0.82677860441043993</v>
      </c>
      <c r="S8">
        <f>ABS(Table2[[#This Row],[Bias_WA]])</f>
        <v>0.73333333333333961</v>
      </c>
    </row>
    <row r="9" spans="1:19" x14ac:dyDescent="0.2">
      <c r="A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visserij2019320213</v>
      </c>
      <c r="B9" t="s">
        <v>19</v>
      </c>
      <c r="C9" s="3">
        <v>43647</v>
      </c>
      <c r="D9" s="3">
        <v>44378</v>
      </c>
      <c r="E9">
        <v>8</v>
      </c>
      <c r="F9">
        <v>2.612246284271285</v>
      </c>
      <c r="G9">
        <v>3.5</v>
      </c>
      <c r="H9">
        <v>0.88775371572871542</v>
      </c>
      <c r="I9">
        <v>25.3643918779633</v>
      </c>
      <c r="J9">
        <v>-0.88775371572871542</v>
      </c>
      <c r="K9">
        <f>_xlfn.NORM.DIST(Table2[[#This Row],[Bias_RF]],AVERAGE(Table2[Bias_RF]),_xlfn.STDEV.P(Table2[Bias_RF]),FALSE)</f>
        <v>0.51881331163345412</v>
      </c>
      <c r="L9">
        <f>VLOOKUP(Table2[[#This Row],[Key]],[1]!Table1[#Data],7,0)</f>
        <v>2.4732213955895599</v>
      </c>
      <c r="M9">
        <f>VLOOKUP(Table2[[#This Row],[Key]],[1]!Table1[#Data],8,0)</f>
        <v>2.5999999999999899</v>
      </c>
      <c r="N9">
        <f>Table2[[#This Row],[Auto Arima]]-Table2[[#This Row],[Actual]]</f>
        <v>-1.0267786044104401</v>
      </c>
      <c r="O9">
        <f>_xlfn.NORM.DIST(Table2[[#This Row],[Bias_Arima]],AVERAGE(Table2[Bias_Arima]),_xlfn.STDEV.P(Table2[Bias_Arima]),FALSE)</f>
        <v>0.23398775675430322</v>
      </c>
      <c r="P9">
        <f>Table2[[#This Row],[WA]]-Table2[[#This Row],[Actual]]</f>
        <v>-0.90000000000001013</v>
      </c>
      <c r="Q9">
        <f>_xlfn.NORM.DIST(Table2[[#This Row],[Bias_WA]],AVERAGE(Table2[Bias_WA]),_xlfn.STDEV.P(Table2[Bias_WA]),FALSE)</f>
        <v>0.63055238523174029</v>
      </c>
      <c r="R9">
        <f>ABS(Table2[[#This Row],[Bias_Arima]])</f>
        <v>1.0267786044104401</v>
      </c>
      <c r="S9">
        <f>ABS(Table2[[#This Row],[Bias_WA]])</f>
        <v>0.90000000000001013</v>
      </c>
    </row>
    <row r="10" spans="1:19" x14ac:dyDescent="0.2">
      <c r="A1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visserij2019420201</v>
      </c>
      <c r="B10" t="s">
        <v>19</v>
      </c>
      <c r="C10" s="3">
        <v>43739</v>
      </c>
      <c r="D10" s="3">
        <v>43831</v>
      </c>
      <c r="E10">
        <v>1</v>
      </c>
      <c r="F10">
        <v>2.579330555555555</v>
      </c>
      <c r="G10">
        <v>3</v>
      </c>
      <c r="H10">
        <v>0.42066944444444448</v>
      </c>
      <c r="I10">
        <v>14.02231481481482</v>
      </c>
      <c r="J10">
        <v>-0.42066944444444448</v>
      </c>
      <c r="K10">
        <f>_xlfn.NORM.DIST(Table2[[#This Row],[Bias_RF]],AVERAGE(Table2[Bias_RF]),_xlfn.STDEV.P(Table2[Bias_RF]),FALSE)</f>
        <v>0.5179573184563151</v>
      </c>
      <c r="L10">
        <f>VLOOKUP(Table2[[#This Row],[Key]],[1]!Table1[#Data],7,0)</f>
        <v>2.51798916009413</v>
      </c>
      <c r="M10">
        <f>VLOOKUP(Table2[[#This Row],[Key]],[1]!Table1[#Data],8,0)</f>
        <v>2.6</v>
      </c>
      <c r="N10">
        <f>Table2[[#This Row],[Auto Arima]]-Table2[[#This Row],[Actual]]</f>
        <v>-0.48201083990587001</v>
      </c>
      <c r="O10">
        <f>_xlfn.NORM.DIST(Table2[[#This Row],[Bias_Arima]],AVERAGE(Table2[Bias_Arima]),_xlfn.STDEV.P(Table2[Bias_Arima]),FALSE)</f>
        <v>0.59112783151701731</v>
      </c>
      <c r="P10">
        <f>Table2[[#This Row],[WA]]-Table2[[#This Row],[Actual]]</f>
        <v>-0.39999999999999991</v>
      </c>
      <c r="Q10">
        <f>_xlfn.NORM.DIST(Table2[[#This Row],[Bias_WA]],AVERAGE(Table2[Bias_WA]),_xlfn.STDEV.P(Table2[Bias_WA]),FALSE)</f>
        <v>0.65800002201620444</v>
      </c>
      <c r="R10">
        <f>ABS(Table2[[#This Row],[Bias_Arima]])</f>
        <v>0.48201083990587001</v>
      </c>
      <c r="S10">
        <f>ABS(Table2[[#This Row],[Bias_WA]])</f>
        <v>0.39999999999999991</v>
      </c>
    </row>
    <row r="11" spans="1:19" x14ac:dyDescent="0.2">
      <c r="A1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visserij2019420202</v>
      </c>
      <c r="B11" t="s">
        <v>19</v>
      </c>
      <c r="C11" s="3">
        <v>43739</v>
      </c>
      <c r="D11" s="3">
        <v>43922</v>
      </c>
      <c r="E11">
        <v>2</v>
      </c>
      <c r="F11">
        <v>2.5775884920634922</v>
      </c>
      <c r="G11">
        <v>3.2</v>
      </c>
      <c r="H11">
        <v>0.62241150793650801</v>
      </c>
      <c r="I11">
        <v>19.450359623015871</v>
      </c>
      <c r="J11">
        <v>-0.62241150793650801</v>
      </c>
      <c r="K11">
        <f>_xlfn.NORM.DIST(Table2[[#This Row],[Bias_RF]],AVERAGE(Table2[Bias_RF]),_xlfn.STDEV.P(Table2[Bias_RF]),FALSE)</f>
        <v>0.54492584853029213</v>
      </c>
      <c r="L11">
        <f>VLOOKUP(Table2[[#This Row],[Key]],[1]!Table1[#Data],7,0)</f>
        <v>2.5011202467345499</v>
      </c>
      <c r="M11">
        <f>VLOOKUP(Table2[[#This Row],[Key]],[1]!Table1[#Data],8,0)</f>
        <v>2.5666666666666602</v>
      </c>
      <c r="N11">
        <f>Table2[[#This Row],[Auto Arima]]-Table2[[#This Row],[Actual]]</f>
        <v>-0.69887975326545027</v>
      </c>
      <c r="O11">
        <f>_xlfn.NORM.DIST(Table2[[#This Row],[Bias_Arima]],AVERAGE(Table2[Bias_Arima]),_xlfn.STDEV.P(Table2[Bias_Arima]),FALSE)</f>
        <v>0.45335412052477214</v>
      </c>
      <c r="P11">
        <f>Table2[[#This Row],[WA]]-Table2[[#This Row],[Actual]]</f>
        <v>-0.63333333333333997</v>
      </c>
      <c r="Q11">
        <f>_xlfn.NORM.DIST(Table2[[#This Row],[Bias_WA]],AVERAGE(Table2[Bias_WA]),_xlfn.STDEV.P(Table2[Bias_WA]),FALSE)</f>
        <v>0.71232937309261235</v>
      </c>
      <c r="R11">
        <f>ABS(Table2[[#This Row],[Bias_Arima]])</f>
        <v>0.69887975326545027</v>
      </c>
      <c r="S11">
        <f>ABS(Table2[[#This Row],[Bias_WA]])</f>
        <v>0.63333333333333997</v>
      </c>
    </row>
    <row r="12" spans="1:19" x14ac:dyDescent="0.2">
      <c r="A1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visserij2019420203</v>
      </c>
      <c r="B12" t="s">
        <v>19</v>
      </c>
      <c r="C12" s="3">
        <v>43739</v>
      </c>
      <c r="D12" s="3">
        <v>44013</v>
      </c>
      <c r="E12">
        <v>3</v>
      </c>
      <c r="F12">
        <v>2.5499765873015869</v>
      </c>
      <c r="G12">
        <v>3.7</v>
      </c>
      <c r="H12">
        <v>1.150023412698413</v>
      </c>
      <c r="I12">
        <v>31.081713856713851</v>
      </c>
      <c r="J12">
        <v>-1.150023412698413</v>
      </c>
      <c r="K12">
        <f>_xlfn.NORM.DIST(Table2[[#This Row],[Bias_RF]],AVERAGE(Table2[Bias_RF]),_xlfn.STDEV.P(Table2[Bias_RF]),FALSE)</f>
        <v>0.43426042217034277</v>
      </c>
      <c r="L12">
        <f>VLOOKUP(Table2[[#This Row],[Key]],[1]!Table1[#Data],7,0)</f>
        <v>2.5011202467345499</v>
      </c>
      <c r="M12">
        <f>VLOOKUP(Table2[[#This Row],[Key]],[1]!Table1[#Data],8,0)</f>
        <v>2.5999999999999899</v>
      </c>
      <c r="N12">
        <f>Table2[[#This Row],[Auto Arima]]-Table2[[#This Row],[Actual]]</f>
        <v>-1.1988797532654503</v>
      </c>
      <c r="O12">
        <f>_xlfn.NORM.DIST(Table2[[#This Row],[Bias_Arima]],AVERAGE(Table2[Bias_Arima]),_xlfn.STDEV.P(Table2[Bias_Arima]),FALSE)</f>
        <v>0.14587968437794804</v>
      </c>
      <c r="P12">
        <f>Table2[[#This Row],[WA]]-Table2[[#This Row],[Actual]]</f>
        <v>-1.1000000000000103</v>
      </c>
      <c r="Q12">
        <f>_xlfn.NORM.DIST(Table2[[#This Row],[Bias_WA]],AVERAGE(Table2[Bias_WA]),_xlfn.STDEV.P(Table2[Bias_WA]),FALSE)</f>
        <v>0.49586754114891463</v>
      </c>
      <c r="R12">
        <f>ABS(Table2[[#This Row],[Bias_Arima]])</f>
        <v>1.1988797532654503</v>
      </c>
      <c r="S12">
        <f>ABS(Table2[[#This Row],[Bias_WA]])</f>
        <v>1.1000000000000103</v>
      </c>
    </row>
    <row r="13" spans="1:19" x14ac:dyDescent="0.2">
      <c r="A1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visserij2019420204</v>
      </c>
      <c r="B13" t="s">
        <v>19</v>
      </c>
      <c r="C13" s="3">
        <v>43739</v>
      </c>
      <c r="D13" s="3">
        <v>44105</v>
      </c>
      <c r="E13">
        <v>4</v>
      </c>
      <c r="F13">
        <v>2.5516432539682539</v>
      </c>
      <c r="G13">
        <v>3.6</v>
      </c>
      <c r="H13">
        <v>1.048356746031746</v>
      </c>
      <c r="I13">
        <v>29.12102072310406</v>
      </c>
      <c r="J13">
        <v>-1.048356746031746</v>
      </c>
      <c r="K13">
        <f>_xlfn.NORM.DIST(Table2[[#This Row],[Bias_RF]],AVERAGE(Table2[Bias_RF]),_xlfn.STDEV.P(Table2[Bias_RF]),FALSE)</f>
        <v>0.47242079816920035</v>
      </c>
      <c r="L13">
        <f>VLOOKUP(Table2[[#This Row],[Key]],[1]!Table1[#Data],7,0)</f>
        <v>2.5011202467345499</v>
      </c>
      <c r="M13">
        <f>VLOOKUP(Table2[[#This Row],[Key]],[1]!Table1[#Data],8,0)</f>
        <v>2.43333333333333</v>
      </c>
      <c r="N13">
        <f>Table2[[#This Row],[Auto Arima]]-Table2[[#This Row],[Actual]]</f>
        <v>-1.0988797532654502</v>
      </c>
      <c r="O13">
        <f>_xlfn.NORM.DIST(Table2[[#This Row],[Bias_Arima]],AVERAGE(Table2[Bias_Arima]),_xlfn.STDEV.P(Table2[Bias_Arima]),FALSE)</f>
        <v>0.19399347422736765</v>
      </c>
      <c r="P13">
        <f>Table2[[#This Row],[WA]]-Table2[[#This Row],[Actual]]</f>
        <v>-1.1666666666666701</v>
      </c>
      <c r="Q13">
        <f>_xlfn.NORM.DIST(Table2[[#This Row],[Bias_WA]],AVERAGE(Table2[Bias_WA]),_xlfn.STDEV.P(Table2[Bias_WA]),FALSE)</f>
        <v>0.44490670296460583</v>
      </c>
      <c r="R13">
        <f>ABS(Table2[[#This Row],[Bias_Arima]])</f>
        <v>1.0988797532654502</v>
      </c>
      <c r="S13">
        <f>ABS(Table2[[#This Row],[Bias_WA]])</f>
        <v>1.1666666666666701</v>
      </c>
    </row>
    <row r="14" spans="1:19" x14ac:dyDescent="0.2">
      <c r="A1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visserij2019420211</v>
      </c>
      <c r="B14" t="s">
        <v>19</v>
      </c>
      <c r="C14" s="3">
        <v>43739</v>
      </c>
      <c r="D14" s="3">
        <v>44197</v>
      </c>
      <c r="E14">
        <v>5</v>
      </c>
      <c r="F14">
        <v>2.6245583333333342</v>
      </c>
      <c r="G14">
        <v>3.6</v>
      </c>
      <c r="H14">
        <v>0.97544166666666632</v>
      </c>
      <c r="I14">
        <v>27.095601851851839</v>
      </c>
      <c r="J14">
        <v>-0.97544166666666632</v>
      </c>
      <c r="K14">
        <f>_xlfn.NORM.DIST(Table2[[#This Row],[Bias_RF]],AVERAGE(Table2[Bias_RF]),_xlfn.STDEV.P(Table2[Bias_RF]),FALSE)</f>
        <v>0.49590091934120889</v>
      </c>
      <c r="L14">
        <f>VLOOKUP(Table2[[#This Row],[Key]],[1]!Table1[#Data],7,0)</f>
        <v>2.4753376610215798</v>
      </c>
      <c r="M14">
        <f>VLOOKUP(Table2[[#This Row],[Key]],[1]!Table1[#Data],8,0)</f>
        <v>2.6</v>
      </c>
      <c r="N14">
        <f>Table2[[#This Row],[Auto Arima]]-Table2[[#This Row],[Actual]]</f>
        <v>-1.1246623389784203</v>
      </c>
      <c r="O14">
        <f>_xlfn.NORM.DIST(Table2[[#This Row],[Bias_Arima]],AVERAGE(Table2[Bias_Arima]),_xlfn.STDEV.P(Table2[Bias_Arima]),FALSE)</f>
        <v>0.18075101409949929</v>
      </c>
      <c r="P14">
        <f>Table2[[#This Row],[WA]]-Table2[[#This Row],[Actual]]</f>
        <v>-1</v>
      </c>
      <c r="Q14">
        <f>_xlfn.NORM.DIST(Table2[[#This Row],[Bias_WA]],AVERAGE(Table2[Bias_WA]),_xlfn.STDEV.P(Table2[Bias_WA]),FALSE)</f>
        <v>0.56815742133746028</v>
      </c>
      <c r="R14">
        <f>ABS(Table2[[#This Row],[Bias_Arima]])</f>
        <v>1.1246623389784203</v>
      </c>
      <c r="S14">
        <f>ABS(Table2[[#This Row],[Bias_WA]])</f>
        <v>1</v>
      </c>
    </row>
    <row r="15" spans="1:19" x14ac:dyDescent="0.2">
      <c r="A1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visserij2019420212</v>
      </c>
      <c r="B15" t="s">
        <v>19</v>
      </c>
      <c r="C15" s="3">
        <v>43739</v>
      </c>
      <c r="D15" s="3">
        <v>44287</v>
      </c>
      <c r="E15">
        <v>6</v>
      </c>
      <c r="F15">
        <v>2.6138329365079369</v>
      </c>
      <c r="G15">
        <v>3.3</v>
      </c>
      <c r="H15">
        <v>0.68616706349206291</v>
      </c>
      <c r="I15">
        <v>20.792941317941299</v>
      </c>
      <c r="J15">
        <v>-0.68616706349206291</v>
      </c>
      <c r="K15">
        <f>_xlfn.NORM.DIST(Table2[[#This Row],[Bias_RF]],AVERAGE(Table2[Bias_RF]),_xlfn.STDEV.P(Table2[Bias_RF]),FALSE)</f>
        <v>0.54504363616006513</v>
      </c>
      <c r="L15">
        <f>VLOOKUP(Table2[[#This Row],[Key]],[1]!Table1[#Data],7,0)</f>
        <v>2.4633307152614798</v>
      </c>
      <c r="M15">
        <f>VLOOKUP(Table2[[#This Row],[Key]],[1]!Table1[#Data],8,0)</f>
        <v>2.5666666666666602</v>
      </c>
      <c r="N15">
        <f>Table2[[#This Row],[Auto Arima]]-Table2[[#This Row],[Actual]]</f>
        <v>-0.83666928473851998</v>
      </c>
      <c r="O15">
        <f>_xlfn.NORM.DIST(Table2[[#This Row],[Bias_Arima]],AVERAGE(Table2[Bias_Arima]),_xlfn.STDEV.P(Table2[Bias_Arima]),FALSE)</f>
        <v>0.35669963391322601</v>
      </c>
      <c r="P15">
        <f>Table2[[#This Row],[WA]]-Table2[[#This Row],[Actual]]</f>
        <v>-0.73333333333333961</v>
      </c>
      <c r="Q15">
        <f>_xlfn.NORM.DIST(Table2[[#This Row],[Bias_WA]],AVERAGE(Table2[Bias_WA]),_xlfn.STDEV.P(Table2[Bias_WA]),FALSE)</f>
        <v>0.69881636677069736</v>
      </c>
      <c r="R15">
        <f>ABS(Table2[[#This Row],[Bias_Arima]])</f>
        <v>0.83666928473851998</v>
      </c>
      <c r="S15">
        <f>ABS(Table2[[#This Row],[Bias_WA]])</f>
        <v>0.73333333333333961</v>
      </c>
    </row>
    <row r="16" spans="1:19" x14ac:dyDescent="0.2">
      <c r="A1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visserij2019420213</v>
      </c>
      <c r="B16" t="s">
        <v>19</v>
      </c>
      <c r="C16" s="3">
        <v>43739</v>
      </c>
      <c r="D16" s="3">
        <v>44378</v>
      </c>
      <c r="E16">
        <v>7</v>
      </c>
      <c r="F16">
        <v>2.5877583333333338</v>
      </c>
      <c r="G16">
        <v>3.5</v>
      </c>
      <c r="H16">
        <v>0.91224166666666617</v>
      </c>
      <c r="I16">
        <v>26.064047619047599</v>
      </c>
      <c r="J16">
        <v>-0.91224166666666617</v>
      </c>
      <c r="K16">
        <f>_xlfn.NORM.DIST(Table2[[#This Row],[Bias_RF]],AVERAGE(Table2[Bias_RF]),_xlfn.STDEV.P(Table2[Bias_RF]),FALSE)</f>
        <v>0.51305200780643523</v>
      </c>
      <c r="L16">
        <f>VLOOKUP(Table2[[#This Row],[Key]],[1]!Table1[#Data],7,0)</f>
        <v>2.4633307152614798</v>
      </c>
      <c r="M16">
        <f>VLOOKUP(Table2[[#This Row],[Key]],[1]!Table1[#Data],8,0)</f>
        <v>2.5999999999999899</v>
      </c>
      <c r="N16">
        <f>Table2[[#This Row],[Auto Arima]]-Table2[[#This Row],[Actual]]</f>
        <v>-1.0366692847385202</v>
      </c>
      <c r="O16">
        <f>_xlfn.NORM.DIST(Table2[[#This Row],[Bias_Arima]],AVERAGE(Table2[Bias_Arima]),_xlfn.STDEV.P(Table2[Bias_Arima]),FALSE)</f>
        <v>0.22825235641066102</v>
      </c>
      <c r="P16">
        <f>Table2[[#This Row],[WA]]-Table2[[#This Row],[Actual]]</f>
        <v>-0.90000000000001013</v>
      </c>
      <c r="Q16">
        <f>_xlfn.NORM.DIST(Table2[[#This Row],[Bias_WA]],AVERAGE(Table2[Bias_WA]),_xlfn.STDEV.P(Table2[Bias_WA]),FALSE)</f>
        <v>0.63055238523174029</v>
      </c>
      <c r="R16">
        <f>ABS(Table2[[#This Row],[Bias_Arima]])</f>
        <v>1.0366692847385202</v>
      </c>
      <c r="S16">
        <f>ABS(Table2[[#This Row],[Bias_WA]])</f>
        <v>0.90000000000001013</v>
      </c>
    </row>
    <row r="17" spans="1:19" x14ac:dyDescent="0.2">
      <c r="A1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visserij2019420214</v>
      </c>
      <c r="B17" t="s">
        <v>19</v>
      </c>
      <c r="C17" s="3">
        <v>43739</v>
      </c>
      <c r="D17" s="3">
        <v>44470</v>
      </c>
      <c r="E17">
        <v>8</v>
      </c>
      <c r="F17">
        <v>2.5877583333333338</v>
      </c>
      <c r="G17">
        <v>3.8</v>
      </c>
      <c r="H17">
        <v>1.212241666666666</v>
      </c>
      <c r="I17">
        <v>31.901096491228049</v>
      </c>
      <c r="J17">
        <v>-1.212241666666666</v>
      </c>
      <c r="K17">
        <f>_xlfn.NORM.DIST(Table2[[#This Row],[Bias_RF]],AVERAGE(Table2[Bias_RF]),_xlfn.STDEV.P(Table2[Bias_RF]),FALSE)</f>
        <v>0.4085307961509313</v>
      </c>
      <c r="L17">
        <f>VLOOKUP(Table2[[#This Row],[Key]],[1]!Table1[#Data],7,0)</f>
        <v>2.4633307152614798</v>
      </c>
      <c r="M17">
        <f>VLOOKUP(Table2[[#This Row],[Key]],[1]!Table1[#Data],8,0)</f>
        <v>2.43333333333333</v>
      </c>
      <c r="N17">
        <f>Table2[[#This Row],[Auto Arima]]-Table2[[#This Row],[Actual]]</f>
        <v>-1.33666928473852</v>
      </c>
      <c r="O17">
        <f>_xlfn.NORM.DIST(Table2[[#This Row],[Bias_Arima]],AVERAGE(Table2[Bias_Arima]),_xlfn.STDEV.P(Table2[Bias_Arima]),FALSE)</f>
        <v>9.3906379348578317E-2</v>
      </c>
      <c r="P17">
        <f>Table2[[#This Row],[WA]]-Table2[[#This Row],[Actual]]</f>
        <v>-1.3666666666666698</v>
      </c>
      <c r="Q17">
        <f>_xlfn.NORM.DIST(Table2[[#This Row],[Bias_WA]],AVERAGE(Table2[Bias_WA]),_xlfn.STDEV.P(Table2[Bias_WA]),FALSE)</f>
        <v>0.29515085726410989</v>
      </c>
      <c r="R17">
        <f>ABS(Table2[[#This Row],[Bias_Arima]])</f>
        <v>1.33666928473852</v>
      </c>
      <c r="S17">
        <f>ABS(Table2[[#This Row],[Bias_WA]])</f>
        <v>1.3666666666666698</v>
      </c>
    </row>
    <row r="18" spans="1:19" x14ac:dyDescent="0.2">
      <c r="A1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visserij2020120202</v>
      </c>
      <c r="B18" t="s">
        <v>19</v>
      </c>
      <c r="C18" s="3">
        <v>43831</v>
      </c>
      <c r="D18" s="3">
        <v>43922</v>
      </c>
      <c r="E18">
        <v>1</v>
      </c>
      <c r="F18">
        <v>2.6592702020202021</v>
      </c>
      <c r="G18">
        <v>3.2</v>
      </c>
      <c r="H18">
        <v>0.54072979797979803</v>
      </c>
      <c r="I18">
        <v>16.897806186868689</v>
      </c>
      <c r="J18">
        <v>-0.54072979797979803</v>
      </c>
      <c r="K18">
        <f>_xlfn.NORM.DIST(Table2[[#This Row],[Bias_RF]],AVERAGE(Table2[Bias_RF]),_xlfn.STDEV.P(Table2[Bias_RF]),FALSE)</f>
        <v>0.53875833026388997</v>
      </c>
      <c r="L18">
        <f>VLOOKUP(Table2[[#This Row],[Key]],[1]!Table1[#Data],7,0)</f>
        <v>2.6297252871585699</v>
      </c>
      <c r="M18">
        <f>VLOOKUP(Table2[[#This Row],[Key]],[1]!Table1[#Data],8,0)</f>
        <v>2.5666666666666602</v>
      </c>
      <c r="N18">
        <f>Table2[[#This Row],[Auto Arima]]-Table2[[#This Row],[Actual]]</f>
        <v>-0.57027471284143028</v>
      </c>
      <c r="O18">
        <f>_xlfn.NORM.DIST(Table2[[#This Row],[Bias_Arima]],AVERAGE(Table2[Bias_Arima]),_xlfn.STDEV.P(Table2[Bias_Arima]),FALSE)</f>
        <v>0.53945943596903434</v>
      </c>
      <c r="P18">
        <f>Table2[[#This Row],[WA]]-Table2[[#This Row],[Actual]]</f>
        <v>-0.63333333333333997</v>
      </c>
      <c r="Q18">
        <f>_xlfn.NORM.DIST(Table2[[#This Row],[Bias_WA]],AVERAGE(Table2[Bias_WA]),_xlfn.STDEV.P(Table2[Bias_WA]),FALSE)</f>
        <v>0.71232937309261235</v>
      </c>
      <c r="R18">
        <f>ABS(Table2[[#This Row],[Bias_Arima]])</f>
        <v>0.57027471284143028</v>
      </c>
      <c r="S18">
        <f>ABS(Table2[[#This Row],[Bias_WA]])</f>
        <v>0.63333333333333997</v>
      </c>
    </row>
    <row r="19" spans="1:19" x14ac:dyDescent="0.2">
      <c r="A1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visserij2020120203</v>
      </c>
      <c r="B19" t="s">
        <v>19</v>
      </c>
      <c r="C19" s="3">
        <v>43831</v>
      </c>
      <c r="D19" s="3">
        <v>44013</v>
      </c>
      <c r="E19">
        <v>2</v>
      </c>
      <c r="F19">
        <v>2.594691233766234</v>
      </c>
      <c r="G19">
        <v>3.7</v>
      </c>
      <c r="H19">
        <v>1.1053087662337671</v>
      </c>
      <c r="I19">
        <v>29.873209898209911</v>
      </c>
      <c r="J19">
        <v>-1.1053087662337671</v>
      </c>
      <c r="K19">
        <f>_xlfn.NORM.DIST(Table2[[#This Row],[Bias_RF]],AVERAGE(Table2[Bias_RF]),_xlfn.STDEV.P(Table2[Bias_RF]),FALSE)</f>
        <v>0.45172289953775285</v>
      </c>
      <c r="L19">
        <f>VLOOKUP(Table2[[#This Row],[Key]],[1]!Table1[#Data],7,0)</f>
        <v>2.6297252871585699</v>
      </c>
      <c r="M19">
        <f>VLOOKUP(Table2[[#This Row],[Key]],[1]!Table1[#Data],8,0)</f>
        <v>2.5999999999999899</v>
      </c>
      <c r="N19">
        <f>Table2[[#This Row],[Auto Arima]]-Table2[[#This Row],[Actual]]</f>
        <v>-1.0702747128414303</v>
      </c>
      <c r="O19">
        <f>_xlfn.NORM.DIST(Table2[[#This Row],[Bias_Arima]],AVERAGE(Table2[Bias_Arima]),_xlfn.STDEV.P(Table2[Bias_Arima]),FALSE)</f>
        <v>0.20934895807646964</v>
      </c>
      <c r="P19">
        <f>Table2[[#This Row],[WA]]-Table2[[#This Row],[Actual]]</f>
        <v>-1.1000000000000103</v>
      </c>
      <c r="Q19">
        <f>_xlfn.NORM.DIST(Table2[[#This Row],[Bias_WA]],AVERAGE(Table2[Bias_WA]),_xlfn.STDEV.P(Table2[Bias_WA]),FALSE)</f>
        <v>0.49586754114891463</v>
      </c>
      <c r="R19">
        <f>ABS(Table2[[#This Row],[Bias_Arima]])</f>
        <v>1.0702747128414303</v>
      </c>
      <c r="S19">
        <f>ABS(Table2[[#This Row],[Bias_WA]])</f>
        <v>1.1000000000000103</v>
      </c>
    </row>
    <row r="20" spans="1:19" x14ac:dyDescent="0.2">
      <c r="A2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visserij2020120204</v>
      </c>
      <c r="B20" t="s">
        <v>19</v>
      </c>
      <c r="C20" s="3">
        <v>43831</v>
      </c>
      <c r="D20" s="3">
        <v>44105</v>
      </c>
      <c r="E20">
        <v>3</v>
      </c>
      <c r="F20">
        <v>2.5927745670995659</v>
      </c>
      <c r="G20">
        <v>3.6</v>
      </c>
      <c r="H20">
        <v>1.007225432900434</v>
      </c>
      <c r="I20">
        <v>27.97848424723427</v>
      </c>
      <c r="J20">
        <v>-1.007225432900434</v>
      </c>
      <c r="K20">
        <f>_xlfn.NORM.DIST(Table2[[#This Row],[Bias_RF]],AVERAGE(Table2[Bias_RF]),_xlfn.STDEV.P(Table2[Bias_RF]),FALSE)</f>
        <v>0.48611949093619045</v>
      </c>
      <c r="L20">
        <f>VLOOKUP(Table2[[#This Row],[Key]],[1]!Table1[#Data],7,0)</f>
        <v>2.6297252871585699</v>
      </c>
      <c r="M20">
        <f>VLOOKUP(Table2[[#This Row],[Key]],[1]!Table1[#Data],8,0)</f>
        <v>2.43333333333333</v>
      </c>
      <c r="N20">
        <f>Table2[[#This Row],[Auto Arima]]-Table2[[#This Row],[Actual]]</f>
        <v>-0.97027471284143019</v>
      </c>
      <c r="O20">
        <f>_xlfn.NORM.DIST(Table2[[#This Row],[Bias_Arima]],AVERAGE(Table2[Bias_Arima]),_xlfn.STDEV.P(Table2[Bias_Arima]),FALSE)</f>
        <v>0.26815886403050121</v>
      </c>
      <c r="P20">
        <f>Table2[[#This Row],[WA]]-Table2[[#This Row],[Actual]]</f>
        <v>-1.1666666666666701</v>
      </c>
      <c r="Q20">
        <f>_xlfn.NORM.DIST(Table2[[#This Row],[Bias_WA]],AVERAGE(Table2[Bias_WA]),_xlfn.STDEV.P(Table2[Bias_WA]),FALSE)</f>
        <v>0.44490670296460583</v>
      </c>
      <c r="R20">
        <f>ABS(Table2[[#This Row],[Bias_Arima]])</f>
        <v>0.97027471284143019</v>
      </c>
      <c r="S20">
        <f>ABS(Table2[[#This Row],[Bias_WA]])</f>
        <v>1.1666666666666701</v>
      </c>
    </row>
    <row r="21" spans="1:19" x14ac:dyDescent="0.2">
      <c r="A2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visserij2020120211</v>
      </c>
      <c r="B21" t="s">
        <v>19</v>
      </c>
      <c r="C21" s="3">
        <v>43831</v>
      </c>
      <c r="D21" s="3">
        <v>44197</v>
      </c>
      <c r="E21">
        <v>4</v>
      </c>
      <c r="F21">
        <v>2.6556829004329008</v>
      </c>
      <c r="G21">
        <v>3.6</v>
      </c>
      <c r="H21">
        <v>0.94431709956709886</v>
      </c>
      <c r="I21">
        <v>26.23103054353053</v>
      </c>
      <c r="J21">
        <v>-0.94431709956709886</v>
      </c>
      <c r="K21">
        <f>_xlfn.NORM.DIST(Table2[[#This Row],[Bias_RF]],AVERAGE(Table2[Bias_RF]),_xlfn.STDEV.P(Table2[Bias_RF]),FALSE)</f>
        <v>0.50474543178982956</v>
      </c>
      <c r="L21">
        <f>VLOOKUP(Table2[[#This Row],[Key]],[1]!Table1[#Data],7,0)</f>
        <v>2.5705604233525001</v>
      </c>
      <c r="M21">
        <f>VLOOKUP(Table2[[#This Row],[Key]],[1]!Table1[#Data],8,0)</f>
        <v>2.7333333333333298</v>
      </c>
      <c r="N21">
        <f>Table2[[#This Row],[Auto Arima]]-Table2[[#This Row],[Actual]]</f>
        <v>-1.0294395766475</v>
      </c>
      <c r="O21">
        <f>_xlfn.NORM.DIST(Table2[[#This Row],[Bias_Arima]],AVERAGE(Table2[Bias_Arima]),_xlfn.STDEV.P(Table2[Bias_Arima]),FALSE)</f>
        <v>0.23243720528053344</v>
      </c>
      <c r="P21">
        <f>Table2[[#This Row],[WA]]-Table2[[#This Row],[Actual]]</f>
        <v>-0.86666666666667025</v>
      </c>
      <c r="Q21">
        <f>_xlfn.NORM.DIST(Table2[[#This Row],[Bias_WA]],AVERAGE(Table2[Bias_WA]),_xlfn.STDEV.P(Table2[Bias_WA]),FALSE)</f>
        <v>0.64822748887047799</v>
      </c>
      <c r="R21">
        <f>ABS(Table2[[#This Row],[Bias_Arima]])</f>
        <v>1.0294395766475</v>
      </c>
      <c r="S21">
        <f>ABS(Table2[[#This Row],[Bias_WA]])</f>
        <v>0.86666666666667025</v>
      </c>
    </row>
    <row r="22" spans="1:19" x14ac:dyDescent="0.2">
      <c r="A2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visserij2020120212</v>
      </c>
      <c r="B22" t="s">
        <v>19</v>
      </c>
      <c r="C22" s="3">
        <v>43831</v>
      </c>
      <c r="D22" s="3">
        <v>44287</v>
      </c>
      <c r="E22">
        <v>5</v>
      </c>
      <c r="F22">
        <v>2.6397971861471858</v>
      </c>
      <c r="G22">
        <v>3.3</v>
      </c>
      <c r="H22">
        <v>0.66020281385281354</v>
      </c>
      <c r="I22">
        <v>20.006145874327689</v>
      </c>
      <c r="J22">
        <v>-0.66020281385281354</v>
      </c>
      <c r="K22">
        <f>_xlfn.NORM.DIST(Table2[[#This Row],[Bias_RF]],AVERAGE(Table2[Bias_RF]),_xlfn.STDEV.P(Table2[Bias_RF]),FALSE)</f>
        <v>0.54549582139822028</v>
      </c>
      <c r="L22">
        <f>VLOOKUP(Table2[[#This Row],[Key]],[1]!Table1[#Data],7,0)</f>
        <v>2.5396411378494799</v>
      </c>
      <c r="M22">
        <f>VLOOKUP(Table2[[#This Row],[Key]],[1]!Table1[#Data],8,0)</f>
        <v>2.5666666666666602</v>
      </c>
      <c r="N22">
        <f>Table2[[#This Row],[Auto Arima]]-Table2[[#This Row],[Actual]]</f>
        <v>-0.76035886215051995</v>
      </c>
      <c r="O22">
        <f>_xlfn.NORM.DIST(Table2[[#This Row],[Bias_Arima]],AVERAGE(Table2[Bias_Arima]),_xlfn.STDEV.P(Table2[Bias_Arima]),FALSE)</f>
        <v>0.4101496406470147</v>
      </c>
      <c r="P22">
        <f>Table2[[#This Row],[WA]]-Table2[[#This Row],[Actual]]</f>
        <v>-0.73333333333333961</v>
      </c>
      <c r="Q22">
        <f>_xlfn.NORM.DIST(Table2[[#This Row],[Bias_WA]],AVERAGE(Table2[Bias_WA]),_xlfn.STDEV.P(Table2[Bias_WA]),FALSE)</f>
        <v>0.69881636677069736</v>
      </c>
      <c r="R22">
        <f>ABS(Table2[[#This Row],[Bias_Arima]])</f>
        <v>0.76035886215051995</v>
      </c>
      <c r="S22">
        <f>ABS(Table2[[#This Row],[Bias_WA]])</f>
        <v>0.73333333333333961</v>
      </c>
    </row>
    <row r="23" spans="1:19" x14ac:dyDescent="0.2">
      <c r="A2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visserij2020120213</v>
      </c>
      <c r="B23" t="s">
        <v>19</v>
      </c>
      <c r="C23" s="3">
        <v>43831</v>
      </c>
      <c r="D23" s="3">
        <v>44378</v>
      </c>
      <c r="E23">
        <v>6</v>
      </c>
      <c r="F23">
        <v>2.6352829004328999</v>
      </c>
      <c r="G23">
        <v>3.5</v>
      </c>
      <c r="H23">
        <v>0.86471709956709963</v>
      </c>
      <c r="I23">
        <v>24.706202844774271</v>
      </c>
      <c r="J23">
        <v>-0.86471709956709963</v>
      </c>
      <c r="K23">
        <f>_xlfn.NORM.DIST(Table2[[#This Row],[Bias_RF]],AVERAGE(Table2[Bias_RF]),_xlfn.STDEV.P(Table2[Bias_RF]),FALSE)</f>
        <v>0.52375587106426702</v>
      </c>
      <c r="L23">
        <f>VLOOKUP(Table2[[#This Row],[Key]],[1]!Table1[#Data],7,0)</f>
        <v>2.5396411378494799</v>
      </c>
      <c r="M23">
        <f>VLOOKUP(Table2[[#This Row],[Key]],[1]!Table1[#Data],8,0)</f>
        <v>2.5999999999999899</v>
      </c>
      <c r="N23">
        <f>Table2[[#This Row],[Auto Arima]]-Table2[[#This Row],[Actual]]</f>
        <v>-0.96035886215052013</v>
      </c>
      <c r="O23">
        <f>_xlfn.NORM.DIST(Table2[[#This Row],[Bias_Arima]],AVERAGE(Table2[Bias_Arima]),_xlfn.STDEV.P(Table2[Bias_Arima]),FALSE)</f>
        <v>0.27438751354499541</v>
      </c>
      <c r="P23">
        <f>Table2[[#This Row],[WA]]-Table2[[#This Row],[Actual]]</f>
        <v>-0.90000000000001013</v>
      </c>
      <c r="Q23">
        <f>_xlfn.NORM.DIST(Table2[[#This Row],[Bias_WA]],AVERAGE(Table2[Bias_WA]),_xlfn.STDEV.P(Table2[Bias_WA]),FALSE)</f>
        <v>0.63055238523174029</v>
      </c>
      <c r="R23">
        <f>ABS(Table2[[#This Row],[Bias_Arima]])</f>
        <v>0.96035886215052013</v>
      </c>
      <c r="S23">
        <f>ABS(Table2[[#This Row],[Bias_WA]])</f>
        <v>0.90000000000001013</v>
      </c>
    </row>
    <row r="24" spans="1:19" x14ac:dyDescent="0.2">
      <c r="A2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visserij2020120214</v>
      </c>
      <c r="B24" t="s">
        <v>19</v>
      </c>
      <c r="C24" s="3">
        <v>43831</v>
      </c>
      <c r="D24" s="3">
        <v>44470</v>
      </c>
      <c r="E24">
        <v>7</v>
      </c>
      <c r="F24">
        <v>2.6352829004328999</v>
      </c>
      <c r="G24">
        <v>3.8</v>
      </c>
      <c r="H24">
        <v>1.164717099567099</v>
      </c>
      <c r="I24">
        <v>30.650449988607878</v>
      </c>
      <c r="J24">
        <v>-1.164717099567099</v>
      </c>
      <c r="K24">
        <f>_xlfn.NORM.DIST(Table2[[#This Row],[Bias_RF]],AVERAGE(Table2[Bias_RF]),_xlfn.STDEV.P(Table2[Bias_RF]),FALSE)</f>
        <v>0.42832105331215165</v>
      </c>
      <c r="L24">
        <f>VLOOKUP(Table2[[#This Row],[Key]],[1]!Table1[#Data],7,0)</f>
        <v>2.5396411378494799</v>
      </c>
      <c r="M24">
        <f>VLOOKUP(Table2[[#This Row],[Key]],[1]!Table1[#Data],8,0)</f>
        <v>2.43333333333333</v>
      </c>
      <c r="N24">
        <f>Table2[[#This Row],[Auto Arima]]-Table2[[#This Row],[Actual]]</f>
        <v>-1.26035886215052</v>
      </c>
      <c r="O24">
        <f>_xlfn.NORM.DIST(Table2[[#This Row],[Bias_Arima]],AVERAGE(Table2[Bias_Arima]),_xlfn.STDEV.P(Table2[Bias_Arima]),FALSE)</f>
        <v>0.12067249012926867</v>
      </c>
      <c r="P24">
        <f>Table2[[#This Row],[WA]]-Table2[[#This Row],[Actual]]</f>
        <v>-1.3666666666666698</v>
      </c>
      <c r="Q24">
        <f>_xlfn.NORM.DIST(Table2[[#This Row],[Bias_WA]],AVERAGE(Table2[Bias_WA]),_xlfn.STDEV.P(Table2[Bias_WA]),FALSE)</f>
        <v>0.29515085726410989</v>
      </c>
      <c r="R24">
        <f>ABS(Table2[[#This Row],[Bias_Arima]])</f>
        <v>1.26035886215052</v>
      </c>
      <c r="S24">
        <f>ABS(Table2[[#This Row],[Bias_WA]])</f>
        <v>1.3666666666666698</v>
      </c>
    </row>
    <row r="25" spans="1:19" x14ac:dyDescent="0.2">
      <c r="A2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visserij2020120221</v>
      </c>
      <c r="B25" t="s">
        <v>19</v>
      </c>
      <c r="C25" s="3">
        <v>43831</v>
      </c>
      <c r="D25" s="3">
        <v>44562</v>
      </c>
      <c r="E25">
        <v>8</v>
      </c>
      <c r="F25">
        <v>2.6352829004328999</v>
      </c>
      <c r="G25">
        <v>4.2</v>
      </c>
      <c r="H25">
        <v>1.5647170995671</v>
      </c>
      <c r="I25">
        <v>37.255169037311887</v>
      </c>
      <c r="J25">
        <v>-1.5647170995671</v>
      </c>
      <c r="K25">
        <f>_xlfn.NORM.DIST(Table2[[#This Row],[Bias_RF]],AVERAGE(Table2[Bias_RF]),_xlfn.STDEV.P(Table2[Bias_RF]),FALSE)</f>
        <v>0.25212092528555052</v>
      </c>
      <c r="L25">
        <f>VLOOKUP(Table2[[#This Row],[Key]],[1]!Table1[#Data],7,0)</f>
        <v>2.5221332833161898</v>
      </c>
      <c r="M25">
        <f>VLOOKUP(Table2[[#This Row],[Key]],[1]!Table1[#Data],8,0)</f>
        <v>2.7333333333333298</v>
      </c>
      <c r="N25">
        <f>Table2[[#This Row],[Auto Arima]]-Table2[[#This Row],[Actual]]</f>
        <v>-1.6778667166838104</v>
      </c>
      <c r="O25">
        <f>_xlfn.NORM.DIST(Table2[[#This Row],[Bias_Arima]],AVERAGE(Table2[Bias_Arima]),_xlfn.STDEV.P(Table2[Bias_Arima]),FALSE)</f>
        <v>2.4866250970081674E-2</v>
      </c>
      <c r="P25">
        <f>Table2[[#This Row],[WA]]-Table2[[#This Row],[Actual]]</f>
        <v>-1.4666666666666703</v>
      </c>
      <c r="Q25">
        <f>_xlfn.NORM.DIST(Table2[[#This Row],[Bias_WA]],AVERAGE(Table2[Bias_WA]),_xlfn.STDEV.P(Table2[Bias_WA]),FALSE)</f>
        <v>0.22916897803011313</v>
      </c>
      <c r="R25">
        <f>ABS(Table2[[#This Row],[Bias_Arima]])</f>
        <v>1.6778667166838104</v>
      </c>
      <c r="S25">
        <f>ABS(Table2[[#This Row],[Bias_WA]])</f>
        <v>1.4666666666666703</v>
      </c>
    </row>
    <row r="26" spans="1:19" x14ac:dyDescent="0.2">
      <c r="A2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visserij2020220203</v>
      </c>
      <c r="B26" t="s">
        <v>19</v>
      </c>
      <c r="C26" s="3">
        <v>43922</v>
      </c>
      <c r="D26" s="3">
        <v>44013</v>
      </c>
      <c r="E26">
        <v>1</v>
      </c>
      <c r="F26">
        <v>2.7438003968253981</v>
      </c>
      <c r="G26">
        <v>3.7</v>
      </c>
      <c r="H26">
        <v>0.95619960317460251</v>
      </c>
      <c r="I26">
        <v>25.843232518232501</v>
      </c>
      <c r="J26">
        <v>-0.95619960317460251</v>
      </c>
      <c r="K26">
        <f>_xlfn.NORM.DIST(Table2[[#This Row],[Bias_RF]],AVERAGE(Table2[Bias_RF]),_xlfn.STDEV.P(Table2[Bias_RF]),FALSE)</f>
        <v>0.5014575510436855</v>
      </c>
      <c r="L26">
        <f>VLOOKUP(Table2[[#This Row],[Key]],[1]!Table1[#Data],7,0)</f>
        <v>2.79106313871057</v>
      </c>
      <c r="M26">
        <f>VLOOKUP(Table2[[#This Row],[Key]],[1]!Table1[#Data],8,0)</f>
        <v>2.5999999999999899</v>
      </c>
      <c r="N26">
        <f>Table2[[#This Row],[Auto Arima]]-Table2[[#This Row],[Actual]]</f>
        <v>-0.90893686128943019</v>
      </c>
      <c r="O26">
        <f>_xlfn.NORM.DIST(Table2[[#This Row],[Bias_Arima]],AVERAGE(Table2[Bias_Arima]),_xlfn.STDEV.P(Table2[Bias_Arima]),FALSE)</f>
        <v>0.30766863315784898</v>
      </c>
      <c r="P26">
        <f>Table2[[#This Row],[WA]]-Table2[[#This Row],[Actual]]</f>
        <v>-1.1000000000000103</v>
      </c>
      <c r="Q26">
        <f>_xlfn.NORM.DIST(Table2[[#This Row],[Bias_WA]],AVERAGE(Table2[Bias_WA]),_xlfn.STDEV.P(Table2[Bias_WA]),FALSE)</f>
        <v>0.49586754114891463</v>
      </c>
      <c r="R26">
        <f>ABS(Table2[[#This Row],[Bias_Arima]])</f>
        <v>0.90893686128943019</v>
      </c>
      <c r="S26">
        <f>ABS(Table2[[#This Row],[Bias_WA]])</f>
        <v>1.1000000000000103</v>
      </c>
    </row>
    <row r="27" spans="1:19" x14ac:dyDescent="0.2">
      <c r="A2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visserij2020220204</v>
      </c>
      <c r="B27" t="s">
        <v>19</v>
      </c>
      <c r="C27" s="3">
        <v>43922</v>
      </c>
      <c r="D27" s="3">
        <v>44105</v>
      </c>
      <c r="E27">
        <v>2</v>
      </c>
      <c r="F27">
        <v>2.7438003968253981</v>
      </c>
      <c r="G27">
        <v>3.6</v>
      </c>
      <c r="H27">
        <v>0.85619960317460242</v>
      </c>
      <c r="I27">
        <v>23.78332231040562</v>
      </c>
      <c r="J27">
        <v>-0.85619960317460242</v>
      </c>
      <c r="K27">
        <f>_xlfn.NORM.DIST(Table2[[#This Row],[Bias_RF]],AVERAGE(Table2[Bias_RF]),_xlfn.STDEV.P(Table2[Bias_RF]),FALSE)</f>
        <v>0.52546317739622983</v>
      </c>
      <c r="L27">
        <f>VLOOKUP(Table2[[#This Row],[Key]],[1]!Table1[#Data],7,0)</f>
        <v>2.79106313871057</v>
      </c>
      <c r="M27">
        <f>VLOOKUP(Table2[[#This Row],[Key]],[1]!Table1[#Data],8,0)</f>
        <v>2.43333333333333</v>
      </c>
      <c r="N27">
        <f>Table2[[#This Row],[Auto Arima]]-Table2[[#This Row],[Actual]]</f>
        <v>-0.8089368612894301</v>
      </c>
      <c r="O27">
        <f>_xlfn.NORM.DIST(Table2[[#This Row],[Bias_Arima]],AVERAGE(Table2[Bias_Arima]),_xlfn.STDEV.P(Table2[Bias_Arima]),FALSE)</f>
        <v>0.37600386395938767</v>
      </c>
      <c r="P27">
        <f>Table2[[#This Row],[WA]]-Table2[[#This Row],[Actual]]</f>
        <v>-1.1666666666666701</v>
      </c>
      <c r="Q27">
        <f>_xlfn.NORM.DIST(Table2[[#This Row],[Bias_WA]],AVERAGE(Table2[Bias_WA]),_xlfn.STDEV.P(Table2[Bias_WA]),FALSE)</f>
        <v>0.44490670296460583</v>
      </c>
      <c r="R27">
        <f>ABS(Table2[[#This Row],[Bias_Arima]])</f>
        <v>0.8089368612894301</v>
      </c>
      <c r="S27">
        <f>ABS(Table2[[#This Row],[Bias_WA]])</f>
        <v>1.1666666666666701</v>
      </c>
    </row>
    <row r="28" spans="1:19" x14ac:dyDescent="0.2">
      <c r="A2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visserij2020220211</v>
      </c>
      <c r="B28" t="s">
        <v>19</v>
      </c>
      <c r="C28" s="3">
        <v>43922</v>
      </c>
      <c r="D28" s="3">
        <v>44197</v>
      </c>
      <c r="E28">
        <v>3</v>
      </c>
      <c r="F28">
        <v>2.7926789682539681</v>
      </c>
      <c r="G28">
        <v>3.6</v>
      </c>
      <c r="H28">
        <v>0.80732103174603198</v>
      </c>
      <c r="I28">
        <v>22.42558421516755</v>
      </c>
      <c r="J28">
        <v>-0.80732103174603198</v>
      </c>
      <c r="K28">
        <f>_xlfn.NORM.DIST(Table2[[#This Row],[Bias_RF]],AVERAGE(Table2[Bias_RF]),_xlfn.STDEV.P(Table2[Bias_RF]),FALSE)</f>
        <v>0.53396663444841119</v>
      </c>
      <c r="L28">
        <f>VLOOKUP(Table2[[#This Row],[Key]],[1]!Table1[#Data],7,0)</f>
        <v>2.7282894406836</v>
      </c>
      <c r="M28">
        <f>VLOOKUP(Table2[[#This Row],[Key]],[1]!Table1[#Data],8,0)</f>
        <v>2.7333333333333298</v>
      </c>
      <c r="N28">
        <f>Table2[[#This Row],[Auto Arima]]-Table2[[#This Row],[Actual]]</f>
        <v>-0.87171055931640007</v>
      </c>
      <c r="O28">
        <f>_xlfn.NORM.DIST(Table2[[#This Row],[Bias_Arima]],AVERAGE(Table2[Bias_Arima]),_xlfn.STDEV.P(Table2[Bias_Arima]),FALSE)</f>
        <v>0.33265111195429675</v>
      </c>
      <c r="P28">
        <f>Table2[[#This Row],[WA]]-Table2[[#This Row],[Actual]]</f>
        <v>-0.86666666666667025</v>
      </c>
      <c r="Q28">
        <f>_xlfn.NORM.DIST(Table2[[#This Row],[Bias_WA]],AVERAGE(Table2[Bias_WA]),_xlfn.STDEV.P(Table2[Bias_WA]),FALSE)</f>
        <v>0.64822748887047799</v>
      </c>
      <c r="R28">
        <f>ABS(Table2[[#This Row],[Bias_Arima]])</f>
        <v>0.87171055931640007</v>
      </c>
      <c r="S28">
        <f>ABS(Table2[[#This Row],[Bias_WA]])</f>
        <v>0.86666666666667025</v>
      </c>
    </row>
    <row r="29" spans="1:19" x14ac:dyDescent="0.2">
      <c r="A2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visserij2020220212</v>
      </c>
      <c r="B29" t="s">
        <v>19</v>
      </c>
      <c r="C29" s="3">
        <v>43922</v>
      </c>
      <c r="D29" s="3">
        <v>44287</v>
      </c>
      <c r="E29">
        <v>4</v>
      </c>
      <c r="F29">
        <v>2.7709226190476191</v>
      </c>
      <c r="G29">
        <v>3.3</v>
      </c>
      <c r="H29">
        <v>0.52907738095238077</v>
      </c>
      <c r="I29">
        <v>16.032647907647899</v>
      </c>
      <c r="J29">
        <v>-0.52907738095238077</v>
      </c>
      <c r="K29">
        <f>_xlfn.NORM.DIST(Table2[[#This Row],[Bias_RF]],AVERAGE(Table2[Bias_RF]),_xlfn.STDEV.P(Table2[Bias_RF]),FALSE)</f>
        <v>0.53733760065416969</v>
      </c>
      <c r="L29">
        <f>VLOOKUP(Table2[[#This Row],[Key]],[1]!Table1[#Data],7,0)</f>
        <v>2.6447093440871701</v>
      </c>
      <c r="M29">
        <f>VLOOKUP(Table2[[#This Row],[Key]],[1]!Table1[#Data],8,0)</f>
        <v>2.8</v>
      </c>
      <c r="N29">
        <f>Table2[[#This Row],[Auto Arima]]-Table2[[#This Row],[Actual]]</f>
        <v>-0.65529065591282976</v>
      </c>
      <c r="O29">
        <f>_xlfn.NORM.DIST(Table2[[#This Row],[Bias_Arima]],AVERAGE(Table2[Bias_Arima]),_xlfn.STDEV.P(Table2[Bias_Arima]),FALSE)</f>
        <v>0.48348032455250267</v>
      </c>
      <c r="P29">
        <f>Table2[[#This Row],[WA]]-Table2[[#This Row],[Actual]]</f>
        <v>-0.5</v>
      </c>
      <c r="Q29">
        <f>_xlfn.NORM.DIST(Table2[[#This Row],[Bias_WA]],AVERAGE(Table2[Bias_WA]),_xlfn.STDEV.P(Table2[Bias_WA]),FALSE)</f>
        <v>0.69538607388356477</v>
      </c>
      <c r="R29">
        <f>ABS(Table2[[#This Row],[Bias_Arima]])</f>
        <v>0.65529065591282976</v>
      </c>
      <c r="S29">
        <f>ABS(Table2[[#This Row],[Bias_WA]])</f>
        <v>0.5</v>
      </c>
    </row>
    <row r="30" spans="1:19" x14ac:dyDescent="0.2">
      <c r="A3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visserij2020220213</v>
      </c>
      <c r="B30" t="s">
        <v>19</v>
      </c>
      <c r="C30" s="3">
        <v>43922</v>
      </c>
      <c r="D30" s="3">
        <v>44378</v>
      </c>
      <c r="E30">
        <v>5</v>
      </c>
      <c r="F30">
        <v>2.779576587301587</v>
      </c>
      <c r="G30">
        <v>3.5</v>
      </c>
      <c r="H30">
        <v>0.72042341269841259</v>
      </c>
      <c r="I30">
        <v>20.583526077097499</v>
      </c>
      <c r="J30">
        <v>-0.72042341269841259</v>
      </c>
      <c r="K30">
        <f>_xlfn.NORM.DIST(Table2[[#This Row],[Bias_RF]],AVERAGE(Table2[Bias_RF]),_xlfn.STDEV.P(Table2[Bias_RF]),FALSE)</f>
        <v>0.54339862524724802</v>
      </c>
      <c r="L30">
        <f>VLOOKUP(Table2[[#This Row],[Key]],[1]!Table1[#Data],7,0)</f>
        <v>2.6447093440871701</v>
      </c>
      <c r="M30">
        <f>VLOOKUP(Table2[[#This Row],[Key]],[1]!Table1[#Data],8,0)</f>
        <v>2.5999999999999899</v>
      </c>
      <c r="N30">
        <f>Table2[[#This Row],[Auto Arima]]-Table2[[#This Row],[Actual]]</f>
        <v>-0.85529065591282993</v>
      </c>
      <c r="O30">
        <f>_xlfn.NORM.DIST(Table2[[#This Row],[Bias_Arima]],AVERAGE(Table2[Bias_Arima]),_xlfn.STDEV.P(Table2[Bias_Arima]),FALSE)</f>
        <v>0.34386424140994326</v>
      </c>
      <c r="P30">
        <f>Table2[[#This Row],[WA]]-Table2[[#This Row],[Actual]]</f>
        <v>-0.90000000000001013</v>
      </c>
      <c r="Q30">
        <f>_xlfn.NORM.DIST(Table2[[#This Row],[Bias_WA]],AVERAGE(Table2[Bias_WA]),_xlfn.STDEV.P(Table2[Bias_WA]),FALSE)</f>
        <v>0.63055238523174029</v>
      </c>
      <c r="R30">
        <f>ABS(Table2[[#This Row],[Bias_Arima]])</f>
        <v>0.85529065591282993</v>
      </c>
      <c r="S30">
        <f>ABS(Table2[[#This Row],[Bias_WA]])</f>
        <v>0.90000000000001013</v>
      </c>
    </row>
    <row r="31" spans="1:19" x14ac:dyDescent="0.2">
      <c r="A3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visserij2020220214</v>
      </c>
      <c r="B31" t="s">
        <v>19</v>
      </c>
      <c r="C31" s="3">
        <v>43922</v>
      </c>
      <c r="D31" s="3">
        <v>44470</v>
      </c>
      <c r="E31">
        <v>6</v>
      </c>
      <c r="F31">
        <v>2.779576587301587</v>
      </c>
      <c r="G31">
        <v>3.8</v>
      </c>
      <c r="H31">
        <v>1.020423412698412</v>
      </c>
      <c r="I31">
        <v>26.853247702589801</v>
      </c>
      <c r="J31">
        <v>-1.020423412698412</v>
      </c>
      <c r="K31">
        <f>_xlfn.NORM.DIST(Table2[[#This Row],[Bias_RF]],AVERAGE(Table2[Bias_RF]),_xlfn.STDEV.P(Table2[Bias_RF]),FALSE)</f>
        <v>0.48184723610604957</v>
      </c>
      <c r="L31">
        <f>VLOOKUP(Table2[[#This Row],[Key]],[1]!Table1[#Data],7,0)</f>
        <v>2.6447093440871701</v>
      </c>
      <c r="M31">
        <f>VLOOKUP(Table2[[#This Row],[Key]],[1]!Table1[#Data],8,0)</f>
        <v>2.43333333333333</v>
      </c>
      <c r="N31">
        <f>Table2[[#This Row],[Auto Arima]]-Table2[[#This Row],[Actual]]</f>
        <v>-1.1552906559128298</v>
      </c>
      <c r="O31">
        <f>_xlfn.NORM.DIST(Table2[[#This Row],[Bias_Arima]],AVERAGE(Table2[Bias_Arima]),_xlfn.STDEV.P(Table2[Bias_Arima]),FALSE)</f>
        <v>0.16577164573341677</v>
      </c>
      <c r="P31">
        <f>Table2[[#This Row],[WA]]-Table2[[#This Row],[Actual]]</f>
        <v>-1.3666666666666698</v>
      </c>
      <c r="Q31">
        <f>_xlfn.NORM.DIST(Table2[[#This Row],[Bias_WA]],AVERAGE(Table2[Bias_WA]),_xlfn.STDEV.P(Table2[Bias_WA]),FALSE)</f>
        <v>0.29515085726410989</v>
      </c>
      <c r="R31">
        <f>ABS(Table2[[#This Row],[Bias_Arima]])</f>
        <v>1.1552906559128298</v>
      </c>
      <c r="S31">
        <f>ABS(Table2[[#This Row],[Bias_WA]])</f>
        <v>1.3666666666666698</v>
      </c>
    </row>
    <row r="32" spans="1:19" x14ac:dyDescent="0.2">
      <c r="A3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visserij2020220221</v>
      </c>
      <c r="B32" t="s">
        <v>19</v>
      </c>
      <c r="C32" s="3">
        <v>43922</v>
      </c>
      <c r="D32" s="3">
        <v>44562</v>
      </c>
      <c r="E32">
        <v>7</v>
      </c>
      <c r="F32">
        <v>2.6790206349206351</v>
      </c>
      <c r="G32">
        <v>4.2</v>
      </c>
      <c r="H32">
        <v>1.520979365079365</v>
      </c>
      <c r="I32">
        <v>36.213794406651559</v>
      </c>
      <c r="J32">
        <v>-1.520979365079365</v>
      </c>
      <c r="K32">
        <f>_xlfn.NORM.DIST(Table2[[#This Row],[Bias_RF]],AVERAGE(Table2[Bias_RF]),_xlfn.STDEV.P(Table2[Bias_RF]),FALSE)</f>
        <v>0.27108285124656811</v>
      </c>
      <c r="L32">
        <f>VLOOKUP(Table2[[#This Row],[Key]],[1]!Table1[#Data],7,0)</f>
        <v>2.6262717714508201</v>
      </c>
      <c r="M32">
        <f>VLOOKUP(Table2[[#This Row],[Key]],[1]!Table1[#Data],8,0)</f>
        <v>2.7333333333333298</v>
      </c>
      <c r="N32">
        <f>Table2[[#This Row],[Auto Arima]]-Table2[[#This Row],[Actual]]</f>
        <v>-1.57372822854918</v>
      </c>
      <c r="O32">
        <f>_xlfn.NORM.DIST(Table2[[#This Row],[Bias_Arima]],AVERAGE(Table2[Bias_Arima]),_xlfn.STDEV.P(Table2[Bias_Arima]),FALSE)</f>
        <v>3.8668909008618739E-2</v>
      </c>
      <c r="P32">
        <f>Table2[[#This Row],[WA]]-Table2[[#This Row],[Actual]]</f>
        <v>-1.4666666666666703</v>
      </c>
      <c r="Q32">
        <f>_xlfn.NORM.DIST(Table2[[#This Row],[Bias_WA]],AVERAGE(Table2[Bias_WA]),_xlfn.STDEV.P(Table2[Bias_WA]),FALSE)</f>
        <v>0.22916897803011313</v>
      </c>
      <c r="R32">
        <f>ABS(Table2[[#This Row],[Bias_Arima]])</f>
        <v>1.57372822854918</v>
      </c>
      <c r="S32">
        <f>ABS(Table2[[#This Row],[Bias_WA]])</f>
        <v>1.4666666666666703</v>
      </c>
    </row>
    <row r="33" spans="1:19" x14ac:dyDescent="0.2">
      <c r="A3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visserij2020220222</v>
      </c>
      <c r="B33" t="s">
        <v>19</v>
      </c>
      <c r="C33" s="3">
        <v>43922</v>
      </c>
      <c r="D33" s="3">
        <v>44652</v>
      </c>
      <c r="E33">
        <v>8</v>
      </c>
      <c r="F33">
        <v>2.6790206349206351</v>
      </c>
      <c r="G33">
        <v>4.0999999999999996</v>
      </c>
      <c r="H33">
        <v>1.420979365079365</v>
      </c>
      <c r="I33">
        <v>34.658033294618662</v>
      </c>
      <c r="J33">
        <v>-1.420979365079365</v>
      </c>
      <c r="K33">
        <f>_xlfn.NORM.DIST(Table2[[#This Row],[Bias_RF]],AVERAGE(Table2[Bias_RF]),_xlfn.STDEV.P(Table2[Bias_RF]),FALSE)</f>
        <v>0.31569722600385619</v>
      </c>
      <c r="L33">
        <f>VLOOKUP(Table2[[#This Row],[Key]],[1]!Table1[#Data],7,0)</f>
        <v>2.6262717714508201</v>
      </c>
      <c r="M33">
        <f>VLOOKUP(Table2[[#This Row],[Key]],[1]!Table1[#Data],8,0)</f>
        <v>2.8</v>
      </c>
      <c r="N33">
        <f>Table2[[#This Row],[Auto Arima]]-Table2[[#This Row],[Actual]]</f>
        <v>-1.4737282285491795</v>
      </c>
      <c r="O33">
        <f>_xlfn.NORM.DIST(Table2[[#This Row],[Bias_Arima]],AVERAGE(Table2[Bias_Arima]),_xlfn.STDEV.P(Table2[Bias_Arima]),FALSE)</f>
        <v>5.7356097684842434E-2</v>
      </c>
      <c r="P33">
        <f>Table2[[#This Row],[WA]]-Table2[[#This Row],[Actual]]</f>
        <v>-1.2999999999999998</v>
      </c>
      <c r="Q33">
        <f>_xlfn.NORM.DIST(Table2[[#This Row],[Bias_WA]],AVERAGE(Table2[Bias_WA]),_xlfn.STDEV.P(Table2[Bias_WA]),FALSE)</f>
        <v>0.34324809287690528</v>
      </c>
      <c r="R33">
        <f>ABS(Table2[[#This Row],[Bias_Arima]])</f>
        <v>1.4737282285491795</v>
      </c>
      <c r="S33">
        <f>ABS(Table2[[#This Row],[Bias_WA]])</f>
        <v>1.2999999999999998</v>
      </c>
    </row>
    <row r="34" spans="1:19" x14ac:dyDescent="0.2">
      <c r="A3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visserij2020320204</v>
      </c>
      <c r="B34" t="s">
        <v>19</v>
      </c>
      <c r="C34" s="3">
        <v>44013</v>
      </c>
      <c r="D34" s="3">
        <v>44105</v>
      </c>
      <c r="E34">
        <v>1</v>
      </c>
      <c r="F34">
        <v>3.0537218253968259</v>
      </c>
      <c r="G34">
        <v>3.6</v>
      </c>
      <c r="H34">
        <v>0.54627817460317418</v>
      </c>
      <c r="I34">
        <v>15.174393738977059</v>
      </c>
      <c r="J34">
        <v>-0.54627817460317418</v>
      </c>
      <c r="K34">
        <f>_xlfn.NORM.DIST(Table2[[#This Row],[Bias_RF]],AVERAGE(Table2[Bias_RF]),_xlfn.STDEV.P(Table2[Bias_RF]),FALSE)</f>
        <v>0.53938801357615274</v>
      </c>
      <c r="L34">
        <f>VLOOKUP(Table2[[#This Row],[Key]],[1]!Table1[#Data],7,0)</f>
        <v>3.4935969915028999</v>
      </c>
      <c r="M34">
        <f>VLOOKUP(Table2[[#This Row],[Key]],[1]!Table1[#Data],8,0)</f>
        <v>2.43333333333333</v>
      </c>
      <c r="N34">
        <f>Table2[[#This Row],[Auto Arima]]-Table2[[#This Row],[Actual]]</f>
        <v>-0.10640300849710016</v>
      </c>
      <c r="O34">
        <f>_xlfn.NORM.DIST(Table2[[#This Row],[Bias_Arima]],AVERAGE(Table2[Bias_Arima]),_xlfn.STDEV.P(Table2[Bias_Arima]),FALSE)</f>
        <v>0.67686512445656832</v>
      </c>
      <c r="P34">
        <f>Table2[[#This Row],[WA]]-Table2[[#This Row],[Actual]]</f>
        <v>-1.1666666666666701</v>
      </c>
      <c r="Q34">
        <f>_xlfn.NORM.DIST(Table2[[#This Row],[Bias_WA]],AVERAGE(Table2[Bias_WA]),_xlfn.STDEV.P(Table2[Bias_WA]),FALSE)</f>
        <v>0.44490670296460583</v>
      </c>
      <c r="R34">
        <f>ABS(Table2[[#This Row],[Bias_Arima]])</f>
        <v>0.10640300849710016</v>
      </c>
      <c r="S34">
        <f>ABS(Table2[[#This Row],[Bias_WA]])</f>
        <v>1.1666666666666701</v>
      </c>
    </row>
    <row r="35" spans="1:19" x14ac:dyDescent="0.2">
      <c r="A3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visserij2020320211</v>
      </c>
      <c r="B35" t="s">
        <v>19</v>
      </c>
      <c r="C35" s="3">
        <v>44013</v>
      </c>
      <c r="D35" s="3">
        <v>44197</v>
      </c>
      <c r="E35">
        <v>2</v>
      </c>
      <c r="F35">
        <v>3.0306876984126978</v>
      </c>
      <c r="G35">
        <v>3.6</v>
      </c>
      <c r="H35">
        <v>0.56931230158730184</v>
      </c>
      <c r="I35">
        <v>15.814230599647271</v>
      </c>
      <c r="J35">
        <v>-0.56931230158730184</v>
      </c>
      <c r="K35">
        <f>_xlfn.NORM.DIST(Table2[[#This Row],[Bias_RF]],AVERAGE(Table2[Bias_RF]),_xlfn.STDEV.P(Table2[Bias_RF]),FALSE)</f>
        <v>0.54167653084410916</v>
      </c>
      <c r="L35">
        <f>VLOOKUP(Table2[[#This Row],[Key]],[1]!Table1[#Data],7,0)</f>
        <v>3.65137313160555</v>
      </c>
      <c r="M35">
        <f>VLOOKUP(Table2[[#This Row],[Key]],[1]!Table1[#Data],8,0)</f>
        <v>2.7333333333333298</v>
      </c>
      <c r="N35">
        <f>Table2[[#This Row],[Auto Arima]]-Table2[[#This Row],[Actual]]</f>
        <v>5.1373131605549904E-2</v>
      </c>
      <c r="O35">
        <f>_xlfn.NORM.DIST(Table2[[#This Row],[Bias_Arima]],AVERAGE(Table2[Bias_Arima]),_xlfn.STDEV.P(Table2[Bias_Arima]),FALSE)</f>
        <v>0.6338317703352141</v>
      </c>
      <c r="P35">
        <f>Table2[[#This Row],[WA]]-Table2[[#This Row],[Actual]]</f>
        <v>-0.86666666666667025</v>
      </c>
      <c r="Q35">
        <f>_xlfn.NORM.DIST(Table2[[#This Row],[Bias_WA]],AVERAGE(Table2[Bias_WA]),_xlfn.STDEV.P(Table2[Bias_WA]),FALSE)</f>
        <v>0.64822748887047799</v>
      </c>
      <c r="R35">
        <f>ABS(Table2[[#This Row],[Bias_Arima]])</f>
        <v>5.1373131605549904E-2</v>
      </c>
      <c r="S35">
        <f>ABS(Table2[[#This Row],[Bias_WA]])</f>
        <v>0.86666666666667025</v>
      </c>
    </row>
    <row r="36" spans="1:19" x14ac:dyDescent="0.2">
      <c r="A3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visserij2020320212</v>
      </c>
      <c r="B36" t="s">
        <v>19</v>
      </c>
      <c r="C36" s="3">
        <v>44013</v>
      </c>
      <c r="D36" s="3">
        <v>44287</v>
      </c>
      <c r="E36">
        <v>3</v>
      </c>
      <c r="F36">
        <v>3.0310031746031751</v>
      </c>
      <c r="G36">
        <v>3.3</v>
      </c>
      <c r="H36">
        <v>0.26899682539682512</v>
      </c>
      <c r="I36">
        <v>8.151418951418945</v>
      </c>
      <c r="J36">
        <v>-0.26899682539682512</v>
      </c>
      <c r="K36">
        <f>_xlfn.NORM.DIST(Table2[[#This Row],[Bias_RF]],AVERAGE(Table2[Bias_RF]),_xlfn.STDEV.P(Table2[Bias_RF]),FALSE)</f>
        <v>0.47419635640728114</v>
      </c>
      <c r="L36">
        <f>VLOOKUP(Table2[[#This Row],[Key]],[1]!Table1[#Data],7,0)</f>
        <v>3.3347186891426901</v>
      </c>
      <c r="M36">
        <f>VLOOKUP(Table2[[#This Row],[Key]],[1]!Table1[#Data],8,0)</f>
        <v>2.8</v>
      </c>
      <c r="N36">
        <f>Table2[[#This Row],[Auto Arima]]-Table2[[#This Row],[Actual]]</f>
        <v>3.4718689142690273E-2</v>
      </c>
      <c r="O36">
        <f>_xlfn.NORM.DIST(Table2[[#This Row],[Bias_Arima]],AVERAGE(Table2[Bias_Arima]),_xlfn.STDEV.P(Table2[Bias_Arima]),FALSE)</f>
        <v>0.64043070798278268</v>
      </c>
      <c r="P36">
        <f>Table2[[#This Row],[WA]]-Table2[[#This Row],[Actual]]</f>
        <v>-0.5</v>
      </c>
      <c r="Q36">
        <f>_xlfn.NORM.DIST(Table2[[#This Row],[Bias_WA]],AVERAGE(Table2[Bias_WA]),_xlfn.STDEV.P(Table2[Bias_WA]),FALSE)</f>
        <v>0.69538607388356477</v>
      </c>
      <c r="R36">
        <f>ABS(Table2[[#This Row],[Bias_Arima]])</f>
        <v>3.4718689142690273E-2</v>
      </c>
      <c r="S36">
        <f>ABS(Table2[[#This Row],[Bias_WA]])</f>
        <v>0.5</v>
      </c>
    </row>
    <row r="37" spans="1:19" x14ac:dyDescent="0.2">
      <c r="A3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visserij2020320213</v>
      </c>
      <c r="B37" t="s">
        <v>19</v>
      </c>
      <c r="C37" s="3">
        <v>44013</v>
      </c>
      <c r="D37" s="3">
        <v>44378</v>
      </c>
      <c r="E37">
        <v>4</v>
      </c>
      <c r="F37">
        <v>3.0091376984126978</v>
      </c>
      <c r="G37">
        <v>3.5</v>
      </c>
      <c r="H37">
        <v>0.49086230158730171</v>
      </c>
      <c r="I37">
        <v>14.02463718820862</v>
      </c>
      <c r="J37">
        <v>-0.49086230158730171</v>
      </c>
      <c r="K37">
        <f>_xlfn.NORM.DIST(Table2[[#This Row],[Bias_RF]],AVERAGE(Table2[Bias_RF]),_xlfn.STDEV.P(Table2[Bias_RF]),FALSE)</f>
        <v>0.53175624154806456</v>
      </c>
      <c r="L37">
        <f>VLOOKUP(Table2[[#This Row],[Key]],[1]!Table1[#Data],7,0)</f>
        <v>3.26770463592988</v>
      </c>
      <c r="M37">
        <f>VLOOKUP(Table2[[#This Row],[Key]],[1]!Table1[#Data],8,0)</f>
        <v>3.0333333333333301</v>
      </c>
      <c r="N37">
        <f>Table2[[#This Row],[Auto Arima]]-Table2[[#This Row],[Actual]]</f>
        <v>-0.23229536407011997</v>
      </c>
      <c r="O37">
        <f>_xlfn.NORM.DIST(Table2[[#This Row],[Bias_Arima]],AVERAGE(Table2[Bias_Arima]),_xlfn.STDEV.P(Table2[Bias_Arima]),FALSE)</f>
        <v>0.67713340109605769</v>
      </c>
      <c r="P37">
        <f>Table2[[#This Row],[WA]]-Table2[[#This Row],[Actual]]</f>
        <v>-0.46666666666666989</v>
      </c>
      <c r="Q37">
        <f>_xlfn.NORM.DIST(Table2[[#This Row],[Bias_WA]],AVERAGE(Table2[Bias_WA]),_xlfn.STDEV.P(Table2[Bias_WA]),FALSE)</f>
        <v>0.68511725896976461</v>
      </c>
      <c r="R37">
        <f>ABS(Table2[[#This Row],[Bias_Arima]])</f>
        <v>0.23229536407011997</v>
      </c>
      <c r="S37">
        <f>ABS(Table2[[#This Row],[Bias_WA]])</f>
        <v>0.46666666666666989</v>
      </c>
    </row>
    <row r="38" spans="1:19" x14ac:dyDescent="0.2">
      <c r="A3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visserij2020320214</v>
      </c>
      <c r="B38" t="s">
        <v>19</v>
      </c>
      <c r="C38" s="3">
        <v>44013</v>
      </c>
      <c r="D38" s="3">
        <v>44470</v>
      </c>
      <c r="E38">
        <v>5</v>
      </c>
      <c r="F38">
        <v>3.0091376984126978</v>
      </c>
      <c r="G38">
        <v>3.8</v>
      </c>
      <c r="H38">
        <v>0.79086230158730153</v>
      </c>
      <c r="I38">
        <v>20.81216583124478</v>
      </c>
      <c r="J38">
        <v>-0.79086230158730153</v>
      </c>
      <c r="K38">
        <f>_xlfn.NORM.DIST(Table2[[#This Row],[Bias_RF]],AVERAGE(Table2[Bias_RF]),_xlfn.STDEV.P(Table2[Bias_RF]),FALSE)</f>
        <v>0.53632139182264427</v>
      </c>
      <c r="L38">
        <f>VLOOKUP(Table2[[#This Row],[Key]],[1]!Table1[#Data],7,0)</f>
        <v>3.2216454942555699</v>
      </c>
      <c r="M38">
        <f>VLOOKUP(Table2[[#This Row],[Key]],[1]!Table1[#Data],8,0)</f>
        <v>2.43333333333333</v>
      </c>
      <c r="N38">
        <f>Table2[[#This Row],[Auto Arima]]-Table2[[#This Row],[Actual]]</f>
        <v>-0.57835450574442993</v>
      </c>
      <c r="O38">
        <f>_xlfn.NORM.DIST(Table2[[#This Row],[Bias_Arima]],AVERAGE(Table2[Bias_Arima]),_xlfn.STDEV.P(Table2[Bias_Arima]),FALSE)</f>
        <v>0.53435527189444543</v>
      </c>
      <c r="P38">
        <f>Table2[[#This Row],[WA]]-Table2[[#This Row],[Actual]]</f>
        <v>-1.3666666666666698</v>
      </c>
      <c r="Q38">
        <f>_xlfn.NORM.DIST(Table2[[#This Row],[Bias_WA]],AVERAGE(Table2[Bias_WA]),_xlfn.STDEV.P(Table2[Bias_WA]),FALSE)</f>
        <v>0.29515085726410989</v>
      </c>
      <c r="R38">
        <f>ABS(Table2[[#This Row],[Bias_Arima]])</f>
        <v>0.57835450574442993</v>
      </c>
      <c r="S38">
        <f>ABS(Table2[[#This Row],[Bias_WA]])</f>
        <v>1.3666666666666698</v>
      </c>
    </row>
    <row r="39" spans="1:19" x14ac:dyDescent="0.2">
      <c r="A3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visserij2020320221</v>
      </c>
      <c r="B39" t="s">
        <v>19</v>
      </c>
      <c r="C39" s="3">
        <v>44013</v>
      </c>
      <c r="D39" s="3">
        <v>44562</v>
      </c>
      <c r="E39">
        <v>6</v>
      </c>
      <c r="F39">
        <v>2.7160519841269841</v>
      </c>
      <c r="G39">
        <v>4.2</v>
      </c>
      <c r="H39">
        <v>1.4839480158730169</v>
      </c>
      <c r="I39">
        <v>35.332095616024198</v>
      </c>
      <c r="J39">
        <v>-1.4839480158730169</v>
      </c>
      <c r="K39">
        <f>_xlfn.NORM.DIST(Table2[[#This Row],[Bias_RF]],AVERAGE(Table2[Bias_RF]),_xlfn.STDEV.P(Table2[Bias_RF]),FALSE)</f>
        <v>0.28744313554759249</v>
      </c>
      <c r="L39">
        <f>VLOOKUP(Table2[[#This Row],[Key]],[1]!Table1[#Data],7,0)</f>
        <v>3.2373150662864401</v>
      </c>
      <c r="M39">
        <f>VLOOKUP(Table2[[#This Row],[Key]],[1]!Table1[#Data],8,0)</f>
        <v>2.7333333333333298</v>
      </c>
      <c r="N39">
        <f>Table2[[#This Row],[Auto Arima]]-Table2[[#This Row],[Actual]]</f>
        <v>-0.96268493371356012</v>
      </c>
      <c r="O39">
        <f>_xlfn.NORM.DIST(Table2[[#This Row],[Bias_Arima]],AVERAGE(Table2[Bias_Arima]),_xlfn.STDEV.P(Table2[Bias_Arima]),FALSE)</f>
        <v>0.27292054210233263</v>
      </c>
      <c r="P39">
        <f>Table2[[#This Row],[WA]]-Table2[[#This Row],[Actual]]</f>
        <v>-1.4666666666666703</v>
      </c>
      <c r="Q39">
        <f>_xlfn.NORM.DIST(Table2[[#This Row],[Bias_WA]],AVERAGE(Table2[Bias_WA]),_xlfn.STDEV.P(Table2[Bias_WA]),FALSE)</f>
        <v>0.22916897803011313</v>
      </c>
      <c r="R39">
        <f>ABS(Table2[[#This Row],[Bias_Arima]])</f>
        <v>0.96268493371356012</v>
      </c>
      <c r="S39">
        <f>ABS(Table2[[#This Row],[Bias_WA]])</f>
        <v>1.4666666666666703</v>
      </c>
    </row>
    <row r="40" spans="1:19" x14ac:dyDescent="0.2">
      <c r="A4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visserij2020320222</v>
      </c>
      <c r="B40" t="s">
        <v>19</v>
      </c>
      <c r="C40" s="3">
        <v>44013</v>
      </c>
      <c r="D40" s="3">
        <v>44652</v>
      </c>
      <c r="E40">
        <v>7</v>
      </c>
      <c r="F40">
        <v>2.7160519841269841</v>
      </c>
      <c r="G40">
        <v>4.0999999999999996</v>
      </c>
      <c r="H40">
        <v>1.383948015873016</v>
      </c>
      <c r="I40">
        <v>33.754829655439423</v>
      </c>
      <c r="J40">
        <v>-1.383948015873016</v>
      </c>
      <c r="K40">
        <f>_xlfn.NORM.DIST(Table2[[#This Row],[Bias_RF]],AVERAGE(Table2[Bias_RF]),_xlfn.STDEV.P(Table2[Bias_RF]),FALSE)</f>
        <v>0.33244031471980434</v>
      </c>
      <c r="L40">
        <f>VLOOKUP(Table2[[#This Row],[Key]],[1]!Table1[#Data],7,0)</f>
        <v>3.2155572277708599</v>
      </c>
      <c r="M40">
        <f>VLOOKUP(Table2[[#This Row],[Key]],[1]!Table1[#Data],8,0)</f>
        <v>2.8</v>
      </c>
      <c r="N40">
        <f>Table2[[#This Row],[Auto Arima]]-Table2[[#This Row],[Actual]]</f>
        <v>-0.8844427722291397</v>
      </c>
      <c r="O40">
        <f>_xlfn.NORM.DIST(Table2[[#This Row],[Bias_Arima]],AVERAGE(Table2[Bias_Arima]),_xlfn.STDEV.P(Table2[Bias_Arima]),FALSE)</f>
        <v>0.32403337854990477</v>
      </c>
      <c r="P40">
        <f>Table2[[#This Row],[WA]]-Table2[[#This Row],[Actual]]</f>
        <v>-1.2999999999999998</v>
      </c>
      <c r="Q40">
        <f>_xlfn.NORM.DIST(Table2[[#This Row],[Bias_WA]],AVERAGE(Table2[Bias_WA]),_xlfn.STDEV.P(Table2[Bias_WA]),FALSE)</f>
        <v>0.34324809287690528</v>
      </c>
      <c r="R40">
        <f>ABS(Table2[[#This Row],[Bias_Arima]])</f>
        <v>0.8844427722291397</v>
      </c>
      <c r="S40">
        <f>ABS(Table2[[#This Row],[Bias_WA]])</f>
        <v>1.2999999999999998</v>
      </c>
    </row>
    <row r="41" spans="1:19" x14ac:dyDescent="0.2">
      <c r="A4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visserij2020320223</v>
      </c>
      <c r="B41" t="s">
        <v>19</v>
      </c>
      <c r="C41" s="3">
        <v>44013</v>
      </c>
      <c r="D41" s="3">
        <v>44743</v>
      </c>
      <c r="E41">
        <v>8</v>
      </c>
      <c r="F41">
        <v>2.7265329365079358</v>
      </c>
      <c r="G41">
        <v>3.1</v>
      </c>
      <c r="H41">
        <v>0.37346706349206382</v>
      </c>
      <c r="I41">
        <v>12.04732462877625</v>
      </c>
      <c r="J41">
        <v>-0.37346706349206382</v>
      </c>
      <c r="K41">
        <f>_xlfn.NORM.DIST(Table2[[#This Row],[Bias_RF]],AVERAGE(Table2[Bias_RF]),_xlfn.STDEV.P(Table2[Bias_RF]),FALSE)</f>
        <v>0.50625056493462706</v>
      </c>
      <c r="L41">
        <f>VLOOKUP(Table2[[#This Row],[Key]],[1]!Table1[#Data],7,0)</f>
        <v>3.2006029410403798</v>
      </c>
      <c r="M41">
        <f>VLOOKUP(Table2[[#This Row],[Key]],[1]!Table1[#Data],8,0)</f>
        <v>3.0333333333333301</v>
      </c>
      <c r="N41">
        <f>Table2[[#This Row],[Auto Arima]]-Table2[[#This Row],[Actual]]</f>
        <v>0.1006029410403797</v>
      </c>
      <c r="O41">
        <f>_xlfn.NORM.DIST(Table2[[#This Row],[Bias_Arima]],AVERAGE(Table2[Bias_Arima]),_xlfn.STDEV.P(Table2[Bias_Arima]),FALSE)</f>
        <v>0.6118231249217283</v>
      </c>
      <c r="P41">
        <f>Table2[[#This Row],[WA]]-Table2[[#This Row],[Actual]]</f>
        <v>-6.6666666666669983E-2</v>
      </c>
      <c r="Q41">
        <f>_xlfn.NORM.DIST(Table2[[#This Row],[Bias_WA]],AVERAGE(Table2[Bias_WA]),_xlfn.STDEV.P(Table2[Bias_WA]),FALSE)</f>
        <v>0.43470451260022758</v>
      </c>
      <c r="R41">
        <f>ABS(Table2[[#This Row],[Bias_Arima]])</f>
        <v>0.1006029410403797</v>
      </c>
      <c r="S41">
        <f>ABS(Table2[[#This Row],[Bias_WA]])</f>
        <v>6.6666666666669983E-2</v>
      </c>
    </row>
    <row r="42" spans="1:19" x14ac:dyDescent="0.2">
      <c r="A4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visserij2020420211</v>
      </c>
      <c r="B42" t="s">
        <v>19</v>
      </c>
      <c r="C42" s="3">
        <v>44105</v>
      </c>
      <c r="D42" s="3">
        <v>44197</v>
      </c>
      <c r="E42">
        <v>1</v>
      </c>
      <c r="F42">
        <v>3.2095488095238101</v>
      </c>
      <c r="G42">
        <v>3.6</v>
      </c>
      <c r="H42">
        <v>0.39045119047619048</v>
      </c>
      <c r="I42">
        <v>10.8458664021164</v>
      </c>
      <c r="J42">
        <v>-0.39045119047619048</v>
      </c>
      <c r="K42">
        <f>_xlfn.NORM.DIST(Table2[[#This Row],[Bias_RF]],AVERAGE(Table2[Bias_RF]),_xlfn.STDEV.P(Table2[Bias_RF]),FALSE)</f>
        <v>0.51067700362900748</v>
      </c>
      <c r="L42">
        <f>VLOOKUP(Table2[[#This Row],[Key]],[1]!Table1[#Data],7,0)</f>
        <v>3.7530400505368799</v>
      </c>
      <c r="M42">
        <f>VLOOKUP(Table2[[#This Row],[Key]],[1]!Table1[#Data],8,0)</f>
        <v>2.7333333333333298</v>
      </c>
      <c r="N42">
        <f>Table2[[#This Row],[Auto Arima]]-Table2[[#This Row],[Actual]]</f>
        <v>0.15304005053687986</v>
      </c>
      <c r="O42">
        <f>_xlfn.NORM.DIST(Table2[[#This Row],[Bias_Arima]],AVERAGE(Table2[Bias_Arima]),_xlfn.STDEV.P(Table2[Bias_Arima]),FALSE)</f>
        <v>0.58466273692308535</v>
      </c>
      <c r="P42">
        <f>Table2[[#This Row],[WA]]-Table2[[#This Row],[Actual]]</f>
        <v>-0.86666666666667025</v>
      </c>
      <c r="Q42">
        <f>_xlfn.NORM.DIST(Table2[[#This Row],[Bias_WA]],AVERAGE(Table2[Bias_WA]),_xlfn.STDEV.P(Table2[Bias_WA]),FALSE)</f>
        <v>0.64822748887047799</v>
      </c>
      <c r="R42">
        <f>ABS(Table2[[#This Row],[Bias_Arima]])</f>
        <v>0.15304005053687986</v>
      </c>
      <c r="S42">
        <f>ABS(Table2[[#This Row],[Bias_WA]])</f>
        <v>0.86666666666667025</v>
      </c>
    </row>
    <row r="43" spans="1:19" x14ac:dyDescent="0.2">
      <c r="A4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visserij2020420212</v>
      </c>
      <c r="B43" t="s">
        <v>19</v>
      </c>
      <c r="C43" s="3">
        <v>44105</v>
      </c>
      <c r="D43" s="3">
        <v>44287</v>
      </c>
      <c r="E43">
        <v>2</v>
      </c>
      <c r="F43">
        <v>3.205632142857143</v>
      </c>
      <c r="G43">
        <v>3.3</v>
      </c>
      <c r="H43">
        <v>9.4367857142856781E-2</v>
      </c>
      <c r="I43">
        <v>2.8596320346320239</v>
      </c>
      <c r="J43">
        <v>-9.4367857142856781E-2</v>
      </c>
      <c r="K43">
        <f>_xlfn.NORM.DIST(Table2[[#This Row],[Bias_RF]],AVERAGE(Table2[Bias_RF]),_xlfn.STDEV.P(Table2[Bias_RF]),FALSE)</f>
        <v>0.40614895045347887</v>
      </c>
      <c r="L43">
        <f>VLOOKUP(Table2[[#This Row],[Key]],[1]!Table1[#Data],7,0)</f>
        <v>3.42207254607986</v>
      </c>
      <c r="M43">
        <f>VLOOKUP(Table2[[#This Row],[Key]],[1]!Table1[#Data],8,0)</f>
        <v>2.8</v>
      </c>
      <c r="N43">
        <f>Table2[[#This Row],[Auto Arima]]-Table2[[#This Row],[Actual]]</f>
        <v>0.12207254607986018</v>
      </c>
      <c r="O43">
        <f>_xlfn.NORM.DIST(Table2[[#This Row],[Bias_Arima]],AVERAGE(Table2[Bias_Arima]),_xlfn.STDEV.P(Table2[Bias_Arima]),FALSE)</f>
        <v>0.60113527883291717</v>
      </c>
      <c r="P43">
        <f>Table2[[#This Row],[WA]]-Table2[[#This Row],[Actual]]</f>
        <v>-0.5</v>
      </c>
      <c r="Q43">
        <f>_xlfn.NORM.DIST(Table2[[#This Row],[Bias_WA]],AVERAGE(Table2[Bias_WA]),_xlfn.STDEV.P(Table2[Bias_WA]),FALSE)</f>
        <v>0.69538607388356477</v>
      </c>
      <c r="R43">
        <f>ABS(Table2[[#This Row],[Bias_Arima]])</f>
        <v>0.12207254607986018</v>
      </c>
      <c r="S43">
        <f>ABS(Table2[[#This Row],[Bias_WA]])</f>
        <v>0.5</v>
      </c>
    </row>
    <row r="44" spans="1:19" x14ac:dyDescent="0.2">
      <c r="A4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visserij2020420213</v>
      </c>
      <c r="B44" t="s">
        <v>19</v>
      </c>
      <c r="C44" s="3">
        <v>44105</v>
      </c>
      <c r="D44" s="3">
        <v>44378</v>
      </c>
      <c r="E44">
        <v>3</v>
      </c>
      <c r="F44">
        <v>3.2036654761904759</v>
      </c>
      <c r="G44">
        <v>3.5</v>
      </c>
      <c r="H44">
        <v>0.29633452380952408</v>
      </c>
      <c r="I44">
        <v>8.4667006802721172</v>
      </c>
      <c r="J44">
        <v>-0.29633452380952408</v>
      </c>
      <c r="K44">
        <f>_xlfn.NORM.DIST(Table2[[#This Row],[Bias_RF]],AVERAGE(Table2[Bias_RF]),_xlfn.STDEV.P(Table2[Bias_RF]),FALSE)</f>
        <v>0.48333464763723927</v>
      </c>
      <c r="L44">
        <f>VLOOKUP(Table2[[#This Row],[Key]],[1]!Table1[#Data],7,0)</f>
        <v>3.3445184314295</v>
      </c>
      <c r="M44">
        <f>VLOOKUP(Table2[[#This Row],[Key]],[1]!Table1[#Data],8,0)</f>
        <v>3.0333333333333301</v>
      </c>
      <c r="N44">
        <f>Table2[[#This Row],[Auto Arima]]-Table2[[#This Row],[Actual]]</f>
        <v>-0.1554815685705</v>
      </c>
      <c r="O44">
        <f>_xlfn.NORM.DIST(Table2[[#This Row],[Bias_Arima]],AVERAGE(Table2[Bias_Arima]),_xlfn.STDEV.P(Table2[Bias_Arima]),FALSE)</f>
        <v>0.68069733770891816</v>
      </c>
      <c r="P44">
        <f>Table2[[#This Row],[WA]]-Table2[[#This Row],[Actual]]</f>
        <v>-0.46666666666666989</v>
      </c>
      <c r="Q44">
        <f>_xlfn.NORM.DIST(Table2[[#This Row],[Bias_WA]],AVERAGE(Table2[Bias_WA]),_xlfn.STDEV.P(Table2[Bias_WA]),FALSE)</f>
        <v>0.68511725896976461</v>
      </c>
      <c r="R44">
        <f>ABS(Table2[[#This Row],[Bias_Arima]])</f>
        <v>0.1554815685705</v>
      </c>
      <c r="S44">
        <f>ABS(Table2[[#This Row],[Bias_WA]])</f>
        <v>0.46666666666666989</v>
      </c>
    </row>
    <row r="45" spans="1:19" x14ac:dyDescent="0.2">
      <c r="A4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visserij2020420214</v>
      </c>
      <c r="B45" t="s">
        <v>19</v>
      </c>
      <c r="C45" s="3">
        <v>44105</v>
      </c>
      <c r="D45" s="3">
        <v>44470</v>
      </c>
      <c r="E45">
        <v>4</v>
      </c>
      <c r="F45">
        <v>3.2036654761904759</v>
      </c>
      <c r="G45">
        <v>3.8</v>
      </c>
      <c r="H45">
        <v>0.5963345238095239</v>
      </c>
      <c r="I45">
        <v>15.69301378446116</v>
      </c>
      <c r="J45">
        <v>-0.5963345238095239</v>
      </c>
      <c r="K45">
        <f>_xlfn.NORM.DIST(Table2[[#This Row],[Bias_RF]],AVERAGE(Table2[Bias_RF]),_xlfn.STDEV.P(Table2[Bias_RF]),FALSE)</f>
        <v>0.54368572086971922</v>
      </c>
      <c r="L45">
        <f>VLOOKUP(Table2[[#This Row],[Key]],[1]!Table1[#Data],7,0)</f>
        <v>3.2887022711531602</v>
      </c>
      <c r="M45">
        <f>VLOOKUP(Table2[[#This Row],[Key]],[1]!Table1[#Data],8,0)</f>
        <v>2.8333333333333299</v>
      </c>
      <c r="N45">
        <f>Table2[[#This Row],[Auto Arima]]-Table2[[#This Row],[Actual]]</f>
        <v>-0.51129772884683966</v>
      </c>
      <c r="O45">
        <f>_xlfn.NORM.DIST(Table2[[#This Row],[Bias_Arima]],AVERAGE(Table2[Bias_Arima]),_xlfn.STDEV.P(Table2[Bias_Arima]),FALSE)</f>
        <v>0.57490180515082279</v>
      </c>
      <c r="P45">
        <f>Table2[[#This Row],[WA]]-Table2[[#This Row],[Actual]]</f>
        <v>-0.96666666666666989</v>
      </c>
      <c r="Q45">
        <f>_xlfn.NORM.DIST(Table2[[#This Row],[Bias_WA]],AVERAGE(Table2[Bias_WA]),_xlfn.STDEV.P(Table2[Bias_WA]),FALSE)</f>
        <v>0.59032583876504297</v>
      </c>
      <c r="R45">
        <f>ABS(Table2[[#This Row],[Bias_Arima]])</f>
        <v>0.51129772884683966</v>
      </c>
      <c r="S45">
        <f>ABS(Table2[[#This Row],[Bias_WA]])</f>
        <v>0.96666666666666989</v>
      </c>
    </row>
    <row r="46" spans="1:19" x14ac:dyDescent="0.2">
      <c r="A4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visserij2020420221</v>
      </c>
      <c r="B46" t="s">
        <v>19</v>
      </c>
      <c r="C46" s="3">
        <v>44105</v>
      </c>
      <c r="D46" s="3">
        <v>44562</v>
      </c>
      <c r="E46">
        <v>5</v>
      </c>
      <c r="F46">
        <v>2.8538591269841271</v>
      </c>
      <c r="G46">
        <v>4.2</v>
      </c>
      <c r="H46">
        <v>1.346140873015873</v>
      </c>
      <c r="I46">
        <v>32.050973167044603</v>
      </c>
      <c r="J46">
        <v>-1.346140873015873</v>
      </c>
      <c r="K46">
        <f>_xlfn.NORM.DIST(Table2[[#This Row],[Bias_RF]],AVERAGE(Table2[Bias_RF]),_xlfn.STDEV.P(Table2[Bias_RF]),FALSE)</f>
        <v>0.34952481477095992</v>
      </c>
      <c r="L46">
        <f>VLOOKUP(Table2[[#This Row],[Key]],[1]!Table1[#Data],7,0)</f>
        <v>3.2964440237225601</v>
      </c>
      <c r="M46">
        <f>VLOOKUP(Table2[[#This Row],[Key]],[1]!Table1[#Data],8,0)</f>
        <v>2.7333333333333298</v>
      </c>
      <c r="N46">
        <f>Table2[[#This Row],[Auto Arima]]-Table2[[#This Row],[Actual]]</f>
        <v>-0.90355597627744011</v>
      </c>
      <c r="O46">
        <f>_xlfn.NORM.DIST(Table2[[#This Row],[Bias_Arima]],AVERAGE(Table2[Bias_Arima]),_xlfn.STDEV.P(Table2[Bias_Arima]),FALSE)</f>
        <v>0.3112379436786909</v>
      </c>
      <c r="P46">
        <f>Table2[[#This Row],[WA]]-Table2[[#This Row],[Actual]]</f>
        <v>-1.4666666666666703</v>
      </c>
      <c r="Q46">
        <f>_xlfn.NORM.DIST(Table2[[#This Row],[Bias_WA]],AVERAGE(Table2[Bias_WA]),_xlfn.STDEV.P(Table2[Bias_WA]),FALSE)</f>
        <v>0.22916897803011313</v>
      </c>
      <c r="R46">
        <f>ABS(Table2[[#This Row],[Bias_Arima]])</f>
        <v>0.90355597627744011</v>
      </c>
      <c r="S46">
        <f>ABS(Table2[[#This Row],[Bias_WA]])</f>
        <v>1.4666666666666703</v>
      </c>
    </row>
    <row r="47" spans="1:19" x14ac:dyDescent="0.2">
      <c r="A4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visserij2020420222</v>
      </c>
      <c r="B47" t="s">
        <v>19</v>
      </c>
      <c r="C47" s="3">
        <v>44105</v>
      </c>
      <c r="D47" s="3">
        <v>44652</v>
      </c>
      <c r="E47">
        <v>6</v>
      </c>
      <c r="F47">
        <v>2.8538591269841271</v>
      </c>
      <c r="G47">
        <v>4.0999999999999996</v>
      </c>
      <c r="H47">
        <v>1.246140873015873</v>
      </c>
      <c r="I47">
        <v>30.39367982965544</v>
      </c>
      <c r="J47">
        <v>-1.246140873015873</v>
      </c>
      <c r="K47">
        <f>_xlfn.NORM.DIST(Table2[[#This Row],[Bias_RF]],AVERAGE(Table2[Bias_RF]),_xlfn.STDEV.P(Table2[Bias_RF]),FALSE)</f>
        <v>0.3939577943263074</v>
      </c>
      <c r="L47">
        <f>VLOOKUP(Table2[[#This Row],[Key]],[1]!Table1[#Data],7,0)</f>
        <v>3.2675325531515802</v>
      </c>
      <c r="M47">
        <f>VLOOKUP(Table2[[#This Row],[Key]],[1]!Table1[#Data],8,0)</f>
        <v>2.8</v>
      </c>
      <c r="N47">
        <f>Table2[[#This Row],[Auto Arima]]-Table2[[#This Row],[Actual]]</f>
        <v>-0.83246744684841945</v>
      </c>
      <c r="O47">
        <f>_xlfn.NORM.DIST(Table2[[#This Row],[Bias_Arima]],AVERAGE(Table2[Bias_Arima]),_xlfn.STDEV.P(Table2[Bias_Arima]),FALSE)</f>
        <v>0.35961127553778333</v>
      </c>
      <c r="P47">
        <f>Table2[[#This Row],[WA]]-Table2[[#This Row],[Actual]]</f>
        <v>-1.2999999999999998</v>
      </c>
      <c r="Q47">
        <f>_xlfn.NORM.DIST(Table2[[#This Row],[Bias_WA]],AVERAGE(Table2[Bias_WA]),_xlfn.STDEV.P(Table2[Bias_WA]),FALSE)</f>
        <v>0.34324809287690528</v>
      </c>
      <c r="R47">
        <f>ABS(Table2[[#This Row],[Bias_Arima]])</f>
        <v>0.83246744684841945</v>
      </c>
      <c r="S47">
        <f>ABS(Table2[[#This Row],[Bias_WA]])</f>
        <v>1.2999999999999998</v>
      </c>
    </row>
    <row r="48" spans="1:19" x14ac:dyDescent="0.2">
      <c r="A4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visserij2020420223</v>
      </c>
      <c r="B48" t="s">
        <v>19</v>
      </c>
      <c r="C48" s="3">
        <v>44105</v>
      </c>
      <c r="D48" s="3">
        <v>44743</v>
      </c>
      <c r="E48">
        <v>7</v>
      </c>
      <c r="F48">
        <v>2.8478757936507941</v>
      </c>
      <c r="G48">
        <v>3.1</v>
      </c>
      <c r="H48">
        <v>0.2521242063492064</v>
      </c>
      <c r="I48">
        <v>8.1330389144905286</v>
      </c>
      <c r="J48">
        <v>-0.2521242063492064</v>
      </c>
      <c r="K48">
        <f>_xlfn.NORM.DIST(Table2[[#This Row],[Bias_RF]],AVERAGE(Table2[Bias_RF]),_xlfn.STDEV.P(Table2[Bias_RF]),FALSE)</f>
        <v>0.46831601198501105</v>
      </c>
      <c r="L48">
        <f>VLOOKUP(Table2[[#This Row],[Key]],[1]!Table1[#Data],7,0)</f>
        <v>3.2467247948206399</v>
      </c>
      <c r="M48">
        <f>VLOOKUP(Table2[[#This Row],[Key]],[1]!Table1[#Data],8,0)</f>
        <v>3.0333333333333301</v>
      </c>
      <c r="N48">
        <f>Table2[[#This Row],[Auto Arima]]-Table2[[#This Row],[Actual]]</f>
        <v>0.14672479482063983</v>
      </c>
      <c r="O48">
        <f>_xlfn.NORM.DIST(Table2[[#This Row],[Bias_Arima]],AVERAGE(Table2[Bias_Arima]),_xlfn.STDEV.P(Table2[Bias_Arima]),FALSE)</f>
        <v>0.58811831459294295</v>
      </c>
      <c r="P48">
        <f>Table2[[#This Row],[WA]]-Table2[[#This Row],[Actual]]</f>
        <v>-6.6666666666669983E-2</v>
      </c>
      <c r="Q48">
        <f>_xlfn.NORM.DIST(Table2[[#This Row],[Bias_WA]],AVERAGE(Table2[Bias_WA]),_xlfn.STDEV.P(Table2[Bias_WA]),FALSE)</f>
        <v>0.43470451260022758</v>
      </c>
      <c r="R48">
        <f>ABS(Table2[[#This Row],[Bias_Arima]])</f>
        <v>0.14672479482063983</v>
      </c>
      <c r="S48">
        <f>ABS(Table2[[#This Row],[Bias_WA]])</f>
        <v>6.6666666666669983E-2</v>
      </c>
    </row>
    <row r="49" spans="1:19" x14ac:dyDescent="0.2">
      <c r="A4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visserij2020420224</v>
      </c>
      <c r="B49" t="s">
        <v>19</v>
      </c>
      <c r="C49" s="3">
        <v>44105</v>
      </c>
      <c r="D49" s="3">
        <v>44835</v>
      </c>
      <c r="E49">
        <v>8</v>
      </c>
      <c r="F49">
        <v>2.8478757936507941</v>
      </c>
      <c r="G49">
        <v>3.3</v>
      </c>
      <c r="H49">
        <v>0.45212420634920608</v>
      </c>
      <c r="I49">
        <v>13.70073352573352</v>
      </c>
      <c r="J49">
        <v>-0.45212420634920608</v>
      </c>
      <c r="K49">
        <f>_xlfn.NORM.DIST(Table2[[#This Row],[Bias_RF]],AVERAGE(Table2[Bias_RF]),_xlfn.STDEV.P(Table2[Bias_RF]),FALSE)</f>
        <v>0.52469338897629525</v>
      </c>
      <c r="L49">
        <f>VLOOKUP(Table2[[#This Row],[Key]],[1]!Table1[#Data],7,0)</f>
        <v>3.2317493266688002</v>
      </c>
      <c r="M49">
        <f>VLOOKUP(Table2[[#This Row],[Key]],[1]!Table1[#Data],8,0)</f>
        <v>2.8333333333333299</v>
      </c>
      <c r="N49">
        <f>Table2[[#This Row],[Auto Arima]]-Table2[[#This Row],[Actual]]</f>
        <v>-6.8250673331199607E-2</v>
      </c>
      <c r="O49">
        <f>_xlfn.NORM.DIST(Table2[[#This Row],[Bias_Arima]],AVERAGE(Table2[Bias_Arima]),_xlfn.STDEV.P(Table2[Bias_Arima]),FALSE)</f>
        <v>0.67064204006708728</v>
      </c>
      <c r="P49">
        <f>Table2[[#This Row],[WA]]-Table2[[#This Row],[Actual]]</f>
        <v>-0.46666666666666989</v>
      </c>
      <c r="Q49">
        <f>_xlfn.NORM.DIST(Table2[[#This Row],[Bias_WA]],AVERAGE(Table2[Bias_WA]),_xlfn.STDEV.P(Table2[Bias_WA]),FALSE)</f>
        <v>0.68511725896976461</v>
      </c>
      <c r="R49">
        <f>ABS(Table2[[#This Row],[Bias_Arima]])</f>
        <v>6.8250673331199607E-2</v>
      </c>
      <c r="S49">
        <f>ABS(Table2[[#This Row],[Bias_WA]])</f>
        <v>0.46666666666666989</v>
      </c>
    </row>
    <row r="50" spans="1:19" x14ac:dyDescent="0.2">
      <c r="A5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visserij2021120212</v>
      </c>
      <c r="B50" t="s">
        <v>19</v>
      </c>
      <c r="C50" s="3">
        <v>44197</v>
      </c>
      <c r="D50" s="3">
        <v>44287</v>
      </c>
      <c r="E50">
        <v>1</v>
      </c>
      <c r="F50">
        <v>3.3785488095238092</v>
      </c>
      <c r="G50">
        <v>3.3</v>
      </c>
      <c r="H50">
        <v>7.8548809523809382E-2</v>
      </c>
      <c r="I50">
        <v>2.3802669552669511</v>
      </c>
      <c r="J50">
        <v>7.8548809523809382E-2</v>
      </c>
      <c r="K50">
        <f>_xlfn.NORM.DIST(Table2[[#This Row],[Bias_RF]],AVERAGE(Table2[Bias_RF]),_xlfn.STDEV.P(Table2[Bias_RF]),FALSE)</f>
        <v>0.32936138474036603</v>
      </c>
      <c r="L50">
        <f>VLOOKUP(Table2[[#This Row],[Key]],[1]!Table1[#Data],7,0)</f>
        <v>3.2697287681137199</v>
      </c>
      <c r="M50">
        <f>VLOOKUP(Table2[[#This Row],[Key]],[1]!Table1[#Data],8,0)</f>
        <v>2.8</v>
      </c>
      <c r="N50">
        <f>Table2[[#This Row],[Auto Arima]]-Table2[[#This Row],[Actual]]</f>
        <v>-3.0271231886279892E-2</v>
      </c>
      <c r="O50">
        <f>_xlfn.NORM.DIST(Table2[[#This Row],[Bias_Arima]],AVERAGE(Table2[Bias_Arima]),_xlfn.STDEV.P(Table2[Bias_Arima]),FALSE)</f>
        <v>0.66171119213206242</v>
      </c>
      <c r="P50">
        <f>Table2[[#This Row],[WA]]-Table2[[#This Row],[Actual]]</f>
        <v>-0.5</v>
      </c>
      <c r="Q50">
        <f>_xlfn.NORM.DIST(Table2[[#This Row],[Bias_WA]],AVERAGE(Table2[Bias_WA]),_xlfn.STDEV.P(Table2[Bias_WA]),FALSE)</f>
        <v>0.69538607388356477</v>
      </c>
      <c r="R50">
        <f>ABS(Table2[[#This Row],[Bias_Arima]])</f>
        <v>3.0271231886279892E-2</v>
      </c>
      <c r="S50">
        <f>ABS(Table2[[#This Row],[Bias_WA]])</f>
        <v>0.5</v>
      </c>
    </row>
    <row r="51" spans="1:19" x14ac:dyDescent="0.2">
      <c r="A5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visserij2021120213</v>
      </c>
      <c r="B51" t="s">
        <v>19</v>
      </c>
      <c r="C51" s="3">
        <v>44197</v>
      </c>
      <c r="D51" s="3">
        <v>44378</v>
      </c>
      <c r="E51">
        <v>2</v>
      </c>
      <c r="F51">
        <v>3.3478988095238091</v>
      </c>
      <c r="G51">
        <v>3.5</v>
      </c>
      <c r="H51">
        <v>0.15210119047619131</v>
      </c>
      <c r="I51">
        <v>4.3457482993197516</v>
      </c>
      <c r="J51">
        <v>-0.15210119047619131</v>
      </c>
      <c r="K51">
        <f>_xlfn.NORM.DIST(Table2[[#This Row],[Bias_RF]],AVERAGE(Table2[Bias_RF]),_xlfn.STDEV.P(Table2[Bias_RF]),FALSE)</f>
        <v>0.43019579827441728</v>
      </c>
      <c r="L51">
        <f>VLOOKUP(Table2[[#This Row],[Key]],[1]!Table1[#Data],7,0)</f>
        <v>3.1922173881991101</v>
      </c>
      <c r="M51">
        <f>VLOOKUP(Table2[[#This Row],[Key]],[1]!Table1[#Data],8,0)</f>
        <v>3.0333333333333301</v>
      </c>
      <c r="N51">
        <f>Table2[[#This Row],[Auto Arima]]-Table2[[#This Row],[Actual]]</f>
        <v>-0.30778261180088995</v>
      </c>
      <c r="O51">
        <f>_xlfn.NORM.DIST(Table2[[#This Row],[Bias_Arima]],AVERAGE(Table2[Bias_Arima]),_xlfn.STDEV.P(Table2[Bias_Arima]),FALSE)</f>
        <v>0.662462038137696</v>
      </c>
      <c r="P51">
        <f>Table2[[#This Row],[WA]]-Table2[[#This Row],[Actual]]</f>
        <v>-0.46666666666666989</v>
      </c>
      <c r="Q51">
        <f>_xlfn.NORM.DIST(Table2[[#This Row],[Bias_WA]],AVERAGE(Table2[Bias_WA]),_xlfn.STDEV.P(Table2[Bias_WA]),FALSE)</f>
        <v>0.68511725896976461</v>
      </c>
      <c r="R51">
        <f>ABS(Table2[[#This Row],[Bias_Arima]])</f>
        <v>0.30778261180088995</v>
      </c>
      <c r="S51">
        <f>ABS(Table2[[#This Row],[Bias_WA]])</f>
        <v>0.46666666666666989</v>
      </c>
    </row>
    <row r="52" spans="1:19" x14ac:dyDescent="0.2">
      <c r="A5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visserij2021120214</v>
      </c>
      <c r="B52" t="s">
        <v>19</v>
      </c>
      <c r="C52" s="3">
        <v>44197</v>
      </c>
      <c r="D52" s="3">
        <v>44470</v>
      </c>
      <c r="E52">
        <v>3</v>
      </c>
      <c r="F52">
        <v>3.3478988095238091</v>
      </c>
      <c r="G52">
        <v>3.8</v>
      </c>
      <c r="H52">
        <v>0.45210119047619107</v>
      </c>
      <c r="I52">
        <v>11.89739974937345</v>
      </c>
      <c r="J52">
        <v>-0.45210119047619107</v>
      </c>
      <c r="K52">
        <f>_xlfn.NORM.DIST(Table2[[#This Row],[Bias_RF]],AVERAGE(Table2[Bias_RF]),_xlfn.STDEV.P(Table2[Bias_RF]),FALSE)</f>
        <v>0.5246887830633945</v>
      </c>
      <c r="L52">
        <f>VLOOKUP(Table2[[#This Row],[Key]],[1]!Table1[#Data],7,0)</f>
        <v>3.1363089299623201</v>
      </c>
      <c r="M52">
        <f>VLOOKUP(Table2[[#This Row],[Key]],[1]!Table1[#Data],8,0)</f>
        <v>2.8333333333333299</v>
      </c>
      <c r="N52">
        <f>Table2[[#This Row],[Auto Arima]]-Table2[[#This Row],[Actual]]</f>
        <v>-0.66369107003767969</v>
      </c>
      <c r="O52">
        <f>_xlfn.NORM.DIST(Table2[[#This Row],[Bias_Arima]],AVERAGE(Table2[Bias_Arima]),_xlfn.STDEV.P(Table2[Bias_Arima]),FALSE)</f>
        <v>0.47772834861933405</v>
      </c>
      <c r="P52">
        <f>Table2[[#This Row],[WA]]-Table2[[#This Row],[Actual]]</f>
        <v>-0.96666666666666989</v>
      </c>
      <c r="Q52">
        <f>_xlfn.NORM.DIST(Table2[[#This Row],[Bias_WA]],AVERAGE(Table2[Bias_WA]),_xlfn.STDEV.P(Table2[Bias_WA]),FALSE)</f>
        <v>0.59032583876504297</v>
      </c>
      <c r="R52">
        <f>ABS(Table2[[#This Row],[Bias_Arima]])</f>
        <v>0.66369107003767969</v>
      </c>
      <c r="S52">
        <f>ABS(Table2[[#This Row],[Bias_WA]])</f>
        <v>0.96666666666666989</v>
      </c>
    </row>
    <row r="53" spans="1:19" x14ac:dyDescent="0.2">
      <c r="A5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visserij2021120221</v>
      </c>
      <c r="B53" t="s">
        <v>19</v>
      </c>
      <c r="C53" s="3">
        <v>44197</v>
      </c>
      <c r="D53" s="3">
        <v>44562</v>
      </c>
      <c r="E53">
        <v>4</v>
      </c>
      <c r="F53">
        <v>2.942726984126983</v>
      </c>
      <c r="G53">
        <v>4.2</v>
      </c>
      <c r="H53">
        <v>1.257273015873017</v>
      </c>
      <c r="I53">
        <v>29.9350718065004</v>
      </c>
      <c r="J53">
        <v>-1.257273015873017</v>
      </c>
      <c r="K53">
        <f>_xlfn.NORM.DIST(Table2[[#This Row],[Bias_RF]],AVERAGE(Table2[Bias_RF]),_xlfn.STDEV.P(Table2[Bias_RF]),FALSE)</f>
        <v>0.38910408583774247</v>
      </c>
      <c r="L53">
        <f>VLOOKUP(Table2[[#This Row],[Key]],[1]!Table1[#Data],7,0)</f>
        <v>3.0770929147236701</v>
      </c>
      <c r="M53">
        <f>VLOOKUP(Table2[[#This Row],[Key]],[1]!Table1[#Data],8,0)</f>
        <v>3.1</v>
      </c>
      <c r="N53">
        <f>Table2[[#This Row],[Auto Arima]]-Table2[[#This Row],[Actual]]</f>
        <v>-1.1229070852763301</v>
      </c>
      <c r="O53">
        <f>_xlfn.NORM.DIST(Table2[[#This Row],[Bias_Arima]],AVERAGE(Table2[Bias_Arima]),_xlfn.STDEV.P(Table2[Bias_Arima]),FALSE)</f>
        <v>0.18163430747758361</v>
      </c>
      <c r="P53">
        <f>Table2[[#This Row],[WA]]-Table2[[#This Row],[Actual]]</f>
        <v>-1.1000000000000001</v>
      </c>
      <c r="Q53">
        <f>_xlfn.NORM.DIST(Table2[[#This Row],[Bias_WA]],AVERAGE(Table2[Bias_WA]),_xlfn.STDEV.P(Table2[Bias_WA]),FALSE)</f>
        <v>0.49586754114892245</v>
      </c>
      <c r="R53">
        <f>ABS(Table2[[#This Row],[Bias_Arima]])</f>
        <v>1.1229070852763301</v>
      </c>
      <c r="S53">
        <f>ABS(Table2[[#This Row],[Bias_WA]])</f>
        <v>1.1000000000000001</v>
      </c>
    </row>
    <row r="54" spans="1:19" x14ac:dyDescent="0.2">
      <c r="A5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visserij2021120222</v>
      </c>
      <c r="B54" t="s">
        <v>19</v>
      </c>
      <c r="C54" s="3">
        <v>44197</v>
      </c>
      <c r="D54" s="3">
        <v>44652</v>
      </c>
      <c r="E54">
        <v>5</v>
      </c>
      <c r="F54">
        <v>2.942726984126983</v>
      </c>
      <c r="G54">
        <v>4.0999999999999996</v>
      </c>
      <c r="H54">
        <v>1.157273015873016</v>
      </c>
      <c r="I54">
        <v>28.226171118854051</v>
      </c>
      <c r="J54">
        <v>-1.157273015873016</v>
      </c>
      <c r="K54">
        <f>_xlfn.NORM.DIST(Table2[[#This Row],[Bias_RF]],AVERAGE(Table2[Bias_RF]),_xlfn.STDEV.P(Table2[Bias_RF]),FALSE)</f>
        <v>0.43134158198720224</v>
      </c>
      <c r="L54">
        <f>VLOOKUP(Table2[[#This Row],[Key]],[1]!Table1[#Data],7,0)</f>
        <v>3.0480057352208099</v>
      </c>
      <c r="M54">
        <f>VLOOKUP(Table2[[#This Row],[Key]],[1]!Table1[#Data],8,0)</f>
        <v>2.8</v>
      </c>
      <c r="N54">
        <f>Table2[[#This Row],[Auto Arima]]-Table2[[#This Row],[Actual]]</f>
        <v>-1.0519942647791898</v>
      </c>
      <c r="O54">
        <f>_xlfn.NORM.DIST(Table2[[#This Row],[Bias_Arima]],AVERAGE(Table2[Bias_Arima]),_xlfn.STDEV.P(Table2[Bias_Arima]),FALSE)</f>
        <v>0.21951853817909842</v>
      </c>
      <c r="P54">
        <f>Table2[[#This Row],[WA]]-Table2[[#This Row],[Actual]]</f>
        <v>-1.2999999999999998</v>
      </c>
      <c r="Q54">
        <f>_xlfn.NORM.DIST(Table2[[#This Row],[Bias_WA]],AVERAGE(Table2[Bias_WA]),_xlfn.STDEV.P(Table2[Bias_WA]),FALSE)</f>
        <v>0.34324809287690528</v>
      </c>
      <c r="R54">
        <f>ABS(Table2[[#This Row],[Bias_Arima]])</f>
        <v>1.0519942647791898</v>
      </c>
      <c r="S54">
        <f>ABS(Table2[[#This Row],[Bias_WA]])</f>
        <v>1.2999999999999998</v>
      </c>
    </row>
    <row r="55" spans="1:19" x14ac:dyDescent="0.2">
      <c r="A5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visserij2021120223</v>
      </c>
      <c r="B55" t="s">
        <v>19</v>
      </c>
      <c r="C55" s="3">
        <v>44197</v>
      </c>
      <c r="D55" s="3">
        <v>44743</v>
      </c>
      <c r="E55">
        <v>6</v>
      </c>
      <c r="F55">
        <v>2.9324436507936502</v>
      </c>
      <c r="G55">
        <v>3.1</v>
      </c>
      <c r="H55">
        <v>0.1675563492063499</v>
      </c>
      <c r="I55">
        <v>5.4050435227854798</v>
      </c>
      <c r="J55">
        <v>-0.1675563492063499</v>
      </c>
      <c r="K55">
        <f>_xlfn.NORM.DIST(Table2[[#This Row],[Bias_RF]],AVERAGE(Table2[Bias_RF]),_xlfn.STDEV.P(Table2[Bias_RF]),FALSE)</f>
        <v>0.43640956528481428</v>
      </c>
      <c r="L55">
        <f>VLOOKUP(Table2[[#This Row],[Key]],[1]!Table1[#Data],7,0)</f>
        <v>3.0270253403129499</v>
      </c>
      <c r="M55">
        <f>VLOOKUP(Table2[[#This Row],[Key]],[1]!Table1[#Data],8,0)</f>
        <v>3.0333333333333301</v>
      </c>
      <c r="N55">
        <f>Table2[[#This Row],[Auto Arima]]-Table2[[#This Row],[Actual]]</f>
        <v>-7.2974659687050192E-2</v>
      </c>
      <c r="O55">
        <f>_xlfn.NORM.DIST(Table2[[#This Row],[Bias_Arima]],AVERAGE(Table2[Bias_Arima]),_xlfn.STDEV.P(Table2[Bias_Arima]),FALSE)</f>
        <v>0.6715639171184512</v>
      </c>
      <c r="P55">
        <f>Table2[[#This Row],[WA]]-Table2[[#This Row],[Actual]]</f>
        <v>-6.6666666666669983E-2</v>
      </c>
      <c r="Q55">
        <f>_xlfn.NORM.DIST(Table2[[#This Row],[Bias_WA]],AVERAGE(Table2[Bias_WA]),_xlfn.STDEV.P(Table2[Bias_WA]),FALSE)</f>
        <v>0.43470451260022758</v>
      </c>
      <c r="R55">
        <f>ABS(Table2[[#This Row],[Bias_Arima]])</f>
        <v>7.2974659687050192E-2</v>
      </c>
      <c r="S55">
        <f>ABS(Table2[[#This Row],[Bias_WA]])</f>
        <v>6.6666666666669983E-2</v>
      </c>
    </row>
    <row r="56" spans="1:19" x14ac:dyDescent="0.2">
      <c r="A5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visserij2021120224</v>
      </c>
      <c r="B56" t="s">
        <v>19</v>
      </c>
      <c r="C56" s="3">
        <v>44197</v>
      </c>
      <c r="D56" s="3">
        <v>44835</v>
      </c>
      <c r="E56">
        <v>7</v>
      </c>
      <c r="F56">
        <v>2.9324436507936502</v>
      </c>
      <c r="G56">
        <v>3.3</v>
      </c>
      <c r="H56">
        <v>0.36755634920634961</v>
      </c>
      <c r="I56">
        <v>11.1380711880712</v>
      </c>
      <c r="J56">
        <v>-0.36755634920634961</v>
      </c>
      <c r="K56">
        <f>_xlfn.NORM.DIST(Table2[[#This Row],[Bias_RF]],AVERAGE(Table2[Bias_RF]),_xlfn.STDEV.P(Table2[Bias_RF]),FALSE)</f>
        <v>0.50465527099257301</v>
      </c>
      <c r="L56">
        <f>VLOOKUP(Table2[[#This Row],[Key]],[1]!Table1[#Data],7,0)</f>
        <v>3.0118923168293099</v>
      </c>
      <c r="M56">
        <f>VLOOKUP(Table2[[#This Row],[Key]],[1]!Table1[#Data],8,0)</f>
        <v>2.8333333333333299</v>
      </c>
      <c r="N56">
        <f>Table2[[#This Row],[Auto Arima]]-Table2[[#This Row],[Actual]]</f>
        <v>-0.28810768317068991</v>
      </c>
      <c r="O56">
        <f>_xlfn.NORM.DIST(Table2[[#This Row],[Bias_Arima]],AVERAGE(Table2[Bias_Arima]),_xlfn.STDEV.P(Table2[Bias_Arima]),FALSE)</f>
        <v>0.66732158458780599</v>
      </c>
      <c r="P56">
        <f>Table2[[#This Row],[WA]]-Table2[[#This Row],[Actual]]</f>
        <v>-0.46666666666666989</v>
      </c>
      <c r="Q56">
        <f>_xlfn.NORM.DIST(Table2[[#This Row],[Bias_WA]],AVERAGE(Table2[Bias_WA]),_xlfn.STDEV.P(Table2[Bias_WA]),FALSE)</f>
        <v>0.68511725896976461</v>
      </c>
      <c r="R56">
        <f>ABS(Table2[[#This Row],[Bias_Arima]])</f>
        <v>0.28810768317068991</v>
      </c>
      <c r="S56">
        <f>ABS(Table2[[#This Row],[Bias_WA]])</f>
        <v>0.46666666666666989</v>
      </c>
    </row>
    <row r="57" spans="1:19" x14ac:dyDescent="0.2">
      <c r="A5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visserij2021120231</v>
      </c>
      <c r="B57" t="s">
        <v>19</v>
      </c>
      <c r="C57" s="3">
        <v>44197</v>
      </c>
      <c r="D57" s="3">
        <v>44927</v>
      </c>
      <c r="E57">
        <v>8</v>
      </c>
      <c r="F57">
        <v>2.9324436507936502</v>
      </c>
      <c r="G57">
        <v>3.8</v>
      </c>
      <c r="H57">
        <v>0.86755634920634961</v>
      </c>
      <c r="I57">
        <v>22.83043024227236</v>
      </c>
      <c r="J57">
        <v>-0.86755634920634961</v>
      </c>
      <c r="K57">
        <f>_xlfn.NORM.DIST(Table2[[#This Row],[Bias_RF]],AVERAGE(Table2[Bias_RF]),_xlfn.STDEV.P(Table2[Bias_RF]),FALSE)</f>
        <v>0.52317221489868193</v>
      </c>
      <c r="L57">
        <f>VLOOKUP(Table2[[#This Row],[Key]],[1]!Table1[#Data],7,0)</f>
        <v>3.0417723347173502</v>
      </c>
      <c r="M57">
        <f>VLOOKUP(Table2[[#This Row],[Key]],[1]!Table1[#Data],8,0)</f>
        <v>3.1</v>
      </c>
      <c r="N57">
        <f>Table2[[#This Row],[Auto Arima]]-Table2[[#This Row],[Actual]]</f>
        <v>-0.75822766528264962</v>
      </c>
      <c r="O57">
        <f>_xlfn.NORM.DIST(Table2[[#This Row],[Bias_Arima]],AVERAGE(Table2[Bias_Arima]),_xlfn.STDEV.P(Table2[Bias_Arima]),FALSE)</f>
        <v>0.41165190170308907</v>
      </c>
      <c r="P57">
        <f>Table2[[#This Row],[WA]]-Table2[[#This Row],[Actual]]</f>
        <v>-0.69999999999999973</v>
      </c>
      <c r="Q57">
        <f>_xlfn.NORM.DIST(Table2[[#This Row],[Bias_WA]],AVERAGE(Table2[Bias_WA]),_xlfn.STDEV.P(Table2[Bias_WA]),FALSE)</f>
        <v>0.70578855065157509</v>
      </c>
      <c r="R57">
        <f>ABS(Table2[[#This Row],[Bias_Arima]])</f>
        <v>0.75822766528264962</v>
      </c>
      <c r="S57">
        <f>ABS(Table2[[#This Row],[Bias_WA]])</f>
        <v>0.69999999999999973</v>
      </c>
    </row>
    <row r="58" spans="1:19" x14ac:dyDescent="0.2">
      <c r="A5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visserij2021220213</v>
      </c>
      <c r="B58" t="s">
        <v>19</v>
      </c>
      <c r="C58" s="3">
        <v>44287</v>
      </c>
      <c r="D58" s="3">
        <v>44378</v>
      </c>
      <c r="E58">
        <v>1</v>
      </c>
      <c r="F58">
        <v>3.343341666666666</v>
      </c>
      <c r="G58">
        <v>3.5</v>
      </c>
      <c r="H58">
        <v>0.15665833333333359</v>
      </c>
      <c r="I58">
        <v>4.4759523809523873</v>
      </c>
      <c r="J58">
        <v>-0.15665833333333359</v>
      </c>
      <c r="K58">
        <f>_xlfn.NORM.DIST(Table2[[#This Row],[Bias_RF]],AVERAGE(Table2[Bias_RF]),_xlfn.STDEV.P(Table2[Bias_RF]),FALSE)</f>
        <v>0.43203880743737688</v>
      </c>
      <c r="L58">
        <f>VLOOKUP(Table2[[#This Row],[Key]],[1]!Table1[#Data],7,0)</f>
        <v>3.21745706827123</v>
      </c>
      <c r="M58">
        <f>VLOOKUP(Table2[[#This Row],[Key]],[1]!Table1[#Data],8,0)</f>
        <v>3.0333333333333301</v>
      </c>
      <c r="N58">
        <f>Table2[[#This Row],[Auto Arima]]-Table2[[#This Row],[Actual]]</f>
        <v>-0.28254293172876999</v>
      </c>
      <c r="O58">
        <f>_xlfn.NORM.DIST(Table2[[#This Row],[Bias_Arima]],AVERAGE(Table2[Bias_Arima]),_xlfn.STDEV.P(Table2[Bias_Arima]),FALSE)</f>
        <v>0.66856569698336388</v>
      </c>
      <c r="P58">
        <f>Table2[[#This Row],[WA]]-Table2[[#This Row],[Actual]]</f>
        <v>-0.46666666666666989</v>
      </c>
      <c r="Q58">
        <f>_xlfn.NORM.DIST(Table2[[#This Row],[Bias_WA]],AVERAGE(Table2[Bias_WA]),_xlfn.STDEV.P(Table2[Bias_WA]),FALSE)</f>
        <v>0.68511725896976461</v>
      </c>
      <c r="R58">
        <f>ABS(Table2[[#This Row],[Bias_Arima]])</f>
        <v>0.28254293172876999</v>
      </c>
      <c r="S58">
        <f>ABS(Table2[[#This Row],[Bias_WA]])</f>
        <v>0.46666666666666989</v>
      </c>
    </row>
    <row r="59" spans="1:19" x14ac:dyDescent="0.2">
      <c r="A5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visserij2021220214</v>
      </c>
      <c r="B59" t="s">
        <v>19</v>
      </c>
      <c r="C59" s="3">
        <v>44287</v>
      </c>
      <c r="D59" s="3">
        <v>44470</v>
      </c>
      <c r="E59">
        <v>2</v>
      </c>
      <c r="F59">
        <v>3.343341666666666</v>
      </c>
      <c r="G59">
        <v>3.8</v>
      </c>
      <c r="H59">
        <v>0.45665833333333339</v>
      </c>
      <c r="I59">
        <v>12.017324561403511</v>
      </c>
      <c r="J59">
        <v>-0.45665833333333339</v>
      </c>
      <c r="K59">
        <f>_xlfn.NORM.DIST(Table2[[#This Row],[Bias_RF]],AVERAGE(Table2[Bias_RF]),_xlfn.STDEV.P(Table2[Bias_RF]),FALSE)</f>
        <v>0.52559139003971844</v>
      </c>
      <c r="L59">
        <f>VLOOKUP(Table2[[#This Row],[Key]],[1]!Table1[#Data],7,0)</f>
        <v>3.1573815717199798</v>
      </c>
      <c r="M59">
        <f>VLOOKUP(Table2[[#This Row],[Key]],[1]!Table1[#Data],8,0)</f>
        <v>2.8333333333333299</v>
      </c>
      <c r="N59">
        <f>Table2[[#This Row],[Auto Arima]]-Table2[[#This Row],[Actual]]</f>
        <v>-0.64261842828002003</v>
      </c>
      <c r="O59">
        <f>_xlfn.NORM.DIST(Table2[[#This Row],[Bias_Arima]],AVERAGE(Table2[Bias_Arima]),_xlfn.STDEV.P(Table2[Bias_Arima]),FALSE)</f>
        <v>0.49209717641910444</v>
      </c>
      <c r="P59">
        <f>Table2[[#This Row],[WA]]-Table2[[#This Row],[Actual]]</f>
        <v>-0.96666666666666989</v>
      </c>
      <c r="Q59">
        <f>_xlfn.NORM.DIST(Table2[[#This Row],[Bias_WA]],AVERAGE(Table2[Bias_WA]),_xlfn.STDEV.P(Table2[Bias_WA]),FALSE)</f>
        <v>0.59032583876504297</v>
      </c>
      <c r="R59">
        <f>ABS(Table2[[#This Row],[Bias_Arima]])</f>
        <v>0.64261842828002003</v>
      </c>
      <c r="S59">
        <f>ABS(Table2[[#This Row],[Bias_WA]])</f>
        <v>0.96666666666666989</v>
      </c>
    </row>
    <row r="60" spans="1:19" x14ac:dyDescent="0.2">
      <c r="A6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visserij2021220221</v>
      </c>
      <c r="B60" t="s">
        <v>19</v>
      </c>
      <c r="C60" s="3">
        <v>44287</v>
      </c>
      <c r="D60" s="3">
        <v>44562</v>
      </c>
      <c r="E60">
        <v>3</v>
      </c>
      <c r="F60">
        <v>2.9213674603174602</v>
      </c>
      <c r="G60">
        <v>4.2</v>
      </c>
      <c r="H60">
        <v>1.27863253968254</v>
      </c>
      <c r="I60">
        <v>30.443631897203339</v>
      </c>
      <c r="J60">
        <v>-1.27863253968254</v>
      </c>
      <c r="K60">
        <f>_xlfn.NORM.DIST(Table2[[#This Row],[Bias_RF]],AVERAGE(Table2[Bias_RF]),_xlfn.STDEV.P(Table2[Bias_RF]),FALSE)</f>
        <v>0.37971153009554126</v>
      </c>
      <c r="L60">
        <f>VLOOKUP(Table2[[#This Row],[Key]],[1]!Table1[#Data],7,0)</f>
        <v>3.09781218277841</v>
      </c>
      <c r="M60">
        <f>VLOOKUP(Table2[[#This Row],[Key]],[1]!Table1[#Data],8,0)</f>
        <v>3.1</v>
      </c>
      <c r="N60">
        <f>Table2[[#This Row],[Auto Arima]]-Table2[[#This Row],[Actual]]</f>
        <v>-1.1021878172215902</v>
      </c>
      <c r="O60">
        <f>_xlfn.NORM.DIST(Table2[[#This Row],[Bias_Arima]],AVERAGE(Table2[Bias_Arima]),_xlfn.STDEV.P(Table2[Bias_Arima]),FALSE)</f>
        <v>0.19226238955177521</v>
      </c>
      <c r="P60">
        <f>Table2[[#This Row],[WA]]-Table2[[#This Row],[Actual]]</f>
        <v>-1.1000000000000001</v>
      </c>
      <c r="Q60">
        <f>_xlfn.NORM.DIST(Table2[[#This Row],[Bias_WA]],AVERAGE(Table2[Bias_WA]),_xlfn.STDEV.P(Table2[Bias_WA]),FALSE)</f>
        <v>0.49586754114892245</v>
      </c>
      <c r="R60">
        <f>ABS(Table2[[#This Row],[Bias_Arima]])</f>
        <v>1.1021878172215902</v>
      </c>
      <c r="S60">
        <f>ABS(Table2[[#This Row],[Bias_WA]])</f>
        <v>1.1000000000000001</v>
      </c>
    </row>
    <row r="61" spans="1:19" x14ac:dyDescent="0.2">
      <c r="A6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visserij2021220222</v>
      </c>
      <c r="B61" t="s">
        <v>19</v>
      </c>
      <c r="C61" s="3">
        <v>44287</v>
      </c>
      <c r="D61" s="3">
        <v>44652</v>
      </c>
      <c r="E61">
        <v>4</v>
      </c>
      <c r="F61">
        <v>2.9213674603174602</v>
      </c>
      <c r="G61">
        <v>4.0999999999999996</v>
      </c>
      <c r="H61">
        <v>1.1786325396825399</v>
      </c>
      <c r="I61">
        <v>28.747135114208291</v>
      </c>
      <c r="J61">
        <v>-1.1786325396825399</v>
      </c>
      <c r="K61">
        <f>_xlfn.NORM.DIST(Table2[[#This Row],[Bias_RF]],AVERAGE(Table2[Bias_RF]),_xlfn.STDEV.P(Table2[Bias_RF]),FALSE)</f>
        <v>0.42261385650328592</v>
      </c>
      <c r="L61">
        <f>VLOOKUP(Table2[[#This Row],[Key]],[1]!Table1[#Data],7,0)</f>
        <v>3.0659898269527202</v>
      </c>
      <c r="M61">
        <f>VLOOKUP(Table2[[#This Row],[Key]],[1]!Table1[#Data],8,0)</f>
        <v>3.0666666666666602</v>
      </c>
      <c r="N61">
        <f>Table2[[#This Row],[Auto Arima]]-Table2[[#This Row],[Actual]]</f>
        <v>-1.0340101730472795</v>
      </c>
      <c r="O61">
        <f>_xlfn.NORM.DIST(Table2[[#This Row],[Bias_Arima]],AVERAGE(Table2[Bias_Arima]),_xlfn.STDEV.P(Table2[Bias_Arima]),FALSE)</f>
        <v>0.22978679380322536</v>
      </c>
      <c r="P61">
        <f>Table2[[#This Row],[WA]]-Table2[[#This Row],[Actual]]</f>
        <v>-1.0333333333333394</v>
      </c>
      <c r="Q61">
        <f>_xlfn.NORM.DIST(Table2[[#This Row],[Bias_WA]],AVERAGE(Table2[Bias_WA]),_xlfn.STDEV.P(Table2[Bias_WA]),FALSE)</f>
        <v>0.5448872287160087</v>
      </c>
      <c r="R61">
        <f>ABS(Table2[[#This Row],[Bias_Arima]])</f>
        <v>1.0340101730472795</v>
      </c>
      <c r="S61">
        <f>ABS(Table2[[#This Row],[Bias_WA]])</f>
        <v>1.0333333333333394</v>
      </c>
    </row>
    <row r="62" spans="1:19" x14ac:dyDescent="0.2">
      <c r="A6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visserij2021220223</v>
      </c>
      <c r="B62" t="s">
        <v>19</v>
      </c>
      <c r="C62" s="3">
        <v>44287</v>
      </c>
      <c r="D62" s="3">
        <v>44743</v>
      </c>
      <c r="E62">
        <v>5</v>
      </c>
      <c r="F62">
        <v>2.9022984126984119</v>
      </c>
      <c r="G62">
        <v>3.1</v>
      </c>
      <c r="H62">
        <v>0.19770158730158821</v>
      </c>
      <c r="I62">
        <v>6.3774705581157471</v>
      </c>
      <c r="J62">
        <v>-0.19770158730158821</v>
      </c>
      <c r="K62">
        <f>_xlfn.NORM.DIST(Table2[[#This Row],[Bias_RF]],AVERAGE(Table2[Bias_RF]),_xlfn.STDEV.P(Table2[Bias_RF]),FALSE)</f>
        <v>0.44821257403844589</v>
      </c>
      <c r="L62">
        <f>VLOOKUP(Table2[[#This Row],[Key]],[1]!Table1[#Data],7,0)</f>
        <v>3.0428292269156301</v>
      </c>
      <c r="M62">
        <f>VLOOKUP(Table2[[#This Row],[Key]],[1]!Table1[#Data],8,0)</f>
        <v>3.0333333333333301</v>
      </c>
      <c r="N62">
        <f>Table2[[#This Row],[Auto Arima]]-Table2[[#This Row],[Actual]]</f>
        <v>-5.7170773084370019E-2</v>
      </c>
      <c r="O62">
        <f>_xlfn.NORM.DIST(Table2[[#This Row],[Bias_Arima]],AVERAGE(Table2[Bias_Arima]),_xlfn.STDEV.P(Table2[Bias_Arima]),FALSE)</f>
        <v>0.66831429899541639</v>
      </c>
      <c r="P62">
        <f>Table2[[#This Row],[WA]]-Table2[[#This Row],[Actual]]</f>
        <v>-6.6666666666669983E-2</v>
      </c>
      <c r="Q62">
        <f>_xlfn.NORM.DIST(Table2[[#This Row],[Bias_WA]],AVERAGE(Table2[Bias_WA]),_xlfn.STDEV.P(Table2[Bias_WA]),FALSE)</f>
        <v>0.43470451260022758</v>
      </c>
      <c r="R62">
        <f>ABS(Table2[[#This Row],[Bias_Arima]])</f>
        <v>5.7170773084370019E-2</v>
      </c>
      <c r="S62">
        <f>ABS(Table2[[#This Row],[Bias_WA]])</f>
        <v>6.6666666666669983E-2</v>
      </c>
    </row>
    <row r="63" spans="1:19" x14ac:dyDescent="0.2">
      <c r="A6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visserij2021220224</v>
      </c>
      <c r="B63" t="s">
        <v>19</v>
      </c>
      <c r="C63" s="3">
        <v>44287</v>
      </c>
      <c r="D63" s="3">
        <v>44835</v>
      </c>
      <c r="E63">
        <v>6</v>
      </c>
      <c r="F63">
        <v>2.9022984126984119</v>
      </c>
      <c r="G63">
        <v>3.3</v>
      </c>
      <c r="H63">
        <v>0.39770158730158789</v>
      </c>
      <c r="I63">
        <v>12.05156325156327</v>
      </c>
      <c r="J63">
        <v>-0.39770158730158789</v>
      </c>
      <c r="K63">
        <f>_xlfn.NORM.DIST(Table2[[#This Row],[Bias_RF]],AVERAGE(Table2[Bias_RF]),_xlfn.STDEV.P(Table2[Bias_RF]),FALSE)</f>
        <v>0.51249419382132477</v>
      </c>
      <c r="L63">
        <f>VLOOKUP(Table2[[#This Row],[Key]],[1]!Table1[#Data],7,0)</f>
        <v>3.0259727315318101</v>
      </c>
      <c r="M63">
        <f>VLOOKUP(Table2[[#This Row],[Key]],[1]!Table1[#Data],8,0)</f>
        <v>2.8333333333333299</v>
      </c>
      <c r="N63">
        <f>Table2[[#This Row],[Auto Arima]]-Table2[[#This Row],[Actual]]</f>
        <v>-0.2740272684681897</v>
      </c>
      <c r="O63">
        <f>_xlfn.NORM.DIST(Table2[[#This Row],[Bias_Arima]],AVERAGE(Table2[Bias_Arima]),_xlfn.STDEV.P(Table2[Bias_Arima]),FALSE)</f>
        <v>0.67035694753058372</v>
      </c>
      <c r="P63">
        <f>Table2[[#This Row],[WA]]-Table2[[#This Row],[Actual]]</f>
        <v>-0.46666666666666989</v>
      </c>
      <c r="Q63">
        <f>_xlfn.NORM.DIST(Table2[[#This Row],[Bias_WA]],AVERAGE(Table2[Bias_WA]),_xlfn.STDEV.P(Table2[Bias_WA]),FALSE)</f>
        <v>0.68511725896976461</v>
      </c>
      <c r="R63">
        <f>ABS(Table2[[#This Row],[Bias_Arima]])</f>
        <v>0.2740272684681897</v>
      </c>
      <c r="S63">
        <f>ABS(Table2[[#This Row],[Bias_WA]])</f>
        <v>0.46666666666666989</v>
      </c>
    </row>
    <row r="64" spans="1:19" x14ac:dyDescent="0.2">
      <c r="A6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visserij2021220231</v>
      </c>
      <c r="B64" t="s">
        <v>19</v>
      </c>
      <c r="C64" s="3">
        <v>44287</v>
      </c>
      <c r="D64" s="3">
        <v>44927</v>
      </c>
      <c r="E64">
        <v>7</v>
      </c>
      <c r="F64">
        <v>2.9022984126984119</v>
      </c>
      <c r="G64">
        <v>3.8</v>
      </c>
      <c r="H64">
        <v>0.89770158730158789</v>
      </c>
      <c r="I64">
        <v>23.623725981620741</v>
      </c>
      <c r="J64">
        <v>-0.89770158730158789</v>
      </c>
      <c r="K64">
        <f>_xlfn.NORM.DIST(Table2[[#This Row],[Bias_RF]],AVERAGE(Table2[Bias_RF]),_xlfn.STDEV.P(Table2[Bias_RF]),FALSE)</f>
        <v>0.51653494596033911</v>
      </c>
      <c r="L64">
        <f>VLOOKUP(Table2[[#This Row],[Key]],[1]!Table1[#Data],7,0)</f>
        <v>3.0514783723782002</v>
      </c>
      <c r="M64">
        <f>VLOOKUP(Table2[[#This Row],[Key]],[1]!Table1[#Data],8,0)</f>
        <v>3.1</v>
      </c>
      <c r="N64">
        <f>Table2[[#This Row],[Auto Arima]]-Table2[[#This Row],[Actual]]</f>
        <v>-0.74852162762179963</v>
      </c>
      <c r="O64">
        <f>_xlfn.NORM.DIST(Table2[[#This Row],[Bias_Arima]],AVERAGE(Table2[Bias_Arima]),_xlfn.STDEV.P(Table2[Bias_Arima]),FALSE)</f>
        <v>0.4184934517955583</v>
      </c>
      <c r="P64">
        <f>Table2[[#This Row],[WA]]-Table2[[#This Row],[Actual]]</f>
        <v>-0.69999999999999973</v>
      </c>
      <c r="Q64">
        <f>_xlfn.NORM.DIST(Table2[[#This Row],[Bias_WA]],AVERAGE(Table2[Bias_WA]),_xlfn.STDEV.P(Table2[Bias_WA]),FALSE)</f>
        <v>0.70578855065157509</v>
      </c>
      <c r="R64">
        <f>ABS(Table2[[#This Row],[Bias_Arima]])</f>
        <v>0.74852162762179963</v>
      </c>
      <c r="S64">
        <f>ABS(Table2[[#This Row],[Bias_WA]])</f>
        <v>0.69999999999999973</v>
      </c>
    </row>
    <row r="65" spans="1:19" x14ac:dyDescent="0.2">
      <c r="A6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visserij2021220232</v>
      </c>
      <c r="B65" t="s">
        <v>19</v>
      </c>
      <c r="C65" s="3">
        <v>44287</v>
      </c>
      <c r="D65" s="3">
        <v>45017</v>
      </c>
      <c r="E65">
        <v>8</v>
      </c>
      <c r="F65">
        <v>2.9022984126984119</v>
      </c>
      <c r="G65">
        <v>3.4</v>
      </c>
      <c r="H65">
        <v>0.49770158730158798</v>
      </c>
      <c r="I65">
        <v>14.638281979458471</v>
      </c>
      <c r="J65">
        <v>-0.49770158730158798</v>
      </c>
      <c r="K65">
        <f>_xlfn.NORM.DIST(Table2[[#This Row],[Bias_RF]],AVERAGE(Table2[Bias_RF]),_xlfn.STDEV.P(Table2[Bias_RF]),FALSE)</f>
        <v>0.53285773649605428</v>
      </c>
      <c r="L65">
        <f>VLOOKUP(Table2[[#This Row],[Key]],[1]!Table1[#Data],7,0)</f>
        <v>3.15138796174675</v>
      </c>
      <c r="M65">
        <f>VLOOKUP(Table2[[#This Row],[Key]],[1]!Table1[#Data],8,0)</f>
        <v>3.0666666666666602</v>
      </c>
      <c r="N65">
        <f>Table2[[#This Row],[Auto Arima]]-Table2[[#This Row],[Actual]]</f>
        <v>-0.24861203825324996</v>
      </c>
      <c r="O65">
        <f>_xlfn.NORM.DIST(Table2[[#This Row],[Bias_Arima]],AVERAGE(Table2[Bias_Arima]),_xlfn.STDEV.P(Table2[Bias_Arima]),FALSE)</f>
        <v>0.67488330541196284</v>
      </c>
      <c r="P65">
        <f>Table2[[#This Row],[WA]]-Table2[[#This Row],[Actual]]</f>
        <v>-0.3333333333333397</v>
      </c>
      <c r="Q65">
        <f>_xlfn.NORM.DIST(Table2[[#This Row],[Bias_WA]],AVERAGE(Table2[Bias_WA]),_xlfn.STDEV.P(Table2[Bias_WA]),FALSE)</f>
        <v>0.62306179826912511</v>
      </c>
      <c r="R65">
        <f>ABS(Table2[[#This Row],[Bias_Arima]])</f>
        <v>0.24861203825324996</v>
      </c>
      <c r="S65">
        <f>ABS(Table2[[#This Row],[Bias_WA]])</f>
        <v>0.3333333333333397</v>
      </c>
    </row>
    <row r="66" spans="1:19" x14ac:dyDescent="0.2">
      <c r="A6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visserij2021320214</v>
      </c>
      <c r="B66" t="s">
        <v>19</v>
      </c>
      <c r="C66" s="3">
        <v>44378</v>
      </c>
      <c r="D66" s="3">
        <v>44470</v>
      </c>
      <c r="E66">
        <v>1</v>
      </c>
      <c r="F66">
        <v>3.4099499999999989</v>
      </c>
      <c r="G66">
        <v>3.8</v>
      </c>
      <c r="H66">
        <v>0.3900500000000009</v>
      </c>
      <c r="I66">
        <v>10.26447368421055</v>
      </c>
      <c r="J66">
        <v>-0.3900500000000009</v>
      </c>
      <c r="K66">
        <f>_xlfn.NORM.DIST(Table2[[#This Row],[Bias_RF]],AVERAGE(Table2[Bias_RF]),_xlfn.STDEV.P(Table2[Bias_RF]),FALSE)</f>
        <v>0.51057517507538053</v>
      </c>
      <c r="L66">
        <f>VLOOKUP(Table2[[#This Row],[Key]],[1]!Table1[#Data],7,0)</f>
        <v>3.3890275096137601</v>
      </c>
      <c r="M66">
        <f>VLOOKUP(Table2[[#This Row],[Key]],[1]!Table1[#Data],8,0)</f>
        <v>2.8333333333333299</v>
      </c>
      <c r="N66">
        <f>Table2[[#This Row],[Auto Arima]]-Table2[[#This Row],[Actual]]</f>
        <v>-0.41097249038623973</v>
      </c>
      <c r="O66">
        <f>_xlfn.NORM.DIST(Table2[[#This Row],[Bias_Arima]],AVERAGE(Table2[Bias_Arima]),_xlfn.STDEV.P(Table2[Bias_Arima]),FALSE)</f>
        <v>0.62588275949508587</v>
      </c>
      <c r="P66">
        <f>Table2[[#This Row],[WA]]-Table2[[#This Row],[Actual]]</f>
        <v>-0.96666666666666989</v>
      </c>
      <c r="Q66">
        <f>_xlfn.NORM.DIST(Table2[[#This Row],[Bias_WA]],AVERAGE(Table2[Bias_WA]),_xlfn.STDEV.P(Table2[Bias_WA]),FALSE)</f>
        <v>0.59032583876504297</v>
      </c>
      <c r="R66">
        <f>ABS(Table2[[#This Row],[Bias_Arima]])</f>
        <v>0.41097249038623973</v>
      </c>
      <c r="S66">
        <f>ABS(Table2[[#This Row],[Bias_WA]])</f>
        <v>0.96666666666666989</v>
      </c>
    </row>
    <row r="67" spans="1:19" x14ac:dyDescent="0.2">
      <c r="A6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visserij2021320221</v>
      </c>
      <c r="B67" t="s">
        <v>19</v>
      </c>
      <c r="C67" s="3">
        <v>44378</v>
      </c>
      <c r="D67" s="3">
        <v>44562</v>
      </c>
      <c r="E67">
        <v>2</v>
      </c>
      <c r="F67">
        <v>3.0366210317460309</v>
      </c>
      <c r="G67">
        <v>4.2</v>
      </c>
      <c r="H67">
        <v>1.163378968253969</v>
      </c>
      <c r="I67">
        <v>27.699499244142121</v>
      </c>
      <c r="J67">
        <v>-1.163378968253969</v>
      </c>
      <c r="K67">
        <f>_xlfn.NORM.DIST(Table2[[#This Row],[Bias_RF]],AVERAGE(Table2[Bias_RF]),_xlfn.STDEV.P(Table2[Bias_RF]),FALSE)</f>
        <v>0.42886572872248091</v>
      </c>
      <c r="L67">
        <f>VLOOKUP(Table2[[#This Row],[Key]],[1]!Table1[#Data],7,0)</f>
        <v>3.3118671108643198</v>
      </c>
      <c r="M67">
        <f>VLOOKUP(Table2[[#This Row],[Key]],[1]!Table1[#Data],8,0)</f>
        <v>3.1</v>
      </c>
      <c r="N67">
        <f>Table2[[#This Row],[Auto Arima]]-Table2[[#This Row],[Actual]]</f>
        <v>-0.88813288913568034</v>
      </c>
      <c r="O67">
        <f>_xlfn.NORM.DIST(Table2[[#This Row],[Bias_Arima]],AVERAGE(Table2[Bias_Arima]),_xlfn.STDEV.P(Table2[Bias_Arima]),FALSE)</f>
        <v>0.32154934458300888</v>
      </c>
      <c r="P67">
        <f>Table2[[#This Row],[WA]]-Table2[[#This Row],[Actual]]</f>
        <v>-1.1000000000000001</v>
      </c>
      <c r="Q67">
        <f>_xlfn.NORM.DIST(Table2[[#This Row],[Bias_WA]],AVERAGE(Table2[Bias_WA]),_xlfn.STDEV.P(Table2[Bias_WA]),FALSE)</f>
        <v>0.49586754114892245</v>
      </c>
      <c r="R67">
        <f>ABS(Table2[[#This Row],[Bias_Arima]])</f>
        <v>0.88813288913568034</v>
      </c>
      <c r="S67">
        <f>ABS(Table2[[#This Row],[Bias_WA]])</f>
        <v>1.1000000000000001</v>
      </c>
    </row>
    <row r="68" spans="1:19" x14ac:dyDescent="0.2">
      <c r="A6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visserij2021320222</v>
      </c>
      <c r="B68" t="s">
        <v>19</v>
      </c>
      <c r="C68" s="3">
        <v>44378</v>
      </c>
      <c r="D68" s="3">
        <v>44652</v>
      </c>
      <c r="E68">
        <v>3</v>
      </c>
      <c r="F68">
        <v>3.0366210317460309</v>
      </c>
      <c r="G68">
        <v>4.0999999999999996</v>
      </c>
      <c r="H68">
        <v>1.0633789682539689</v>
      </c>
      <c r="I68">
        <v>25.936072396438259</v>
      </c>
      <c r="J68">
        <v>-1.0633789682539689</v>
      </c>
      <c r="K68">
        <f>_xlfn.NORM.DIST(Table2[[#This Row],[Bias_RF]],AVERAGE(Table2[Bias_RF]),_xlfn.STDEV.P(Table2[Bias_RF]),FALSE)</f>
        <v>0.46714596255687008</v>
      </c>
      <c r="L68">
        <f>VLOOKUP(Table2[[#This Row],[Key]],[1]!Table1[#Data],7,0)</f>
        <v>3.25137636192613</v>
      </c>
      <c r="M68">
        <f>VLOOKUP(Table2[[#This Row],[Key]],[1]!Table1[#Data],8,0)</f>
        <v>3.0666666666666602</v>
      </c>
      <c r="N68">
        <f>Table2[[#This Row],[Auto Arima]]-Table2[[#This Row],[Actual]]</f>
        <v>-0.84862363807386965</v>
      </c>
      <c r="O68">
        <f>_xlfn.NORM.DIST(Table2[[#This Row],[Bias_Arima]],AVERAGE(Table2[Bias_Arima]),_xlfn.STDEV.P(Table2[Bias_Arima]),FALSE)</f>
        <v>0.34844618975822778</v>
      </c>
      <c r="P68">
        <f>Table2[[#This Row],[WA]]-Table2[[#This Row],[Actual]]</f>
        <v>-1.0333333333333394</v>
      </c>
      <c r="Q68">
        <f>_xlfn.NORM.DIST(Table2[[#This Row],[Bias_WA]],AVERAGE(Table2[Bias_WA]),_xlfn.STDEV.P(Table2[Bias_WA]),FALSE)</f>
        <v>0.5448872287160087</v>
      </c>
      <c r="R68">
        <f>ABS(Table2[[#This Row],[Bias_Arima]])</f>
        <v>0.84862363807386965</v>
      </c>
      <c r="S68">
        <f>ABS(Table2[[#This Row],[Bias_WA]])</f>
        <v>1.0333333333333394</v>
      </c>
    </row>
    <row r="69" spans="1:19" x14ac:dyDescent="0.2">
      <c r="A6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visserij2021320223</v>
      </c>
      <c r="B69" t="s">
        <v>19</v>
      </c>
      <c r="C69" s="3">
        <v>44378</v>
      </c>
      <c r="D69" s="3">
        <v>44743</v>
      </c>
      <c r="E69">
        <v>4</v>
      </c>
      <c r="F69">
        <v>3.0220210317460299</v>
      </c>
      <c r="G69">
        <v>3.1</v>
      </c>
      <c r="H69">
        <v>7.7978968253969771E-2</v>
      </c>
      <c r="I69">
        <v>2.515450588837735</v>
      </c>
      <c r="J69">
        <v>-7.7978968253969771E-2</v>
      </c>
      <c r="K69">
        <f>_xlfn.NORM.DIST(Table2[[#This Row],[Bias_RF]],AVERAGE(Table2[Bias_RF]),_xlfn.STDEV.P(Table2[Bias_RF]),FALSE)</f>
        <v>0.39911749563174514</v>
      </c>
      <c r="L69">
        <f>VLOOKUP(Table2[[#This Row],[Key]],[1]!Table1[#Data],7,0)</f>
        <v>3.2067156361810598</v>
      </c>
      <c r="M69">
        <f>VLOOKUP(Table2[[#This Row],[Key]],[1]!Table1[#Data],8,0)</f>
        <v>3.2666666666666599</v>
      </c>
      <c r="N69">
        <f>Table2[[#This Row],[Auto Arima]]-Table2[[#This Row],[Actual]]</f>
        <v>0.10671563618105973</v>
      </c>
      <c r="O69">
        <f>_xlfn.NORM.DIST(Table2[[#This Row],[Bias_Arima]],AVERAGE(Table2[Bias_Arima]),_xlfn.STDEV.P(Table2[Bias_Arima]),FALSE)</f>
        <v>0.60884418713311983</v>
      </c>
      <c r="P69">
        <f>Table2[[#This Row],[WA]]-Table2[[#This Row],[Actual]]</f>
        <v>0.16666666666665986</v>
      </c>
      <c r="Q69">
        <f>_xlfn.NORM.DIST(Table2[[#This Row],[Bias_WA]],AVERAGE(Table2[Bias_WA]),_xlfn.STDEV.P(Table2[Bias_WA]),FALSE)</f>
        <v>0.26339324325908536</v>
      </c>
      <c r="R69">
        <f>ABS(Table2[[#This Row],[Bias_Arima]])</f>
        <v>0.10671563618105973</v>
      </c>
      <c r="S69">
        <f>ABS(Table2[[#This Row],[Bias_WA]])</f>
        <v>0.16666666666665986</v>
      </c>
    </row>
    <row r="70" spans="1:19" x14ac:dyDescent="0.2">
      <c r="A7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visserij2021320224</v>
      </c>
      <c r="B70" t="s">
        <v>19</v>
      </c>
      <c r="C70" s="3">
        <v>44378</v>
      </c>
      <c r="D70" s="3">
        <v>44835</v>
      </c>
      <c r="E70">
        <v>5</v>
      </c>
      <c r="F70">
        <v>3.0220210317460299</v>
      </c>
      <c r="G70">
        <v>3.3</v>
      </c>
      <c r="H70">
        <v>0.27797896825396951</v>
      </c>
      <c r="I70">
        <v>8.4236050986051367</v>
      </c>
      <c r="J70">
        <v>-0.27797896825396951</v>
      </c>
      <c r="K70">
        <f>_xlfn.NORM.DIST(Table2[[#This Row],[Bias_RF]],AVERAGE(Table2[Bias_RF]),_xlfn.STDEV.P(Table2[Bias_RF]),FALSE)</f>
        <v>0.4772531915503917</v>
      </c>
      <c r="L70">
        <f>VLOOKUP(Table2[[#This Row],[Key]],[1]!Table1[#Data],7,0)</f>
        <v>3.1737423227556598</v>
      </c>
      <c r="M70">
        <f>VLOOKUP(Table2[[#This Row],[Key]],[1]!Table1[#Data],8,0)</f>
        <v>2.8333333333333299</v>
      </c>
      <c r="N70">
        <f>Table2[[#This Row],[Auto Arima]]-Table2[[#This Row],[Actual]]</f>
        <v>-0.12625767724434001</v>
      </c>
      <c r="O70">
        <f>_xlfn.NORM.DIST(Table2[[#This Row],[Bias_Arima]],AVERAGE(Table2[Bias_Arima]),_xlfn.STDEV.P(Table2[Bias_Arima]),FALSE)</f>
        <v>0.67898644896952665</v>
      </c>
      <c r="P70">
        <f>Table2[[#This Row],[WA]]-Table2[[#This Row],[Actual]]</f>
        <v>-0.46666666666666989</v>
      </c>
      <c r="Q70">
        <f>_xlfn.NORM.DIST(Table2[[#This Row],[Bias_WA]],AVERAGE(Table2[Bias_WA]),_xlfn.STDEV.P(Table2[Bias_WA]),FALSE)</f>
        <v>0.68511725896976461</v>
      </c>
      <c r="R70">
        <f>ABS(Table2[[#This Row],[Bias_Arima]])</f>
        <v>0.12625767724434001</v>
      </c>
      <c r="S70">
        <f>ABS(Table2[[#This Row],[Bias_WA]])</f>
        <v>0.46666666666666989</v>
      </c>
    </row>
    <row r="71" spans="1:19" x14ac:dyDescent="0.2">
      <c r="A7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visserij2021320231</v>
      </c>
      <c r="B71" t="s">
        <v>19</v>
      </c>
      <c r="C71" s="3">
        <v>44378</v>
      </c>
      <c r="D71" s="3">
        <v>44927</v>
      </c>
      <c r="E71">
        <v>6</v>
      </c>
      <c r="F71">
        <v>3.0220210317460299</v>
      </c>
      <c r="G71">
        <v>3.8</v>
      </c>
      <c r="H71">
        <v>0.77797896825396951</v>
      </c>
      <c r="I71">
        <v>20.473130743525509</v>
      </c>
      <c r="J71">
        <v>-0.77797896825396951</v>
      </c>
      <c r="K71">
        <f>_xlfn.NORM.DIST(Table2[[#This Row],[Bias_RF]],AVERAGE(Table2[Bias_RF]),_xlfn.STDEV.P(Table2[Bias_RF]),FALSE)</f>
        <v>0.53798170319852645</v>
      </c>
      <c r="L71">
        <f>VLOOKUP(Table2[[#This Row],[Key]],[1]!Table1[#Data],7,0)</f>
        <v>3.1540069972365901</v>
      </c>
      <c r="M71">
        <f>VLOOKUP(Table2[[#This Row],[Key]],[1]!Table1[#Data],8,0)</f>
        <v>3.1</v>
      </c>
      <c r="N71">
        <f>Table2[[#This Row],[Auto Arima]]-Table2[[#This Row],[Actual]]</f>
        <v>-0.64599300276340976</v>
      </c>
      <c r="O71">
        <f>_xlfn.NORM.DIST(Table2[[#This Row],[Bias_Arima]],AVERAGE(Table2[Bias_Arima]),_xlfn.STDEV.P(Table2[Bias_Arima]),FALSE)</f>
        <v>0.48981002931066947</v>
      </c>
      <c r="P71">
        <f>Table2[[#This Row],[WA]]-Table2[[#This Row],[Actual]]</f>
        <v>-0.69999999999999973</v>
      </c>
      <c r="Q71">
        <f>_xlfn.NORM.DIST(Table2[[#This Row],[Bias_WA]],AVERAGE(Table2[Bias_WA]),_xlfn.STDEV.P(Table2[Bias_WA]),FALSE)</f>
        <v>0.70578855065157509</v>
      </c>
      <c r="R71">
        <f>ABS(Table2[[#This Row],[Bias_Arima]])</f>
        <v>0.64599300276340976</v>
      </c>
      <c r="S71">
        <f>ABS(Table2[[#This Row],[Bias_WA]])</f>
        <v>0.69999999999999973</v>
      </c>
    </row>
    <row r="72" spans="1:19" x14ac:dyDescent="0.2">
      <c r="A7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visserij2021320232</v>
      </c>
      <c r="B72" t="s">
        <v>19</v>
      </c>
      <c r="C72" s="3">
        <v>44378</v>
      </c>
      <c r="D72" s="3">
        <v>45017</v>
      </c>
      <c r="E72">
        <v>7</v>
      </c>
      <c r="F72">
        <v>3.0220210317460299</v>
      </c>
      <c r="G72">
        <v>3.4</v>
      </c>
      <c r="H72">
        <v>0.37797896825396959</v>
      </c>
      <c r="I72">
        <v>11.11702847805793</v>
      </c>
      <c r="J72">
        <v>-0.37797896825396959</v>
      </c>
      <c r="K72">
        <f>_xlfn.NORM.DIST(Table2[[#This Row],[Bias_RF]],AVERAGE(Table2[Bias_RF]),_xlfn.STDEV.P(Table2[Bias_RF]),FALSE)</f>
        <v>0.50744940593432908</v>
      </c>
      <c r="L72">
        <f>VLOOKUP(Table2[[#This Row],[Key]],[1]!Table1[#Data],7,0)</f>
        <v>3.2425669358674201</v>
      </c>
      <c r="M72">
        <f>VLOOKUP(Table2[[#This Row],[Key]],[1]!Table1[#Data],8,0)</f>
        <v>3.0666666666666602</v>
      </c>
      <c r="N72">
        <f>Table2[[#This Row],[Auto Arima]]-Table2[[#This Row],[Actual]]</f>
        <v>-0.15743306413257985</v>
      </c>
      <c r="O72">
        <f>_xlfn.NORM.DIST(Table2[[#This Row],[Bias_Arima]],AVERAGE(Table2[Bias_Arima]),_xlfn.STDEV.P(Table2[Bias_Arima]),FALSE)</f>
        <v>0.68075141060217015</v>
      </c>
      <c r="P72">
        <f>Table2[[#This Row],[WA]]-Table2[[#This Row],[Actual]]</f>
        <v>-0.3333333333333397</v>
      </c>
      <c r="Q72">
        <f>_xlfn.NORM.DIST(Table2[[#This Row],[Bias_WA]],AVERAGE(Table2[Bias_WA]),_xlfn.STDEV.P(Table2[Bias_WA]),FALSE)</f>
        <v>0.62306179826912511</v>
      </c>
      <c r="R72">
        <f>ABS(Table2[[#This Row],[Bias_Arima]])</f>
        <v>0.15743306413257985</v>
      </c>
      <c r="S72">
        <f>ABS(Table2[[#This Row],[Bias_WA]])</f>
        <v>0.3333333333333397</v>
      </c>
    </row>
    <row r="73" spans="1:19" x14ac:dyDescent="0.2">
      <c r="A7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visserij2021320233</v>
      </c>
      <c r="B73" t="s">
        <v>19</v>
      </c>
      <c r="C73" s="3">
        <v>44378</v>
      </c>
      <c r="D73" s="3">
        <v>45108</v>
      </c>
      <c r="E73">
        <v>8</v>
      </c>
      <c r="F73">
        <v>3.0220210317460299</v>
      </c>
      <c r="G73">
        <v>3.7</v>
      </c>
      <c r="H73">
        <v>0.67797896825396986</v>
      </c>
      <c r="I73">
        <v>18.323755898755941</v>
      </c>
      <c r="J73">
        <v>-0.67797896825396986</v>
      </c>
      <c r="K73">
        <f>_xlfn.NORM.DIST(Table2[[#This Row],[Bias_RF]],AVERAGE(Table2[Bias_RF]),_xlfn.STDEV.P(Table2[Bias_RF]),FALSE)</f>
        <v>0.54526038631734552</v>
      </c>
      <c r="L73">
        <f>VLOOKUP(Table2[[#This Row],[Key]],[1]!Table1[#Data],7,0)</f>
        <v>3.2450657802393601</v>
      </c>
      <c r="M73">
        <f>VLOOKUP(Table2[[#This Row],[Key]],[1]!Table1[#Data],8,0)</f>
        <v>3.2666666666666599</v>
      </c>
      <c r="N73">
        <f>Table2[[#This Row],[Auto Arima]]-Table2[[#This Row],[Actual]]</f>
        <v>-0.45493421976064008</v>
      </c>
      <c r="O73">
        <f>_xlfn.NORM.DIST(Table2[[#This Row],[Bias_Arima]],AVERAGE(Table2[Bias_Arima]),_xlfn.STDEV.P(Table2[Bias_Arima]),FALSE)</f>
        <v>0.60518961030921781</v>
      </c>
      <c r="P73">
        <f>Table2[[#This Row],[WA]]-Table2[[#This Row],[Actual]]</f>
        <v>-0.43333333333334023</v>
      </c>
      <c r="Q73">
        <f>_xlfn.NORM.DIST(Table2[[#This Row],[Bias_WA]],AVERAGE(Table2[Bias_WA]),_xlfn.STDEV.P(Table2[Bias_WA]),FALSE)</f>
        <v>0.67261241795071214</v>
      </c>
      <c r="R73">
        <f>ABS(Table2[[#This Row],[Bias_Arima]])</f>
        <v>0.45493421976064008</v>
      </c>
      <c r="S73">
        <f>ABS(Table2[[#This Row],[Bias_WA]])</f>
        <v>0.43333333333334023</v>
      </c>
    </row>
    <row r="74" spans="1:19" x14ac:dyDescent="0.2">
      <c r="A7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visserij2021420221</v>
      </c>
      <c r="B74" t="s">
        <v>19</v>
      </c>
      <c r="C74" s="3">
        <v>44470</v>
      </c>
      <c r="D74" s="3">
        <v>44562</v>
      </c>
      <c r="E74">
        <v>1</v>
      </c>
      <c r="F74">
        <v>3.096801984126984</v>
      </c>
      <c r="G74">
        <v>4.2</v>
      </c>
      <c r="H74">
        <v>1.103198015873017</v>
      </c>
      <c r="I74">
        <v>26.266619425548011</v>
      </c>
      <c r="J74">
        <v>-1.103198015873017</v>
      </c>
      <c r="K74">
        <f>_xlfn.NORM.DIST(Table2[[#This Row],[Bias_RF]],AVERAGE(Table2[Bias_RF]),_xlfn.STDEV.P(Table2[Bias_RF]),FALSE)</f>
        <v>0.45252253831315908</v>
      </c>
      <c r="L74">
        <f>VLOOKUP(Table2[[#This Row],[Key]],[1]!Table1[#Data],7,0)</f>
        <v>3.6748208668917202</v>
      </c>
      <c r="M74">
        <f>VLOOKUP(Table2[[#This Row],[Key]],[1]!Table1[#Data],8,0)</f>
        <v>3.1</v>
      </c>
      <c r="N74">
        <f>Table2[[#This Row],[Auto Arima]]-Table2[[#This Row],[Actual]]</f>
        <v>-0.52517913310828002</v>
      </c>
      <c r="O74">
        <f>_xlfn.NORM.DIST(Table2[[#This Row],[Bias_Arima]],AVERAGE(Table2[Bias_Arima]),_xlfn.STDEV.P(Table2[Bias_Arima]),FALSE)</f>
        <v>0.56687232154871969</v>
      </c>
      <c r="P74">
        <f>Table2[[#This Row],[WA]]-Table2[[#This Row],[Actual]]</f>
        <v>-1.1000000000000001</v>
      </c>
      <c r="Q74">
        <f>_xlfn.NORM.DIST(Table2[[#This Row],[Bias_WA]],AVERAGE(Table2[Bias_WA]),_xlfn.STDEV.P(Table2[Bias_WA]),FALSE)</f>
        <v>0.49586754114892245</v>
      </c>
      <c r="R74">
        <f>ABS(Table2[[#This Row],[Bias_Arima]])</f>
        <v>0.52517913310828002</v>
      </c>
      <c r="S74">
        <f>ABS(Table2[[#This Row],[Bias_WA]])</f>
        <v>1.1000000000000001</v>
      </c>
    </row>
    <row r="75" spans="1:19" x14ac:dyDescent="0.2">
      <c r="A7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visserij2021420222</v>
      </c>
      <c r="B75" t="s">
        <v>19</v>
      </c>
      <c r="C75" s="3">
        <v>44470</v>
      </c>
      <c r="D75" s="3">
        <v>44652</v>
      </c>
      <c r="E75">
        <v>2</v>
      </c>
      <c r="F75">
        <v>3.096801984126984</v>
      </c>
      <c r="G75">
        <v>4.0999999999999996</v>
      </c>
      <c r="H75">
        <v>1.003198015873016</v>
      </c>
      <c r="I75">
        <v>24.468244289585758</v>
      </c>
      <c r="J75">
        <v>-1.003198015873016</v>
      </c>
      <c r="K75">
        <f>_xlfn.NORM.DIST(Table2[[#This Row],[Bias_RF]],AVERAGE(Table2[Bias_RF]),_xlfn.STDEV.P(Table2[Bias_RF]),FALSE)</f>
        <v>0.48739910338110654</v>
      </c>
      <c r="L75">
        <f>VLOOKUP(Table2[[#This Row],[Key]],[1]!Table1[#Data],7,0)</f>
        <v>3.56454103645647</v>
      </c>
      <c r="M75">
        <f>VLOOKUP(Table2[[#This Row],[Key]],[1]!Table1[#Data],8,0)</f>
        <v>3.0666666666666602</v>
      </c>
      <c r="N75">
        <f>Table2[[#This Row],[Auto Arima]]-Table2[[#This Row],[Actual]]</f>
        <v>-0.53545896354352962</v>
      </c>
      <c r="O75">
        <f>_xlfn.NORM.DIST(Table2[[#This Row],[Bias_Arima]],AVERAGE(Table2[Bias_Arima]),_xlfn.STDEV.P(Table2[Bias_Arima]),FALSE)</f>
        <v>0.56079555372002776</v>
      </c>
      <c r="P75">
        <f>Table2[[#This Row],[WA]]-Table2[[#This Row],[Actual]]</f>
        <v>-1.0333333333333394</v>
      </c>
      <c r="Q75">
        <f>_xlfn.NORM.DIST(Table2[[#This Row],[Bias_WA]],AVERAGE(Table2[Bias_WA]),_xlfn.STDEV.P(Table2[Bias_WA]),FALSE)</f>
        <v>0.5448872287160087</v>
      </c>
      <c r="R75">
        <f>ABS(Table2[[#This Row],[Bias_Arima]])</f>
        <v>0.53545896354352962</v>
      </c>
      <c r="S75">
        <f>ABS(Table2[[#This Row],[Bias_WA]])</f>
        <v>1.0333333333333394</v>
      </c>
    </row>
    <row r="76" spans="1:19" x14ac:dyDescent="0.2">
      <c r="A7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visserij2021420223</v>
      </c>
      <c r="B76" t="s">
        <v>19</v>
      </c>
      <c r="C76" s="3">
        <v>44470</v>
      </c>
      <c r="D76" s="3">
        <v>44743</v>
      </c>
      <c r="E76">
        <v>3</v>
      </c>
      <c r="F76">
        <v>3.0915519841269838</v>
      </c>
      <c r="G76">
        <v>3.1</v>
      </c>
      <c r="H76">
        <v>8.4480158730162458E-3</v>
      </c>
      <c r="I76">
        <v>0.2725166410650402</v>
      </c>
      <c r="J76">
        <v>-8.4480158730162458E-3</v>
      </c>
      <c r="K76">
        <f>_xlfn.NORM.DIST(Table2[[#This Row],[Bias_RF]],AVERAGE(Table2[Bias_RF]),_xlfn.STDEV.P(Table2[Bias_RF]),FALSE)</f>
        <v>0.36855068185206952</v>
      </c>
      <c r="L76">
        <f>VLOOKUP(Table2[[#This Row],[Key]],[1]!Table1[#Data],7,0)</f>
        <v>3.4784242101004201</v>
      </c>
      <c r="M76">
        <f>VLOOKUP(Table2[[#This Row],[Key]],[1]!Table1[#Data],8,0)</f>
        <v>3.2666666666666599</v>
      </c>
      <c r="N76">
        <f>Table2[[#This Row],[Auto Arima]]-Table2[[#This Row],[Actual]]</f>
        <v>0.37842421010042004</v>
      </c>
      <c r="O76">
        <f>_xlfn.NORM.DIST(Table2[[#This Row],[Bias_Arima]],AVERAGE(Table2[Bias_Arima]),_xlfn.STDEV.P(Table2[Bias_Arima]),FALSE)</f>
        <v>0.43906866281653806</v>
      </c>
      <c r="P76">
        <f>Table2[[#This Row],[WA]]-Table2[[#This Row],[Actual]]</f>
        <v>0.16666666666665986</v>
      </c>
      <c r="Q76">
        <f>_xlfn.NORM.DIST(Table2[[#This Row],[Bias_WA]],AVERAGE(Table2[Bias_WA]),_xlfn.STDEV.P(Table2[Bias_WA]),FALSE)</f>
        <v>0.26339324325908536</v>
      </c>
      <c r="R76">
        <f>ABS(Table2[[#This Row],[Bias_Arima]])</f>
        <v>0.37842421010042004</v>
      </c>
      <c r="S76">
        <f>ABS(Table2[[#This Row],[Bias_WA]])</f>
        <v>0.16666666666665986</v>
      </c>
    </row>
    <row r="77" spans="1:19" x14ac:dyDescent="0.2">
      <c r="A7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visserij2021420224</v>
      </c>
      <c r="B77" t="s">
        <v>19</v>
      </c>
      <c r="C77" s="3">
        <v>44470</v>
      </c>
      <c r="D77" s="3">
        <v>44835</v>
      </c>
      <c r="E77">
        <v>4</v>
      </c>
      <c r="F77">
        <v>3.0915519841269838</v>
      </c>
      <c r="G77">
        <v>3.3</v>
      </c>
      <c r="H77">
        <v>0.20844801587301601</v>
      </c>
      <c r="I77">
        <v>6.3166065416065464</v>
      </c>
      <c r="J77">
        <v>-0.20844801587301601</v>
      </c>
      <c r="K77">
        <f>_xlfn.NORM.DIST(Table2[[#This Row],[Bias_RF]],AVERAGE(Table2[Bias_RF]),_xlfn.STDEV.P(Table2[Bias_RF]),FALSE)</f>
        <v>0.45231109646008105</v>
      </c>
      <c r="L77">
        <f>VLOOKUP(Table2[[#This Row],[Key]],[1]!Table1[#Data],7,0)</f>
        <v>3.4111761217385701</v>
      </c>
      <c r="M77">
        <f>VLOOKUP(Table2[[#This Row],[Key]],[1]!Table1[#Data],8,0)</f>
        <v>3.2999999999999901</v>
      </c>
      <c r="N77">
        <f>Table2[[#This Row],[Auto Arima]]-Table2[[#This Row],[Actual]]</f>
        <v>0.11117612173857028</v>
      </c>
      <c r="O77">
        <f>_xlfn.NORM.DIST(Table2[[#This Row],[Bias_Arima]],AVERAGE(Table2[Bias_Arima]),_xlfn.STDEV.P(Table2[Bias_Arima]),FALSE)</f>
        <v>0.60663791375219389</v>
      </c>
      <c r="P77">
        <f>Table2[[#This Row],[WA]]-Table2[[#This Row],[Actual]]</f>
        <v>-9.7699626167013776E-15</v>
      </c>
      <c r="Q77">
        <f>_xlfn.NORM.DIST(Table2[[#This Row],[Bias_WA]],AVERAGE(Table2[Bias_WA]),_xlfn.STDEV.P(Table2[Bias_WA]),FALSE)</f>
        <v>0.38346033263359541</v>
      </c>
      <c r="R77">
        <f>ABS(Table2[[#This Row],[Bias_Arima]])</f>
        <v>0.11117612173857028</v>
      </c>
      <c r="S77">
        <f>ABS(Table2[[#This Row],[Bias_WA]])</f>
        <v>9.7699626167013776E-15</v>
      </c>
    </row>
    <row r="78" spans="1:19" x14ac:dyDescent="0.2">
      <c r="A7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visserij2021420231</v>
      </c>
      <c r="B78" t="s">
        <v>19</v>
      </c>
      <c r="C78" s="3">
        <v>44470</v>
      </c>
      <c r="D78" s="3">
        <v>44927</v>
      </c>
      <c r="E78">
        <v>5</v>
      </c>
      <c r="F78">
        <v>3.0915519841269838</v>
      </c>
      <c r="G78">
        <v>3.8</v>
      </c>
      <c r="H78">
        <v>0.70844801587301598</v>
      </c>
      <c r="I78">
        <v>18.643368838763578</v>
      </c>
      <c r="J78">
        <v>-0.70844801587301598</v>
      </c>
      <c r="K78">
        <f>_xlfn.NORM.DIST(Table2[[#This Row],[Bias_RF]],AVERAGE(Table2[Bias_RF]),_xlfn.STDEV.P(Table2[Bias_RF]),FALSE)</f>
        <v>0.54410883275940347</v>
      </c>
      <c r="L78">
        <f>VLOOKUP(Table2[[#This Row],[Key]],[1]!Table1[#Data],7,0)</f>
        <v>3.34683596635228</v>
      </c>
      <c r="M78">
        <f>VLOOKUP(Table2[[#This Row],[Key]],[1]!Table1[#Data],8,0)</f>
        <v>3.1</v>
      </c>
      <c r="N78">
        <f>Table2[[#This Row],[Auto Arima]]-Table2[[#This Row],[Actual]]</f>
        <v>-0.45316403364771984</v>
      </c>
      <c r="O78">
        <f>_xlfn.NORM.DIST(Table2[[#This Row],[Bias_Arima]],AVERAGE(Table2[Bias_Arima]),_xlfn.STDEV.P(Table2[Bias_Arima]),FALSE)</f>
        <v>0.60607540832161444</v>
      </c>
      <c r="P78">
        <f>Table2[[#This Row],[WA]]-Table2[[#This Row],[Actual]]</f>
        <v>-0.69999999999999973</v>
      </c>
      <c r="Q78">
        <f>_xlfn.NORM.DIST(Table2[[#This Row],[Bias_WA]],AVERAGE(Table2[Bias_WA]),_xlfn.STDEV.P(Table2[Bias_WA]),FALSE)</f>
        <v>0.70578855065157509</v>
      </c>
      <c r="R78">
        <f>ABS(Table2[[#This Row],[Bias_Arima]])</f>
        <v>0.45316403364771984</v>
      </c>
      <c r="S78">
        <f>ABS(Table2[[#This Row],[Bias_WA]])</f>
        <v>0.69999999999999973</v>
      </c>
    </row>
    <row r="79" spans="1:19" x14ac:dyDescent="0.2">
      <c r="A7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visserij2021420232</v>
      </c>
      <c r="B79" t="s">
        <v>19</v>
      </c>
      <c r="C79" s="3">
        <v>44470</v>
      </c>
      <c r="D79" s="3">
        <v>45017</v>
      </c>
      <c r="E79">
        <v>6</v>
      </c>
      <c r="F79">
        <v>3.0915519841269838</v>
      </c>
      <c r="G79">
        <v>3.4</v>
      </c>
      <c r="H79">
        <v>0.30844801587301612</v>
      </c>
      <c r="I79">
        <v>9.0720004668534138</v>
      </c>
      <c r="J79">
        <v>-0.30844801587301612</v>
      </c>
      <c r="K79">
        <f>_xlfn.NORM.DIST(Table2[[#This Row],[Bias_RF]],AVERAGE(Table2[Bias_RF]),_xlfn.STDEV.P(Table2[Bias_RF]),FALSE)</f>
        <v>0.48722226155156662</v>
      </c>
      <c r="L79">
        <f>VLOOKUP(Table2[[#This Row],[Key]],[1]!Table1[#Data],7,0)</f>
        <v>3.4102917035711302</v>
      </c>
      <c r="M79">
        <f>VLOOKUP(Table2[[#This Row],[Key]],[1]!Table1[#Data],8,0)</f>
        <v>3.0666666666666602</v>
      </c>
      <c r="N79">
        <f>Table2[[#This Row],[Auto Arima]]-Table2[[#This Row],[Actual]]</f>
        <v>1.0291703571130295E-2</v>
      </c>
      <c r="O79">
        <f>_xlfn.NORM.DIST(Table2[[#This Row],[Bias_Arima]],AVERAGE(Table2[Bias_Arima]),_xlfn.STDEV.P(Table2[Bias_Arima]),FALSE)</f>
        <v>0.64928406876385891</v>
      </c>
      <c r="P79">
        <f>Table2[[#This Row],[WA]]-Table2[[#This Row],[Actual]]</f>
        <v>-0.3333333333333397</v>
      </c>
      <c r="Q79">
        <f>_xlfn.NORM.DIST(Table2[[#This Row],[Bias_WA]],AVERAGE(Table2[Bias_WA]),_xlfn.STDEV.P(Table2[Bias_WA]),FALSE)</f>
        <v>0.62306179826912511</v>
      </c>
      <c r="R79">
        <f>ABS(Table2[[#This Row],[Bias_Arima]])</f>
        <v>1.0291703571130295E-2</v>
      </c>
      <c r="S79">
        <f>ABS(Table2[[#This Row],[Bias_WA]])</f>
        <v>0.3333333333333397</v>
      </c>
    </row>
    <row r="80" spans="1:19" x14ac:dyDescent="0.2">
      <c r="A8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visserij2021420233</v>
      </c>
      <c r="B80" t="s">
        <v>19</v>
      </c>
      <c r="C80" s="3">
        <v>44470</v>
      </c>
      <c r="D80" s="3">
        <v>45108</v>
      </c>
      <c r="E80">
        <v>7</v>
      </c>
      <c r="F80">
        <v>3.0915519841269838</v>
      </c>
      <c r="G80">
        <v>3.7</v>
      </c>
      <c r="H80">
        <v>0.60844801587301633</v>
      </c>
      <c r="I80">
        <v>16.444540969540981</v>
      </c>
      <c r="J80">
        <v>-0.60844801587301633</v>
      </c>
      <c r="K80">
        <f>_xlfn.NORM.DIST(Table2[[#This Row],[Bias_RF]],AVERAGE(Table2[Bias_RF]),_xlfn.STDEV.P(Table2[Bias_RF]),FALSE)</f>
        <v>0.54434751360542211</v>
      </c>
      <c r="L80">
        <f>VLOOKUP(Table2[[#This Row],[Key]],[1]!Table1[#Data],7,0)</f>
        <v>3.3942730173037701</v>
      </c>
      <c r="M80">
        <f>VLOOKUP(Table2[[#This Row],[Key]],[1]!Table1[#Data],8,0)</f>
        <v>3.2666666666666599</v>
      </c>
      <c r="N80">
        <f>Table2[[#This Row],[Auto Arima]]-Table2[[#This Row],[Actual]]</f>
        <v>-0.30572698269623011</v>
      </c>
      <c r="O80">
        <f>_xlfn.NORM.DIST(Table2[[#This Row],[Bias_Arima]],AVERAGE(Table2[Bias_Arima]),_xlfn.STDEV.P(Table2[Bias_Arima]),FALSE)</f>
        <v>0.66300307838822281</v>
      </c>
      <c r="P80">
        <f>Table2[[#This Row],[WA]]-Table2[[#This Row],[Actual]]</f>
        <v>-0.43333333333334023</v>
      </c>
      <c r="Q80">
        <f>_xlfn.NORM.DIST(Table2[[#This Row],[Bias_WA]],AVERAGE(Table2[Bias_WA]),_xlfn.STDEV.P(Table2[Bias_WA]),FALSE)</f>
        <v>0.67261241795071214</v>
      </c>
      <c r="R80">
        <f>ABS(Table2[[#This Row],[Bias_Arima]])</f>
        <v>0.30572698269623011</v>
      </c>
      <c r="S80">
        <f>ABS(Table2[[#This Row],[Bias_WA]])</f>
        <v>0.43333333333334023</v>
      </c>
    </row>
    <row r="81" spans="1:19" x14ac:dyDescent="0.2">
      <c r="A8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visserij2021420234</v>
      </c>
      <c r="B81" t="s">
        <v>19</v>
      </c>
      <c r="C81" s="3">
        <v>44470</v>
      </c>
      <c r="D81" s="3">
        <v>45200</v>
      </c>
      <c r="E81">
        <v>8</v>
      </c>
      <c r="F81">
        <v>3.0915519841269838</v>
      </c>
      <c r="G81">
        <v>3.7</v>
      </c>
      <c r="H81">
        <v>0.60844801587301633</v>
      </c>
      <c r="I81">
        <v>16.444540969540981</v>
      </c>
      <c r="J81">
        <v>-0.60844801587301633</v>
      </c>
      <c r="K81">
        <f>_xlfn.NORM.DIST(Table2[[#This Row],[Bias_RF]],AVERAGE(Table2[Bias_RF]),_xlfn.STDEV.P(Table2[Bias_RF]),FALSE)</f>
        <v>0.54434751360542211</v>
      </c>
      <c r="L81">
        <f>VLOOKUP(Table2[[#This Row],[Key]],[1]!Table1[#Data],7,0)</f>
        <v>3.3852706699907</v>
      </c>
      <c r="M81">
        <f>VLOOKUP(Table2[[#This Row],[Key]],[1]!Table1[#Data],8,0)</f>
        <v>3.2999999999999901</v>
      </c>
      <c r="N81">
        <f>Table2[[#This Row],[Auto Arima]]-Table2[[#This Row],[Actual]]</f>
        <v>-0.31472933000930015</v>
      </c>
      <c r="O81">
        <f>_xlfn.NORM.DIST(Table2[[#This Row],[Bias_Arima]],AVERAGE(Table2[Bias_Arima]),_xlfn.STDEV.P(Table2[Bias_Arima]),FALSE)</f>
        <v>0.66057675593487086</v>
      </c>
      <c r="P81">
        <f>Table2[[#This Row],[WA]]-Table2[[#This Row],[Actual]]</f>
        <v>-0.40000000000001013</v>
      </c>
      <c r="Q81">
        <f>_xlfn.NORM.DIST(Table2[[#This Row],[Bias_WA]],AVERAGE(Table2[Bias_WA]),_xlfn.STDEV.P(Table2[Bias_WA]),FALSE)</f>
        <v>0.65800002201620922</v>
      </c>
      <c r="R81">
        <f>ABS(Table2[[#This Row],[Bias_Arima]])</f>
        <v>0.31472933000930015</v>
      </c>
      <c r="S81">
        <f>ABS(Table2[[#This Row],[Bias_WA]])</f>
        <v>0.40000000000001013</v>
      </c>
    </row>
    <row r="82" spans="1:19" x14ac:dyDescent="0.2">
      <c r="A8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visserij2022120222</v>
      </c>
      <c r="B82" t="s">
        <v>19</v>
      </c>
      <c r="C82" s="3">
        <v>44562</v>
      </c>
      <c r="D82" s="3">
        <v>44652</v>
      </c>
      <c r="E82">
        <v>1</v>
      </c>
      <c r="F82">
        <v>3.6697083333333329</v>
      </c>
      <c r="G82">
        <v>4.0999999999999996</v>
      </c>
      <c r="H82">
        <v>0.43029166666666668</v>
      </c>
      <c r="I82">
        <v>10.494918699186989</v>
      </c>
      <c r="J82">
        <v>-0.43029166666666668</v>
      </c>
      <c r="K82">
        <f>_xlfn.NORM.DIST(Table2[[#This Row],[Bias_RF]],AVERAGE(Table2[Bias_RF]),_xlfn.STDEV.P(Table2[Bias_RF]),FALSE)</f>
        <v>0.52011083104615763</v>
      </c>
      <c r="L82">
        <f>VLOOKUP(Table2[[#This Row],[Key]],[1]!Table1[#Data],7,0)</f>
        <v>4.0185314052257901</v>
      </c>
      <c r="M82">
        <f>VLOOKUP(Table2[[#This Row],[Key]],[1]!Table1[#Data],8,0)</f>
        <v>3.0666666666666602</v>
      </c>
      <c r="N82">
        <f>Table2[[#This Row],[Auto Arima]]-Table2[[#This Row],[Actual]]</f>
        <v>-8.1468594774209535E-2</v>
      </c>
      <c r="O82">
        <f>_xlfn.NORM.DIST(Table2[[#This Row],[Bias_Arima]],AVERAGE(Table2[Bias_Arima]),_xlfn.STDEV.P(Table2[Bias_Arima]),FALSE)</f>
        <v>0.67311459413778085</v>
      </c>
      <c r="P82">
        <f>Table2[[#This Row],[WA]]-Table2[[#This Row],[Actual]]</f>
        <v>-1.0333333333333394</v>
      </c>
      <c r="Q82">
        <f>_xlfn.NORM.DIST(Table2[[#This Row],[Bias_WA]],AVERAGE(Table2[Bias_WA]),_xlfn.STDEV.P(Table2[Bias_WA]),FALSE)</f>
        <v>0.5448872287160087</v>
      </c>
      <c r="R82">
        <f>ABS(Table2[[#This Row],[Bias_Arima]])</f>
        <v>8.1468594774209535E-2</v>
      </c>
      <c r="S82">
        <f>ABS(Table2[[#This Row],[Bias_WA]])</f>
        <v>1.0333333333333394</v>
      </c>
    </row>
    <row r="83" spans="1:19" x14ac:dyDescent="0.2">
      <c r="A8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visserij2022120223</v>
      </c>
      <c r="B83" t="s">
        <v>19</v>
      </c>
      <c r="C83" s="3">
        <v>44562</v>
      </c>
      <c r="D83" s="3">
        <v>44743</v>
      </c>
      <c r="E83">
        <v>2</v>
      </c>
      <c r="F83">
        <v>3.6397083333333331</v>
      </c>
      <c r="G83">
        <v>3.1</v>
      </c>
      <c r="H83">
        <v>0.53970833333333301</v>
      </c>
      <c r="I83">
        <v>17.409946236559129</v>
      </c>
      <c r="J83">
        <v>0.53970833333333301</v>
      </c>
      <c r="K83">
        <f>_xlfn.NORM.DIST(Table2[[#This Row],[Bias_RF]],AVERAGE(Table2[Bias_RF]),_xlfn.STDEV.P(Table2[Bias_RF]),FALSE)</f>
        <v>0.14329364797334221</v>
      </c>
      <c r="L83">
        <f>VLOOKUP(Table2[[#This Row],[Key]],[1]!Table1[#Data],7,0)</f>
        <v>3.88920685630888</v>
      </c>
      <c r="M83">
        <f>VLOOKUP(Table2[[#This Row],[Key]],[1]!Table1[#Data],8,0)</f>
        <v>3.2666666666666599</v>
      </c>
      <c r="N83">
        <f>Table2[[#This Row],[Auto Arima]]-Table2[[#This Row],[Actual]]</f>
        <v>0.78920685630887988</v>
      </c>
      <c r="O83">
        <f>_xlfn.NORM.DIST(Table2[[#This Row],[Bias_Arima]],AVERAGE(Table2[Bias_Arima]),_xlfn.STDEV.P(Table2[Bias_Arima]),FALSE)</f>
        <v>0.17804846889430853</v>
      </c>
      <c r="P83">
        <f>Table2[[#This Row],[WA]]-Table2[[#This Row],[Actual]]</f>
        <v>0.16666666666665986</v>
      </c>
      <c r="Q83">
        <f>_xlfn.NORM.DIST(Table2[[#This Row],[Bias_WA]],AVERAGE(Table2[Bias_WA]),_xlfn.STDEV.P(Table2[Bias_WA]),FALSE)</f>
        <v>0.26339324325908536</v>
      </c>
      <c r="R83">
        <f>ABS(Table2[[#This Row],[Bias_Arima]])</f>
        <v>0.78920685630887988</v>
      </c>
      <c r="S83">
        <f>ABS(Table2[[#This Row],[Bias_WA]])</f>
        <v>0.16666666666665986</v>
      </c>
    </row>
    <row r="84" spans="1:19" x14ac:dyDescent="0.2">
      <c r="A8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visserij2022120224</v>
      </c>
      <c r="B84" t="s">
        <v>19</v>
      </c>
      <c r="C84" s="3">
        <v>44562</v>
      </c>
      <c r="D84" s="3">
        <v>44835</v>
      </c>
      <c r="E84">
        <v>3</v>
      </c>
      <c r="F84">
        <v>3.6397083333333331</v>
      </c>
      <c r="G84">
        <v>3.3</v>
      </c>
      <c r="H84">
        <v>0.33970833333333328</v>
      </c>
      <c r="I84">
        <v>10.29419191919192</v>
      </c>
      <c r="J84">
        <v>0.33970833333333328</v>
      </c>
      <c r="K84">
        <f>_xlfn.NORM.DIST(Table2[[#This Row],[Bias_RF]],AVERAGE(Table2[Bias_RF]),_xlfn.STDEV.P(Table2[Bias_RF]),FALSE)</f>
        <v>0.21586811968077002</v>
      </c>
      <c r="L84">
        <f>VLOOKUP(Table2[[#This Row],[Key]],[1]!Table1[#Data],7,0)</f>
        <v>3.7970430360436098</v>
      </c>
      <c r="M84">
        <f>VLOOKUP(Table2[[#This Row],[Key]],[1]!Table1[#Data],8,0)</f>
        <v>3.2999999999999901</v>
      </c>
      <c r="N84">
        <f>Table2[[#This Row],[Auto Arima]]-Table2[[#This Row],[Actual]]</f>
        <v>0.49704303604361</v>
      </c>
      <c r="O84">
        <f>_xlfn.NORM.DIST(Table2[[#This Row],[Bias_Arima]],AVERAGE(Table2[Bias_Arima]),_xlfn.STDEV.P(Table2[Bias_Arima]),FALSE)</f>
        <v>0.35584615679564252</v>
      </c>
      <c r="P84">
        <f>Table2[[#This Row],[WA]]-Table2[[#This Row],[Actual]]</f>
        <v>-9.7699626167013776E-15</v>
      </c>
      <c r="Q84">
        <f>_xlfn.NORM.DIST(Table2[[#This Row],[Bias_WA]],AVERAGE(Table2[Bias_WA]),_xlfn.STDEV.P(Table2[Bias_WA]),FALSE)</f>
        <v>0.38346033263359541</v>
      </c>
      <c r="R84">
        <f>ABS(Table2[[#This Row],[Bias_Arima]])</f>
        <v>0.49704303604361</v>
      </c>
      <c r="S84">
        <f>ABS(Table2[[#This Row],[Bias_WA]])</f>
        <v>9.7699626167013776E-15</v>
      </c>
    </row>
    <row r="85" spans="1:19" x14ac:dyDescent="0.2">
      <c r="A8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visserij2022120231</v>
      </c>
      <c r="B85" t="s">
        <v>19</v>
      </c>
      <c r="C85" s="3">
        <v>44562</v>
      </c>
      <c r="D85" s="3">
        <v>44927</v>
      </c>
      <c r="E85">
        <v>4</v>
      </c>
      <c r="F85">
        <v>3.297392857142857</v>
      </c>
      <c r="G85">
        <v>3.8</v>
      </c>
      <c r="H85">
        <v>0.50260714285714281</v>
      </c>
      <c r="I85">
        <v>13.226503759398501</v>
      </c>
      <c r="J85">
        <v>-0.50260714285714281</v>
      </c>
      <c r="K85">
        <f>_xlfn.NORM.DIST(Table2[[#This Row],[Bias_RF]],AVERAGE(Table2[Bias_RF]),_xlfn.STDEV.P(Table2[Bias_RF]),FALSE)</f>
        <v>0.5336204586197637</v>
      </c>
      <c r="L85">
        <f>VLOOKUP(Table2[[#This Row],[Key]],[1]!Table1[#Data],7,0)</f>
        <v>3.49872282535698</v>
      </c>
      <c r="M85">
        <f>VLOOKUP(Table2[[#This Row],[Key]],[1]!Table1[#Data],8,0)</f>
        <v>3.6</v>
      </c>
      <c r="N85">
        <f>Table2[[#This Row],[Auto Arima]]-Table2[[#This Row],[Actual]]</f>
        <v>-0.30127717464301984</v>
      </c>
      <c r="O85">
        <f>_xlfn.NORM.DIST(Table2[[#This Row],[Bias_Arima]],AVERAGE(Table2[Bias_Arima]),_xlfn.STDEV.P(Table2[Bias_Arima]),FALSE)</f>
        <v>0.66414777422787641</v>
      </c>
      <c r="P85">
        <f>Table2[[#This Row],[WA]]-Table2[[#This Row],[Actual]]</f>
        <v>-0.19999999999999973</v>
      </c>
      <c r="Q85">
        <f>_xlfn.NORM.DIST(Table2[[#This Row],[Bias_WA]],AVERAGE(Table2[Bias_WA]),_xlfn.STDEV.P(Table2[Bias_WA]),FALSE)</f>
        <v>0.53539486850278672</v>
      </c>
      <c r="R85">
        <f>ABS(Table2[[#This Row],[Bias_Arima]])</f>
        <v>0.30127717464301984</v>
      </c>
      <c r="S85">
        <f>ABS(Table2[[#This Row],[Bias_WA]])</f>
        <v>0.19999999999999973</v>
      </c>
    </row>
    <row r="86" spans="1:19" x14ac:dyDescent="0.2">
      <c r="A8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visserij2022120232</v>
      </c>
      <c r="B86" t="s">
        <v>19</v>
      </c>
      <c r="C86" s="3">
        <v>44562</v>
      </c>
      <c r="D86" s="3">
        <v>45017</v>
      </c>
      <c r="E86">
        <v>5</v>
      </c>
      <c r="F86">
        <v>3.297392857142857</v>
      </c>
      <c r="G86">
        <v>3.4</v>
      </c>
      <c r="H86">
        <v>0.1026071428571429</v>
      </c>
      <c r="I86">
        <v>3.0178571428571441</v>
      </c>
      <c r="J86">
        <v>-0.1026071428571429</v>
      </c>
      <c r="K86">
        <f>_xlfn.NORM.DIST(Table2[[#This Row],[Bias_RF]],AVERAGE(Table2[Bias_RF]),_xlfn.STDEV.P(Table2[Bias_RF]),FALSE)</f>
        <v>0.4096528552113663</v>
      </c>
      <c r="L86">
        <f>VLOOKUP(Table2[[#This Row],[Key]],[1]!Table1[#Data],7,0)</f>
        <v>3.5388139917240502</v>
      </c>
      <c r="M86">
        <f>VLOOKUP(Table2[[#This Row],[Key]],[1]!Table1[#Data],8,0)</f>
        <v>3.0666666666666602</v>
      </c>
      <c r="N86">
        <f>Table2[[#This Row],[Auto Arima]]-Table2[[#This Row],[Actual]]</f>
        <v>0.13881399172405029</v>
      </c>
      <c r="O86">
        <f>_xlfn.NORM.DIST(Table2[[#This Row],[Bias_Arima]],AVERAGE(Table2[Bias_Arima]),_xlfn.STDEV.P(Table2[Bias_Arima]),FALSE)</f>
        <v>0.59237865912980225</v>
      </c>
      <c r="P86">
        <f>Table2[[#This Row],[WA]]-Table2[[#This Row],[Actual]]</f>
        <v>-0.3333333333333397</v>
      </c>
      <c r="Q86">
        <f>_xlfn.NORM.DIST(Table2[[#This Row],[Bias_WA]],AVERAGE(Table2[Bias_WA]),_xlfn.STDEV.P(Table2[Bias_WA]),FALSE)</f>
        <v>0.62306179826912511</v>
      </c>
      <c r="R86">
        <f>ABS(Table2[[#This Row],[Bias_Arima]])</f>
        <v>0.13881399172405029</v>
      </c>
      <c r="S86">
        <f>ABS(Table2[[#This Row],[Bias_WA]])</f>
        <v>0.3333333333333397</v>
      </c>
    </row>
    <row r="87" spans="1:19" x14ac:dyDescent="0.2">
      <c r="A8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visserij2022120233</v>
      </c>
      <c r="B87" t="s">
        <v>19</v>
      </c>
      <c r="C87" s="3">
        <v>44562</v>
      </c>
      <c r="D87" s="3">
        <v>45108</v>
      </c>
      <c r="E87">
        <v>6</v>
      </c>
      <c r="F87">
        <v>3.297392857142857</v>
      </c>
      <c r="G87">
        <v>3.7</v>
      </c>
      <c r="H87">
        <v>0.40260714285714322</v>
      </c>
      <c r="I87">
        <v>10.881274131274139</v>
      </c>
      <c r="J87">
        <v>-0.40260714285714322</v>
      </c>
      <c r="K87">
        <f>_xlfn.NORM.DIST(Table2[[#This Row],[Bias_RF]],AVERAGE(Table2[Bias_RF]),_xlfn.STDEV.P(Table2[Bias_RF]),FALSE)</f>
        <v>0.5136987169965731</v>
      </c>
      <c r="L87">
        <f>VLOOKUP(Table2[[#This Row],[Key]],[1]!Table1[#Data],7,0)</f>
        <v>3.5213100905090302</v>
      </c>
      <c r="M87">
        <f>VLOOKUP(Table2[[#This Row],[Key]],[1]!Table1[#Data],8,0)</f>
        <v>3.2666666666666599</v>
      </c>
      <c r="N87">
        <f>Table2[[#This Row],[Auto Arima]]-Table2[[#This Row],[Actual]]</f>
        <v>-0.17868990949096997</v>
      </c>
      <c r="O87">
        <f>_xlfn.NORM.DIST(Table2[[#This Row],[Bias_Arima]],AVERAGE(Table2[Bias_Arima]),_xlfn.STDEV.P(Table2[Bias_Arima]),FALSE)</f>
        <v>0.68085125141305858</v>
      </c>
      <c r="P87">
        <f>Table2[[#This Row],[WA]]-Table2[[#This Row],[Actual]]</f>
        <v>-0.43333333333334023</v>
      </c>
      <c r="Q87">
        <f>_xlfn.NORM.DIST(Table2[[#This Row],[Bias_WA]],AVERAGE(Table2[Bias_WA]),_xlfn.STDEV.P(Table2[Bias_WA]),FALSE)</f>
        <v>0.67261241795071214</v>
      </c>
      <c r="R87">
        <f>ABS(Table2[[#This Row],[Bias_Arima]])</f>
        <v>0.17868990949096997</v>
      </c>
      <c r="S87">
        <f>ABS(Table2[[#This Row],[Bias_WA]])</f>
        <v>0.43333333333334023</v>
      </c>
    </row>
    <row r="88" spans="1:19" x14ac:dyDescent="0.2">
      <c r="A8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visserij2022120234</v>
      </c>
      <c r="B88" t="s">
        <v>19</v>
      </c>
      <c r="C88" s="3">
        <v>44562</v>
      </c>
      <c r="D88" s="3">
        <v>45200</v>
      </c>
      <c r="E88">
        <v>7</v>
      </c>
      <c r="F88">
        <v>3.297392857142857</v>
      </c>
      <c r="G88">
        <v>3.7</v>
      </c>
      <c r="H88">
        <v>0.40260714285714322</v>
      </c>
      <c r="I88">
        <v>10.881274131274139</v>
      </c>
      <c r="J88">
        <v>-0.40260714285714322</v>
      </c>
      <c r="K88">
        <f>_xlfn.NORM.DIST(Table2[[#This Row],[Bias_RF]],AVERAGE(Table2[Bias_RF]),_xlfn.STDEV.P(Table2[Bias_RF]),FALSE)</f>
        <v>0.5136987169965731</v>
      </c>
      <c r="L88">
        <f>VLOOKUP(Table2[[#This Row],[Key]],[1]!Table1[#Data],7,0)</f>
        <v>3.51339141194289</v>
      </c>
      <c r="M88">
        <f>VLOOKUP(Table2[[#This Row],[Key]],[1]!Table1[#Data],8,0)</f>
        <v>3.2999999999999901</v>
      </c>
      <c r="N88">
        <f>Table2[[#This Row],[Auto Arima]]-Table2[[#This Row],[Actual]]</f>
        <v>-0.18660858805711023</v>
      </c>
      <c r="O88">
        <f>_xlfn.NORM.DIST(Table2[[#This Row],[Bias_Arima]],AVERAGE(Table2[Bias_Arima]),_xlfn.STDEV.P(Table2[Bias_Arima]),FALSE)</f>
        <v>0.68065935357273155</v>
      </c>
      <c r="P88">
        <f>Table2[[#This Row],[WA]]-Table2[[#This Row],[Actual]]</f>
        <v>-0.40000000000001013</v>
      </c>
      <c r="Q88">
        <f>_xlfn.NORM.DIST(Table2[[#This Row],[Bias_WA]],AVERAGE(Table2[Bias_WA]),_xlfn.STDEV.P(Table2[Bias_WA]),FALSE)</f>
        <v>0.65800002201620922</v>
      </c>
      <c r="R88">
        <f>ABS(Table2[[#This Row],[Bias_Arima]])</f>
        <v>0.18660858805711023</v>
      </c>
      <c r="S88">
        <f>ABS(Table2[[#This Row],[Bias_WA]])</f>
        <v>0.40000000000001013</v>
      </c>
    </row>
    <row r="89" spans="1:19" x14ac:dyDescent="0.2">
      <c r="A8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visserij2022120241</v>
      </c>
      <c r="B89" t="s">
        <v>19</v>
      </c>
      <c r="C89" s="3">
        <v>44562</v>
      </c>
      <c r="D89" s="3">
        <v>45292</v>
      </c>
      <c r="E89">
        <v>8</v>
      </c>
      <c r="F89">
        <v>3.1515166666666659</v>
      </c>
      <c r="G89">
        <v>3.6</v>
      </c>
      <c r="H89">
        <v>0.44848333333333418</v>
      </c>
      <c r="I89">
        <v>12.457870370370401</v>
      </c>
      <c r="J89">
        <v>-0.44848333333333418</v>
      </c>
      <c r="K89">
        <f>_xlfn.NORM.DIST(Table2[[#This Row],[Bias_RF]],AVERAGE(Table2[Bias_RF]),_xlfn.STDEV.P(Table2[Bias_RF]),FALSE)</f>
        <v>0.52395883152950329</v>
      </c>
      <c r="L89">
        <f>VLOOKUP(Table2[[#This Row],[Key]],[1]!Table1[#Data],7,0)</f>
        <v>3.3644302620810298</v>
      </c>
      <c r="M89">
        <f>VLOOKUP(Table2[[#This Row],[Key]],[1]!Table1[#Data],8,0)</f>
        <v>3.6</v>
      </c>
      <c r="N89">
        <f>Table2[[#This Row],[Auto Arima]]-Table2[[#This Row],[Actual]]</f>
        <v>-0.23556973791897029</v>
      </c>
      <c r="O89">
        <f>_xlfn.NORM.DIST(Table2[[#This Row],[Bias_Arima]],AVERAGE(Table2[Bias_Arima]),_xlfn.STDEV.P(Table2[Bias_Arima]),FALSE)</f>
        <v>0.6767233528452582</v>
      </c>
      <c r="P89">
        <f>Table2[[#This Row],[WA]]-Table2[[#This Row],[Actual]]</f>
        <v>0</v>
      </c>
      <c r="Q89">
        <f>_xlfn.NORM.DIST(Table2[[#This Row],[Bias_WA]],AVERAGE(Table2[Bias_WA]),_xlfn.STDEV.P(Table2[Bias_WA]),FALSE)</f>
        <v>0.38346033263358809</v>
      </c>
      <c r="R89">
        <f>ABS(Table2[[#This Row],[Bias_Arima]])</f>
        <v>0.23556973791897029</v>
      </c>
      <c r="S89">
        <f>ABS(Table2[[#This Row],[Bias_WA]])</f>
        <v>0</v>
      </c>
    </row>
    <row r="90" spans="1:19" x14ac:dyDescent="0.2">
      <c r="A9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visserij2022220223</v>
      </c>
      <c r="B90" t="s">
        <v>19</v>
      </c>
      <c r="C90" s="3">
        <v>44652</v>
      </c>
      <c r="D90" s="3">
        <v>44743</v>
      </c>
      <c r="E90">
        <v>1</v>
      </c>
      <c r="F90">
        <v>3.8554440476190481</v>
      </c>
      <c r="G90">
        <v>3.1</v>
      </c>
      <c r="H90">
        <v>0.7554440476190476</v>
      </c>
      <c r="I90">
        <v>24.36916282642089</v>
      </c>
      <c r="J90">
        <v>0.7554440476190476</v>
      </c>
      <c r="K90">
        <f>_xlfn.NORM.DIST(Table2[[#This Row],[Bias_RF]],AVERAGE(Table2[Bias_RF]),_xlfn.STDEV.P(Table2[Bias_RF]),FALSE)</f>
        <v>8.4693380146743519E-2</v>
      </c>
      <c r="L90">
        <f>VLOOKUP(Table2[[#This Row],[Key]],[1]!Table1[#Data],7,0)</f>
        <v>3.9590926553543899</v>
      </c>
      <c r="M90">
        <f>VLOOKUP(Table2[[#This Row],[Key]],[1]!Table1[#Data],8,0)</f>
        <v>3.2666666666666599</v>
      </c>
      <c r="N90">
        <f>Table2[[#This Row],[Auto Arima]]-Table2[[#This Row],[Actual]]</f>
        <v>0.85909265535438983</v>
      </c>
      <c r="O90">
        <f>_xlfn.NORM.DIST(Table2[[#This Row],[Bias_Arima]],AVERAGE(Table2[Bias_Arima]),_xlfn.STDEV.P(Table2[Bias_Arima]),FALSE)</f>
        <v>0.14541153654538377</v>
      </c>
      <c r="P90">
        <f>Table2[[#This Row],[WA]]-Table2[[#This Row],[Actual]]</f>
        <v>0.16666666666665986</v>
      </c>
      <c r="Q90">
        <f>_xlfn.NORM.DIST(Table2[[#This Row],[Bias_WA]],AVERAGE(Table2[Bias_WA]),_xlfn.STDEV.P(Table2[Bias_WA]),FALSE)</f>
        <v>0.26339324325908536</v>
      </c>
      <c r="R90">
        <f>ABS(Table2[[#This Row],[Bias_Arima]])</f>
        <v>0.85909265535438983</v>
      </c>
      <c r="S90">
        <f>ABS(Table2[[#This Row],[Bias_WA]])</f>
        <v>0.16666666666665986</v>
      </c>
    </row>
    <row r="91" spans="1:19" x14ac:dyDescent="0.2">
      <c r="A9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visserij2022220224</v>
      </c>
      <c r="B91" t="s">
        <v>19</v>
      </c>
      <c r="C91" s="3">
        <v>44652</v>
      </c>
      <c r="D91" s="3">
        <v>44835</v>
      </c>
      <c r="E91">
        <v>2</v>
      </c>
      <c r="F91">
        <v>3.8554440476190481</v>
      </c>
      <c r="G91">
        <v>3.3</v>
      </c>
      <c r="H91">
        <v>0.55544404761904786</v>
      </c>
      <c r="I91">
        <v>16.831637806637811</v>
      </c>
      <c r="J91">
        <v>0.55544404761904786</v>
      </c>
      <c r="K91">
        <f>_xlfn.NORM.DIST(Table2[[#This Row],[Bias_RF]],AVERAGE(Table2[Bias_RF]),_xlfn.STDEV.P(Table2[Bias_RF]),FALSE)</f>
        <v>0.13830786950274257</v>
      </c>
      <c r="L91">
        <f>VLOOKUP(Table2[[#This Row],[Key]],[1]!Table1[#Data],7,0)</f>
        <v>3.8553599689109301</v>
      </c>
      <c r="M91">
        <f>VLOOKUP(Table2[[#This Row],[Key]],[1]!Table1[#Data],8,0)</f>
        <v>3.2999999999999901</v>
      </c>
      <c r="N91">
        <f>Table2[[#This Row],[Auto Arima]]-Table2[[#This Row],[Actual]]</f>
        <v>0.55535996891093031</v>
      </c>
      <c r="O91">
        <f>_xlfn.NORM.DIST(Table2[[#This Row],[Bias_Arima]],AVERAGE(Table2[Bias_Arima]),_xlfn.STDEV.P(Table2[Bias_Arima]),FALSE)</f>
        <v>0.31612841055838103</v>
      </c>
      <c r="P91">
        <f>Table2[[#This Row],[WA]]-Table2[[#This Row],[Actual]]</f>
        <v>-9.7699626167013776E-15</v>
      </c>
      <c r="Q91">
        <f>_xlfn.NORM.DIST(Table2[[#This Row],[Bias_WA]],AVERAGE(Table2[Bias_WA]),_xlfn.STDEV.P(Table2[Bias_WA]),FALSE)</f>
        <v>0.38346033263359541</v>
      </c>
      <c r="R91">
        <f>ABS(Table2[[#This Row],[Bias_Arima]])</f>
        <v>0.55535996891093031</v>
      </c>
      <c r="S91">
        <f>ABS(Table2[[#This Row],[Bias_WA]])</f>
        <v>9.7699626167013776E-15</v>
      </c>
    </row>
    <row r="92" spans="1:19" x14ac:dyDescent="0.2">
      <c r="A9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visserij2022220231</v>
      </c>
      <c r="B92" t="s">
        <v>19</v>
      </c>
      <c r="C92" s="3">
        <v>44652</v>
      </c>
      <c r="D92" s="3">
        <v>44927</v>
      </c>
      <c r="E92">
        <v>3</v>
      </c>
      <c r="F92">
        <v>3.3710380952380952</v>
      </c>
      <c r="G92">
        <v>3.8</v>
      </c>
      <c r="H92">
        <v>0.42896190476190471</v>
      </c>
      <c r="I92">
        <v>11.28847117794486</v>
      </c>
      <c r="J92">
        <v>-0.42896190476190471</v>
      </c>
      <c r="K92">
        <f>_xlfn.NORM.DIST(Table2[[#This Row],[Bias_RF]],AVERAGE(Table2[Bias_RF]),_xlfn.STDEV.P(Table2[Bias_RF]),FALSE)</f>
        <v>0.51981804841551171</v>
      </c>
      <c r="L92">
        <f>VLOOKUP(Table2[[#This Row],[Key]],[1]!Table1[#Data],7,0)</f>
        <v>3.5542958489540699</v>
      </c>
      <c r="M92">
        <f>VLOOKUP(Table2[[#This Row],[Key]],[1]!Table1[#Data],8,0)</f>
        <v>3.6</v>
      </c>
      <c r="N92">
        <f>Table2[[#This Row],[Auto Arima]]-Table2[[#This Row],[Actual]]</f>
        <v>-0.24570415104592991</v>
      </c>
      <c r="O92">
        <f>_xlfn.NORM.DIST(Table2[[#This Row],[Bias_Arima]],AVERAGE(Table2[Bias_Arima]),_xlfn.STDEV.P(Table2[Bias_Arima]),FALSE)</f>
        <v>0.67532211312998924</v>
      </c>
      <c r="P92">
        <f>Table2[[#This Row],[WA]]-Table2[[#This Row],[Actual]]</f>
        <v>-0.19999999999999973</v>
      </c>
      <c r="Q92">
        <f>_xlfn.NORM.DIST(Table2[[#This Row],[Bias_WA]],AVERAGE(Table2[Bias_WA]),_xlfn.STDEV.P(Table2[Bias_WA]),FALSE)</f>
        <v>0.53539486850278672</v>
      </c>
      <c r="R92">
        <f>ABS(Table2[[#This Row],[Bias_Arima]])</f>
        <v>0.24570415104592991</v>
      </c>
      <c r="S92">
        <f>ABS(Table2[[#This Row],[Bias_WA]])</f>
        <v>0.19999999999999973</v>
      </c>
    </row>
    <row r="93" spans="1:19" x14ac:dyDescent="0.2">
      <c r="A9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visserij2022220232</v>
      </c>
      <c r="B93" t="s">
        <v>19</v>
      </c>
      <c r="C93" s="3">
        <v>44652</v>
      </c>
      <c r="D93" s="3">
        <v>45017</v>
      </c>
      <c r="E93">
        <v>4</v>
      </c>
      <c r="F93">
        <v>3.3710380952380952</v>
      </c>
      <c r="G93">
        <v>3.4</v>
      </c>
      <c r="H93">
        <v>2.8961904761904741E-2</v>
      </c>
      <c r="I93">
        <v>0.85182072829131594</v>
      </c>
      <c r="J93">
        <v>-2.8961904761904741E-2</v>
      </c>
      <c r="K93">
        <f>_xlfn.NORM.DIST(Table2[[#This Row],[Bias_RF]],AVERAGE(Table2[Bias_RF]),_xlfn.STDEV.P(Table2[Bias_RF]),FALSE)</f>
        <v>0.37767187018638759</v>
      </c>
      <c r="L93">
        <f>VLOOKUP(Table2[[#This Row],[Key]],[1]!Table1[#Data],7,0)</f>
        <v>3.58481077274896</v>
      </c>
      <c r="M93">
        <f>VLOOKUP(Table2[[#This Row],[Key]],[1]!Table1[#Data],8,0)</f>
        <v>3.5333333333333301</v>
      </c>
      <c r="N93">
        <f>Table2[[#This Row],[Auto Arima]]-Table2[[#This Row],[Actual]]</f>
        <v>0.18481077274896007</v>
      </c>
      <c r="O93">
        <f>_xlfn.NORM.DIST(Table2[[#This Row],[Bias_Arima]],AVERAGE(Table2[Bias_Arima]),_xlfn.STDEV.P(Table2[Bias_Arima]),FALSE)</f>
        <v>0.56658454226306121</v>
      </c>
      <c r="P93">
        <f>Table2[[#This Row],[WA]]-Table2[[#This Row],[Actual]]</f>
        <v>0.1333333333333302</v>
      </c>
      <c r="Q93">
        <f>_xlfn.NORM.DIST(Table2[[#This Row],[Bias_WA]],AVERAGE(Table2[Bias_WA]),_xlfn.STDEV.P(Table2[Bias_WA]),FALSE)</f>
        <v>0.28596026107311823</v>
      </c>
      <c r="R93">
        <f>ABS(Table2[[#This Row],[Bias_Arima]])</f>
        <v>0.18481077274896007</v>
      </c>
      <c r="S93">
        <f>ABS(Table2[[#This Row],[Bias_WA]])</f>
        <v>0.1333333333333302</v>
      </c>
    </row>
    <row r="94" spans="1:19" x14ac:dyDescent="0.2">
      <c r="A9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visserij2022220233</v>
      </c>
      <c r="B94" t="s">
        <v>19</v>
      </c>
      <c r="C94" s="3">
        <v>44652</v>
      </c>
      <c r="D94" s="3">
        <v>45108</v>
      </c>
      <c r="E94">
        <v>5</v>
      </c>
      <c r="F94">
        <v>3.3710380952380952</v>
      </c>
      <c r="G94">
        <v>3.7</v>
      </c>
      <c r="H94">
        <v>0.32896190476190501</v>
      </c>
      <c r="I94">
        <v>8.8908622908622981</v>
      </c>
      <c r="J94">
        <v>-0.32896190476190501</v>
      </c>
      <c r="K94">
        <f>_xlfn.NORM.DIST(Table2[[#This Row],[Bias_RF]],AVERAGE(Table2[Bias_RF]),_xlfn.STDEV.P(Table2[Bias_RF]),FALSE)</f>
        <v>0.4935683538068405</v>
      </c>
      <c r="L94">
        <f>VLOOKUP(Table2[[#This Row],[Key]],[1]!Table1[#Data],7,0)</f>
        <v>3.5592836166244801</v>
      </c>
      <c r="M94">
        <f>VLOOKUP(Table2[[#This Row],[Key]],[1]!Table1[#Data],8,0)</f>
        <v>3.2666666666666599</v>
      </c>
      <c r="N94">
        <f>Table2[[#This Row],[Auto Arima]]-Table2[[#This Row],[Actual]]</f>
        <v>-0.14071638337552006</v>
      </c>
      <c r="O94">
        <f>_xlfn.NORM.DIST(Table2[[#This Row],[Bias_Arima]],AVERAGE(Table2[Bias_Arima]),_xlfn.STDEV.P(Table2[Bias_Arima]),FALSE)</f>
        <v>0.68004381964701355</v>
      </c>
      <c r="P94">
        <f>Table2[[#This Row],[WA]]-Table2[[#This Row],[Actual]]</f>
        <v>-0.43333333333334023</v>
      </c>
      <c r="Q94">
        <f>_xlfn.NORM.DIST(Table2[[#This Row],[Bias_WA]],AVERAGE(Table2[Bias_WA]),_xlfn.STDEV.P(Table2[Bias_WA]),FALSE)</f>
        <v>0.67261241795071214</v>
      </c>
      <c r="R94">
        <f>ABS(Table2[[#This Row],[Bias_Arima]])</f>
        <v>0.14071638337552006</v>
      </c>
      <c r="S94">
        <f>ABS(Table2[[#This Row],[Bias_WA]])</f>
        <v>0.43333333333334023</v>
      </c>
    </row>
    <row r="95" spans="1:19" x14ac:dyDescent="0.2">
      <c r="A9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visserij2022220234</v>
      </c>
      <c r="B95" t="s">
        <v>19</v>
      </c>
      <c r="C95" s="3">
        <v>44652</v>
      </c>
      <c r="D95" s="3">
        <v>45200</v>
      </c>
      <c r="E95">
        <v>6</v>
      </c>
      <c r="F95">
        <v>3.3710380952380952</v>
      </c>
      <c r="G95">
        <v>3.7</v>
      </c>
      <c r="H95">
        <v>0.32896190476190501</v>
      </c>
      <c r="I95">
        <v>8.8908622908622981</v>
      </c>
      <c r="J95">
        <v>-0.32896190476190501</v>
      </c>
      <c r="K95">
        <f>_xlfn.NORM.DIST(Table2[[#This Row],[Bias_RF]],AVERAGE(Table2[Bias_RF]),_xlfn.STDEV.P(Table2[Bias_RF]),FALSE)</f>
        <v>0.4935683538068405</v>
      </c>
      <c r="L95">
        <f>VLOOKUP(Table2[[#This Row],[Key]],[1]!Table1[#Data],7,0)</f>
        <v>3.5446752617793398</v>
      </c>
      <c r="M95">
        <f>VLOOKUP(Table2[[#This Row],[Key]],[1]!Table1[#Data],8,0)</f>
        <v>3.2999999999999901</v>
      </c>
      <c r="N95">
        <f>Table2[[#This Row],[Auto Arima]]-Table2[[#This Row],[Actual]]</f>
        <v>-0.1553247382206604</v>
      </c>
      <c r="O95">
        <f>_xlfn.NORM.DIST(Table2[[#This Row],[Bias_Arima]],AVERAGE(Table2[Bias_Arima]),_xlfn.STDEV.P(Table2[Bias_Arima]),FALSE)</f>
        <v>0.68069266453307919</v>
      </c>
      <c r="P95">
        <f>Table2[[#This Row],[WA]]-Table2[[#This Row],[Actual]]</f>
        <v>-0.40000000000001013</v>
      </c>
      <c r="Q95">
        <f>_xlfn.NORM.DIST(Table2[[#This Row],[Bias_WA]],AVERAGE(Table2[Bias_WA]),_xlfn.STDEV.P(Table2[Bias_WA]),FALSE)</f>
        <v>0.65800002201620922</v>
      </c>
      <c r="R95">
        <f>ABS(Table2[[#This Row],[Bias_Arima]])</f>
        <v>0.1553247382206604</v>
      </c>
      <c r="S95">
        <f>ABS(Table2[[#This Row],[Bias_WA]])</f>
        <v>0.40000000000001013</v>
      </c>
    </row>
    <row r="96" spans="1:19" x14ac:dyDescent="0.2">
      <c r="A96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visserij2022220241</v>
      </c>
      <c r="B96" t="s">
        <v>19</v>
      </c>
      <c r="C96" s="3">
        <v>44652</v>
      </c>
      <c r="D96" s="3">
        <v>45292</v>
      </c>
      <c r="E96">
        <v>7</v>
      </c>
      <c r="F96">
        <v>3.202809523809524</v>
      </c>
      <c r="G96">
        <v>3.6</v>
      </c>
      <c r="H96">
        <v>0.39719047619047609</v>
      </c>
      <c r="I96">
        <v>11.03306878306878</v>
      </c>
      <c r="J96">
        <v>-0.39719047619047609</v>
      </c>
      <c r="K96">
        <f>_xlfn.NORM.DIST(Table2[[#This Row],[Bias_RF]],AVERAGE(Table2[Bias_RF]),_xlfn.STDEV.P(Table2[Bias_RF]),FALSE)</f>
        <v>0.51236753071888352</v>
      </c>
      <c r="L96">
        <f>VLOOKUP(Table2[[#This Row],[Key]],[1]!Table1[#Data],7,0)</f>
        <v>3.3967014745860902</v>
      </c>
      <c r="M96">
        <f>VLOOKUP(Table2[[#This Row],[Key]],[1]!Table1[#Data],8,0)</f>
        <v>3.6</v>
      </c>
      <c r="N96">
        <f>Table2[[#This Row],[Auto Arima]]-Table2[[#This Row],[Actual]]</f>
        <v>-0.20329852541390991</v>
      </c>
      <c r="O96">
        <f>_xlfn.NORM.DIST(Table2[[#This Row],[Bias_Arima]],AVERAGE(Table2[Bias_Arima]),_xlfn.STDEV.P(Table2[Bias_Arima]),FALSE)</f>
        <v>0.67984823317949428</v>
      </c>
      <c r="P96">
        <f>Table2[[#This Row],[WA]]-Table2[[#This Row],[Actual]]</f>
        <v>0</v>
      </c>
      <c r="Q96">
        <f>_xlfn.NORM.DIST(Table2[[#This Row],[Bias_WA]],AVERAGE(Table2[Bias_WA]),_xlfn.STDEV.P(Table2[Bias_WA]),FALSE)</f>
        <v>0.38346033263358809</v>
      </c>
      <c r="R96">
        <f>ABS(Table2[[#This Row],[Bias_Arima]])</f>
        <v>0.20329852541390991</v>
      </c>
      <c r="S96">
        <f>ABS(Table2[[#This Row],[Bias_WA]])</f>
        <v>0</v>
      </c>
    </row>
    <row r="97" spans="1:19" x14ac:dyDescent="0.2">
      <c r="A97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visserij2022220242</v>
      </c>
      <c r="B97" t="s">
        <v>19</v>
      </c>
      <c r="C97" s="3">
        <v>44652</v>
      </c>
      <c r="D97" s="3">
        <v>45383</v>
      </c>
      <c r="E97">
        <v>8</v>
      </c>
      <c r="F97">
        <v>3.202809523809524</v>
      </c>
      <c r="G97">
        <v>3.6</v>
      </c>
      <c r="H97">
        <v>0.39719047619047609</v>
      </c>
      <c r="I97">
        <v>11.03306878306878</v>
      </c>
      <c r="J97">
        <v>-0.39719047619047609</v>
      </c>
      <c r="K97">
        <f>_xlfn.NORM.DIST(Table2[[#This Row],[Bias_RF]],AVERAGE(Table2[Bias_RF]),_xlfn.STDEV.P(Table2[Bias_RF]),FALSE)</f>
        <v>0.51236753071888352</v>
      </c>
      <c r="L97">
        <f>VLOOKUP(Table2[[#This Row],[Key]],[1]!Table1[#Data],7,0)</f>
        <v>3.39604879479886</v>
      </c>
      <c r="M97">
        <f>VLOOKUP(Table2[[#This Row],[Key]],[1]!Table1[#Data],8,0)</f>
        <v>3.5333333333333301</v>
      </c>
      <c r="N97">
        <f>Table2[[#This Row],[Auto Arima]]-Table2[[#This Row],[Actual]]</f>
        <v>-0.20395120520114007</v>
      </c>
      <c r="O97">
        <f>_xlfn.NORM.DIST(Table2[[#This Row],[Bias_Arima]],AVERAGE(Table2[Bias_Arima]),_xlfn.STDEV.P(Table2[Bias_Arima]),FALSE)</f>
        <v>0.67980532460127419</v>
      </c>
      <c r="P97">
        <f>Table2[[#This Row],[WA]]-Table2[[#This Row],[Actual]]</f>
        <v>-6.6666666666669983E-2</v>
      </c>
      <c r="Q97">
        <f>_xlfn.NORM.DIST(Table2[[#This Row],[Bias_WA]],AVERAGE(Table2[Bias_WA]),_xlfn.STDEV.P(Table2[Bias_WA]),FALSE)</f>
        <v>0.43470451260022758</v>
      </c>
      <c r="R97">
        <f>ABS(Table2[[#This Row],[Bias_Arima]])</f>
        <v>0.20395120520114007</v>
      </c>
      <c r="S97">
        <f>ABS(Table2[[#This Row],[Bias_WA]])</f>
        <v>6.6666666666669983E-2</v>
      </c>
    </row>
    <row r="98" spans="1:19" x14ac:dyDescent="0.2">
      <c r="A98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visserij2022320224</v>
      </c>
      <c r="B98" t="s">
        <v>19</v>
      </c>
      <c r="C98" s="3">
        <v>44743</v>
      </c>
      <c r="D98" s="3">
        <v>44835</v>
      </c>
      <c r="E98">
        <v>1</v>
      </c>
      <c r="F98">
        <v>3.6875416666666672</v>
      </c>
      <c r="G98">
        <v>3.3</v>
      </c>
      <c r="H98">
        <v>0.3875416666666669</v>
      </c>
      <c r="I98">
        <v>11.743686868686879</v>
      </c>
      <c r="J98">
        <v>0.3875416666666669</v>
      </c>
      <c r="K98">
        <f>_xlfn.NORM.DIST(Table2[[#This Row],[Bias_RF]],AVERAGE(Table2[Bias_RF]),_xlfn.STDEV.P(Table2[Bias_RF]),FALSE)</f>
        <v>0.1970521566248814</v>
      </c>
      <c r="L98">
        <f>VLOOKUP(Table2[[#This Row],[Key]],[1]!Table1[#Data],7,0)</f>
        <v>2.96086732868778</v>
      </c>
      <c r="M98">
        <f>VLOOKUP(Table2[[#This Row],[Key]],[1]!Table1[#Data],8,0)</f>
        <v>3.2999999999999901</v>
      </c>
      <c r="N98">
        <f>Table2[[#This Row],[Auto Arima]]-Table2[[#This Row],[Actual]]</f>
        <v>-0.3391326713122198</v>
      </c>
      <c r="O98">
        <f>_xlfn.NORM.DIST(Table2[[#This Row],[Bias_Arima]],AVERAGE(Table2[Bias_Arima]),_xlfn.STDEV.P(Table2[Bias_Arima]),FALSE)</f>
        <v>0.65326793180267118</v>
      </c>
      <c r="P98">
        <f>Table2[[#This Row],[WA]]-Table2[[#This Row],[Actual]]</f>
        <v>-9.7699626167013776E-15</v>
      </c>
      <c r="Q98">
        <f>_xlfn.NORM.DIST(Table2[[#This Row],[Bias_WA]],AVERAGE(Table2[Bias_WA]),_xlfn.STDEV.P(Table2[Bias_WA]),FALSE)</f>
        <v>0.38346033263359541</v>
      </c>
      <c r="R98">
        <f>ABS(Table2[[#This Row],[Bias_Arima]])</f>
        <v>0.3391326713122198</v>
      </c>
      <c r="S98">
        <f>ABS(Table2[[#This Row],[Bias_WA]])</f>
        <v>9.7699626167013776E-15</v>
      </c>
    </row>
    <row r="99" spans="1:19" x14ac:dyDescent="0.2">
      <c r="A99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visserij2022320231</v>
      </c>
      <c r="B99" t="s">
        <v>19</v>
      </c>
      <c r="C99" s="3">
        <v>44743</v>
      </c>
      <c r="D99" s="3">
        <v>44927</v>
      </c>
      <c r="E99">
        <v>2</v>
      </c>
      <c r="F99">
        <v>3.266169047619047</v>
      </c>
      <c r="G99">
        <v>3.8</v>
      </c>
      <c r="H99">
        <v>0.53383095238095279</v>
      </c>
      <c r="I99">
        <v>14.0481829573935</v>
      </c>
      <c r="J99">
        <v>-0.53383095238095279</v>
      </c>
      <c r="K99">
        <f>_xlfn.NORM.DIST(Table2[[#This Row],[Bias_RF]],AVERAGE(Table2[Bias_RF]),_xlfn.STDEV.P(Table2[Bias_RF]),FALSE)</f>
        <v>0.53793322204806548</v>
      </c>
      <c r="L99">
        <f>VLOOKUP(Table2[[#This Row],[Key]],[1]!Table1[#Data],7,0)</f>
        <v>2.97758532991072</v>
      </c>
      <c r="M99">
        <f>VLOOKUP(Table2[[#This Row],[Key]],[1]!Table1[#Data],8,0)</f>
        <v>3.6</v>
      </c>
      <c r="N99">
        <f>Table2[[#This Row],[Auto Arima]]-Table2[[#This Row],[Actual]]</f>
        <v>-0.82241467008927982</v>
      </c>
      <c r="O99">
        <f>_xlfn.NORM.DIST(Table2[[#This Row],[Bias_Arima]],AVERAGE(Table2[Bias_Arima]),_xlfn.STDEV.P(Table2[Bias_Arima]),FALSE)</f>
        <v>0.36659758385629421</v>
      </c>
      <c r="P99">
        <f>Table2[[#This Row],[WA]]-Table2[[#This Row],[Actual]]</f>
        <v>-0.19999999999999973</v>
      </c>
      <c r="Q99">
        <f>_xlfn.NORM.DIST(Table2[[#This Row],[Bias_WA]],AVERAGE(Table2[Bias_WA]),_xlfn.STDEV.P(Table2[Bias_WA]),FALSE)</f>
        <v>0.53539486850278672</v>
      </c>
      <c r="R99">
        <f>ABS(Table2[[#This Row],[Bias_Arima]])</f>
        <v>0.82241467008927982</v>
      </c>
      <c r="S99">
        <f>ABS(Table2[[#This Row],[Bias_WA]])</f>
        <v>0.19999999999999973</v>
      </c>
    </row>
    <row r="100" spans="1:19" x14ac:dyDescent="0.2">
      <c r="A100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visserij2022320232</v>
      </c>
      <c r="B100" t="s">
        <v>19</v>
      </c>
      <c r="C100" s="3">
        <v>44743</v>
      </c>
      <c r="D100" s="3">
        <v>45017</v>
      </c>
      <c r="E100">
        <v>3</v>
      </c>
      <c r="F100">
        <v>3.266169047619047</v>
      </c>
      <c r="G100">
        <v>3.4</v>
      </c>
      <c r="H100">
        <v>0.13383095238095291</v>
      </c>
      <c r="I100">
        <v>3.936204481792732</v>
      </c>
      <c r="J100">
        <v>-0.13383095238095291</v>
      </c>
      <c r="K100">
        <f>_xlfn.NORM.DIST(Table2[[#This Row],[Bias_RF]],AVERAGE(Table2[Bias_RF]),_xlfn.STDEV.P(Table2[Bias_RF]),FALSE)</f>
        <v>0.42272066886180054</v>
      </c>
      <c r="L100">
        <f>VLOOKUP(Table2[[#This Row],[Key]],[1]!Table1[#Data],7,0)</f>
        <v>3.3330075025335</v>
      </c>
      <c r="M100">
        <f>VLOOKUP(Table2[[#This Row],[Key]],[1]!Table1[#Data],8,0)</f>
        <v>3.5333333333333301</v>
      </c>
      <c r="N100">
        <f>Table2[[#This Row],[Auto Arima]]-Table2[[#This Row],[Actual]]</f>
        <v>-6.6992497466499934E-2</v>
      </c>
      <c r="O100">
        <f>_xlfn.NORM.DIST(Table2[[#This Row],[Bias_Arima]],AVERAGE(Table2[Bias_Arima]),_xlfn.STDEV.P(Table2[Bias_Arima]),FALSE)</f>
        <v>0.67038937319180958</v>
      </c>
      <c r="P100">
        <f>Table2[[#This Row],[WA]]-Table2[[#This Row],[Actual]]</f>
        <v>0.1333333333333302</v>
      </c>
      <c r="Q100">
        <f>_xlfn.NORM.DIST(Table2[[#This Row],[Bias_WA]],AVERAGE(Table2[Bias_WA]),_xlfn.STDEV.P(Table2[Bias_WA]),FALSE)</f>
        <v>0.28596026107311823</v>
      </c>
      <c r="R100">
        <f>ABS(Table2[[#This Row],[Bias_Arima]])</f>
        <v>6.6992497466499934E-2</v>
      </c>
      <c r="S100">
        <f>ABS(Table2[[#This Row],[Bias_WA]])</f>
        <v>0.1333333333333302</v>
      </c>
    </row>
    <row r="101" spans="1:19" x14ac:dyDescent="0.2">
      <c r="A101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visserij2022320233</v>
      </c>
      <c r="B101" t="s">
        <v>19</v>
      </c>
      <c r="C101" s="3">
        <v>44743</v>
      </c>
      <c r="D101" s="3">
        <v>45108</v>
      </c>
      <c r="E101">
        <v>4</v>
      </c>
      <c r="F101">
        <v>3.266169047619047</v>
      </c>
      <c r="G101">
        <v>3.7</v>
      </c>
      <c r="H101">
        <v>0.43383095238095309</v>
      </c>
      <c r="I101">
        <v>11.725160875160901</v>
      </c>
      <c r="J101">
        <v>-0.43383095238095309</v>
      </c>
      <c r="K101">
        <f>_xlfn.NORM.DIST(Table2[[#This Row],[Bias_RF]],AVERAGE(Table2[Bias_RF]),_xlfn.STDEV.P(Table2[Bias_RF]),FALSE)</f>
        <v>0.5208825115371134</v>
      </c>
      <c r="L101">
        <f>VLOOKUP(Table2[[#This Row],[Key]],[1]!Table1[#Data],7,0)</f>
        <v>3.3483908081387099</v>
      </c>
      <c r="M101">
        <f>VLOOKUP(Table2[[#This Row],[Key]],[1]!Table1[#Data],8,0)</f>
        <v>3.43333333333333</v>
      </c>
      <c r="N101">
        <f>Table2[[#This Row],[Auto Arima]]-Table2[[#This Row],[Actual]]</f>
        <v>-0.35160919186129025</v>
      </c>
      <c r="O101">
        <f>_xlfn.NORM.DIST(Table2[[#This Row],[Bias_Arima]],AVERAGE(Table2[Bias_Arima]),_xlfn.STDEV.P(Table2[Bias_Arima]),FALSE)</f>
        <v>0.64912728954771071</v>
      </c>
      <c r="P101">
        <f>Table2[[#This Row],[WA]]-Table2[[#This Row],[Actual]]</f>
        <v>-0.26666666666667016</v>
      </c>
      <c r="Q101">
        <f>_xlfn.NORM.DIST(Table2[[#This Row],[Bias_WA]],AVERAGE(Table2[Bias_WA]),_xlfn.STDEV.P(Table2[Bias_WA]),FALSE)</f>
        <v>0.58167521131528244</v>
      </c>
      <c r="R101">
        <f>ABS(Table2[[#This Row],[Bias_Arima]])</f>
        <v>0.35160919186129025</v>
      </c>
      <c r="S101">
        <f>ABS(Table2[[#This Row],[Bias_WA]])</f>
        <v>0.26666666666667016</v>
      </c>
    </row>
    <row r="102" spans="1:19" x14ac:dyDescent="0.2">
      <c r="A102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visserij2022320234</v>
      </c>
      <c r="B102" t="s">
        <v>19</v>
      </c>
      <c r="C102" s="3">
        <v>44743</v>
      </c>
      <c r="D102" s="3">
        <v>45200</v>
      </c>
      <c r="E102">
        <v>5</v>
      </c>
      <c r="F102">
        <v>3.266169047619047</v>
      </c>
      <c r="G102">
        <v>3.7</v>
      </c>
      <c r="H102">
        <v>0.43383095238095309</v>
      </c>
      <c r="I102">
        <v>11.725160875160901</v>
      </c>
      <c r="J102">
        <v>-0.43383095238095309</v>
      </c>
      <c r="K102">
        <f>_xlfn.NORM.DIST(Table2[[#This Row],[Bias_RF]],AVERAGE(Table2[Bias_RF]),_xlfn.STDEV.P(Table2[Bias_RF]),FALSE)</f>
        <v>0.5208825115371134</v>
      </c>
      <c r="L102">
        <f>VLOOKUP(Table2[[#This Row],[Key]],[1]!Table1[#Data],7,0)</f>
        <v>3.3637741137439199</v>
      </c>
      <c r="M102">
        <f>VLOOKUP(Table2[[#This Row],[Key]],[1]!Table1[#Data],8,0)</f>
        <v>3.2999999999999901</v>
      </c>
      <c r="N102">
        <f>Table2[[#This Row],[Auto Arima]]-Table2[[#This Row],[Actual]]</f>
        <v>-0.3362258862560803</v>
      </c>
      <c r="O102">
        <f>_xlfn.NORM.DIST(Table2[[#This Row],[Bias_Arima]],AVERAGE(Table2[Bias_Arima]),_xlfn.STDEV.P(Table2[Bias_Arima]),FALSE)</f>
        <v>0.65419379661456967</v>
      </c>
      <c r="P102">
        <f>Table2[[#This Row],[WA]]-Table2[[#This Row],[Actual]]</f>
        <v>-0.40000000000001013</v>
      </c>
      <c r="Q102">
        <f>_xlfn.NORM.DIST(Table2[[#This Row],[Bias_WA]],AVERAGE(Table2[Bias_WA]),_xlfn.STDEV.P(Table2[Bias_WA]),FALSE)</f>
        <v>0.65800002201620922</v>
      </c>
      <c r="R102">
        <f>ABS(Table2[[#This Row],[Bias_Arima]])</f>
        <v>0.3362258862560803</v>
      </c>
      <c r="S102">
        <f>ABS(Table2[[#This Row],[Bias_WA]])</f>
        <v>0.40000000000001013</v>
      </c>
    </row>
    <row r="103" spans="1:19" x14ac:dyDescent="0.2">
      <c r="A103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visserij2022320241</v>
      </c>
      <c r="B103" t="s">
        <v>19</v>
      </c>
      <c r="C103" s="3">
        <v>44743</v>
      </c>
      <c r="D103" s="3">
        <v>45292</v>
      </c>
      <c r="E103">
        <v>6</v>
      </c>
      <c r="F103">
        <v>3.116739682539682</v>
      </c>
      <c r="G103">
        <v>3.6</v>
      </c>
      <c r="H103">
        <v>0.48326031746031761</v>
      </c>
      <c r="I103">
        <v>13.42389770723104</v>
      </c>
      <c r="J103">
        <v>-0.48326031746031761</v>
      </c>
      <c r="K103">
        <f>_xlfn.NORM.DIST(Table2[[#This Row],[Bias_RF]],AVERAGE(Table2[Bias_RF]),_xlfn.STDEV.P(Table2[Bias_RF]),FALSE)</f>
        <v>0.53048013616204204</v>
      </c>
      <c r="L103">
        <f>VLOOKUP(Table2[[#This Row],[Key]],[1]!Table1[#Data],7,0)</f>
        <v>3.2420772150661898</v>
      </c>
      <c r="M103">
        <f>VLOOKUP(Table2[[#This Row],[Key]],[1]!Table1[#Data],8,0)</f>
        <v>3.6</v>
      </c>
      <c r="N103">
        <f>Table2[[#This Row],[Auto Arima]]-Table2[[#This Row],[Actual]]</f>
        <v>-0.35792278493381025</v>
      </c>
      <c r="O103">
        <f>_xlfn.NORM.DIST(Table2[[#This Row],[Bias_Arima]],AVERAGE(Table2[Bias_Arima]),_xlfn.STDEV.P(Table2[Bias_Arima]),FALSE)</f>
        <v>0.64693017864103708</v>
      </c>
      <c r="P103">
        <f>Table2[[#This Row],[WA]]-Table2[[#This Row],[Actual]]</f>
        <v>0</v>
      </c>
      <c r="Q103">
        <f>_xlfn.NORM.DIST(Table2[[#This Row],[Bias_WA]],AVERAGE(Table2[Bias_WA]),_xlfn.STDEV.P(Table2[Bias_WA]),FALSE)</f>
        <v>0.38346033263358809</v>
      </c>
      <c r="R103">
        <f>ABS(Table2[[#This Row],[Bias_Arima]])</f>
        <v>0.35792278493381025</v>
      </c>
      <c r="S103">
        <f>ABS(Table2[[#This Row],[Bias_WA]])</f>
        <v>0</v>
      </c>
    </row>
    <row r="104" spans="1:19" x14ac:dyDescent="0.2">
      <c r="A104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visserij2022320242</v>
      </c>
      <c r="B104" t="s">
        <v>19</v>
      </c>
      <c r="C104" s="3">
        <v>44743</v>
      </c>
      <c r="D104" s="3">
        <v>45383</v>
      </c>
      <c r="E104">
        <v>7</v>
      </c>
      <c r="F104">
        <v>3.116739682539682</v>
      </c>
      <c r="G104">
        <v>3.6</v>
      </c>
      <c r="H104">
        <v>0.48326031746031761</v>
      </c>
      <c r="I104">
        <v>13.42389770723104</v>
      </c>
      <c r="J104">
        <v>-0.48326031746031761</v>
      </c>
      <c r="K104">
        <f>_xlfn.NORM.DIST(Table2[[#This Row],[Bias_RF]],AVERAGE(Table2[Bias_RF]),_xlfn.STDEV.P(Table2[Bias_RF]),FALSE)</f>
        <v>0.53048013616204204</v>
      </c>
      <c r="L104">
        <f>VLOOKUP(Table2[[#This Row],[Key]],[1]!Table1[#Data],7,0)</f>
        <v>3.2574605206713998</v>
      </c>
      <c r="M104">
        <f>VLOOKUP(Table2[[#This Row],[Key]],[1]!Table1[#Data],8,0)</f>
        <v>3.5333333333333301</v>
      </c>
      <c r="N104">
        <f>Table2[[#This Row],[Auto Arima]]-Table2[[#This Row],[Actual]]</f>
        <v>-0.34253947932860029</v>
      </c>
      <c r="O104">
        <f>_xlfn.NORM.DIST(Table2[[#This Row],[Bias_Arima]],AVERAGE(Table2[Bias_Arima]),_xlfn.STDEV.P(Table2[Bias_Arima]),FALSE)</f>
        <v>0.65216403531095801</v>
      </c>
      <c r="P104">
        <f>Table2[[#This Row],[WA]]-Table2[[#This Row],[Actual]]</f>
        <v>-6.6666666666669983E-2</v>
      </c>
      <c r="Q104">
        <f>_xlfn.NORM.DIST(Table2[[#This Row],[Bias_WA]],AVERAGE(Table2[Bias_WA]),_xlfn.STDEV.P(Table2[Bias_WA]),FALSE)</f>
        <v>0.43470451260022758</v>
      </c>
      <c r="R104">
        <f>ABS(Table2[[#This Row],[Bias_Arima]])</f>
        <v>0.34253947932860029</v>
      </c>
      <c r="S104">
        <f>ABS(Table2[[#This Row],[Bias_WA]])</f>
        <v>6.6666666666669983E-2</v>
      </c>
    </row>
    <row r="105" spans="1:19" x14ac:dyDescent="0.2">
      <c r="A105" t="str">
        <f>CONCATENATE(Table2[[#This Row],[Sector]],YEAR(Table2[[#This Row],[Cutoff]]),ROUNDUP(MONTH(Table2[[#This Row],[Cutoff]])/3,0),YEAR(Table2[[#This Row],[TargetDate]]),ROUNDUP(MONTH(Table2[[#This Row],[TargetDate]])/3,0))</f>
        <v>A Landbouw, bosbouw en visserij2022320243</v>
      </c>
      <c r="B105" t="s">
        <v>19</v>
      </c>
      <c r="C105" s="3">
        <v>44743</v>
      </c>
      <c r="D105" s="3">
        <v>45474</v>
      </c>
      <c r="E105">
        <v>8</v>
      </c>
      <c r="F105">
        <v>3.130406349206349</v>
      </c>
      <c r="G105">
        <v>3.7</v>
      </c>
      <c r="H105">
        <v>0.56959365079365076</v>
      </c>
      <c r="I105">
        <v>15.394422994422991</v>
      </c>
      <c r="J105">
        <v>-0.56959365079365076</v>
      </c>
      <c r="K105">
        <f>_xlfn.NORM.DIST(Table2[[#This Row],[Bias_RF]],AVERAGE(Table2[Bias_RF]),_xlfn.STDEV.P(Table2[Bias_RF]),FALSE)</f>
        <v>0.54170122178156055</v>
      </c>
      <c r="L105">
        <f>VLOOKUP(Table2[[#This Row],[Key]],[1]!Table1[#Data],7,0)</f>
        <v>3.2728438262766102</v>
      </c>
      <c r="M105">
        <f>VLOOKUP(Table2[[#This Row],[Key]],[1]!Table1[#Data],8,0)</f>
        <v>3.43333333333333</v>
      </c>
      <c r="N105">
        <f>Table2[[#This Row],[Auto Arima]]-Table2[[#This Row],[Actual]]</f>
        <v>-0.42715617372338999</v>
      </c>
      <c r="O105">
        <f>_xlfn.NORM.DIST(Table2[[#This Row],[Bias_Arima]],AVERAGE(Table2[Bias_Arima]),_xlfn.STDEV.P(Table2[Bias_Arima]),FALSE)</f>
        <v>0.61858886092058307</v>
      </c>
      <c r="P105">
        <f>Table2[[#This Row],[WA]]-Table2[[#This Row],[Actual]]</f>
        <v>-0.26666666666667016</v>
      </c>
      <c r="Q105">
        <f>_xlfn.NORM.DIST(Table2[[#This Row],[Bias_WA]],AVERAGE(Table2[Bias_WA]),_xlfn.STDEV.P(Table2[Bias_WA]),FALSE)</f>
        <v>0.58167521131528244</v>
      </c>
      <c r="R105">
        <f>ABS(Table2[[#This Row],[Bias_Arima]])</f>
        <v>0.42715617372338999</v>
      </c>
      <c r="S105">
        <f>ABS(Table2[[#This Row],[Bias_WA]])</f>
        <v>0.26666666666667016</v>
      </c>
    </row>
    <row r="106" spans="1:19" x14ac:dyDescent="0.2">
      <c r="A106" t="str">
        <f>CONCATENATE(Table2[[#This Row],[Sector]],YEAR(Table2[[#This Row],[Cutoff]]),ROUNDUP(MONTH(Table2[[#This Row],[Cutoff]])/3,0),YEAR(Table2[[#This Row],[TargetDate]]),ROUNDUP(MONTH(Table2[[#This Row],[TargetDate]])/3,0))</f>
        <v>B Delfstoffenwinning2019320194</v>
      </c>
      <c r="B106" t="s">
        <v>20</v>
      </c>
      <c r="C106" s="3">
        <v>43647</v>
      </c>
      <c r="D106" s="3">
        <v>43739</v>
      </c>
      <c r="E106">
        <v>1</v>
      </c>
      <c r="F106">
        <v>3.669047252747252</v>
      </c>
      <c r="G106">
        <v>4.3</v>
      </c>
      <c r="H106">
        <v>0.63095274725274741</v>
      </c>
      <c r="I106">
        <v>14.673319703552259</v>
      </c>
      <c r="J106">
        <v>-0.63095274725274741</v>
      </c>
      <c r="K106">
        <f>_xlfn.NORM.DIST(Table2[[#This Row],[Bias_RF]],AVERAGE(Table2[Bias_RF]),_xlfn.STDEV.P(Table2[Bias_RF]),FALSE)</f>
        <v>0.54518193293527173</v>
      </c>
      <c r="L106">
        <f>VLOOKUP(Table2[[#This Row],[Key]],[1]!Table1[#Data],7,0)</f>
        <v>4.8490873701653801</v>
      </c>
      <c r="M106">
        <f>VLOOKUP(Table2[[#This Row],[Key]],[1]!Table1[#Data],8,0)</f>
        <v>3.7333333333333298</v>
      </c>
      <c r="N106">
        <f>Table2[[#This Row],[Auto Arima]]-Table2[[#This Row],[Actual]]</f>
        <v>0.54908737016538023</v>
      </c>
      <c r="O106">
        <f>_xlfn.NORM.DIST(Table2[[#This Row],[Bias_Arima]],AVERAGE(Table2[Bias_Arima]),_xlfn.STDEV.P(Table2[Bias_Arima]),FALSE)</f>
        <v>0.32033066535476351</v>
      </c>
      <c r="P106">
        <f>Table2[[#This Row],[WA]]-Table2[[#This Row],[Actual]]</f>
        <v>-0.56666666666666998</v>
      </c>
      <c r="Q106">
        <f>_xlfn.NORM.DIST(Table2[[#This Row],[Bias_WA]],AVERAGE(Table2[Bias_WA]),_xlfn.STDEV.P(Table2[Bias_WA]),FALSE)</f>
        <v>0.70881241059406874</v>
      </c>
      <c r="R106">
        <f>ABS(Table2[[#This Row],[Bias_Arima]])</f>
        <v>0.54908737016538023</v>
      </c>
      <c r="S106">
        <f>ABS(Table2[[#This Row],[Bias_WA]])</f>
        <v>0.56666666666666998</v>
      </c>
    </row>
    <row r="107" spans="1:19" x14ac:dyDescent="0.2">
      <c r="A107" t="str">
        <f>CONCATENATE(Table2[[#This Row],[Sector]],YEAR(Table2[[#This Row],[Cutoff]]),ROUNDUP(MONTH(Table2[[#This Row],[Cutoff]])/3,0),YEAR(Table2[[#This Row],[TargetDate]]),ROUNDUP(MONTH(Table2[[#This Row],[TargetDate]])/3,0))</f>
        <v>B Delfstoffenwinning2019320201</v>
      </c>
      <c r="B107" t="s">
        <v>20</v>
      </c>
      <c r="C107" s="3">
        <v>43647</v>
      </c>
      <c r="D107" s="3">
        <v>43831</v>
      </c>
      <c r="E107">
        <v>2</v>
      </c>
      <c r="F107">
        <v>3.9744658730158728</v>
      </c>
      <c r="G107">
        <v>5.0999999999999996</v>
      </c>
      <c r="H107">
        <v>1.125534126984127</v>
      </c>
      <c r="I107">
        <v>22.0692966075319</v>
      </c>
      <c r="J107">
        <v>-1.125534126984127</v>
      </c>
      <c r="K107">
        <f>_xlfn.NORM.DIST(Table2[[#This Row],[Bias_RF]],AVERAGE(Table2[Bias_RF]),_xlfn.STDEV.P(Table2[Bias_RF]),FALSE)</f>
        <v>0.44394445150107609</v>
      </c>
      <c r="L107">
        <f>VLOOKUP(Table2[[#This Row],[Key]],[1]!Table1[#Data],7,0)</f>
        <v>4.7598758716003298</v>
      </c>
      <c r="M107">
        <f>VLOOKUP(Table2[[#This Row],[Key]],[1]!Table1[#Data],8,0)</f>
        <v>4.3333333333333304</v>
      </c>
      <c r="N107">
        <f>Table2[[#This Row],[Auto Arima]]-Table2[[#This Row],[Actual]]</f>
        <v>-0.34012412839966988</v>
      </c>
      <c r="O107">
        <f>_xlfn.NORM.DIST(Table2[[#This Row],[Bias_Arima]],AVERAGE(Table2[Bias_Arima]),_xlfn.STDEV.P(Table2[Bias_Arima]),FALSE)</f>
        <v>0.65294875826488297</v>
      </c>
      <c r="P107">
        <f>Table2[[#This Row],[WA]]-Table2[[#This Row],[Actual]]</f>
        <v>-0.76666666666666927</v>
      </c>
      <c r="Q107">
        <f>_xlfn.NORM.DIST(Table2[[#This Row],[Bias_WA]],AVERAGE(Table2[Bias_WA]),_xlfn.STDEV.P(Table2[Bias_WA]),FALSE)</f>
        <v>0.68946556572687334</v>
      </c>
      <c r="R107">
        <f>ABS(Table2[[#This Row],[Bias_Arima]])</f>
        <v>0.34012412839966988</v>
      </c>
      <c r="S107">
        <f>ABS(Table2[[#This Row],[Bias_WA]])</f>
        <v>0.76666666666666927</v>
      </c>
    </row>
    <row r="108" spans="1:19" x14ac:dyDescent="0.2">
      <c r="A108" t="str">
        <f>CONCATENATE(Table2[[#This Row],[Sector]],YEAR(Table2[[#This Row],[Cutoff]]),ROUNDUP(MONTH(Table2[[#This Row],[Cutoff]])/3,0),YEAR(Table2[[#This Row],[TargetDate]]),ROUNDUP(MONTH(Table2[[#This Row],[TargetDate]])/3,0))</f>
        <v>B Delfstoffenwinning2019320202</v>
      </c>
      <c r="B108" t="s">
        <v>20</v>
      </c>
      <c r="C108" s="3">
        <v>43647</v>
      </c>
      <c r="D108" s="3">
        <v>43922</v>
      </c>
      <c r="E108">
        <v>3</v>
      </c>
      <c r="F108">
        <v>3.669047252747252</v>
      </c>
      <c r="G108">
        <v>4.5999999999999996</v>
      </c>
      <c r="H108">
        <v>0.93095274725274724</v>
      </c>
      <c r="I108">
        <v>20.238103201146679</v>
      </c>
      <c r="J108">
        <v>-0.93095274725274724</v>
      </c>
      <c r="K108">
        <f>_xlfn.NORM.DIST(Table2[[#This Row],[Bias_RF]],AVERAGE(Table2[Bias_RF]),_xlfn.STDEV.P(Table2[Bias_RF]),FALSE)</f>
        <v>0.50830874319455188</v>
      </c>
      <c r="L108">
        <f>VLOOKUP(Table2[[#This Row],[Key]],[1]!Table1[#Data],7,0)</f>
        <v>4.5901426590610903</v>
      </c>
      <c r="M108">
        <f>VLOOKUP(Table2[[#This Row],[Key]],[1]!Table1[#Data],8,0)</f>
        <v>3.5</v>
      </c>
      <c r="N108">
        <f>Table2[[#This Row],[Auto Arima]]-Table2[[#This Row],[Actual]]</f>
        <v>-9.8573409389093314E-3</v>
      </c>
      <c r="O108">
        <f>_xlfn.NORM.DIST(Table2[[#This Row],[Bias_Arima]],AVERAGE(Table2[Bias_Arima]),_xlfn.STDEV.P(Table2[Bias_Arima]),FALSE)</f>
        <v>0.65582041584311535</v>
      </c>
      <c r="P108">
        <f>Table2[[#This Row],[WA]]-Table2[[#This Row],[Actual]]</f>
        <v>-1.0999999999999996</v>
      </c>
      <c r="Q108">
        <f>_xlfn.NORM.DIST(Table2[[#This Row],[Bias_WA]],AVERAGE(Table2[Bias_WA]),_xlfn.STDEV.P(Table2[Bias_WA]),FALSE)</f>
        <v>0.49586754114892273</v>
      </c>
      <c r="R108">
        <f>ABS(Table2[[#This Row],[Bias_Arima]])</f>
        <v>9.8573409389093314E-3</v>
      </c>
      <c r="S108">
        <f>ABS(Table2[[#This Row],[Bias_WA]])</f>
        <v>1.0999999999999996</v>
      </c>
    </row>
    <row r="109" spans="1:19" x14ac:dyDescent="0.2">
      <c r="A109" t="str">
        <f>CONCATENATE(Table2[[#This Row],[Sector]],YEAR(Table2[[#This Row],[Cutoff]]),ROUNDUP(MONTH(Table2[[#This Row],[Cutoff]])/3,0),YEAR(Table2[[#This Row],[TargetDate]]),ROUNDUP(MONTH(Table2[[#This Row],[TargetDate]])/3,0))</f>
        <v>B Delfstoffenwinning2019320203</v>
      </c>
      <c r="B109" t="s">
        <v>20</v>
      </c>
      <c r="C109" s="3">
        <v>43647</v>
      </c>
      <c r="D109" s="3">
        <v>44013</v>
      </c>
      <c r="E109">
        <v>4</v>
      </c>
      <c r="F109">
        <v>3.669047252747252</v>
      </c>
      <c r="G109">
        <v>4.5999999999999996</v>
      </c>
      <c r="H109">
        <v>0.93095274725274724</v>
      </c>
      <c r="I109">
        <v>20.238103201146679</v>
      </c>
      <c r="J109">
        <v>-0.93095274725274724</v>
      </c>
      <c r="K109">
        <f>_xlfn.NORM.DIST(Table2[[#This Row],[Bias_RF]],AVERAGE(Table2[Bias_RF]),_xlfn.STDEV.P(Table2[Bias_RF]),FALSE)</f>
        <v>0.50830874319455188</v>
      </c>
      <c r="L109">
        <f>VLOOKUP(Table2[[#This Row],[Key]],[1]!Table1[#Data],7,0)</f>
        <v>4.2376694507344199</v>
      </c>
      <c r="M109">
        <f>VLOOKUP(Table2[[#This Row],[Key]],[1]!Table1[#Data],8,0)</f>
        <v>3.3</v>
      </c>
      <c r="N109">
        <f>Table2[[#This Row],[Auto Arima]]-Table2[[#This Row],[Actual]]</f>
        <v>-0.36233054926557973</v>
      </c>
      <c r="O109">
        <f>_xlfn.NORM.DIST(Table2[[#This Row],[Bias_Arima]],AVERAGE(Table2[Bias_Arima]),_xlfn.STDEV.P(Table2[Bias_Arima]),FALSE)</f>
        <v>0.64535627535828322</v>
      </c>
      <c r="P109">
        <f>Table2[[#This Row],[WA]]-Table2[[#This Row],[Actual]]</f>
        <v>-1.2999999999999998</v>
      </c>
      <c r="Q109">
        <f>_xlfn.NORM.DIST(Table2[[#This Row],[Bias_WA]],AVERAGE(Table2[Bias_WA]),_xlfn.STDEV.P(Table2[Bias_WA]),FALSE)</f>
        <v>0.34324809287690528</v>
      </c>
      <c r="R109">
        <f>ABS(Table2[[#This Row],[Bias_Arima]])</f>
        <v>0.36233054926557973</v>
      </c>
      <c r="S109">
        <f>ABS(Table2[[#This Row],[Bias_WA]])</f>
        <v>1.2999999999999998</v>
      </c>
    </row>
    <row r="110" spans="1:19" x14ac:dyDescent="0.2">
      <c r="A110" t="str">
        <f>CONCATENATE(Table2[[#This Row],[Sector]],YEAR(Table2[[#This Row],[Cutoff]]),ROUNDUP(MONTH(Table2[[#This Row],[Cutoff]])/3,0),YEAR(Table2[[#This Row],[TargetDate]]),ROUNDUP(MONTH(Table2[[#This Row],[TargetDate]])/3,0))</f>
        <v>B Delfstoffenwinning2019320204</v>
      </c>
      <c r="B110" t="s">
        <v>20</v>
      </c>
      <c r="C110" s="3">
        <v>43647</v>
      </c>
      <c r="D110" s="3">
        <v>44105</v>
      </c>
      <c r="E110">
        <v>5</v>
      </c>
      <c r="F110">
        <v>3.6731972527472529</v>
      </c>
      <c r="G110">
        <v>4.5999999999999996</v>
      </c>
      <c r="H110">
        <v>0.92680274725274714</v>
      </c>
      <c r="I110">
        <v>20.147885809842329</v>
      </c>
      <c r="J110">
        <v>-0.92680274725274714</v>
      </c>
      <c r="K110">
        <f>_xlfn.NORM.DIST(Table2[[#This Row],[Bias_RF]],AVERAGE(Table2[Bias_RF]),_xlfn.STDEV.P(Table2[Bias_RF]),FALSE)</f>
        <v>0.50938574612451104</v>
      </c>
      <c r="L110">
        <f>VLOOKUP(Table2[[#This Row],[Key]],[1]!Table1[#Data],7,0)</f>
        <v>5.1867568208997996</v>
      </c>
      <c r="M110">
        <f>VLOOKUP(Table2[[#This Row],[Key]],[1]!Table1[#Data],8,0)</f>
        <v>3.7333333333333298</v>
      </c>
      <c r="N110">
        <f>Table2[[#This Row],[Auto Arima]]-Table2[[#This Row],[Actual]]</f>
        <v>0.58675682089979997</v>
      </c>
      <c r="O110">
        <f>_xlfn.NORM.DIST(Table2[[#This Row],[Bias_Arima]],AVERAGE(Table2[Bias_Arima]),_xlfn.STDEV.P(Table2[Bias_Arima]),FALSE)</f>
        <v>0.29539929951936689</v>
      </c>
      <c r="P110">
        <f>Table2[[#This Row],[WA]]-Table2[[#This Row],[Actual]]</f>
        <v>-0.8666666666666698</v>
      </c>
      <c r="Q110">
        <f>_xlfn.NORM.DIST(Table2[[#This Row],[Bias_WA]],AVERAGE(Table2[Bias_WA]),_xlfn.STDEV.P(Table2[Bias_WA]),FALSE)</f>
        <v>0.64822748887047821</v>
      </c>
      <c r="R110">
        <f>ABS(Table2[[#This Row],[Bias_Arima]])</f>
        <v>0.58675682089979997</v>
      </c>
      <c r="S110">
        <f>ABS(Table2[[#This Row],[Bias_WA]])</f>
        <v>0.8666666666666698</v>
      </c>
    </row>
    <row r="111" spans="1:19" x14ac:dyDescent="0.2">
      <c r="A111" t="str">
        <f>CONCATENATE(Table2[[#This Row],[Sector]],YEAR(Table2[[#This Row],[Cutoff]]),ROUNDUP(MONTH(Table2[[#This Row],[Cutoff]])/3,0),YEAR(Table2[[#This Row],[TargetDate]]),ROUNDUP(MONTH(Table2[[#This Row],[TargetDate]])/3,0))</f>
        <v>B Delfstoffenwinning2019320211</v>
      </c>
      <c r="B111" t="s">
        <v>20</v>
      </c>
      <c r="C111" s="3">
        <v>43647</v>
      </c>
      <c r="D111" s="3">
        <v>44197</v>
      </c>
      <c r="E111">
        <v>6</v>
      </c>
      <c r="F111">
        <v>3.9744658730158728</v>
      </c>
      <c r="G111">
        <v>4.4000000000000004</v>
      </c>
      <c r="H111">
        <v>0.42553412698412751</v>
      </c>
      <c r="I111">
        <v>9.6712301587301699</v>
      </c>
      <c r="J111">
        <v>-0.42553412698412751</v>
      </c>
      <c r="K111">
        <f>_xlfn.NORM.DIST(Table2[[#This Row],[Bias_RF]],AVERAGE(Table2[Bias_RF]),_xlfn.STDEV.P(Table2[Bias_RF]),FALSE)</f>
        <v>0.51905617795094494</v>
      </c>
      <c r="L111">
        <f>VLOOKUP(Table2[[#This Row],[Key]],[1]!Table1[#Data],7,0)</f>
        <v>4.6900128638869596</v>
      </c>
      <c r="M111">
        <f>VLOOKUP(Table2[[#This Row],[Key]],[1]!Table1[#Data],8,0)</f>
        <v>4.3333333333333304</v>
      </c>
      <c r="N111">
        <f>Table2[[#This Row],[Auto Arima]]-Table2[[#This Row],[Actual]]</f>
        <v>0.29001286388695924</v>
      </c>
      <c r="O111">
        <f>_xlfn.NORM.DIST(Table2[[#This Row],[Bias_Arima]],AVERAGE(Table2[Bias_Arima]),_xlfn.STDEV.P(Table2[Bias_Arima]),FALSE)</f>
        <v>0.50001249222285638</v>
      </c>
      <c r="P111">
        <f>Table2[[#This Row],[WA]]-Table2[[#This Row],[Actual]]</f>
        <v>-6.6666666666669983E-2</v>
      </c>
      <c r="Q111">
        <f>_xlfn.NORM.DIST(Table2[[#This Row],[Bias_WA]],AVERAGE(Table2[Bias_WA]),_xlfn.STDEV.P(Table2[Bias_WA]),FALSE)</f>
        <v>0.43470451260022758</v>
      </c>
      <c r="R111">
        <f>ABS(Table2[[#This Row],[Bias_Arima]])</f>
        <v>0.29001286388695924</v>
      </c>
      <c r="S111">
        <f>ABS(Table2[[#This Row],[Bias_WA]])</f>
        <v>6.6666666666669983E-2</v>
      </c>
    </row>
    <row r="112" spans="1:19" x14ac:dyDescent="0.2">
      <c r="A112" t="str">
        <f>CONCATENATE(Table2[[#This Row],[Sector]],YEAR(Table2[[#This Row],[Cutoff]]),ROUNDUP(MONTH(Table2[[#This Row],[Cutoff]])/3,0),YEAR(Table2[[#This Row],[TargetDate]]),ROUNDUP(MONTH(Table2[[#This Row],[TargetDate]])/3,0))</f>
        <v>B Delfstoffenwinning2019320212</v>
      </c>
      <c r="B112" t="s">
        <v>20</v>
      </c>
      <c r="C112" s="3">
        <v>43647</v>
      </c>
      <c r="D112" s="3">
        <v>44287</v>
      </c>
      <c r="E112">
        <v>7</v>
      </c>
      <c r="F112">
        <v>3.7027381618381621</v>
      </c>
      <c r="G112">
        <v>4.4000000000000004</v>
      </c>
      <c r="H112">
        <v>0.69726183816183873</v>
      </c>
      <c r="I112">
        <v>15.846859958223609</v>
      </c>
      <c r="J112">
        <v>-0.69726183816183873</v>
      </c>
      <c r="K112">
        <f>_xlfn.NORM.DIST(Table2[[#This Row],[Bias_RF]],AVERAGE(Table2[Bias_RF]),_xlfn.STDEV.P(Table2[Bias_RF]),FALSE)</f>
        <v>0.54464113889628751</v>
      </c>
      <c r="L112">
        <f>VLOOKUP(Table2[[#This Row],[Key]],[1]!Table1[#Data],7,0)</f>
        <v>4.4597950538635898</v>
      </c>
      <c r="M112">
        <f>VLOOKUP(Table2[[#This Row],[Key]],[1]!Table1[#Data],8,0)</f>
        <v>3.5</v>
      </c>
      <c r="N112">
        <f>Table2[[#This Row],[Auto Arima]]-Table2[[#This Row],[Actual]]</f>
        <v>5.9795053863589409E-2</v>
      </c>
      <c r="O112">
        <f>_xlfn.NORM.DIST(Table2[[#This Row],[Bias_Arima]],AVERAGE(Table2[Bias_Arima]),_xlfn.STDEV.P(Table2[Bias_Arima]),FALSE)</f>
        <v>0.63032677652811153</v>
      </c>
      <c r="P112">
        <f>Table2[[#This Row],[WA]]-Table2[[#This Row],[Actual]]</f>
        <v>-0.90000000000000036</v>
      </c>
      <c r="Q112">
        <f>_xlfn.NORM.DIST(Table2[[#This Row],[Bias_WA]],AVERAGE(Table2[Bias_WA]),_xlfn.STDEV.P(Table2[Bias_WA]),FALSE)</f>
        <v>0.63055238523174562</v>
      </c>
      <c r="R112">
        <f>ABS(Table2[[#This Row],[Bias_Arima]])</f>
        <v>5.9795053863589409E-2</v>
      </c>
      <c r="S112">
        <f>ABS(Table2[[#This Row],[Bias_WA]])</f>
        <v>0.90000000000000036</v>
      </c>
    </row>
    <row r="113" spans="1:19" x14ac:dyDescent="0.2">
      <c r="A113" t="str">
        <f>CONCATENATE(Table2[[#This Row],[Sector]],YEAR(Table2[[#This Row],[Cutoff]]),ROUNDUP(MONTH(Table2[[#This Row],[Cutoff]])/3,0),YEAR(Table2[[#This Row],[TargetDate]]),ROUNDUP(MONTH(Table2[[#This Row],[TargetDate]])/3,0))</f>
        <v>B Delfstoffenwinning2019320213</v>
      </c>
      <c r="B113" t="s">
        <v>20</v>
      </c>
      <c r="C113" s="3">
        <v>43647</v>
      </c>
      <c r="D113" s="3">
        <v>44378</v>
      </c>
      <c r="E113">
        <v>8</v>
      </c>
      <c r="F113">
        <v>3.7027381618381621</v>
      </c>
      <c r="G113">
        <v>4.3</v>
      </c>
      <c r="H113">
        <v>0.5972618381618382</v>
      </c>
      <c r="I113">
        <v>13.88981018981019</v>
      </c>
      <c r="J113">
        <v>-0.5972618381618382</v>
      </c>
      <c r="K113">
        <f>_xlfn.NORM.DIST(Table2[[#This Row],[Bias_RF]],AVERAGE(Table2[Bias_RF]),_xlfn.STDEV.P(Table2[Bias_RF]),FALSE)</f>
        <v>0.54374162695399464</v>
      </c>
      <c r="L113">
        <f>VLOOKUP(Table2[[#This Row],[Key]],[1]!Table1[#Data],7,0)</f>
        <v>4.2675369402308601</v>
      </c>
      <c r="M113">
        <f>VLOOKUP(Table2[[#This Row],[Key]],[1]!Table1[#Data],8,0)</f>
        <v>3.3</v>
      </c>
      <c r="N113">
        <f>Table2[[#This Row],[Auto Arima]]-Table2[[#This Row],[Actual]]</f>
        <v>-3.2463059769139768E-2</v>
      </c>
      <c r="O113">
        <f>_xlfn.NORM.DIST(Table2[[#This Row],[Bias_Arima]],AVERAGE(Table2[Bias_Arima]),_xlfn.STDEV.P(Table2[Bias_Arima]),FALSE)</f>
        <v>0.66229901785835732</v>
      </c>
      <c r="P113">
        <f>Table2[[#This Row],[WA]]-Table2[[#This Row],[Actual]]</f>
        <v>-1</v>
      </c>
      <c r="Q113">
        <f>_xlfn.NORM.DIST(Table2[[#This Row],[Bias_WA]],AVERAGE(Table2[Bias_WA]),_xlfn.STDEV.P(Table2[Bias_WA]),FALSE)</f>
        <v>0.56815742133746028</v>
      </c>
      <c r="R113">
        <f>ABS(Table2[[#This Row],[Bias_Arima]])</f>
        <v>3.2463059769139768E-2</v>
      </c>
      <c r="S113">
        <f>ABS(Table2[[#This Row],[Bias_WA]])</f>
        <v>1</v>
      </c>
    </row>
    <row r="114" spans="1:19" x14ac:dyDescent="0.2">
      <c r="A114" t="str">
        <f>CONCATENATE(Table2[[#This Row],[Sector]],YEAR(Table2[[#This Row],[Cutoff]]),ROUNDUP(MONTH(Table2[[#This Row],[Cutoff]])/3,0),YEAR(Table2[[#This Row],[TargetDate]]),ROUNDUP(MONTH(Table2[[#This Row],[TargetDate]])/3,0))</f>
        <v>B Delfstoffenwinning2019420201</v>
      </c>
      <c r="B114" t="s">
        <v>20</v>
      </c>
      <c r="C114" s="3">
        <v>43739</v>
      </c>
      <c r="D114" s="3">
        <v>43831</v>
      </c>
      <c r="E114">
        <v>1</v>
      </c>
      <c r="F114">
        <v>4.0689155636030634</v>
      </c>
      <c r="G114">
        <v>5.0999999999999996</v>
      </c>
      <c r="H114">
        <v>1.031084436396936</v>
      </c>
      <c r="I114">
        <v>20.217341890136009</v>
      </c>
      <c r="J114">
        <v>-1.031084436396936</v>
      </c>
      <c r="K114">
        <f>_xlfn.NORM.DIST(Table2[[#This Row],[Bias_RF]],AVERAGE(Table2[Bias_RF]),_xlfn.STDEV.P(Table2[Bias_RF]),FALSE)</f>
        <v>0.47830988510720135</v>
      </c>
      <c r="L114">
        <f>VLOOKUP(Table2[[#This Row],[Key]],[1]!Table1[#Data],7,0)</f>
        <v>4.5779072358529698</v>
      </c>
      <c r="M114">
        <f>VLOOKUP(Table2[[#This Row],[Key]],[1]!Table1[#Data],8,0)</f>
        <v>4.3333333333333304</v>
      </c>
      <c r="N114">
        <f>Table2[[#This Row],[Auto Arima]]-Table2[[#This Row],[Actual]]</f>
        <v>-0.52209276414702988</v>
      </c>
      <c r="O114">
        <f>_xlfn.NORM.DIST(Table2[[#This Row],[Bias_Arima]],AVERAGE(Table2[Bias_Arima]),_xlfn.STDEV.P(Table2[Bias_Arima]),FALSE)</f>
        <v>0.56867543043283753</v>
      </c>
      <c r="P114">
        <f>Table2[[#This Row],[WA]]-Table2[[#This Row],[Actual]]</f>
        <v>-0.76666666666666927</v>
      </c>
      <c r="Q114">
        <f>_xlfn.NORM.DIST(Table2[[#This Row],[Bias_WA]],AVERAGE(Table2[Bias_WA]),_xlfn.STDEV.P(Table2[Bias_WA]),FALSE)</f>
        <v>0.68946556572687334</v>
      </c>
      <c r="R114">
        <f>ABS(Table2[[#This Row],[Bias_Arima]])</f>
        <v>0.52209276414702988</v>
      </c>
      <c r="S114">
        <f>ABS(Table2[[#This Row],[Bias_WA]])</f>
        <v>0.76666666666666927</v>
      </c>
    </row>
    <row r="115" spans="1:19" x14ac:dyDescent="0.2">
      <c r="A115" t="str">
        <f>CONCATENATE(Table2[[#This Row],[Sector]],YEAR(Table2[[#This Row],[Cutoff]]),ROUNDUP(MONTH(Table2[[#This Row],[Cutoff]])/3,0),YEAR(Table2[[#This Row],[TargetDate]]),ROUNDUP(MONTH(Table2[[#This Row],[TargetDate]])/3,0))</f>
        <v>B Delfstoffenwinning2019420202</v>
      </c>
      <c r="B115" t="s">
        <v>20</v>
      </c>
      <c r="C115" s="3">
        <v>43739</v>
      </c>
      <c r="D115" s="3">
        <v>43922</v>
      </c>
      <c r="E115">
        <v>2</v>
      </c>
      <c r="F115">
        <v>3.7803971292596299</v>
      </c>
      <c r="G115">
        <v>4.5999999999999996</v>
      </c>
      <c r="H115">
        <v>0.81960287074036975</v>
      </c>
      <c r="I115">
        <v>17.81745371174717</v>
      </c>
      <c r="J115">
        <v>-0.81960287074036975</v>
      </c>
      <c r="K115">
        <f>_xlfn.NORM.DIST(Table2[[#This Row],[Bias_RF]],AVERAGE(Table2[Bias_RF]),_xlfn.STDEV.P(Table2[Bias_RF]),FALSE)</f>
        <v>0.53204060633970829</v>
      </c>
      <c r="L115">
        <f>VLOOKUP(Table2[[#This Row],[Key]],[1]!Table1[#Data],7,0)</f>
        <v>4.3412057315828996</v>
      </c>
      <c r="M115">
        <f>VLOOKUP(Table2[[#This Row],[Key]],[1]!Table1[#Data],8,0)</f>
        <v>3.5</v>
      </c>
      <c r="N115">
        <f>Table2[[#This Row],[Auto Arima]]-Table2[[#This Row],[Actual]]</f>
        <v>-0.25879426841710007</v>
      </c>
      <c r="O115">
        <f>_xlfn.NORM.DIST(Table2[[#This Row],[Bias_Arima]],AVERAGE(Table2[Bias_Arima]),_xlfn.STDEV.P(Table2[Bias_Arima]),FALSE)</f>
        <v>0.67321831151780442</v>
      </c>
      <c r="P115">
        <f>Table2[[#This Row],[WA]]-Table2[[#This Row],[Actual]]</f>
        <v>-1.0999999999999996</v>
      </c>
      <c r="Q115">
        <f>_xlfn.NORM.DIST(Table2[[#This Row],[Bias_WA]],AVERAGE(Table2[Bias_WA]),_xlfn.STDEV.P(Table2[Bias_WA]),FALSE)</f>
        <v>0.49586754114892273</v>
      </c>
      <c r="R115">
        <f>ABS(Table2[[#This Row],[Bias_Arima]])</f>
        <v>0.25879426841710007</v>
      </c>
      <c r="S115">
        <f>ABS(Table2[[#This Row],[Bias_WA]])</f>
        <v>1.0999999999999996</v>
      </c>
    </row>
    <row r="116" spans="1:19" x14ac:dyDescent="0.2">
      <c r="A116" t="str">
        <f>CONCATENATE(Table2[[#This Row],[Sector]],YEAR(Table2[[#This Row],[Cutoff]]),ROUNDUP(MONTH(Table2[[#This Row],[Cutoff]])/3,0),YEAR(Table2[[#This Row],[TargetDate]]),ROUNDUP(MONTH(Table2[[#This Row],[TargetDate]])/3,0))</f>
        <v>B Delfstoffenwinning2019420203</v>
      </c>
      <c r="B116" t="s">
        <v>20</v>
      </c>
      <c r="C116" s="3">
        <v>43739</v>
      </c>
      <c r="D116" s="3">
        <v>44013</v>
      </c>
      <c r="E116">
        <v>3</v>
      </c>
      <c r="F116">
        <v>3.7803971292596299</v>
      </c>
      <c r="G116">
        <v>4.5999999999999996</v>
      </c>
      <c r="H116">
        <v>0.81960287074036975</v>
      </c>
      <c r="I116">
        <v>17.81745371174717</v>
      </c>
      <c r="J116">
        <v>-0.81960287074036975</v>
      </c>
      <c r="K116">
        <f>_xlfn.NORM.DIST(Table2[[#This Row],[Bias_RF]],AVERAGE(Table2[Bias_RF]),_xlfn.STDEV.P(Table2[Bias_RF]),FALSE)</f>
        <v>0.53204060633970829</v>
      </c>
      <c r="L116">
        <f>VLOOKUP(Table2[[#This Row],[Key]],[1]!Table1[#Data],7,0)</f>
        <v>4.1395367026011902</v>
      </c>
      <c r="M116">
        <f>VLOOKUP(Table2[[#This Row],[Key]],[1]!Table1[#Data],8,0)</f>
        <v>3.3</v>
      </c>
      <c r="N116">
        <f>Table2[[#This Row],[Auto Arima]]-Table2[[#This Row],[Actual]]</f>
        <v>-0.46046329739880942</v>
      </c>
      <c r="O116">
        <f>_xlfn.NORM.DIST(Table2[[#This Row],[Bias_Arima]],AVERAGE(Table2[Bias_Arima]),_xlfn.STDEV.P(Table2[Bias_Arima]),FALSE)</f>
        <v>0.60239578455951348</v>
      </c>
      <c r="P116">
        <f>Table2[[#This Row],[WA]]-Table2[[#This Row],[Actual]]</f>
        <v>-1.2999999999999998</v>
      </c>
      <c r="Q116">
        <f>_xlfn.NORM.DIST(Table2[[#This Row],[Bias_WA]],AVERAGE(Table2[Bias_WA]),_xlfn.STDEV.P(Table2[Bias_WA]),FALSE)</f>
        <v>0.34324809287690528</v>
      </c>
      <c r="R116">
        <f>ABS(Table2[[#This Row],[Bias_Arima]])</f>
        <v>0.46046329739880942</v>
      </c>
      <c r="S116">
        <f>ABS(Table2[[#This Row],[Bias_WA]])</f>
        <v>1.2999999999999998</v>
      </c>
    </row>
    <row r="117" spans="1:19" x14ac:dyDescent="0.2">
      <c r="A117" t="str">
        <f>CONCATENATE(Table2[[#This Row],[Sector]],YEAR(Table2[[#This Row],[Cutoff]]),ROUNDUP(MONTH(Table2[[#This Row],[Cutoff]])/3,0),YEAR(Table2[[#This Row],[TargetDate]]),ROUNDUP(MONTH(Table2[[#This Row],[TargetDate]])/3,0))</f>
        <v>B Delfstoffenwinning2019420204</v>
      </c>
      <c r="B117" t="s">
        <v>20</v>
      </c>
      <c r="C117" s="3">
        <v>43739</v>
      </c>
      <c r="D117" s="3">
        <v>44105</v>
      </c>
      <c r="E117">
        <v>4</v>
      </c>
      <c r="F117">
        <v>3.777193305305806</v>
      </c>
      <c r="G117">
        <v>4.5999999999999996</v>
      </c>
      <c r="H117">
        <v>0.82280669469419365</v>
      </c>
      <c r="I117">
        <v>17.887102058569429</v>
      </c>
      <c r="J117">
        <v>-0.82280669469419365</v>
      </c>
      <c r="K117">
        <f>_xlfn.NORM.DIST(Table2[[#This Row],[Bias_RF]],AVERAGE(Table2[Bias_RF]),_xlfn.STDEV.P(Table2[Bias_RF]),FALSE)</f>
        <v>0.53151467573122879</v>
      </c>
      <c r="L117">
        <f>VLOOKUP(Table2[[#This Row],[Key]],[1]!Table1[#Data],7,0)</f>
        <v>4.5395367026011897</v>
      </c>
      <c r="M117">
        <f>VLOOKUP(Table2[[#This Row],[Key]],[1]!Table1[#Data],8,0)</f>
        <v>3.9666666666666601</v>
      </c>
      <c r="N117">
        <f>Table2[[#This Row],[Auto Arima]]-Table2[[#This Row],[Actual]]</f>
        <v>-6.0463297398809956E-2</v>
      </c>
      <c r="O117">
        <f>_xlfn.NORM.DIST(Table2[[#This Row],[Bias_Arima]],AVERAGE(Table2[Bias_Arima]),_xlfn.STDEV.P(Table2[Bias_Arima]),FALSE)</f>
        <v>0.66903015608632543</v>
      </c>
      <c r="P117">
        <f>Table2[[#This Row],[WA]]-Table2[[#This Row],[Actual]]</f>
        <v>-0.63333333333333952</v>
      </c>
      <c r="Q117">
        <f>_xlfn.NORM.DIST(Table2[[#This Row],[Bias_WA]],AVERAGE(Table2[Bias_WA]),_xlfn.STDEV.P(Table2[Bias_WA]),FALSE)</f>
        <v>0.71232937309261235</v>
      </c>
      <c r="R117">
        <f>ABS(Table2[[#This Row],[Bias_Arima]])</f>
        <v>6.0463297398809956E-2</v>
      </c>
      <c r="S117">
        <f>ABS(Table2[[#This Row],[Bias_WA]])</f>
        <v>0.63333333333333952</v>
      </c>
    </row>
    <row r="118" spans="1:19" x14ac:dyDescent="0.2">
      <c r="A118" t="str">
        <f>CONCATENATE(Table2[[#This Row],[Sector]],YEAR(Table2[[#This Row],[Cutoff]]),ROUNDUP(MONTH(Table2[[#This Row],[Cutoff]])/3,0),YEAR(Table2[[#This Row],[TargetDate]]),ROUNDUP(MONTH(Table2[[#This Row],[TargetDate]])/3,0))</f>
        <v>B Delfstoffenwinning2019420211</v>
      </c>
      <c r="B118" t="s">
        <v>20</v>
      </c>
      <c r="C118" s="3">
        <v>43739</v>
      </c>
      <c r="D118" s="3">
        <v>44197</v>
      </c>
      <c r="E118">
        <v>5</v>
      </c>
      <c r="F118">
        <v>4.0689155636030634</v>
      </c>
      <c r="G118">
        <v>4.4000000000000004</v>
      </c>
      <c r="H118">
        <v>0.33108443639693702</v>
      </c>
      <c r="I118">
        <v>7.5246462817485664</v>
      </c>
      <c r="J118">
        <v>-0.33108443639693702</v>
      </c>
      <c r="K118">
        <f>_xlfn.NORM.DIST(Table2[[#This Row],[Bias_RF]],AVERAGE(Table2[Bias_RF]),_xlfn.STDEV.P(Table2[Bias_RF]),FALSE)</f>
        <v>0.49420747320505337</v>
      </c>
      <c r="L118">
        <f>VLOOKUP(Table2[[#This Row],[Key]],[1]!Table1[#Data],7,0)</f>
        <v>4.5187577760134596</v>
      </c>
      <c r="M118">
        <f>VLOOKUP(Table2[[#This Row],[Key]],[1]!Table1[#Data],8,0)</f>
        <v>4.3333333333333304</v>
      </c>
      <c r="N118">
        <f>Table2[[#This Row],[Auto Arima]]-Table2[[#This Row],[Actual]]</f>
        <v>0.11875777601345927</v>
      </c>
      <c r="O118">
        <f>_xlfn.NORM.DIST(Table2[[#This Row],[Bias_Arima]],AVERAGE(Table2[Bias_Arima]),_xlfn.STDEV.P(Table2[Bias_Arima]),FALSE)</f>
        <v>0.60282598325369319</v>
      </c>
      <c r="P118">
        <f>Table2[[#This Row],[WA]]-Table2[[#This Row],[Actual]]</f>
        <v>-6.6666666666669983E-2</v>
      </c>
      <c r="Q118">
        <f>_xlfn.NORM.DIST(Table2[[#This Row],[Bias_WA]],AVERAGE(Table2[Bias_WA]),_xlfn.STDEV.P(Table2[Bias_WA]),FALSE)</f>
        <v>0.43470451260022758</v>
      </c>
      <c r="R118">
        <f>ABS(Table2[[#This Row],[Bias_Arima]])</f>
        <v>0.11875777601345927</v>
      </c>
      <c r="S118">
        <f>ABS(Table2[[#This Row],[Bias_WA]])</f>
        <v>6.6666666666669983E-2</v>
      </c>
    </row>
    <row r="119" spans="1:19" x14ac:dyDescent="0.2">
      <c r="A119" t="str">
        <f>CONCATENATE(Table2[[#This Row],[Sector]],YEAR(Table2[[#This Row],[Cutoff]]),ROUNDUP(MONTH(Table2[[#This Row],[Cutoff]])/3,0),YEAR(Table2[[#This Row],[TargetDate]]),ROUNDUP(MONTH(Table2[[#This Row],[TargetDate]])/3,0))</f>
        <v>B Delfstoffenwinning2019420212</v>
      </c>
      <c r="B119" t="s">
        <v>20</v>
      </c>
      <c r="C119" s="3">
        <v>43739</v>
      </c>
      <c r="D119" s="3">
        <v>44287</v>
      </c>
      <c r="E119">
        <v>6</v>
      </c>
      <c r="F119">
        <v>3.803436056998557</v>
      </c>
      <c r="G119">
        <v>4.4000000000000004</v>
      </c>
      <c r="H119">
        <v>0.59656394300144333</v>
      </c>
      <c r="I119">
        <v>13.558271431850979</v>
      </c>
      <c r="J119">
        <v>-0.59656394300144333</v>
      </c>
      <c r="K119">
        <f>_xlfn.NORM.DIST(Table2[[#This Row],[Bias_RF]],AVERAGE(Table2[Bias_RF]),_xlfn.STDEV.P(Table2[Bias_RF]),FALSE)</f>
        <v>0.54369963297898083</v>
      </c>
      <c r="L119">
        <f>VLOOKUP(Table2[[#This Row],[Key]],[1]!Table1[#Data],7,0)</f>
        <v>4.25989510512035</v>
      </c>
      <c r="M119">
        <f>VLOOKUP(Table2[[#This Row],[Key]],[1]!Table1[#Data],8,0)</f>
        <v>3.5</v>
      </c>
      <c r="N119">
        <f>Table2[[#This Row],[Auto Arima]]-Table2[[#This Row],[Actual]]</f>
        <v>-0.14010489487965039</v>
      </c>
      <c r="O119">
        <f>_xlfn.NORM.DIST(Table2[[#This Row],[Bias_Arima]],AVERAGE(Table2[Bias_Arima]),_xlfn.STDEV.P(Table2[Bias_Arima]),FALSE)</f>
        <v>0.68000745485157776</v>
      </c>
      <c r="P119">
        <f>Table2[[#This Row],[WA]]-Table2[[#This Row],[Actual]]</f>
        <v>-0.90000000000000036</v>
      </c>
      <c r="Q119">
        <f>_xlfn.NORM.DIST(Table2[[#This Row],[Bias_WA]],AVERAGE(Table2[Bias_WA]),_xlfn.STDEV.P(Table2[Bias_WA]),FALSE)</f>
        <v>0.63055238523174562</v>
      </c>
      <c r="R119">
        <f>ABS(Table2[[#This Row],[Bias_Arima]])</f>
        <v>0.14010489487965039</v>
      </c>
      <c r="S119">
        <f>ABS(Table2[[#This Row],[Bias_WA]])</f>
        <v>0.90000000000000036</v>
      </c>
    </row>
    <row r="120" spans="1:19" x14ac:dyDescent="0.2">
      <c r="A120" t="str">
        <f>CONCATENATE(Table2[[#This Row],[Sector]],YEAR(Table2[[#This Row],[Cutoff]]),ROUNDUP(MONTH(Table2[[#This Row],[Cutoff]])/3,0),YEAR(Table2[[#This Row],[TargetDate]]),ROUNDUP(MONTH(Table2[[#This Row],[TargetDate]])/3,0))</f>
        <v>B Delfstoffenwinning2019420213</v>
      </c>
      <c r="B120" t="s">
        <v>20</v>
      </c>
      <c r="C120" s="3">
        <v>43739</v>
      </c>
      <c r="D120" s="3">
        <v>44378</v>
      </c>
      <c r="E120">
        <v>7</v>
      </c>
      <c r="F120">
        <v>3.803436056998557</v>
      </c>
      <c r="G120">
        <v>4.3</v>
      </c>
      <c r="H120">
        <v>0.4965639430014428</v>
      </c>
      <c r="I120">
        <v>11.54799867445216</v>
      </c>
      <c r="J120">
        <v>-0.4965639430014428</v>
      </c>
      <c r="K120">
        <f>_xlfn.NORM.DIST(Table2[[#This Row],[Bias_RF]],AVERAGE(Table2[Bias_RF]),_xlfn.STDEV.P(Table2[Bias_RF]),FALSE)</f>
        <v>0.53267758625304251</v>
      </c>
      <c r="L120">
        <f>VLOOKUP(Table2[[#This Row],[Key]],[1]!Table1[#Data],7,0)</f>
        <v>4.1498938165848704</v>
      </c>
      <c r="M120">
        <f>VLOOKUP(Table2[[#This Row],[Key]],[1]!Table1[#Data],8,0)</f>
        <v>3.3</v>
      </c>
      <c r="N120">
        <f>Table2[[#This Row],[Auto Arima]]-Table2[[#This Row],[Actual]]</f>
        <v>-0.15010618341512938</v>
      </c>
      <c r="O120">
        <f>_xlfn.NORM.DIST(Table2[[#This Row],[Bias_Arima]],AVERAGE(Table2[Bias_Arima]),_xlfn.STDEV.P(Table2[Bias_Arima]),FALSE)</f>
        <v>0.68050937583961657</v>
      </c>
      <c r="P120">
        <f>Table2[[#This Row],[WA]]-Table2[[#This Row],[Actual]]</f>
        <v>-1</v>
      </c>
      <c r="Q120">
        <f>_xlfn.NORM.DIST(Table2[[#This Row],[Bias_WA]],AVERAGE(Table2[Bias_WA]),_xlfn.STDEV.P(Table2[Bias_WA]),FALSE)</f>
        <v>0.56815742133746028</v>
      </c>
      <c r="R120">
        <f>ABS(Table2[[#This Row],[Bias_Arima]])</f>
        <v>0.15010618341512938</v>
      </c>
      <c r="S120">
        <f>ABS(Table2[[#This Row],[Bias_WA]])</f>
        <v>1</v>
      </c>
    </row>
    <row r="121" spans="1:19" x14ac:dyDescent="0.2">
      <c r="A121" t="str">
        <f>CONCATENATE(Table2[[#This Row],[Sector]],YEAR(Table2[[#This Row],[Cutoff]]),ROUNDUP(MONTH(Table2[[#This Row],[Cutoff]])/3,0),YEAR(Table2[[#This Row],[TargetDate]]),ROUNDUP(MONTH(Table2[[#This Row],[TargetDate]])/3,0))</f>
        <v>B Delfstoffenwinning2019420214</v>
      </c>
      <c r="B121" t="s">
        <v>20</v>
      </c>
      <c r="C121" s="3">
        <v>43739</v>
      </c>
      <c r="D121" s="3">
        <v>44470</v>
      </c>
      <c r="E121">
        <v>8</v>
      </c>
      <c r="F121">
        <v>4.0689155636030634</v>
      </c>
      <c r="G121">
        <v>5</v>
      </c>
      <c r="H121">
        <v>0.93108443639693661</v>
      </c>
      <c r="I121">
        <v>18.621688727938729</v>
      </c>
      <c r="J121">
        <v>-0.93108443639693661</v>
      </c>
      <c r="K121">
        <f>_xlfn.NORM.DIST(Table2[[#This Row],[Bias_RF]],AVERAGE(Table2[Bias_RF]),_xlfn.STDEV.P(Table2[Bias_RF]),FALSE)</f>
        <v>0.50827433676703726</v>
      </c>
      <c r="L121">
        <f>VLOOKUP(Table2[[#This Row],[Key]],[1]!Table1[#Data],7,0)</f>
        <v>4.5498938165848699</v>
      </c>
      <c r="M121">
        <f>VLOOKUP(Table2[[#This Row],[Key]],[1]!Table1[#Data],8,0)</f>
        <v>3.9666666666666601</v>
      </c>
      <c r="N121">
        <f>Table2[[#This Row],[Auto Arima]]-Table2[[#This Row],[Actual]]</f>
        <v>-0.45010618341513009</v>
      </c>
      <c r="O121">
        <f>_xlfn.NORM.DIST(Table2[[#This Row],[Bias_Arima]],AVERAGE(Table2[Bias_Arima]),_xlfn.STDEV.P(Table2[Bias_Arima]),FALSE)</f>
        <v>0.60759554034958052</v>
      </c>
      <c r="P121">
        <f>Table2[[#This Row],[WA]]-Table2[[#This Row],[Actual]]</f>
        <v>-1.0333333333333399</v>
      </c>
      <c r="Q121">
        <f>_xlfn.NORM.DIST(Table2[[#This Row],[Bias_WA]],AVERAGE(Table2[Bias_WA]),_xlfn.STDEV.P(Table2[Bias_WA]),FALSE)</f>
        <v>0.54488722871600848</v>
      </c>
      <c r="R121">
        <f>ABS(Table2[[#This Row],[Bias_Arima]])</f>
        <v>0.45010618341513009</v>
      </c>
      <c r="S121">
        <f>ABS(Table2[[#This Row],[Bias_WA]])</f>
        <v>1.0333333333333399</v>
      </c>
    </row>
    <row r="122" spans="1:19" x14ac:dyDescent="0.2">
      <c r="A122" t="str">
        <f>CONCATENATE(Table2[[#This Row],[Sector]],YEAR(Table2[[#This Row],[Cutoff]]),ROUNDUP(MONTH(Table2[[#This Row],[Cutoff]])/3,0),YEAR(Table2[[#This Row],[TargetDate]]),ROUNDUP(MONTH(Table2[[#This Row],[TargetDate]])/3,0))</f>
        <v>B Delfstoffenwinning2020120202</v>
      </c>
      <c r="B122" t="s">
        <v>20</v>
      </c>
      <c r="C122" s="3">
        <v>43831</v>
      </c>
      <c r="D122" s="3">
        <v>43922</v>
      </c>
      <c r="E122">
        <v>1</v>
      </c>
      <c r="F122">
        <v>4.133381710364799</v>
      </c>
      <c r="G122">
        <v>4.5999999999999996</v>
      </c>
      <c r="H122">
        <v>0.46661828963520069</v>
      </c>
      <c r="I122">
        <v>10.1438758616348</v>
      </c>
      <c r="J122">
        <v>-0.46661828963520069</v>
      </c>
      <c r="K122">
        <f>_xlfn.NORM.DIST(Table2[[#This Row],[Bias_RF]],AVERAGE(Table2[Bias_RF]),_xlfn.STDEV.P(Table2[Bias_RF]),FALSE)</f>
        <v>0.52749820273045056</v>
      </c>
      <c r="L122">
        <f>VLOOKUP(Table2[[#This Row],[Key]],[1]!Table1[#Data],7,0)</f>
        <v>4.5740628418450697</v>
      </c>
      <c r="M122">
        <f>VLOOKUP(Table2[[#This Row],[Key]],[1]!Table1[#Data],8,0)</f>
        <v>3.5</v>
      </c>
      <c r="N122">
        <f>Table2[[#This Row],[Auto Arima]]-Table2[[#This Row],[Actual]]</f>
        <v>-2.5937158154929918E-2</v>
      </c>
      <c r="O122">
        <f>_xlfn.NORM.DIST(Table2[[#This Row],[Bias_Arima]],AVERAGE(Table2[Bias_Arima]),_xlfn.STDEV.P(Table2[Bias_Arima]),FALSE)</f>
        <v>0.66052316055691396</v>
      </c>
      <c r="P122">
        <f>Table2[[#This Row],[WA]]-Table2[[#This Row],[Actual]]</f>
        <v>-1.0999999999999996</v>
      </c>
      <c r="Q122">
        <f>_xlfn.NORM.DIST(Table2[[#This Row],[Bias_WA]],AVERAGE(Table2[Bias_WA]),_xlfn.STDEV.P(Table2[Bias_WA]),FALSE)</f>
        <v>0.49586754114892273</v>
      </c>
      <c r="R122">
        <f>ABS(Table2[[#This Row],[Bias_Arima]])</f>
        <v>2.5937158154929918E-2</v>
      </c>
      <c r="S122">
        <f>ABS(Table2[[#This Row],[Bias_WA]])</f>
        <v>1.0999999999999996</v>
      </c>
    </row>
    <row r="123" spans="1:19" x14ac:dyDescent="0.2">
      <c r="A123" t="str">
        <f>CONCATENATE(Table2[[#This Row],[Sector]],YEAR(Table2[[#This Row],[Cutoff]]),ROUNDUP(MONTH(Table2[[#This Row],[Cutoff]])/3,0),YEAR(Table2[[#This Row],[TargetDate]]),ROUNDUP(MONTH(Table2[[#This Row],[TargetDate]])/3,0))</f>
        <v>B Delfstoffenwinning2020120203</v>
      </c>
      <c r="B123" t="s">
        <v>20</v>
      </c>
      <c r="C123" s="3">
        <v>43831</v>
      </c>
      <c r="D123" s="3">
        <v>44013</v>
      </c>
      <c r="E123">
        <v>2</v>
      </c>
      <c r="F123">
        <v>4.133381710364799</v>
      </c>
      <c r="G123">
        <v>4.5999999999999996</v>
      </c>
      <c r="H123">
        <v>0.46661828963520069</v>
      </c>
      <c r="I123">
        <v>10.1438758616348</v>
      </c>
      <c r="J123">
        <v>-0.46661828963520069</v>
      </c>
      <c r="K123">
        <f>_xlfn.NORM.DIST(Table2[[#This Row],[Bias_RF]],AVERAGE(Table2[Bias_RF]),_xlfn.STDEV.P(Table2[Bias_RF]),FALSE)</f>
        <v>0.52749820273045056</v>
      </c>
      <c r="L123">
        <f>VLOOKUP(Table2[[#This Row],[Key]],[1]!Table1[#Data],7,0)</f>
        <v>4.2293821185464697</v>
      </c>
      <c r="M123">
        <f>VLOOKUP(Table2[[#This Row],[Key]],[1]!Table1[#Data],8,0)</f>
        <v>3.3</v>
      </c>
      <c r="N123">
        <f>Table2[[#This Row],[Auto Arima]]-Table2[[#This Row],[Actual]]</f>
        <v>-0.37061788145352992</v>
      </c>
      <c r="O123">
        <f>_xlfn.NORM.DIST(Table2[[#This Row],[Bias_Arima]],AVERAGE(Table2[Bias_Arima]),_xlfn.STDEV.P(Table2[Bias_Arima]),FALSE)</f>
        <v>0.6423089956101784</v>
      </c>
      <c r="P123">
        <f>Table2[[#This Row],[WA]]-Table2[[#This Row],[Actual]]</f>
        <v>-1.2999999999999998</v>
      </c>
      <c r="Q123">
        <f>_xlfn.NORM.DIST(Table2[[#This Row],[Bias_WA]],AVERAGE(Table2[Bias_WA]),_xlfn.STDEV.P(Table2[Bias_WA]),FALSE)</f>
        <v>0.34324809287690528</v>
      </c>
      <c r="R123">
        <f>ABS(Table2[[#This Row],[Bias_Arima]])</f>
        <v>0.37061788145352992</v>
      </c>
      <c r="S123">
        <f>ABS(Table2[[#This Row],[Bias_WA]])</f>
        <v>1.2999999999999998</v>
      </c>
    </row>
    <row r="124" spans="1:19" x14ac:dyDescent="0.2">
      <c r="A124" t="str">
        <f>CONCATENATE(Table2[[#This Row],[Sector]],YEAR(Table2[[#This Row],[Cutoff]]),ROUNDUP(MONTH(Table2[[#This Row],[Cutoff]])/3,0),YEAR(Table2[[#This Row],[TargetDate]]),ROUNDUP(MONTH(Table2[[#This Row],[TargetDate]])/3,0))</f>
        <v>B Delfstoffenwinning2020120204</v>
      </c>
      <c r="B124" t="s">
        <v>20</v>
      </c>
      <c r="C124" s="3">
        <v>43831</v>
      </c>
      <c r="D124" s="3">
        <v>44105</v>
      </c>
      <c r="E124">
        <v>3</v>
      </c>
      <c r="F124">
        <v>4.1172925328756209</v>
      </c>
      <c r="G124">
        <v>4.5999999999999996</v>
      </c>
      <c r="H124">
        <v>0.48270746712437868</v>
      </c>
      <c r="I124">
        <v>10.49364058966041</v>
      </c>
      <c r="J124">
        <v>-0.48270746712437868</v>
      </c>
      <c r="K124">
        <f>_xlfn.NORM.DIST(Table2[[#This Row],[Bias_RF]],AVERAGE(Table2[Bias_RF]),_xlfn.STDEV.P(Table2[Bias_RF]),FALSE)</f>
        <v>0.53038521617301071</v>
      </c>
      <c r="L124">
        <f>VLOOKUP(Table2[[#This Row],[Key]],[1]!Table1[#Data],7,0)</f>
        <v>4.6293821185464701</v>
      </c>
      <c r="M124">
        <f>VLOOKUP(Table2[[#This Row],[Key]],[1]!Table1[#Data],8,0)</f>
        <v>3.9666666666666601</v>
      </c>
      <c r="N124">
        <f>Table2[[#This Row],[Auto Arima]]-Table2[[#This Row],[Actual]]</f>
        <v>2.9382118546470437E-2</v>
      </c>
      <c r="O124">
        <f>_xlfn.NORM.DIST(Table2[[#This Row],[Bias_Arima]],AVERAGE(Table2[Bias_Arima]),_xlfn.STDEV.P(Table2[Bias_Arima]),FALSE)</f>
        <v>0.64244986983905183</v>
      </c>
      <c r="P124">
        <f>Table2[[#This Row],[WA]]-Table2[[#This Row],[Actual]]</f>
        <v>-0.63333333333333952</v>
      </c>
      <c r="Q124">
        <f>_xlfn.NORM.DIST(Table2[[#This Row],[Bias_WA]],AVERAGE(Table2[Bias_WA]),_xlfn.STDEV.P(Table2[Bias_WA]),FALSE)</f>
        <v>0.71232937309261235</v>
      </c>
      <c r="R124">
        <f>ABS(Table2[[#This Row],[Bias_Arima]])</f>
        <v>2.9382118546470437E-2</v>
      </c>
      <c r="S124">
        <f>ABS(Table2[[#This Row],[Bias_WA]])</f>
        <v>0.63333333333333952</v>
      </c>
    </row>
    <row r="125" spans="1:19" x14ac:dyDescent="0.2">
      <c r="A125" t="str">
        <f>CONCATENATE(Table2[[#This Row],[Sector]],YEAR(Table2[[#This Row],[Cutoff]]),ROUNDUP(MONTH(Table2[[#This Row],[Cutoff]])/3,0),YEAR(Table2[[#This Row],[TargetDate]]),ROUNDUP(MONTH(Table2[[#This Row],[TargetDate]])/3,0))</f>
        <v>B Delfstoffenwinning2020120211</v>
      </c>
      <c r="B125" t="s">
        <v>20</v>
      </c>
      <c r="C125" s="3">
        <v>43831</v>
      </c>
      <c r="D125" s="3">
        <v>44197</v>
      </c>
      <c r="E125">
        <v>4</v>
      </c>
      <c r="F125">
        <v>4.49796546133605</v>
      </c>
      <c r="G125">
        <v>4.4000000000000004</v>
      </c>
      <c r="H125">
        <v>9.7965461336049664E-2</v>
      </c>
      <c r="I125">
        <v>2.226487757637492</v>
      </c>
      <c r="J125">
        <v>9.7965461336049664E-2</v>
      </c>
      <c r="K125">
        <f>_xlfn.NORM.DIST(Table2[[#This Row],[Bias_RF]],AVERAGE(Table2[Bias_RF]),_xlfn.STDEV.P(Table2[Bias_RF]),FALSE)</f>
        <v>0.32058023483157566</v>
      </c>
      <c r="L125">
        <f>VLOOKUP(Table2[[#This Row],[Key]],[1]!Table1[#Data],7,0)</f>
        <v>5.1414214523649804</v>
      </c>
      <c r="M125">
        <f>VLOOKUP(Table2[[#This Row],[Key]],[1]!Table1[#Data],8,0)</f>
        <v>4.6666666666666599</v>
      </c>
      <c r="N125">
        <f>Table2[[#This Row],[Auto Arima]]-Table2[[#This Row],[Actual]]</f>
        <v>0.74142145236498003</v>
      </c>
      <c r="O125">
        <f>_xlfn.NORM.DIST(Table2[[#This Row],[Bias_Arima]],AVERAGE(Table2[Bias_Arima]),_xlfn.STDEV.P(Table2[Bias_Arima]),FALSE)</f>
        <v>0.2028200963472091</v>
      </c>
      <c r="P125">
        <f>Table2[[#This Row],[WA]]-Table2[[#This Row],[Actual]]</f>
        <v>0.2666666666666595</v>
      </c>
      <c r="Q125">
        <f>_xlfn.NORM.DIST(Table2[[#This Row],[Bias_WA]],AVERAGE(Table2[Bias_WA]),_xlfn.STDEV.P(Table2[Bias_WA]),FALSE)</f>
        <v>0.20149663098405873</v>
      </c>
      <c r="R125">
        <f>ABS(Table2[[#This Row],[Bias_Arima]])</f>
        <v>0.74142145236498003</v>
      </c>
      <c r="S125">
        <f>ABS(Table2[[#This Row],[Bias_WA]])</f>
        <v>0.2666666666666595</v>
      </c>
    </row>
    <row r="126" spans="1:19" x14ac:dyDescent="0.2">
      <c r="A126" t="str">
        <f>CONCATENATE(Table2[[#This Row],[Sector]],YEAR(Table2[[#This Row],[Cutoff]]),ROUNDUP(MONTH(Table2[[#This Row],[Cutoff]])/3,0),YEAR(Table2[[#This Row],[TargetDate]]),ROUNDUP(MONTH(Table2[[#This Row],[TargetDate]])/3,0))</f>
        <v>B Delfstoffenwinning2020120212</v>
      </c>
      <c r="B126" t="s">
        <v>20</v>
      </c>
      <c r="C126" s="3">
        <v>43831</v>
      </c>
      <c r="D126" s="3">
        <v>44287</v>
      </c>
      <c r="E126">
        <v>5</v>
      </c>
      <c r="F126">
        <v>4.1422650436981323</v>
      </c>
      <c r="G126">
        <v>4.4000000000000004</v>
      </c>
      <c r="H126">
        <v>0.25773495630186799</v>
      </c>
      <c r="I126">
        <v>5.8576126432242734</v>
      </c>
      <c r="J126">
        <v>-0.25773495630186799</v>
      </c>
      <c r="K126">
        <f>_xlfn.NORM.DIST(Table2[[#This Row],[Bias_RF]],AVERAGE(Table2[Bias_RF]),_xlfn.STDEV.P(Table2[Bias_RF]),FALSE)</f>
        <v>0.47029107959582034</v>
      </c>
      <c r="L126">
        <f>VLOOKUP(Table2[[#This Row],[Key]],[1]!Table1[#Data],7,0)</f>
        <v>4.5402285103020397</v>
      </c>
      <c r="M126">
        <f>VLOOKUP(Table2[[#This Row],[Key]],[1]!Table1[#Data],8,0)</f>
        <v>3.5</v>
      </c>
      <c r="N126">
        <f>Table2[[#This Row],[Auto Arima]]-Table2[[#This Row],[Actual]]</f>
        <v>0.14022851030203931</v>
      </c>
      <c r="O126">
        <f>_xlfn.NORM.DIST(Table2[[#This Row],[Bias_Arima]],AVERAGE(Table2[Bias_Arima]),_xlfn.STDEV.P(Table2[Bias_Arima]),FALSE)</f>
        <v>0.59162253278835442</v>
      </c>
      <c r="P126">
        <f>Table2[[#This Row],[WA]]-Table2[[#This Row],[Actual]]</f>
        <v>-0.90000000000000036</v>
      </c>
      <c r="Q126">
        <f>_xlfn.NORM.DIST(Table2[[#This Row],[Bias_WA]],AVERAGE(Table2[Bias_WA]),_xlfn.STDEV.P(Table2[Bias_WA]),FALSE)</f>
        <v>0.63055238523174562</v>
      </c>
      <c r="R126">
        <f>ABS(Table2[[#This Row],[Bias_Arima]])</f>
        <v>0.14022851030203931</v>
      </c>
      <c r="S126">
        <f>ABS(Table2[[#This Row],[Bias_WA]])</f>
        <v>0.90000000000000036</v>
      </c>
    </row>
    <row r="127" spans="1:19" x14ac:dyDescent="0.2">
      <c r="A127" t="str">
        <f>CONCATENATE(Table2[[#This Row],[Sector]],YEAR(Table2[[#This Row],[Cutoff]]),ROUNDUP(MONTH(Table2[[#This Row],[Cutoff]])/3,0),YEAR(Table2[[#This Row],[TargetDate]]),ROUNDUP(MONTH(Table2[[#This Row],[TargetDate]])/3,0))</f>
        <v>B Delfstoffenwinning2020120213</v>
      </c>
      <c r="B127" t="s">
        <v>20</v>
      </c>
      <c r="C127" s="3">
        <v>43831</v>
      </c>
      <c r="D127" s="3">
        <v>44378</v>
      </c>
      <c r="E127">
        <v>6</v>
      </c>
      <c r="F127">
        <v>4.1422650436981323</v>
      </c>
      <c r="G127">
        <v>4.3</v>
      </c>
      <c r="H127">
        <v>0.15773495630186751</v>
      </c>
      <c r="I127">
        <v>3.6682547977178488</v>
      </c>
      <c r="J127">
        <v>-0.15773495630186751</v>
      </c>
      <c r="K127">
        <f>_xlfn.NORM.DIST(Table2[[#This Row],[Bias_RF]],AVERAGE(Table2[Bias_RF]),_xlfn.STDEV.P(Table2[Bias_RF]),FALSE)</f>
        <v>0.43247291701925789</v>
      </c>
      <c r="L127">
        <f>VLOOKUP(Table2[[#This Row],[Key]],[1]!Table1[#Data],7,0)</f>
        <v>4.3522208430482596</v>
      </c>
      <c r="M127">
        <f>VLOOKUP(Table2[[#This Row],[Key]],[1]!Table1[#Data],8,0)</f>
        <v>3.3</v>
      </c>
      <c r="N127">
        <f>Table2[[#This Row],[Auto Arima]]-Table2[[#This Row],[Actual]]</f>
        <v>5.2220843048259802E-2</v>
      </c>
      <c r="O127">
        <f>_xlfn.NORM.DIST(Table2[[#This Row],[Bias_Arima]],AVERAGE(Table2[Bias_Arima]),_xlfn.STDEV.P(Table2[Bias_Arima]),FALSE)</f>
        <v>0.63348401824975398</v>
      </c>
      <c r="P127">
        <f>Table2[[#This Row],[WA]]-Table2[[#This Row],[Actual]]</f>
        <v>-1</v>
      </c>
      <c r="Q127">
        <f>_xlfn.NORM.DIST(Table2[[#This Row],[Bias_WA]],AVERAGE(Table2[Bias_WA]),_xlfn.STDEV.P(Table2[Bias_WA]),FALSE)</f>
        <v>0.56815742133746028</v>
      </c>
      <c r="R127">
        <f>ABS(Table2[[#This Row],[Bias_Arima]])</f>
        <v>5.2220843048259802E-2</v>
      </c>
      <c r="S127">
        <f>ABS(Table2[[#This Row],[Bias_WA]])</f>
        <v>1</v>
      </c>
    </row>
    <row r="128" spans="1:19" x14ac:dyDescent="0.2">
      <c r="A128" t="str">
        <f>CONCATENATE(Table2[[#This Row],[Sector]],YEAR(Table2[[#This Row],[Cutoff]]),ROUNDUP(MONTH(Table2[[#This Row],[Cutoff]])/3,0),YEAR(Table2[[#This Row],[TargetDate]]),ROUNDUP(MONTH(Table2[[#This Row],[TargetDate]])/3,0))</f>
        <v>B Delfstoffenwinning2020120214</v>
      </c>
      <c r="B128" t="s">
        <v>20</v>
      </c>
      <c r="C128" s="3">
        <v>43831</v>
      </c>
      <c r="D128" s="3">
        <v>44470</v>
      </c>
      <c r="E128">
        <v>7</v>
      </c>
      <c r="F128">
        <v>4.49796546133605</v>
      </c>
      <c r="G128">
        <v>5</v>
      </c>
      <c r="H128">
        <v>0.50203453866394998</v>
      </c>
      <c r="I128">
        <v>10.040690773279</v>
      </c>
      <c r="J128">
        <v>-0.50203453866394998</v>
      </c>
      <c r="K128">
        <f>_xlfn.NORM.DIST(Table2[[#This Row],[Bias_RF]],AVERAGE(Table2[Bias_RF]),_xlfn.STDEV.P(Table2[Bias_RF]),FALSE)</f>
        <v>0.53353261062906998</v>
      </c>
      <c r="L128">
        <f>VLOOKUP(Table2[[#This Row],[Key]],[1]!Table1[#Data],7,0)</f>
        <v>4.75222084304826</v>
      </c>
      <c r="M128">
        <f>VLOOKUP(Table2[[#This Row],[Key]],[1]!Table1[#Data],8,0)</f>
        <v>3.9666666666666601</v>
      </c>
      <c r="N128">
        <f>Table2[[#This Row],[Auto Arima]]-Table2[[#This Row],[Actual]]</f>
        <v>-0.24777915695174002</v>
      </c>
      <c r="O128">
        <f>_xlfn.NORM.DIST(Table2[[#This Row],[Bias_Arima]],AVERAGE(Table2[Bias_Arima]),_xlfn.STDEV.P(Table2[Bias_Arima]),FALSE)</f>
        <v>0.67501065944782446</v>
      </c>
      <c r="P128">
        <f>Table2[[#This Row],[WA]]-Table2[[#This Row],[Actual]]</f>
        <v>-1.0333333333333399</v>
      </c>
      <c r="Q128">
        <f>_xlfn.NORM.DIST(Table2[[#This Row],[Bias_WA]],AVERAGE(Table2[Bias_WA]),_xlfn.STDEV.P(Table2[Bias_WA]),FALSE)</f>
        <v>0.54488722871600848</v>
      </c>
      <c r="R128">
        <f>ABS(Table2[[#This Row],[Bias_Arima]])</f>
        <v>0.24777915695174002</v>
      </c>
      <c r="S128">
        <f>ABS(Table2[[#This Row],[Bias_WA]])</f>
        <v>1.0333333333333399</v>
      </c>
    </row>
    <row r="129" spans="1:19" x14ac:dyDescent="0.2">
      <c r="A129" t="str">
        <f>CONCATENATE(Table2[[#This Row],[Sector]],YEAR(Table2[[#This Row],[Cutoff]]),ROUNDUP(MONTH(Table2[[#This Row],[Cutoff]])/3,0),YEAR(Table2[[#This Row],[TargetDate]]),ROUNDUP(MONTH(Table2[[#This Row],[TargetDate]])/3,0))</f>
        <v>B Delfstoffenwinning2020120221</v>
      </c>
      <c r="B129" t="s">
        <v>20</v>
      </c>
      <c r="C129" s="3">
        <v>43831</v>
      </c>
      <c r="D129" s="3">
        <v>44562</v>
      </c>
      <c r="E129">
        <v>8</v>
      </c>
      <c r="F129">
        <v>4.2201030695611568</v>
      </c>
      <c r="G129">
        <v>5.6</v>
      </c>
      <c r="H129">
        <v>1.3798969304388431</v>
      </c>
      <c r="I129">
        <v>24.641016614979339</v>
      </c>
      <c r="J129">
        <v>-1.3798969304388431</v>
      </c>
      <c r="K129">
        <f>_xlfn.NORM.DIST(Table2[[#This Row],[Bias_RF]],AVERAGE(Table2[Bias_RF]),_xlfn.STDEV.P(Table2[Bias_RF]),FALSE)</f>
        <v>0.33427298693395041</v>
      </c>
      <c r="L129">
        <f>VLOOKUP(Table2[[#This Row],[Key]],[1]!Table1[#Data],7,0)</f>
        <v>5.2951131053862097</v>
      </c>
      <c r="M129">
        <f>VLOOKUP(Table2[[#This Row],[Key]],[1]!Table1[#Data],8,0)</f>
        <v>4.6666666666666599</v>
      </c>
      <c r="N129">
        <f>Table2[[#This Row],[Auto Arima]]-Table2[[#This Row],[Actual]]</f>
        <v>-0.30488689461378993</v>
      </c>
      <c r="O129">
        <f>_xlfn.NORM.DIST(Table2[[#This Row],[Bias_Arima]],AVERAGE(Table2[Bias_Arima]),_xlfn.STDEV.P(Table2[Bias_Arima]),FALSE)</f>
        <v>0.66322196612672557</v>
      </c>
      <c r="P129">
        <f>Table2[[#This Row],[WA]]-Table2[[#This Row],[Actual]]</f>
        <v>-0.93333333333333979</v>
      </c>
      <c r="Q129">
        <f>_xlfn.NORM.DIST(Table2[[#This Row],[Bias_WA]],AVERAGE(Table2[Bias_WA]),_xlfn.STDEV.P(Table2[Bias_WA]),FALSE)</f>
        <v>0.61118960025546065</v>
      </c>
      <c r="R129">
        <f>ABS(Table2[[#This Row],[Bias_Arima]])</f>
        <v>0.30488689461378993</v>
      </c>
      <c r="S129">
        <f>ABS(Table2[[#This Row],[Bias_WA]])</f>
        <v>0.93333333333333979</v>
      </c>
    </row>
    <row r="130" spans="1:19" x14ac:dyDescent="0.2">
      <c r="A130" t="str">
        <f>CONCATENATE(Table2[[#This Row],[Sector]],YEAR(Table2[[#This Row],[Cutoff]]),ROUNDUP(MONTH(Table2[[#This Row],[Cutoff]])/3,0),YEAR(Table2[[#This Row],[TargetDate]]),ROUNDUP(MONTH(Table2[[#This Row],[TargetDate]])/3,0))</f>
        <v>B Delfstoffenwinning2020220203</v>
      </c>
      <c r="B130" t="s">
        <v>20</v>
      </c>
      <c r="C130" s="3">
        <v>43922</v>
      </c>
      <c r="D130" s="3">
        <v>44013</v>
      </c>
      <c r="E130">
        <v>1</v>
      </c>
      <c r="F130">
        <v>4.3132444805194803</v>
      </c>
      <c r="G130">
        <v>4.5999999999999996</v>
      </c>
      <c r="H130">
        <v>0.28675551948051942</v>
      </c>
      <c r="I130">
        <v>6.2338156408808558</v>
      </c>
      <c r="J130">
        <v>-0.28675551948051942</v>
      </c>
      <c r="K130">
        <f>_xlfn.NORM.DIST(Table2[[#This Row],[Bias_RF]],AVERAGE(Table2[Bias_RF]),_xlfn.STDEV.P(Table2[Bias_RF]),FALSE)</f>
        <v>0.48018911995363406</v>
      </c>
      <c r="L130">
        <f>VLOOKUP(Table2[[#This Row],[Key]],[1]!Table1[#Data],7,0)</f>
        <v>4.2354264054214896</v>
      </c>
      <c r="M130">
        <f>VLOOKUP(Table2[[#This Row],[Key]],[1]!Table1[#Data],8,0)</f>
        <v>3.3</v>
      </c>
      <c r="N130">
        <f>Table2[[#This Row],[Auto Arima]]-Table2[[#This Row],[Actual]]</f>
        <v>-0.36457359457851002</v>
      </c>
      <c r="O130">
        <f>_xlfn.NORM.DIST(Table2[[#This Row],[Bias_Arima]],AVERAGE(Table2[Bias_Arima]),_xlfn.STDEV.P(Table2[Bias_Arima]),FALSE)</f>
        <v>0.64454280434854672</v>
      </c>
      <c r="P130">
        <f>Table2[[#This Row],[WA]]-Table2[[#This Row],[Actual]]</f>
        <v>-1.2999999999999998</v>
      </c>
      <c r="Q130">
        <f>_xlfn.NORM.DIST(Table2[[#This Row],[Bias_WA]],AVERAGE(Table2[Bias_WA]),_xlfn.STDEV.P(Table2[Bias_WA]),FALSE)</f>
        <v>0.34324809287690528</v>
      </c>
      <c r="R130">
        <f>ABS(Table2[[#This Row],[Bias_Arima]])</f>
        <v>0.36457359457851002</v>
      </c>
      <c r="S130">
        <f>ABS(Table2[[#This Row],[Bias_WA]])</f>
        <v>1.2999999999999998</v>
      </c>
    </row>
    <row r="131" spans="1:19" x14ac:dyDescent="0.2">
      <c r="A131" t="str">
        <f>CONCATENATE(Table2[[#This Row],[Sector]],YEAR(Table2[[#This Row],[Cutoff]]),ROUNDUP(MONTH(Table2[[#This Row],[Cutoff]])/3,0),YEAR(Table2[[#This Row],[TargetDate]]),ROUNDUP(MONTH(Table2[[#This Row],[TargetDate]])/3,0))</f>
        <v>B Delfstoffenwinning2020220204</v>
      </c>
      <c r="B131" t="s">
        <v>20</v>
      </c>
      <c r="C131" s="3">
        <v>43922</v>
      </c>
      <c r="D131" s="3">
        <v>44105</v>
      </c>
      <c r="E131">
        <v>2</v>
      </c>
      <c r="F131">
        <v>4.2780083694083686</v>
      </c>
      <c r="G131">
        <v>4.5999999999999996</v>
      </c>
      <c r="H131">
        <v>0.32199163059163111</v>
      </c>
      <c r="I131">
        <v>6.999818056339806</v>
      </c>
      <c r="J131">
        <v>-0.32199163059163111</v>
      </c>
      <c r="K131">
        <f>_xlfn.NORM.DIST(Table2[[#This Row],[Bias_RF]],AVERAGE(Table2[Bias_RF]),_xlfn.STDEV.P(Table2[Bias_RF]),FALSE)</f>
        <v>0.49144621044462639</v>
      </c>
      <c r="L131">
        <f>VLOOKUP(Table2[[#This Row],[Key]],[1]!Table1[#Data],7,0)</f>
        <v>4.6225301820621398</v>
      </c>
      <c r="M131">
        <f>VLOOKUP(Table2[[#This Row],[Key]],[1]!Table1[#Data],8,0)</f>
        <v>3.9666666666666601</v>
      </c>
      <c r="N131">
        <f>Table2[[#This Row],[Auto Arima]]-Table2[[#This Row],[Actual]]</f>
        <v>2.2530182062140192E-2</v>
      </c>
      <c r="O131">
        <f>_xlfn.NORM.DIST(Table2[[#This Row],[Bias_Arima]],AVERAGE(Table2[Bias_Arima]),_xlfn.STDEV.P(Table2[Bias_Arima]),FALSE)</f>
        <v>0.64497326299784719</v>
      </c>
      <c r="P131">
        <f>Table2[[#This Row],[WA]]-Table2[[#This Row],[Actual]]</f>
        <v>-0.63333333333333952</v>
      </c>
      <c r="Q131">
        <f>_xlfn.NORM.DIST(Table2[[#This Row],[Bias_WA]],AVERAGE(Table2[Bias_WA]),_xlfn.STDEV.P(Table2[Bias_WA]),FALSE)</f>
        <v>0.71232937309261235</v>
      </c>
      <c r="R131">
        <f>ABS(Table2[[#This Row],[Bias_Arima]])</f>
        <v>2.2530182062140192E-2</v>
      </c>
      <c r="S131">
        <f>ABS(Table2[[#This Row],[Bias_WA]])</f>
        <v>0.63333333333333952</v>
      </c>
    </row>
    <row r="132" spans="1:19" x14ac:dyDescent="0.2">
      <c r="A132" t="str">
        <f>CONCATENATE(Table2[[#This Row],[Sector]],YEAR(Table2[[#This Row],[Cutoff]]),ROUNDUP(MONTH(Table2[[#This Row],[Cutoff]])/3,0),YEAR(Table2[[#This Row],[TargetDate]]),ROUNDUP(MONTH(Table2[[#This Row],[TargetDate]])/3,0))</f>
        <v>B Delfstoffenwinning2020220211</v>
      </c>
      <c r="B132" t="s">
        <v>20</v>
      </c>
      <c r="C132" s="3">
        <v>43922</v>
      </c>
      <c r="D132" s="3">
        <v>44197</v>
      </c>
      <c r="E132">
        <v>3</v>
      </c>
      <c r="F132">
        <v>4.5215612443112443</v>
      </c>
      <c r="G132">
        <v>4.4000000000000004</v>
      </c>
      <c r="H132">
        <v>0.1215612443112439</v>
      </c>
      <c r="I132">
        <v>2.762755552528271</v>
      </c>
      <c r="J132">
        <v>0.1215612443112439</v>
      </c>
      <c r="K132">
        <f>_xlfn.NORM.DIST(Table2[[#This Row],[Bias_RF]],AVERAGE(Table2[Bias_RF]),_xlfn.STDEV.P(Table2[Bias_RF]),FALSE)</f>
        <v>0.3099293957180938</v>
      </c>
      <c r="L132">
        <f>VLOOKUP(Table2[[#This Row],[Key]],[1]!Table1[#Data],7,0)</f>
        <v>5.0472802030104802</v>
      </c>
      <c r="M132">
        <f>VLOOKUP(Table2[[#This Row],[Key]],[1]!Table1[#Data],8,0)</f>
        <v>4.6666666666666599</v>
      </c>
      <c r="N132">
        <f>Table2[[#This Row],[Auto Arima]]-Table2[[#This Row],[Actual]]</f>
        <v>0.64728020301047984</v>
      </c>
      <c r="O132">
        <f>_xlfn.NORM.DIST(Table2[[#This Row],[Bias_Arima]],AVERAGE(Table2[Bias_Arima]),_xlfn.STDEV.P(Table2[Bias_Arima]),FALSE)</f>
        <v>0.25710578084299412</v>
      </c>
      <c r="P132">
        <f>Table2[[#This Row],[WA]]-Table2[[#This Row],[Actual]]</f>
        <v>0.2666666666666595</v>
      </c>
      <c r="Q132">
        <f>_xlfn.NORM.DIST(Table2[[#This Row],[Bias_WA]],AVERAGE(Table2[Bias_WA]),_xlfn.STDEV.P(Table2[Bias_WA]),FALSE)</f>
        <v>0.20149663098405873</v>
      </c>
      <c r="R132">
        <f>ABS(Table2[[#This Row],[Bias_Arima]])</f>
        <v>0.64728020301047984</v>
      </c>
      <c r="S132">
        <f>ABS(Table2[[#This Row],[Bias_WA]])</f>
        <v>0.2666666666666595</v>
      </c>
    </row>
    <row r="133" spans="1:19" x14ac:dyDescent="0.2">
      <c r="A133" t="str">
        <f>CONCATENATE(Table2[[#This Row],[Sector]],YEAR(Table2[[#This Row],[Cutoff]]),ROUNDUP(MONTH(Table2[[#This Row],[Cutoff]])/3,0),YEAR(Table2[[#This Row],[TargetDate]]),ROUNDUP(MONTH(Table2[[#This Row],[TargetDate]])/3,0))</f>
        <v>B Delfstoffenwinning2020220212</v>
      </c>
      <c r="B133" t="s">
        <v>20</v>
      </c>
      <c r="C133" s="3">
        <v>43922</v>
      </c>
      <c r="D133" s="3">
        <v>44287</v>
      </c>
      <c r="E133">
        <v>4</v>
      </c>
      <c r="F133">
        <v>4.3132444805194803</v>
      </c>
      <c r="G133">
        <v>4.4000000000000004</v>
      </c>
      <c r="H133">
        <v>8.6755519480520071E-2</v>
      </c>
      <c r="I133">
        <v>1.9717163518300009</v>
      </c>
      <c r="J133">
        <v>-8.6755519480520071E-2</v>
      </c>
      <c r="K133">
        <f>_xlfn.NORM.DIST(Table2[[#This Row],[Bias_RF]],AVERAGE(Table2[Bias_RF]),_xlfn.STDEV.P(Table2[Bias_RF]),FALSE)</f>
        <v>0.40289285666558389</v>
      </c>
      <c r="L133">
        <f>VLOOKUP(Table2[[#This Row],[Key]],[1]!Table1[#Data],7,0)</f>
        <v>4.5968524024309598</v>
      </c>
      <c r="M133">
        <f>VLOOKUP(Table2[[#This Row],[Key]],[1]!Table1[#Data],8,0)</f>
        <v>3.93333333333333</v>
      </c>
      <c r="N133">
        <f>Table2[[#This Row],[Auto Arima]]-Table2[[#This Row],[Actual]]</f>
        <v>0.19685240243095947</v>
      </c>
      <c r="O133">
        <f>_xlfn.NORM.DIST(Table2[[#This Row],[Bias_Arima]],AVERAGE(Table2[Bias_Arima]),_xlfn.STDEV.P(Table2[Bias_Arima]),FALSE)</f>
        <v>0.55944955694479237</v>
      </c>
      <c r="P133">
        <f>Table2[[#This Row],[WA]]-Table2[[#This Row],[Actual]]</f>
        <v>-0.46666666666667034</v>
      </c>
      <c r="Q133">
        <f>_xlfn.NORM.DIST(Table2[[#This Row],[Bias_WA]],AVERAGE(Table2[Bias_WA]),_xlfn.STDEV.P(Table2[Bias_WA]),FALSE)</f>
        <v>0.68511725896976483</v>
      </c>
      <c r="R133">
        <f>ABS(Table2[[#This Row],[Bias_Arima]])</f>
        <v>0.19685240243095947</v>
      </c>
      <c r="S133">
        <f>ABS(Table2[[#This Row],[Bias_WA]])</f>
        <v>0.46666666666667034</v>
      </c>
    </row>
    <row r="134" spans="1:19" x14ac:dyDescent="0.2">
      <c r="A134" t="str">
        <f>CONCATENATE(Table2[[#This Row],[Sector]],YEAR(Table2[[#This Row],[Cutoff]]),ROUNDUP(MONTH(Table2[[#This Row],[Cutoff]])/3,0),YEAR(Table2[[#This Row],[TargetDate]]),ROUNDUP(MONTH(Table2[[#This Row],[TargetDate]])/3,0))</f>
        <v>B Delfstoffenwinning2020220213</v>
      </c>
      <c r="B134" t="s">
        <v>20</v>
      </c>
      <c r="C134" s="3">
        <v>43922</v>
      </c>
      <c r="D134" s="3">
        <v>44378</v>
      </c>
      <c r="E134">
        <v>5</v>
      </c>
      <c r="F134">
        <v>4.3132444805194803</v>
      </c>
      <c r="G134">
        <v>4.3</v>
      </c>
      <c r="H134">
        <v>1.324448051948046E-2</v>
      </c>
      <c r="I134">
        <v>0.30801117487163859</v>
      </c>
      <c r="J134">
        <v>1.324448051948046E-2</v>
      </c>
      <c r="K134">
        <f>_xlfn.NORM.DIST(Table2[[#This Row],[Bias_RF]],AVERAGE(Table2[Bias_RF]),_xlfn.STDEV.P(Table2[Bias_RF]),FALSE)</f>
        <v>0.35883769849478681</v>
      </c>
      <c r="L134">
        <f>VLOOKUP(Table2[[#This Row],[Key]],[1]!Table1[#Data],7,0)</f>
        <v>4.43951705518423</v>
      </c>
      <c r="M134">
        <f>VLOOKUP(Table2[[#This Row],[Key]],[1]!Table1[#Data],8,0)</f>
        <v>3.3</v>
      </c>
      <c r="N134">
        <f>Table2[[#This Row],[Auto Arima]]-Table2[[#This Row],[Actual]]</f>
        <v>0.13951705518423019</v>
      </c>
      <c r="O134">
        <f>_xlfn.NORM.DIST(Table2[[#This Row],[Bias_Arima]],AVERAGE(Table2[Bias_Arima]),_xlfn.STDEV.P(Table2[Bias_Arima]),FALSE)</f>
        <v>0.59200314943757237</v>
      </c>
      <c r="P134">
        <f>Table2[[#This Row],[WA]]-Table2[[#This Row],[Actual]]</f>
        <v>-1</v>
      </c>
      <c r="Q134">
        <f>_xlfn.NORM.DIST(Table2[[#This Row],[Bias_WA]],AVERAGE(Table2[Bias_WA]),_xlfn.STDEV.P(Table2[Bias_WA]),FALSE)</f>
        <v>0.56815742133746028</v>
      </c>
      <c r="R134">
        <f>ABS(Table2[[#This Row],[Bias_Arima]])</f>
        <v>0.13951705518423019</v>
      </c>
      <c r="S134">
        <f>ABS(Table2[[#This Row],[Bias_WA]])</f>
        <v>1</v>
      </c>
    </row>
    <row r="135" spans="1:19" x14ac:dyDescent="0.2">
      <c r="A135" t="str">
        <f>CONCATENATE(Table2[[#This Row],[Sector]],YEAR(Table2[[#This Row],[Cutoff]]),ROUNDUP(MONTH(Table2[[#This Row],[Cutoff]])/3,0),YEAR(Table2[[#This Row],[TargetDate]]),ROUNDUP(MONTH(Table2[[#This Row],[TargetDate]])/3,0))</f>
        <v>B Delfstoffenwinning2020220214</v>
      </c>
      <c r="B135" t="s">
        <v>20</v>
      </c>
      <c r="C135" s="3">
        <v>43922</v>
      </c>
      <c r="D135" s="3">
        <v>44470</v>
      </c>
      <c r="E135">
        <v>6</v>
      </c>
      <c r="F135">
        <v>4.5215612443112443</v>
      </c>
      <c r="G135">
        <v>5</v>
      </c>
      <c r="H135">
        <v>0.47843875568875571</v>
      </c>
      <c r="I135">
        <v>9.5687751137751142</v>
      </c>
      <c r="J135">
        <v>-0.47843875568875571</v>
      </c>
      <c r="K135">
        <f>_xlfn.NORM.DIST(Table2[[#This Row],[Bias_RF]],AVERAGE(Table2[Bias_RF]),_xlfn.STDEV.P(Table2[Bias_RF]),FALSE)</f>
        <v>0.52964269309398815</v>
      </c>
      <c r="L135">
        <f>VLOOKUP(Table2[[#This Row],[Key]],[1]!Table1[#Data],7,0)</f>
        <v>4.8266208318248696</v>
      </c>
      <c r="M135">
        <f>VLOOKUP(Table2[[#This Row],[Key]],[1]!Table1[#Data],8,0)</f>
        <v>3.9666666666666601</v>
      </c>
      <c r="N135">
        <f>Table2[[#This Row],[Auto Arima]]-Table2[[#This Row],[Actual]]</f>
        <v>-0.17337916817513044</v>
      </c>
      <c r="O135">
        <f>_xlfn.NORM.DIST(Table2[[#This Row],[Bias_Arima]],AVERAGE(Table2[Bias_Arima]),_xlfn.STDEV.P(Table2[Bias_Arima]),FALSE)</f>
        <v>0.68091029341974596</v>
      </c>
      <c r="P135">
        <f>Table2[[#This Row],[WA]]-Table2[[#This Row],[Actual]]</f>
        <v>-1.0333333333333399</v>
      </c>
      <c r="Q135">
        <f>_xlfn.NORM.DIST(Table2[[#This Row],[Bias_WA]],AVERAGE(Table2[Bias_WA]),_xlfn.STDEV.P(Table2[Bias_WA]),FALSE)</f>
        <v>0.54488722871600848</v>
      </c>
      <c r="R135">
        <f>ABS(Table2[[#This Row],[Bias_Arima]])</f>
        <v>0.17337916817513044</v>
      </c>
      <c r="S135">
        <f>ABS(Table2[[#This Row],[Bias_WA]])</f>
        <v>1.0333333333333399</v>
      </c>
    </row>
    <row r="136" spans="1:19" x14ac:dyDescent="0.2">
      <c r="A136" t="str">
        <f>CONCATENATE(Table2[[#This Row],[Sector]],YEAR(Table2[[#This Row],[Cutoff]]),ROUNDUP(MONTH(Table2[[#This Row],[Cutoff]])/3,0),YEAR(Table2[[#This Row],[TargetDate]]),ROUNDUP(MONTH(Table2[[#This Row],[TargetDate]])/3,0))</f>
        <v>B Delfstoffenwinning2020220221</v>
      </c>
      <c r="B136" t="s">
        <v>20</v>
      </c>
      <c r="C136" s="3">
        <v>43922</v>
      </c>
      <c r="D136" s="3">
        <v>44562</v>
      </c>
      <c r="E136">
        <v>7</v>
      </c>
      <c r="F136">
        <v>4.1791960599041484</v>
      </c>
      <c r="G136">
        <v>5.6</v>
      </c>
      <c r="H136">
        <v>1.4208039400958521</v>
      </c>
      <c r="I136">
        <v>25.371498930283071</v>
      </c>
      <c r="J136">
        <v>-1.4208039400958521</v>
      </c>
      <c r="K136">
        <f>_xlfn.NORM.DIST(Table2[[#This Row],[Bias_RF]],AVERAGE(Table2[Bias_RF]),_xlfn.STDEV.P(Table2[Bias_RF]),FALSE)</f>
        <v>0.31577642776630849</v>
      </c>
      <c r="L136">
        <f>VLOOKUP(Table2[[#This Row],[Key]],[1]!Table1[#Data],7,0)</f>
        <v>5.2915762076716097</v>
      </c>
      <c r="M136">
        <f>VLOOKUP(Table2[[#This Row],[Key]],[1]!Table1[#Data],8,0)</f>
        <v>4.6666666666666599</v>
      </c>
      <c r="N136">
        <f>Table2[[#This Row],[Auto Arima]]-Table2[[#This Row],[Actual]]</f>
        <v>-0.3084237923283899</v>
      </c>
      <c r="O136">
        <f>_xlfn.NORM.DIST(Table2[[#This Row],[Bias_Arima]],AVERAGE(Table2[Bias_Arima]),_xlfn.STDEV.P(Table2[Bias_Arima]),FALSE)</f>
        <v>0.66229170209284904</v>
      </c>
      <c r="P136">
        <f>Table2[[#This Row],[WA]]-Table2[[#This Row],[Actual]]</f>
        <v>-0.93333333333333979</v>
      </c>
      <c r="Q136">
        <f>_xlfn.NORM.DIST(Table2[[#This Row],[Bias_WA]],AVERAGE(Table2[Bias_WA]),_xlfn.STDEV.P(Table2[Bias_WA]),FALSE)</f>
        <v>0.61118960025546065</v>
      </c>
      <c r="R136">
        <f>ABS(Table2[[#This Row],[Bias_Arima]])</f>
        <v>0.3084237923283899</v>
      </c>
      <c r="S136">
        <f>ABS(Table2[[#This Row],[Bias_WA]])</f>
        <v>0.93333333333333979</v>
      </c>
    </row>
    <row r="137" spans="1:19" x14ac:dyDescent="0.2">
      <c r="A137" t="str">
        <f>CONCATENATE(Table2[[#This Row],[Sector]],YEAR(Table2[[#This Row],[Cutoff]]),ROUNDUP(MONTH(Table2[[#This Row],[Cutoff]])/3,0),YEAR(Table2[[#This Row],[TargetDate]]),ROUNDUP(MONTH(Table2[[#This Row],[TargetDate]])/3,0))</f>
        <v>B Delfstoffenwinning2020220222</v>
      </c>
      <c r="B137" t="s">
        <v>20</v>
      </c>
      <c r="C137" s="3">
        <v>43922</v>
      </c>
      <c r="D137" s="3">
        <v>44652</v>
      </c>
      <c r="E137">
        <v>8</v>
      </c>
      <c r="F137">
        <v>4.1682729829810707</v>
      </c>
      <c r="G137">
        <v>4.0999999999999996</v>
      </c>
      <c r="H137">
        <v>6.8272982981071095E-2</v>
      </c>
      <c r="I137">
        <v>1.6651947068553929</v>
      </c>
      <c r="J137">
        <v>6.8272982981071095E-2</v>
      </c>
      <c r="K137">
        <f>_xlfn.NORM.DIST(Table2[[#This Row],[Bias_RF]],AVERAGE(Table2[Bias_RF]),_xlfn.STDEV.P(Table2[Bias_RF]),FALSE)</f>
        <v>0.3340102411230701</v>
      </c>
      <c r="L137">
        <f>VLOOKUP(Table2[[#This Row],[Key]],[1]!Table1[#Data],7,0)</f>
        <v>4.4578981710050396</v>
      </c>
      <c r="M137">
        <f>VLOOKUP(Table2[[#This Row],[Key]],[1]!Table1[#Data],8,0)</f>
        <v>3.93333333333333</v>
      </c>
      <c r="N137">
        <f>Table2[[#This Row],[Auto Arima]]-Table2[[#This Row],[Actual]]</f>
        <v>0.35789817100503996</v>
      </c>
      <c r="O137">
        <f>_xlfn.NORM.DIST(Table2[[#This Row],[Bias_Arima]],AVERAGE(Table2[Bias_Arima]),_xlfn.STDEV.P(Table2[Bias_Arima]),FALSE)</f>
        <v>0.45343941303740692</v>
      </c>
      <c r="P137">
        <f>Table2[[#This Row],[WA]]-Table2[[#This Row],[Actual]]</f>
        <v>-0.16666666666666963</v>
      </c>
      <c r="Q137">
        <f>_xlfn.NORM.DIST(Table2[[#This Row],[Bias_WA]],AVERAGE(Table2[Bias_WA]),_xlfn.STDEV.P(Table2[Bias_WA]),FALSE)</f>
        <v>0.51093141851898038</v>
      </c>
      <c r="R137">
        <f>ABS(Table2[[#This Row],[Bias_Arima]])</f>
        <v>0.35789817100503996</v>
      </c>
      <c r="S137">
        <f>ABS(Table2[[#This Row],[Bias_WA]])</f>
        <v>0.16666666666666963</v>
      </c>
    </row>
    <row r="138" spans="1:19" x14ac:dyDescent="0.2">
      <c r="A138" t="str">
        <f>CONCATENATE(Table2[[#This Row],[Sector]],YEAR(Table2[[#This Row],[Cutoff]]),ROUNDUP(MONTH(Table2[[#This Row],[Cutoff]])/3,0),YEAR(Table2[[#This Row],[TargetDate]]),ROUNDUP(MONTH(Table2[[#This Row],[TargetDate]])/3,0))</f>
        <v>B Delfstoffenwinning2020320204</v>
      </c>
      <c r="B138" t="s">
        <v>20</v>
      </c>
      <c r="C138" s="3">
        <v>44013</v>
      </c>
      <c r="D138" s="3">
        <v>44105</v>
      </c>
      <c r="E138">
        <v>1</v>
      </c>
      <c r="F138">
        <v>4.3737028172764632</v>
      </c>
      <c r="G138">
        <v>4.5999999999999996</v>
      </c>
      <c r="H138">
        <v>0.22629718272353649</v>
      </c>
      <c r="I138">
        <v>4.9195039722507943</v>
      </c>
      <c r="J138">
        <v>-0.22629718272353649</v>
      </c>
      <c r="K138">
        <f>_xlfn.NORM.DIST(Table2[[#This Row],[Bias_RF]],AVERAGE(Table2[Bias_RF]),_xlfn.STDEV.P(Table2[Bias_RF]),FALSE)</f>
        <v>0.45898241948894275</v>
      </c>
      <c r="L138">
        <f>VLOOKUP(Table2[[#This Row],[Key]],[1]!Table1[#Data],7,0)</f>
        <v>4.4615712607773199</v>
      </c>
      <c r="M138">
        <f>VLOOKUP(Table2[[#This Row],[Key]],[1]!Table1[#Data],8,0)</f>
        <v>3.9666666666666601</v>
      </c>
      <c r="N138">
        <f>Table2[[#This Row],[Auto Arima]]-Table2[[#This Row],[Actual]]</f>
        <v>-0.13842873922267973</v>
      </c>
      <c r="O138">
        <f>_xlfn.NORM.DIST(Table2[[#This Row],[Bias_Arima]],AVERAGE(Table2[Bias_Arima]),_xlfn.STDEV.P(Table2[Bias_Arima]),FALSE)</f>
        <v>0.6799039875590307</v>
      </c>
      <c r="P138">
        <f>Table2[[#This Row],[WA]]-Table2[[#This Row],[Actual]]</f>
        <v>-0.63333333333333952</v>
      </c>
      <c r="Q138">
        <f>_xlfn.NORM.DIST(Table2[[#This Row],[Bias_WA]],AVERAGE(Table2[Bias_WA]),_xlfn.STDEV.P(Table2[Bias_WA]),FALSE)</f>
        <v>0.71232937309261235</v>
      </c>
      <c r="R138">
        <f>ABS(Table2[[#This Row],[Bias_Arima]])</f>
        <v>0.13842873922267973</v>
      </c>
      <c r="S138">
        <f>ABS(Table2[[#This Row],[Bias_WA]])</f>
        <v>0.63333333333333952</v>
      </c>
    </row>
    <row r="139" spans="1:19" x14ac:dyDescent="0.2">
      <c r="A139" t="str">
        <f>CONCATENATE(Table2[[#This Row],[Sector]],YEAR(Table2[[#This Row],[Cutoff]]),ROUNDUP(MONTH(Table2[[#This Row],[Cutoff]])/3,0),YEAR(Table2[[#This Row],[TargetDate]]),ROUNDUP(MONTH(Table2[[#This Row],[TargetDate]])/3,0))</f>
        <v>B Delfstoffenwinning2020320211</v>
      </c>
      <c r="B139" t="s">
        <v>20</v>
      </c>
      <c r="C139" s="3">
        <v>44013</v>
      </c>
      <c r="D139" s="3">
        <v>44197</v>
      </c>
      <c r="E139">
        <v>2</v>
      </c>
      <c r="F139">
        <v>4.5613643114195748</v>
      </c>
      <c r="G139">
        <v>4.4000000000000004</v>
      </c>
      <c r="H139">
        <v>0.16136431141957441</v>
      </c>
      <c r="I139">
        <v>3.6673707140812359</v>
      </c>
      <c r="J139">
        <v>0.16136431141957441</v>
      </c>
      <c r="K139">
        <f>_xlfn.NORM.DIST(Table2[[#This Row],[Bias_RF]],AVERAGE(Table2[Bias_RF]),_xlfn.STDEV.P(Table2[Bias_RF]),FALSE)</f>
        <v>0.29206876535110743</v>
      </c>
      <c r="L139">
        <f>VLOOKUP(Table2[[#This Row],[Key]],[1]!Table1[#Data],7,0)</f>
        <v>5.0345835241066297</v>
      </c>
      <c r="M139">
        <f>VLOOKUP(Table2[[#This Row],[Key]],[1]!Table1[#Data],8,0)</f>
        <v>4.6666666666666599</v>
      </c>
      <c r="N139">
        <f>Table2[[#This Row],[Auto Arima]]-Table2[[#This Row],[Actual]]</f>
        <v>0.63458352410662933</v>
      </c>
      <c r="O139">
        <f>_xlfn.NORM.DIST(Table2[[#This Row],[Bias_Arima]],AVERAGE(Table2[Bias_Arima]),_xlfn.STDEV.P(Table2[Bias_Arima]),FALSE)</f>
        <v>0.26493863606368456</v>
      </c>
      <c r="P139">
        <f>Table2[[#This Row],[WA]]-Table2[[#This Row],[Actual]]</f>
        <v>0.2666666666666595</v>
      </c>
      <c r="Q139">
        <f>_xlfn.NORM.DIST(Table2[[#This Row],[Bias_WA]],AVERAGE(Table2[Bias_WA]),_xlfn.STDEV.P(Table2[Bias_WA]),FALSE)</f>
        <v>0.20149663098405873</v>
      </c>
      <c r="R139">
        <f>ABS(Table2[[#This Row],[Bias_Arima]])</f>
        <v>0.63458352410662933</v>
      </c>
      <c r="S139">
        <f>ABS(Table2[[#This Row],[Bias_WA]])</f>
        <v>0.2666666666666595</v>
      </c>
    </row>
    <row r="140" spans="1:19" x14ac:dyDescent="0.2">
      <c r="A140" t="str">
        <f>CONCATENATE(Table2[[#This Row],[Sector]],YEAR(Table2[[#This Row],[Cutoff]]),ROUNDUP(MONTH(Table2[[#This Row],[Cutoff]])/3,0),YEAR(Table2[[#This Row],[TargetDate]]),ROUNDUP(MONTH(Table2[[#This Row],[TargetDate]])/3,0))</f>
        <v>B Delfstoffenwinning2020320212</v>
      </c>
      <c r="B140" t="s">
        <v>20</v>
      </c>
      <c r="C140" s="3">
        <v>44013</v>
      </c>
      <c r="D140" s="3">
        <v>44287</v>
      </c>
      <c r="E140">
        <v>3</v>
      </c>
      <c r="F140">
        <v>4.417945457969104</v>
      </c>
      <c r="G140">
        <v>4.4000000000000004</v>
      </c>
      <c r="H140">
        <v>1.7945457969103629E-2</v>
      </c>
      <c r="I140">
        <v>0.40785131747962788</v>
      </c>
      <c r="J140">
        <v>1.7945457969103629E-2</v>
      </c>
      <c r="K140">
        <f>_xlfn.NORM.DIST(Table2[[#This Row],[Bias_RF]],AVERAGE(Table2[Bias_RF]),_xlfn.STDEV.P(Table2[Bias_RF]),FALSE)</f>
        <v>0.35672540208305631</v>
      </c>
      <c r="L140">
        <f>VLOOKUP(Table2[[#This Row],[Key]],[1]!Table1[#Data],7,0)</f>
        <v>4.5763248849693401</v>
      </c>
      <c r="M140">
        <f>VLOOKUP(Table2[[#This Row],[Key]],[1]!Table1[#Data],8,0)</f>
        <v>3.93333333333333</v>
      </c>
      <c r="N140">
        <f>Table2[[#This Row],[Auto Arima]]-Table2[[#This Row],[Actual]]</f>
        <v>0.17632488496933973</v>
      </c>
      <c r="O140">
        <f>_xlfn.NORM.DIST(Table2[[#This Row],[Bias_Arima]],AVERAGE(Table2[Bias_Arima]),_xlfn.STDEV.P(Table2[Bias_Arima]),FALSE)</f>
        <v>0.57152221475859855</v>
      </c>
      <c r="P140">
        <f>Table2[[#This Row],[WA]]-Table2[[#This Row],[Actual]]</f>
        <v>-0.46666666666667034</v>
      </c>
      <c r="Q140">
        <f>_xlfn.NORM.DIST(Table2[[#This Row],[Bias_WA]],AVERAGE(Table2[Bias_WA]),_xlfn.STDEV.P(Table2[Bias_WA]),FALSE)</f>
        <v>0.68511725896976483</v>
      </c>
      <c r="R140">
        <f>ABS(Table2[[#This Row],[Bias_Arima]])</f>
        <v>0.17632488496933973</v>
      </c>
      <c r="S140">
        <f>ABS(Table2[[#This Row],[Bias_WA]])</f>
        <v>0.46666666666667034</v>
      </c>
    </row>
    <row r="141" spans="1:19" x14ac:dyDescent="0.2">
      <c r="A141" t="str">
        <f>CONCATENATE(Table2[[#This Row],[Sector]],YEAR(Table2[[#This Row],[Cutoff]]),ROUNDUP(MONTH(Table2[[#This Row],[Cutoff]])/3,0),YEAR(Table2[[#This Row],[TargetDate]]),ROUNDUP(MONTH(Table2[[#This Row],[TargetDate]])/3,0))</f>
        <v>B Delfstoffenwinning2020320213</v>
      </c>
      <c r="B141" t="s">
        <v>20</v>
      </c>
      <c r="C141" s="3">
        <v>44013</v>
      </c>
      <c r="D141" s="3">
        <v>44378</v>
      </c>
      <c r="E141">
        <v>4</v>
      </c>
      <c r="F141">
        <v>4.417945457969104</v>
      </c>
      <c r="G141">
        <v>4.3</v>
      </c>
      <c r="H141">
        <v>0.1179454579691042</v>
      </c>
      <c r="I141">
        <v>2.742917627188469</v>
      </c>
      <c r="J141">
        <v>0.1179454579691042</v>
      </c>
      <c r="K141">
        <f>_xlfn.NORM.DIST(Table2[[#This Row],[Bias_RF]],AVERAGE(Table2[Bias_RF]),_xlfn.STDEV.P(Table2[Bias_RF]),FALSE)</f>
        <v>0.31155930095132595</v>
      </c>
      <c r="L141">
        <f>VLOOKUP(Table2[[#This Row],[Key]],[1]!Table1[#Data],7,0)</f>
        <v>4.7744795943677998</v>
      </c>
      <c r="M141">
        <f>VLOOKUP(Table2[[#This Row],[Key]],[1]!Table1[#Data],8,0)</f>
        <v>3.8333333333333299</v>
      </c>
      <c r="N141">
        <f>Table2[[#This Row],[Auto Arima]]-Table2[[#This Row],[Actual]]</f>
        <v>0.47447959436779996</v>
      </c>
      <c r="O141">
        <f>_xlfn.NORM.DIST(Table2[[#This Row],[Bias_Arima]],AVERAGE(Table2[Bias_Arima]),_xlfn.STDEV.P(Table2[Bias_Arima]),FALSE)</f>
        <v>0.37153057352059493</v>
      </c>
      <c r="P141">
        <f>Table2[[#This Row],[WA]]-Table2[[#This Row],[Actual]]</f>
        <v>-0.46666666666666989</v>
      </c>
      <c r="Q141">
        <f>_xlfn.NORM.DIST(Table2[[#This Row],[Bias_WA]],AVERAGE(Table2[Bias_WA]),_xlfn.STDEV.P(Table2[Bias_WA]),FALSE)</f>
        <v>0.68511725896976461</v>
      </c>
      <c r="R141">
        <f>ABS(Table2[[#This Row],[Bias_Arima]])</f>
        <v>0.47447959436779996</v>
      </c>
      <c r="S141">
        <f>ABS(Table2[[#This Row],[Bias_WA]])</f>
        <v>0.46666666666666989</v>
      </c>
    </row>
    <row r="142" spans="1:19" x14ac:dyDescent="0.2">
      <c r="A142" t="str">
        <f>CONCATENATE(Table2[[#This Row],[Sector]],YEAR(Table2[[#This Row],[Cutoff]]),ROUNDUP(MONTH(Table2[[#This Row],[Cutoff]])/3,0),YEAR(Table2[[#This Row],[TargetDate]]),ROUNDUP(MONTH(Table2[[#This Row],[TargetDate]])/3,0))</f>
        <v>B Delfstoffenwinning2020320214</v>
      </c>
      <c r="B142" t="s">
        <v>20</v>
      </c>
      <c r="C142" s="3">
        <v>44013</v>
      </c>
      <c r="D142" s="3">
        <v>44470</v>
      </c>
      <c r="E142">
        <v>5</v>
      </c>
      <c r="F142">
        <v>4.5613643114195748</v>
      </c>
      <c r="G142">
        <v>5</v>
      </c>
      <c r="H142">
        <v>0.43863568858042518</v>
      </c>
      <c r="I142">
        <v>8.7727137716085046</v>
      </c>
      <c r="J142">
        <v>-0.43863568858042518</v>
      </c>
      <c r="K142">
        <f>_xlfn.NORM.DIST(Table2[[#This Row],[Bias_RF]],AVERAGE(Table2[Bias_RF]),_xlfn.STDEV.P(Table2[Bias_RF]),FALSE)</f>
        <v>0.52191237299183979</v>
      </c>
      <c r="L142">
        <f>VLOOKUP(Table2[[#This Row],[Key]],[1]!Table1[#Data],7,0)</f>
        <v>4.6360508551451298</v>
      </c>
      <c r="M142">
        <f>VLOOKUP(Table2[[#This Row],[Key]],[1]!Table1[#Data],8,0)</f>
        <v>3.9666666666666601</v>
      </c>
      <c r="N142">
        <f>Table2[[#This Row],[Auto Arima]]-Table2[[#This Row],[Actual]]</f>
        <v>-0.36394914485487018</v>
      </c>
      <c r="O142">
        <f>_xlfn.NORM.DIST(Table2[[#This Row],[Bias_Arima]],AVERAGE(Table2[Bias_Arima]),_xlfn.STDEV.P(Table2[Bias_Arima]),FALSE)</f>
        <v>0.64477011576830578</v>
      </c>
      <c r="P142">
        <f>Table2[[#This Row],[WA]]-Table2[[#This Row],[Actual]]</f>
        <v>-1.0333333333333399</v>
      </c>
      <c r="Q142">
        <f>_xlfn.NORM.DIST(Table2[[#This Row],[Bias_WA]],AVERAGE(Table2[Bias_WA]),_xlfn.STDEV.P(Table2[Bias_WA]),FALSE)</f>
        <v>0.54488722871600848</v>
      </c>
      <c r="R142">
        <f>ABS(Table2[[#This Row],[Bias_Arima]])</f>
        <v>0.36394914485487018</v>
      </c>
      <c r="S142">
        <f>ABS(Table2[[#This Row],[Bias_WA]])</f>
        <v>1.0333333333333399</v>
      </c>
    </row>
    <row r="143" spans="1:19" x14ac:dyDescent="0.2">
      <c r="A143" t="str">
        <f>CONCATENATE(Table2[[#This Row],[Sector]],YEAR(Table2[[#This Row],[Cutoff]]),ROUNDUP(MONTH(Table2[[#This Row],[Cutoff]])/3,0),YEAR(Table2[[#This Row],[TargetDate]]),ROUNDUP(MONTH(Table2[[#This Row],[TargetDate]])/3,0))</f>
        <v>B Delfstoffenwinning2020320221</v>
      </c>
      <c r="B143" t="s">
        <v>20</v>
      </c>
      <c r="C143" s="3">
        <v>44013</v>
      </c>
      <c r="D143" s="3">
        <v>44562</v>
      </c>
      <c r="E143">
        <v>6</v>
      </c>
      <c r="F143">
        <v>4.1938898698480731</v>
      </c>
      <c r="G143">
        <v>5.6</v>
      </c>
      <c r="H143">
        <v>1.406110130151927</v>
      </c>
      <c r="I143">
        <v>25.109109466998689</v>
      </c>
      <c r="J143">
        <v>-1.406110130151927</v>
      </c>
      <c r="K143">
        <f>_xlfn.NORM.DIST(Table2[[#This Row],[Bias_RF]],AVERAGE(Table2[Bias_RF]),_xlfn.STDEV.P(Table2[Bias_RF]),FALSE)</f>
        <v>0.32241562887727798</v>
      </c>
      <c r="L143">
        <f>VLOOKUP(Table2[[#This Row],[Key]],[1]!Table1[#Data],7,0)</f>
        <v>5.2534892180430797</v>
      </c>
      <c r="M143">
        <f>VLOOKUP(Table2[[#This Row],[Key]],[1]!Table1[#Data],8,0)</f>
        <v>4.6666666666666599</v>
      </c>
      <c r="N143">
        <f>Table2[[#This Row],[Auto Arima]]-Table2[[#This Row],[Actual]]</f>
        <v>-0.34651078195691998</v>
      </c>
      <c r="O143">
        <f>_xlfn.NORM.DIST(Table2[[#This Row],[Bias_Arima]],AVERAGE(Table2[Bias_Arima]),_xlfn.STDEV.P(Table2[Bias_Arima]),FALSE)</f>
        <v>0.65085180333268278</v>
      </c>
      <c r="P143">
        <f>Table2[[#This Row],[WA]]-Table2[[#This Row],[Actual]]</f>
        <v>-0.93333333333333979</v>
      </c>
      <c r="Q143">
        <f>_xlfn.NORM.DIST(Table2[[#This Row],[Bias_WA]],AVERAGE(Table2[Bias_WA]),_xlfn.STDEV.P(Table2[Bias_WA]),FALSE)</f>
        <v>0.61118960025546065</v>
      </c>
      <c r="R143">
        <f>ABS(Table2[[#This Row],[Bias_Arima]])</f>
        <v>0.34651078195691998</v>
      </c>
      <c r="S143">
        <f>ABS(Table2[[#This Row],[Bias_WA]])</f>
        <v>0.93333333333333979</v>
      </c>
    </row>
    <row r="144" spans="1:19" x14ac:dyDescent="0.2">
      <c r="A144" t="str">
        <f>CONCATENATE(Table2[[#This Row],[Sector]],YEAR(Table2[[#This Row],[Cutoff]]),ROUNDUP(MONTH(Table2[[#This Row],[Cutoff]])/3,0),YEAR(Table2[[#This Row],[TargetDate]]),ROUNDUP(MONTH(Table2[[#This Row],[TargetDate]])/3,0))</f>
        <v>B Delfstoffenwinning2020320222</v>
      </c>
      <c r="B144" t="s">
        <v>20</v>
      </c>
      <c r="C144" s="3">
        <v>44013</v>
      </c>
      <c r="D144" s="3">
        <v>44652</v>
      </c>
      <c r="E144">
        <v>7</v>
      </c>
      <c r="F144">
        <v>4.1846398698480733</v>
      </c>
      <c r="G144">
        <v>4.0999999999999996</v>
      </c>
      <c r="H144">
        <v>8.4639869848073701E-2</v>
      </c>
      <c r="I144">
        <v>2.0643870694652131</v>
      </c>
      <c r="J144">
        <v>8.4639869848073701E-2</v>
      </c>
      <c r="K144">
        <f>_xlfn.NORM.DIST(Table2[[#This Row],[Bias_RF]],AVERAGE(Table2[Bias_RF]),_xlfn.STDEV.P(Table2[Bias_RF]),FALSE)</f>
        <v>0.32660590788815563</v>
      </c>
      <c r="L144">
        <f>VLOOKUP(Table2[[#This Row],[Key]],[1]!Table1[#Data],7,0)</f>
        <v>4.4001320481633304</v>
      </c>
      <c r="M144">
        <f>VLOOKUP(Table2[[#This Row],[Key]],[1]!Table1[#Data],8,0)</f>
        <v>3.93333333333333</v>
      </c>
      <c r="N144">
        <f>Table2[[#This Row],[Auto Arima]]-Table2[[#This Row],[Actual]]</f>
        <v>0.30013204816333072</v>
      </c>
      <c r="O144">
        <f>_xlfn.NORM.DIST(Table2[[#This Row],[Bias_Arima]],AVERAGE(Table2[Bias_Arima]),_xlfn.STDEV.P(Table2[Bias_Arima]),FALSE)</f>
        <v>0.49319786207973232</v>
      </c>
      <c r="P144">
        <f>Table2[[#This Row],[WA]]-Table2[[#This Row],[Actual]]</f>
        <v>-0.16666666666666963</v>
      </c>
      <c r="Q144">
        <f>_xlfn.NORM.DIST(Table2[[#This Row],[Bias_WA]],AVERAGE(Table2[Bias_WA]),_xlfn.STDEV.P(Table2[Bias_WA]),FALSE)</f>
        <v>0.51093141851898038</v>
      </c>
      <c r="R144">
        <f>ABS(Table2[[#This Row],[Bias_Arima]])</f>
        <v>0.30013204816333072</v>
      </c>
      <c r="S144">
        <f>ABS(Table2[[#This Row],[Bias_WA]])</f>
        <v>0.16666666666666963</v>
      </c>
    </row>
    <row r="145" spans="1:19" x14ac:dyDescent="0.2">
      <c r="A145" t="str">
        <f>CONCATENATE(Table2[[#This Row],[Sector]],YEAR(Table2[[#This Row],[Cutoff]]),ROUNDUP(MONTH(Table2[[#This Row],[Cutoff]])/3,0),YEAR(Table2[[#This Row],[TargetDate]]),ROUNDUP(MONTH(Table2[[#This Row],[TargetDate]])/3,0))</f>
        <v>B Delfstoffenwinning2020320223</v>
      </c>
      <c r="B145" t="s">
        <v>20</v>
      </c>
      <c r="C145" s="3">
        <v>44013</v>
      </c>
      <c r="D145" s="3">
        <v>44743</v>
      </c>
      <c r="E145">
        <v>8</v>
      </c>
      <c r="F145">
        <v>4.1605703511314953</v>
      </c>
      <c r="G145">
        <v>4.2</v>
      </c>
      <c r="H145">
        <v>3.9429648868504863E-2</v>
      </c>
      <c r="I145">
        <v>0.9388011635358301</v>
      </c>
      <c r="J145">
        <v>-3.9429648868504863E-2</v>
      </c>
      <c r="K145">
        <f>_xlfn.NORM.DIST(Table2[[#This Row],[Bias_RF]],AVERAGE(Table2[Bias_RF]),_xlfn.STDEV.P(Table2[Bias_RF]),FALSE)</f>
        <v>0.3822969053176104</v>
      </c>
      <c r="L145">
        <f>VLOOKUP(Table2[[#This Row],[Key]],[1]!Table1[#Data],7,0)</f>
        <v>4.43976299004302</v>
      </c>
      <c r="M145">
        <f>VLOOKUP(Table2[[#This Row],[Key]],[1]!Table1[#Data],8,0)</f>
        <v>3.8333333333333299</v>
      </c>
      <c r="N145">
        <f>Table2[[#This Row],[Auto Arima]]-Table2[[#This Row],[Actual]]</f>
        <v>0.23976299004301982</v>
      </c>
      <c r="O145">
        <f>_xlfn.NORM.DIST(Table2[[#This Row],[Bias_Arima]],AVERAGE(Table2[Bias_Arima]),_xlfn.STDEV.P(Table2[Bias_Arima]),FALSE)</f>
        <v>0.53291310590132912</v>
      </c>
      <c r="P145">
        <f>Table2[[#This Row],[WA]]-Table2[[#This Row],[Actual]]</f>
        <v>-0.36666666666667025</v>
      </c>
      <c r="Q145">
        <f>_xlfn.NORM.DIST(Table2[[#This Row],[Bias_WA]],AVERAGE(Table2[Bias_WA]),_xlfn.STDEV.P(Table2[Bias_WA]),FALSE)</f>
        <v>0.64142811090177843</v>
      </c>
      <c r="R145">
        <f>ABS(Table2[[#This Row],[Bias_Arima]])</f>
        <v>0.23976299004301982</v>
      </c>
      <c r="S145">
        <f>ABS(Table2[[#This Row],[Bias_WA]])</f>
        <v>0.36666666666667025</v>
      </c>
    </row>
    <row r="146" spans="1:19" x14ac:dyDescent="0.2">
      <c r="A146" t="str">
        <f>CONCATENATE(Table2[[#This Row],[Sector]],YEAR(Table2[[#This Row],[Cutoff]]),ROUNDUP(MONTH(Table2[[#This Row],[Cutoff]])/3,0),YEAR(Table2[[#This Row],[TargetDate]]),ROUNDUP(MONTH(Table2[[#This Row],[TargetDate]])/3,0))</f>
        <v>B Delfstoffenwinning2020420211</v>
      </c>
      <c r="B146" t="s">
        <v>20</v>
      </c>
      <c r="C146" s="3">
        <v>44105</v>
      </c>
      <c r="D146" s="3">
        <v>44197</v>
      </c>
      <c r="E146">
        <v>1</v>
      </c>
      <c r="F146">
        <v>4.5609401170724704</v>
      </c>
      <c r="G146">
        <v>4.4000000000000004</v>
      </c>
      <c r="H146">
        <v>0.16094011707247</v>
      </c>
      <c r="I146">
        <v>3.6577299334652271</v>
      </c>
      <c r="J146">
        <v>0.16094011707247</v>
      </c>
      <c r="K146">
        <f>_xlfn.NORM.DIST(Table2[[#This Row],[Bias_RF]],AVERAGE(Table2[Bias_RF]),_xlfn.STDEV.P(Table2[Bias_RF]),FALSE)</f>
        <v>0.29225814115956361</v>
      </c>
      <c r="L146">
        <f>VLOOKUP(Table2[[#This Row],[Key]],[1]!Table1[#Data],7,0)</f>
        <v>5.1536339202617301</v>
      </c>
      <c r="M146">
        <f>VLOOKUP(Table2[[#This Row],[Key]],[1]!Table1[#Data],8,0)</f>
        <v>4.6666666666666599</v>
      </c>
      <c r="N146">
        <f>Table2[[#This Row],[Auto Arima]]-Table2[[#This Row],[Actual]]</f>
        <v>0.75363392026172971</v>
      </c>
      <c r="O146">
        <f>_xlfn.NORM.DIST(Table2[[#This Row],[Bias_Arima]],AVERAGE(Table2[Bias_Arima]),_xlfn.STDEV.P(Table2[Bias_Arima]),FALSE)</f>
        <v>0.19630328425818283</v>
      </c>
      <c r="P146">
        <f>Table2[[#This Row],[WA]]-Table2[[#This Row],[Actual]]</f>
        <v>0.2666666666666595</v>
      </c>
      <c r="Q146">
        <f>_xlfn.NORM.DIST(Table2[[#This Row],[Bias_WA]],AVERAGE(Table2[Bias_WA]),_xlfn.STDEV.P(Table2[Bias_WA]),FALSE)</f>
        <v>0.20149663098405873</v>
      </c>
      <c r="R146">
        <f>ABS(Table2[[#This Row],[Bias_Arima]])</f>
        <v>0.75363392026172971</v>
      </c>
      <c r="S146">
        <f>ABS(Table2[[#This Row],[Bias_WA]])</f>
        <v>0.2666666666666595</v>
      </c>
    </row>
    <row r="147" spans="1:19" x14ac:dyDescent="0.2">
      <c r="A147" t="str">
        <f>CONCATENATE(Table2[[#This Row],[Sector]],YEAR(Table2[[#This Row],[Cutoff]]),ROUNDUP(MONTH(Table2[[#This Row],[Cutoff]])/3,0),YEAR(Table2[[#This Row],[TargetDate]]),ROUNDUP(MONTH(Table2[[#This Row],[TargetDate]])/3,0))</f>
        <v>B Delfstoffenwinning2020420212</v>
      </c>
      <c r="B147" t="s">
        <v>20</v>
      </c>
      <c r="C147" s="3">
        <v>44105</v>
      </c>
      <c r="D147" s="3">
        <v>44287</v>
      </c>
      <c r="E147">
        <v>2</v>
      </c>
      <c r="F147">
        <v>4.4661010881275587</v>
      </c>
      <c r="G147">
        <v>4.4000000000000004</v>
      </c>
      <c r="H147">
        <v>6.6101088127558327E-2</v>
      </c>
      <c r="I147">
        <v>1.5022974574445069</v>
      </c>
      <c r="J147">
        <v>6.6101088127558327E-2</v>
      </c>
      <c r="K147">
        <f>_xlfn.NORM.DIST(Table2[[#This Row],[Bias_RF]],AVERAGE(Table2[Bias_RF]),_xlfn.STDEV.P(Table2[Bias_RF]),FALSE)</f>
        <v>0.33499272406671521</v>
      </c>
      <c r="L147">
        <f>VLOOKUP(Table2[[#This Row],[Key]],[1]!Table1[#Data],7,0)</f>
        <v>4.7050994986862298</v>
      </c>
      <c r="M147">
        <f>VLOOKUP(Table2[[#This Row],[Key]],[1]!Table1[#Data],8,0)</f>
        <v>3.93333333333333</v>
      </c>
      <c r="N147">
        <f>Table2[[#This Row],[Auto Arima]]-Table2[[#This Row],[Actual]]</f>
        <v>0.30509949868622943</v>
      </c>
      <c r="O147">
        <f>_xlfn.NORM.DIST(Table2[[#This Row],[Bias_Arima]],AVERAGE(Table2[Bias_Arima]),_xlfn.STDEV.P(Table2[Bias_Arima]),FALSE)</f>
        <v>0.48983319075121917</v>
      </c>
      <c r="P147">
        <f>Table2[[#This Row],[WA]]-Table2[[#This Row],[Actual]]</f>
        <v>-0.46666666666667034</v>
      </c>
      <c r="Q147">
        <f>_xlfn.NORM.DIST(Table2[[#This Row],[Bias_WA]],AVERAGE(Table2[Bias_WA]),_xlfn.STDEV.P(Table2[Bias_WA]),FALSE)</f>
        <v>0.68511725896976483</v>
      </c>
      <c r="R147">
        <f>ABS(Table2[[#This Row],[Bias_Arima]])</f>
        <v>0.30509949868622943</v>
      </c>
      <c r="S147">
        <f>ABS(Table2[[#This Row],[Bias_WA]])</f>
        <v>0.46666666666667034</v>
      </c>
    </row>
    <row r="148" spans="1:19" x14ac:dyDescent="0.2">
      <c r="A148" t="str">
        <f>CONCATENATE(Table2[[#This Row],[Sector]],YEAR(Table2[[#This Row],[Cutoff]]),ROUNDUP(MONTH(Table2[[#This Row],[Cutoff]])/3,0),YEAR(Table2[[#This Row],[TargetDate]]),ROUNDUP(MONTH(Table2[[#This Row],[TargetDate]])/3,0))</f>
        <v>B Delfstoffenwinning2020420213</v>
      </c>
      <c r="B148" t="s">
        <v>20</v>
      </c>
      <c r="C148" s="3">
        <v>44105</v>
      </c>
      <c r="D148" s="3">
        <v>44378</v>
      </c>
      <c r="E148">
        <v>3</v>
      </c>
      <c r="F148">
        <v>4.4661010881275587</v>
      </c>
      <c r="G148">
        <v>4.3</v>
      </c>
      <c r="H148">
        <v>0.16610108812755889</v>
      </c>
      <c r="I148">
        <v>3.8628160029664862</v>
      </c>
      <c r="J148">
        <v>0.16610108812755889</v>
      </c>
      <c r="K148">
        <f>_xlfn.NORM.DIST(Table2[[#This Row],[Bias_RF]],AVERAGE(Table2[Bias_RF]),_xlfn.STDEV.P(Table2[Bias_RF]),FALSE)</f>
        <v>0.28995578630736651</v>
      </c>
      <c r="L148">
        <f>VLOOKUP(Table2[[#This Row],[Key]],[1]!Table1[#Data],7,0)</f>
        <v>4.6263033579988697</v>
      </c>
      <c r="M148">
        <f>VLOOKUP(Table2[[#This Row],[Key]],[1]!Table1[#Data],8,0)</f>
        <v>3.8333333333333299</v>
      </c>
      <c r="N148">
        <f>Table2[[#This Row],[Auto Arima]]-Table2[[#This Row],[Actual]]</f>
        <v>0.32630335799886989</v>
      </c>
      <c r="O148">
        <f>_xlfn.NORM.DIST(Table2[[#This Row],[Bias_Arima]],AVERAGE(Table2[Bias_Arima]),_xlfn.STDEV.P(Table2[Bias_Arima]),FALSE)</f>
        <v>0.475342708262253</v>
      </c>
      <c r="P148">
        <f>Table2[[#This Row],[WA]]-Table2[[#This Row],[Actual]]</f>
        <v>-0.46666666666666989</v>
      </c>
      <c r="Q148">
        <f>_xlfn.NORM.DIST(Table2[[#This Row],[Bias_WA]],AVERAGE(Table2[Bias_WA]),_xlfn.STDEV.P(Table2[Bias_WA]),FALSE)</f>
        <v>0.68511725896976461</v>
      </c>
      <c r="R148">
        <f>ABS(Table2[[#This Row],[Bias_Arima]])</f>
        <v>0.32630335799886989</v>
      </c>
      <c r="S148">
        <f>ABS(Table2[[#This Row],[Bias_WA]])</f>
        <v>0.46666666666666989</v>
      </c>
    </row>
    <row r="149" spans="1:19" x14ac:dyDescent="0.2">
      <c r="A149" t="str">
        <f>CONCATENATE(Table2[[#This Row],[Sector]],YEAR(Table2[[#This Row],[Cutoff]]),ROUNDUP(MONTH(Table2[[#This Row],[Cutoff]])/3,0),YEAR(Table2[[#This Row],[TargetDate]]),ROUNDUP(MONTH(Table2[[#This Row],[TargetDate]])/3,0))</f>
        <v>B Delfstoffenwinning2020420214</v>
      </c>
      <c r="B149" t="s">
        <v>20</v>
      </c>
      <c r="C149" s="3">
        <v>44105</v>
      </c>
      <c r="D149" s="3">
        <v>44470</v>
      </c>
      <c r="E149">
        <v>4</v>
      </c>
      <c r="F149">
        <v>4.5609401170724704</v>
      </c>
      <c r="G149">
        <v>5</v>
      </c>
      <c r="H149">
        <v>0.43905988292752962</v>
      </c>
      <c r="I149">
        <v>8.7811976585505924</v>
      </c>
      <c r="J149">
        <v>-0.43905988292752962</v>
      </c>
      <c r="K149">
        <f>_xlfn.NORM.DIST(Table2[[#This Row],[Bias_RF]],AVERAGE(Table2[Bias_RF]),_xlfn.STDEV.P(Table2[Bias_RF]),FALSE)</f>
        <v>0.52200231140852293</v>
      </c>
      <c r="L149">
        <f>VLOOKUP(Table2[[#This Row],[Key]],[1]!Table1[#Data],7,0)</f>
        <v>4.8255697745575601</v>
      </c>
      <c r="M149">
        <f>VLOOKUP(Table2[[#This Row],[Key]],[1]!Table1[#Data],8,0)</f>
        <v>4.36666666666666</v>
      </c>
      <c r="N149">
        <f>Table2[[#This Row],[Auto Arima]]-Table2[[#This Row],[Actual]]</f>
        <v>-0.17443022544243991</v>
      </c>
      <c r="O149">
        <f>_xlfn.NORM.DIST(Table2[[#This Row],[Bias_Arima]],AVERAGE(Table2[Bias_Arima]),_xlfn.STDEV.P(Table2[Bias_Arima]),FALSE)</f>
        <v>0.68090304837938431</v>
      </c>
      <c r="P149">
        <f>Table2[[#This Row],[WA]]-Table2[[#This Row],[Actual]]</f>
        <v>-0.63333333333333997</v>
      </c>
      <c r="Q149">
        <f>_xlfn.NORM.DIST(Table2[[#This Row],[Bias_WA]],AVERAGE(Table2[Bias_WA]),_xlfn.STDEV.P(Table2[Bias_WA]),FALSE)</f>
        <v>0.71232937309261235</v>
      </c>
      <c r="R149">
        <f>ABS(Table2[[#This Row],[Bias_Arima]])</f>
        <v>0.17443022544243991</v>
      </c>
      <c r="S149">
        <f>ABS(Table2[[#This Row],[Bias_WA]])</f>
        <v>0.63333333333333997</v>
      </c>
    </row>
    <row r="150" spans="1:19" x14ac:dyDescent="0.2">
      <c r="A150" t="str">
        <f>CONCATENATE(Table2[[#This Row],[Sector]],YEAR(Table2[[#This Row],[Cutoff]]),ROUNDUP(MONTH(Table2[[#This Row],[Cutoff]])/3,0),YEAR(Table2[[#This Row],[TargetDate]]),ROUNDUP(MONTH(Table2[[#This Row],[TargetDate]])/3,0))</f>
        <v>B Delfstoffenwinning2020420221</v>
      </c>
      <c r="B150" t="s">
        <v>20</v>
      </c>
      <c r="C150" s="3">
        <v>44105</v>
      </c>
      <c r="D150" s="3">
        <v>44562</v>
      </c>
      <c r="E150">
        <v>5</v>
      </c>
      <c r="F150">
        <v>4.1665237167244511</v>
      </c>
      <c r="G150">
        <v>5.6</v>
      </c>
      <c r="H150">
        <v>1.433476283275549</v>
      </c>
      <c r="I150">
        <v>25.59779077277766</v>
      </c>
      <c r="J150">
        <v>-1.433476283275549</v>
      </c>
      <c r="K150">
        <f>_xlfn.NORM.DIST(Table2[[#This Row],[Bias_RF]],AVERAGE(Table2[Bias_RF]),_xlfn.STDEV.P(Table2[Bias_RF]),FALSE)</f>
        <v>0.31005996116814738</v>
      </c>
      <c r="L150">
        <f>VLOOKUP(Table2[[#This Row],[Key]],[1]!Table1[#Data],7,0)</f>
        <v>5.3882384488478197</v>
      </c>
      <c r="M150">
        <f>VLOOKUP(Table2[[#This Row],[Key]],[1]!Table1[#Data],8,0)</f>
        <v>4.6666666666666599</v>
      </c>
      <c r="N150">
        <f>Table2[[#This Row],[Auto Arima]]-Table2[[#This Row],[Actual]]</f>
        <v>-0.21176155115217998</v>
      </c>
      <c r="O150">
        <f>_xlfn.NORM.DIST(Table2[[#This Row],[Bias_Arima]],AVERAGE(Table2[Bias_Arima]),_xlfn.STDEV.P(Table2[Bias_Arima]),FALSE)</f>
        <v>0.67922666648524099</v>
      </c>
      <c r="P150">
        <f>Table2[[#This Row],[WA]]-Table2[[#This Row],[Actual]]</f>
        <v>-0.93333333333333979</v>
      </c>
      <c r="Q150">
        <f>_xlfn.NORM.DIST(Table2[[#This Row],[Bias_WA]],AVERAGE(Table2[Bias_WA]),_xlfn.STDEV.P(Table2[Bias_WA]),FALSE)</f>
        <v>0.61118960025546065</v>
      </c>
      <c r="R150">
        <f>ABS(Table2[[#This Row],[Bias_Arima]])</f>
        <v>0.21176155115217998</v>
      </c>
      <c r="S150">
        <f>ABS(Table2[[#This Row],[Bias_WA]])</f>
        <v>0.93333333333333979</v>
      </c>
    </row>
    <row r="151" spans="1:19" x14ac:dyDescent="0.2">
      <c r="A151" t="str">
        <f>CONCATENATE(Table2[[#This Row],[Sector]],YEAR(Table2[[#This Row],[Cutoff]]),ROUNDUP(MONTH(Table2[[#This Row],[Cutoff]])/3,0),YEAR(Table2[[#This Row],[TargetDate]]),ROUNDUP(MONTH(Table2[[#This Row],[TargetDate]])/3,0))</f>
        <v>B Delfstoffenwinning2020420222</v>
      </c>
      <c r="B151" t="s">
        <v>20</v>
      </c>
      <c r="C151" s="3">
        <v>44105</v>
      </c>
      <c r="D151" s="3">
        <v>44652</v>
      </c>
      <c r="E151">
        <v>6</v>
      </c>
      <c r="F151">
        <v>4.1553570500577841</v>
      </c>
      <c r="G151">
        <v>4.0999999999999996</v>
      </c>
      <c r="H151">
        <v>5.5357050057784463E-2</v>
      </c>
      <c r="I151">
        <v>1.35017195262889</v>
      </c>
      <c r="J151">
        <v>5.5357050057784463E-2</v>
      </c>
      <c r="K151">
        <f>_xlfn.NORM.DIST(Table2[[#This Row],[Bias_RF]],AVERAGE(Table2[Bias_RF]),_xlfn.STDEV.P(Table2[Bias_RF]),FALSE)</f>
        <v>0.33985150147916798</v>
      </c>
      <c r="L151">
        <f>VLOOKUP(Table2[[#This Row],[Key]],[1]!Table1[#Data],7,0)</f>
        <v>4.33149950939774</v>
      </c>
      <c r="M151">
        <f>VLOOKUP(Table2[[#This Row],[Key]],[1]!Table1[#Data],8,0)</f>
        <v>3.93333333333333</v>
      </c>
      <c r="N151">
        <f>Table2[[#This Row],[Auto Arima]]-Table2[[#This Row],[Actual]]</f>
        <v>0.23149950939774033</v>
      </c>
      <c r="O151">
        <f>_xlfn.NORM.DIST(Table2[[#This Row],[Bias_Arima]],AVERAGE(Table2[Bias_Arima]),_xlfn.STDEV.P(Table2[Bias_Arima]),FALSE)</f>
        <v>0.53814797327417885</v>
      </c>
      <c r="P151">
        <f>Table2[[#This Row],[WA]]-Table2[[#This Row],[Actual]]</f>
        <v>-0.16666666666666963</v>
      </c>
      <c r="Q151">
        <f>_xlfn.NORM.DIST(Table2[[#This Row],[Bias_WA]],AVERAGE(Table2[Bias_WA]),_xlfn.STDEV.P(Table2[Bias_WA]),FALSE)</f>
        <v>0.51093141851898038</v>
      </c>
      <c r="R151">
        <f>ABS(Table2[[#This Row],[Bias_Arima]])</f>
        <v>0.23149950939774033</v>
      </c>
      <c r="S151">
        <f>ABS(Table2[[#This Row],[Bias_WA]])</f>
        <v>0.16666666666666963</v>
      </c>
    </row>
    <row r="152" spans="1:19" x14ac:dyDescent="0.2">
      <c r="A152" t="str">
        <f>CONCATENATE(Table2[[#This Row],[Sector]],YEAR(Table2[[#This Row],[Cutoff]]),ROUNDUP(MONTH(Table2[[#This Row],[Cutoff]])/3,0),YEAR(Table2[[#This Row],[TargetDate]]),ROUNDUP(MONTH(Table2[[#This Row],[TargetDate]])/3,0))</f>
        <v>B Delfstoffenwinning2020420223</v>
      </c>
      <c r="B152" t="s">
        <v>20</v>
      </c>
      <c r="C152" s="3">
        <v>44105</v>
      </c>
      <c r="D152" s="3">
        <v>44743</v>
      </c>
      <c r="E152">
        <v>7</v>
      </c>
      <c r="F152">
        <v>4.1426511677048428</v>
      </c>
      <c r="G152">
        <v>4.2</v>
      </c>
      <c r="H152">
        <v>5.7348832295157408E-2</v>
      </c>
      <c r="I152">
        <v>1.3654483879799379</v>
      </c>
      <c r="J152">
        <v>-5.7348832295157408E-2</v>
      </c>
      <c r="K152">
        <f>_xlfn.NORM.DIST(Table2[[#This Row],[Bias_RF]],AVERAGE(Table2[Bias_RF]),_xlfn.STDEV.P(Table2[Bias_RF]),FALSE)</f>
        <v>0.39016053004475187</v>
      </c>
      <c r="L152">
        <f>VLOOKUP(Table2[[#This Row],[Key]],[1]!Table1[#Data],7,0)</f>
        <v>4.2637926428191397</v>
      </c>
      <c r="M152">
        <f>VLOOKUP(Table2[[#This Row],[Key]],[1]!Table1[#Data],8,0)</f>
        <v>3.8333333333333299</v>
      </c>
      <c r="N152">
        <f>Table2[[#This Row],[Auto Arima]]-Table2[[#This Row],[Actual]]</f>
        <v>6.3792642819139544E-2</v>
      </c>
      <c r="O152">
        <f>_xlfn.NORM.DIST(Table2[[#This Row],[Bias_Arima]],AVERAGE(Table2[Bias_Arima]),_xlfn.STDEV.P(Table2[Bias_Arima]),FALSE)</f>
        <v>0.62862440764988603</v>
      </c>
      <c r="P152">
        <f>Table2[[#This Row],[WA]]-Table2[[#This Row],[Actual]]</f>
        <v>-0.36666666666667025</v>
      </c>
      <c r="Q152">
        <f>_xlfn.NORM.DIST(Table2[[#This Row],[Bias_WA]],AVERAGE(Table2[Bias_WA]),_xlfn.STDEV.P(Table2[Bias_WA]),FALSE)</f>
        <v>0.64142811090177843</v>
      </c>
      <c r="R152">
        <f>ABS(Table2[[#This Row],[Bias_Arima]])</f>
        <v>6.3792642819139544E-2</v>
      </c>
      <c r="S152">
        <f>ABS(Table2[[#This Row],[Bias_WA]])</f>
        <v>0.36666666666667025</v>
      </c>
    </row>
    <row r="153" spans="1:19" x14ac:dyDescent="0.2">
      <c r="A153" t="str">
        <f>CONCATENATE(Table2[[#This Row],[Sector]],YEAR(Table2[[#This Row],[Cutoff]]),ROUNDUP(MONTH(Table2[[#This Row],[Cutoff]])/3,0),YEAR(Table2[[#This Row],[TargetDate]]),ROUNDUP(MONTH(Table2[[#This Row],[TargetDate]])/3,0))</f>
        <v>B Delfstoffenwinning2020420224</v>
      </c>
      <c r="B153" t="s">
        <v>20</v>
      </c>
      <c r="C153" s="3">
        <v>44105</v>
      </c>
      <c r="D153" s="3">
        <v>44835</v>
      </c>
      <c r="E153">
        <v>8</v>
      </c>
      <c r="F153">
        <v>4.1665237167244511</v>
      </c>
      <c r="G153">
        <v>5</v>
      </c>
      <c r="H153">
        <v>0.8334762832755489</v>
      </c>
      <c r="I153">
        <v>16.669525665510982</v>
      </c>
      <c r="J153">
        <v>-0.8334762832755489</v>
      </c>
      <c r="K153">
        <f>_xlfn.NORM.DIST(Table2[[#This Row],[Bias_RF]],AVERAGE(Table2[Bias_RF]),_xlfn.STDEV.P(Table2[Bias_RF]),FALSE)</f>
        <v>0.52969362750530324</v>
      </c>
      <c r="L153">
        <f>VLOOKUP(Table2[[#This Row],[Key]],[1]!Table1[#Data],7,0)</f>
        <v>4.3757480924151597</v>
      </c>
      <c r="M153">
        <f>VLOOKUP(Table2[[#This Row],[Key]],[1]!Table1[#Data],8,0)</f>
        <v>4.36666666666666</v>
      </c>
      <c r="N153">
        <f>Table2[[#This Row],[Auto Arima]]-Table2[[#This Row],[Actual]]</f>
        <v>-0.62425190758484028</v>
      </c>
      <c r="O153">
        <f>_xlfn.NORM.DIST(Table2[[#This Row],[Bias_Arima]],AVERAGE(Table2[Bias_Arima]),_xlfn.STDEV.P(Table2[Bias_Arima]),FALSE)</f>
        <v>0.50444030149415631</v>
      </c>
      <c r="P153">
        <f>Table2[[#This Row],[WA]]-Table2[[#This Row],[Actual]]</f>
        <v>-0.63333333333333997</v>
      </c>
      <c r="Q153">
        <f>_xlfn.NORM.DIST(Table2[[#This Row],[Bias_WA]],AVERAGE(Table2[Bias_WA]),_xlfn.STDEV.P(Table2[Bias_WA]),FALSE)</f>
        <v>0.71232937309261235</v>
      </c>
      <c r="R153">
        <f>ABS(Table2[[#This Row],[Bias_Arima]])</f>
        <v>0.62425190758484028</v>
      </c>
      <c r="S153">
        <f>ABS(Table2[[#This Row],[Bias_WA]])</f>
        <v>0.63333333333333997</v>
      </c>
    </row>
    <row r="154" spans="1:19" x14ac:dyDescent="0.2">
      <c r="A154" t="str">
        <f>CONCATENATE(Table2[[#This Row],[Sector]],YEAR(Table2[[#This Row],[Cutoff]]),ROUNDUP(MONTH(Table2[[#This Row],[Cutoff]])/3,0),YEAR(Table2[[#This Row],[TargetDate]]),ROUNDUP(MONTH(Table2[[#This Row],[TargetDate]])/3,0))</f>
        <v>B Delfstoffenwinning2021120212</v>
      </c>
      <c r="B154" t="s">
        <v>20</v>
      </c>
      <c r="C154" s="3">
        <v>44197</v>
      </c>
      <c r="D154" s="3">
        <v>44287</v>
      </c>
      <c r="E154">
        <v>1</v>
      </c>
      <c r="F154">
        <v>4.4450218240093244</v>
      </c>
      <c r="G154">
        <v>4.4000000000000004</v>
      </c>
      <c r="H154">
        <v>4.5021824009323197E-2</v>
      </c>
      <c r="I154">
        <v>1.023223272939163</v>
      </c>
      <c r="J154">
        <v>4.5021824009323197E-2</v>
      </c>
      <c r="K154">
        <f>_xlfn.NORM.DIST(Table2[[#This Row],[Bias_RF]],AVERAGE(Table2[Bias_RF]),_xlfn.STDEV.P(Table2[Bias_RF]),FALSE)</f>
        <v>0.34452171569191747</v>
      </c>
      <c r="L154">
        <f>VLOOKUP(Table2[[#This Row],[Key]],[1]!Table1[#Data],7,0)</f>
        <v>4.7743767289466499</v>
      </c>
      <c r="M154">
        <f>VLOOKUP(Table2[[#This Row],[Key]],[1]!Table1[#Data],8,0)</f>
        <v>3.93333333333333</v>
      </c>
      <c r="N154">
        <f>Table2[[#This Row],[Auto Arima]]-Table2[[#This Row],[Actual]]</f>
        <v>0.37437672894664953</v>
      </c>
      <c r="O154">
        <f>_xlfn.NORM.DIST(Table2[[#This Row],[Bias_Arima]],AVERAGE(Table2[Bias_Arima]),_xlfn.STDEV.P(Table2[Bias_Arima]),FALSE)</f>
        <v>0.44190881276508021</v>
      </c>
      <c r="P154">
        <f>Table2[[#This Row],[WA]]-Table2[[#This Row],[Actual]]</f>
        <v>-0.46666666666667034</v>
      </c>
      <c r="Q154">
        <f>_xlfn.NORM.DIST(Table2[[#This Row],[Bias_WA]],AVERAGE(Table2[Bias_WA]),_xlfn.STDEV.P(Table2[Bias_WA]),FALSE)</f>
        <v>0.68511725896976483</v>
      </c>
      <c r="R154">
        <f>ABS(Table2[[#This Row],[Bias_Arima]])</f>
        <v>0.37437672894664953</v>
      </c>
      <c r="S154">
        <f>ABS(Table2[[#This Row],[Bias_WA]])</f>
        <v>0.46666666666667034</v>
      </c>
    </row>
    <row r="155" spans="1:19" x14ac:dyDescent="0.2">
      <c r="A155" t="str">
        <f>CONCATENATE(Table2[[#This Row],[Sector]],YEAR(Table2[[#This Row],[Cutoff]]),ROUNDUP(MONTH(Table2[[#This Row],[Cutoff]])/3,0),YEAR(Table2[[#This Row],[TargetDate]]),ROUNDUP(MONTH(Table2[[#This Row],[TargetDate]])/3,0))</f>
        <v>B Delfstoffenwinning2021120213</v>
      </c>
      <c r="B155" t="s">
        <v>20</v>
      </c>
      <c r="C155" s="3">
        <v>44197</v>
      </c>
      <c r="D155" s="3">
        <v>44378</v>
      </c>
      <c r="E155">
        <v>2</v>
      </c>
      <c r="F155">
        <v>4.4450218240093244</v>
      </c>
      <c r="G155">
        <v>4.3</v>
      </c>
      <c r="H155">
        <v>0.1450218240093237</v>
      </c>
      <c r="I155">
        <v>3.3726005583563659</v>
      </c>
      <c r="J155">
        <v>0.1450218240093237</v>
      </c>
      <c r="K155">
        <f>_xlfn.NORM.DIST(Table2[[#This Row],[Bias_RF]],AVERAGE(Table2[Bias_RF]),_xlfn.STDEV.P(Table2[Bias_RF]),FALSE)</f>
        <v>0.29938129413962622</v>
      </c>
      <c r="L155">
        <f>VLOOKUP(Table2[[#This Row],[Key]],[1]!Table1[#Data],7,0)</f>
        <v>4.6715460742310997</v>
      </c>
      <c r="M155">
        <f>VLOOKUP(Table2[[#This Row],[Key]],[1]!Table1[#Data],8,0)</f>
        <v>3.8333333333333299</v>
      </c>
      <c r="N155">
        <f>Table2[[#This Row],[Auto Arima]]-Table2[[#This Row],[Actual]]</f>
        <v>0.37154607423109987</v>
      </c>
      <c r="O155">
        <f>_xlfn.NORM.DIST(Table2[[#This Row],[Bias_Arima]],AVERAGE(Table2[Bias_Arima]),_xlfn.STDEV.P(Table2[Bias_Arima]),FALSE)</f>
        <v>0.44389342714514568</v>
      </c>
      <c r="P155">
        <f>Table2[[#This Row],[WA]]-Table2[[#This Row],[Actual]]</f>
        <v>-0.46666666666666989</v>
      </c>
      <c r="Q155">
        <f>_xlfn.NORM.DIST(Table2[[#This Row],[Bias_WA]],AVERAGE(Table2[Bias_WA]),_xlfn.STDEV.P(Table2[Bias_WA]),FALSE)</f>
        <v>0.68511725896976461</v>
      </c>
      <c r="R155">
        <f>ABS(Table2[[#This Row],[Bias_Arima]])</f>
        <v>0.37154607423109987</v>
      </c>
      <c r="S155">
        <f>ABS(Table2[[#This Row],[Bias_WA]])</f>
        <v>0.46666666666666989</v>
      </c>
    </row>
    <row r="156" spans="1:19" x14ac:dyDescent="0.2">
      <c r="A156" t="str">
        <f>CONCATENATE(Table2[[#This Row],[Sector]],YEAR(Table2[[#This Row],[Cutoff]]),ROUNDUP(MONTH(Table2[[#This Row],[Cutoff]])/3,0),YEAR(Table2[[#This Row],[TargetDate]]),ROUNDUP(MONTH(Table2[[#This Row],[TargetDate]])/3,0))</f>
        <v>B Delfstoffenwinning2021120214</v>
      </c>
      <c r="B156" t="s">
        <v>20</v>
      </c>
      <c r="C156" s="3">
        <v>44197</v>
      </c>
      <c r="D156" s="3">
        <v>44470</v>
      </c>
      <c r="E156">
        <v>3</v>
      </c>
      <c r="F156">
        <v>4.5443380133755129</v>
      </c>
      <c r="G156">
        <v>5</v>
      </c>
      <c r="H156">
        <v>0.45566198662448709</v>
      </c>
      <c r="I156">
        <v>9.1132397324897418</v>
      </c>
      <c r="J156">
        <v>-0.45566198662448709</v>
      </c>
      <c r="K156">
        <f>_xlfn.NORM.DIST(Table2[[#This Row],[Bias_RF]],AVERAGE(Table2[Bias_RF]),_xlfn.STDEV.P(Table2[Bias_RF]),FALSE)</f>
        <v>0.52539565943103483</v>
      </c>
      <c r="L156">
        <f>VLOOKUP(Table2[[#This Row],[Key]],[1]!Table1[#Data],7,0)</f>
        <v>4.6715460742310997</v>
      </c>
      <c r="M156">
        <f>VLOOKUP(Table2[[#This Row],[Key]],[1]!Table1[#Data],8,0)</f>
        <v>4.36666666666666</v>
      </c>
      <c r="N156">
        <f>Table2[[#This Row],[Auto Arima]]-Table2[[#This Row],[Actual]]</f>
        <v>-0.32845392576890031</v>
      </c>
      <c r="O156">
        <f>_xlfn.NORM.DIST(Table2[[#This Row],[Bias_Arima]],AVERAGE(Table2[Bias_Arima]),_xlfn.STDEV.P(Table2[Bias_Arima]),FALSE)</f>
        <v>0.65659637860003572</v>
      </c>
      <c r="P156">
        <f>Table2[[#This Row],[WA]]-Table2[[#This Row],[Actual]]</f>
        <v>-0.63333333333333997</v>
      </c>
      <c r="Q156">
        <f>_xlfn.NORM.DIST(Table2[[#This Row],[Bias_WA]],AVERAGE(Table2[Bias_WA]),_xlfn.STDEV.P(Table2[Bias_WA]),FALSE)</f>
        <v>0.71232937309261235</v>
      </c>
      <c r="R156">
        <f>ABS(Table2[[#This Row],[Bias_Arima]])</f>
        <v>0.32845392576890031</v>
      </c>
      <c r="S156">
        <f>ABS(Table2[[#This Row],[Bias_WA]])</f>
        <v>0.63333333333333997</v>
      </c>
    </row>
    <row r="157" spans="1:19" x14ac:dyDescent="0.2">
      <c r="A157" t="str">
        <f>CONCATENATE(Table2[[#This Row],[Sector]],YEAR(Table2[[#This Row],[Cutoff]]),ROUNDUP(MONTH(Table2[[#This Row],[Cutoff]])/3,0),YEAR(Table2[[#This Row],[TargetDate]]),ROUNDUP(MONTH(Table2[[#This Row],[TargetDate]])/3,0))</f>
        <v>B Delfstoffenwinning2021120221</v>
      </c>
      <c r="B157" t="s">
        <v>20</v>
      </c>
      <c r="C157" s="3">
        <v>44197</v>
      </c>
      <c r="D157" s="3">
        <v>44562</v>
      </c>
      <c r="E157">
        <v>4</v>
      </c>
      <c r="F157">
        <v>4.1479067554177833</v>
      </c>
      <c r="G157">
        <v>5.6</v>
      </c>
      <c r="H157">
        <v>1.4520932445822159</v>
      </c>
      <c r="I157">
        <v>25.930236510396721</v>
      </c>
      <c r="J157">
        <v>-1.4520932445822159</v>
      </c>
      <c r="K157">
        <f>_xlfn.NORM.DIST(Table2[[#This Row],[Bias_RF]],AVERAGE(Table2[Bias_RF]),_xlfn.STDEV.P(Table2[Bias_RF]),FALSE)</f>
        <v>0.30168471342068992</v>
      </c>
      <c r="L157">
        <f>VLOOKUP(Table2[[#This Row],[Key]],[1]!Table1[#Data],7,0)</f>
        <v>4.5202076604633401</v>
      </c>
      <c r="M157">
        <f>VLOOKUP(Table2[[#This Row],[Key]],[1]!Table1[#Data],8,0)</f>
        <v>4.5999999999999996</v>
      </c>
      <c r="N157">
        <f>Table2[[#This Row],[Auto Arima]]-Table2[[#This Row],[Actual]]</f>
        <v>-1.0797923395366595</v>
      </c>
      <c r="O157">
        <f>_xlfn.NORM.DIST(Table2[[#This Row],[Bias_Arima]],AVERAGE(Table2[Bias_Arima]),_xlfn.STDEV.P(Table2[Bias_Arima]),FALSE)</f>
        <v>0.20416342363418341</v>
      </c>
      <c r="P157">
        <f>Table2[[#This Row],[WA]]-Table2[[#This Row],[Actual]]</f>
        <v>-1</v>
      </c>
      <c r="Q157">
        <f>_xlfn.NORM.DIST(Table2[[#This Row],[Bias_WA]],AVERAGE(Table2[Bias_WA]),_xlfn.STDEV.P(Table2[Bias_WA]),FALSE)</f>
        <v>0.56815742133746028</v>
      </c>
      <c r="R157">
        <f>ABS(Table2[[#This Row],[Bias_Arima]])</f>
        <v>1.0797923395366595</v>
      </c>
      <c r="S157">
        <f>ABS(Table2[[#This Row],[Bias_WA]])</f>
        <v>1</v>
      </c>
    </row>
    <row r="158" spans="1:19" x14ac:dyDescent="0.2">
      <c r="A158" t="str">
        <f>CONCATENATE(Table2[[#This Row],[Sector]],YEAR(Table2[[#This Row],[Cutoff]]),ROUNDUP(MONTH(Table2[[#This Row],[Cutoff]])/3,0),YEAR(Table2[[#This Row],[TargetDate]]),ROUNDUP(MONTH(Table2[[#This Row],[TargetDate]])/3,0))</f>
        <v>B Delfstoffenwinning2021120222</v>
      </c>
      <c r="B158" t="s">
        <v>20</v>
      </c>
      <c r="C158" s="3">
        <v>44197</v>
      </c>
      <c r="D158" s="3">
        <v>44652</v>
      </c>
      <c r="E158">
        <v>5</v>
      </c>
      <c r="F158">
        <v>4.0938280008390304</v>
      </c>
      <c r="G158">
        <v>4.0999999999999996</v>
      </c>
      <c r="H158">
        <v>6.1719991609701097E-3</v>
      </c>
      <c r="I158">
        <v>0.15053656490171</v>
      </c>
      <c r="J158">
        <v>-6.1719991609701097E-3</v>
      </c>
      <c r="K158">
        <f>_xlfn.NORM.DIST(Table2[[#This Row],[Bias_RF]],AVERAGE(Table2[Bias_RF]),_xlfn.STDEV.P(Table2[Bias_RF]),FALSE)</f>
        <v>0.36753453754906623</v>
      </c>
      <c r="L158">
        <f>VLOOKUP(Table2[[#This Row],[Key]],[1]!Table1[#Data],7,0)</f>
        <v>4.6175957658203703</v>
      </c>
      <c r="M158">
        <f>VLOOKUP(Table2[[#This Row],[Key]],[1]!Table1[#Data],8,0)</f>
        <v>3.93333333333333</v>
      </c>
      <c r="N158">
        <f>Table2[[#This Row],[Auto Arima]]-Table2[[#This Row],[Actual]]</f>
        <v>0.5175957658203707</v>
      </c>
      <c r="O158">
        <f>_xlfn.NORM.DIST(Table2[[#This Row],[Bias_Arima]],AVERAGE(Table2[Bias_Arima]),_xlfn.STDEV.P(Table2[Bias_Arima]),FALSE)</f>
        <v>0.3416950819183267</v>
      </c>
      <c r="P158">
        <f>Table2[[#This Row],[WA]]-Table2[[#This Row],[Actual]]</f>
        <v>-0.16666666666666963</v>
      </c>
      <c r="Q158">
        <f>_xlfn.NORM.DIST(Table2[[#This Row],[Bias_WA]],AVERAGE(Table2[Bias_WA]),_xlfn.STDEV.P(Table2[Bias_WA]),FALSE)</f>
        <v>0.51093141851898038</v>
      </c>
      <c r="R158">
        <f>ABS(Table2[[#This Row],[Bias_Arima]])</f>
        <v>0.5175957658203707</v>
      </c>
      <c r="S158">
        <f>ABS(Table2[[#This Row],[Bias_WA]])</f>
        <v>0.16666666666666963</v>
      </c>
    </row>
    <row r="159" spans="1:19" x14ac:dyDescent="0.2">
      <c r="A159" t="str">
        <f>CONCATENATE(Table2[[#This Row],[Sector]],YEAR(Table2[[#This Row],[Cutoff]]),ROUNDUP(MONTH(Table2[[#This Row],[Cutoff]])/3,0),YEAR(Table2[[#This Row],[TargetDate]]),ROUNDUP(MONTH(Table2[[#This Row],[TargetDate]])/3,0))</f>
        <v>B Delfstoffenwinning2021120223</v>
      </c>
      <c r="B159" t="s">
        <v>20</v>
      </c>
      <c r="C159" s="3">
        <v>44197</v>
      </c>
      <c r="D159" s="3">
        <v>44743</v>
      </c>
      <c r="E159">
        <v>6</v>
      </c>
      <c r="F159">
        <v>4.0938280008390304</v>
      </c>
      <c r="G159">
        <v>4.2</v>
      </c>
      <c r="H159">
        <v>0.1061719991609706</v>
      </c>
      <c r="I159">
        <v>2.527904741927872</v>
      </c>
      <c r="J159">
        <v>-0.1061719991609706</v>
      </c>
      <c r="K159">
        <f>_xlfn.NORM.DIST(Table2[[#This Row],[Bias_RF]],AVERAGE(Table2[Bias_RF]),_xlfn.STDEV.P(Table2[Bias_RF]),FALSE)</f>
        <v>0.41116205322718247</v>
      </c>
      <c r="L159">
        <f>VLOOKUP(Table2[[#This Row],[Key]],[1]!Table1[#Data],7,0)</f>
        <v>4.3745129386503301</v>
      </c>
      <c r="M159">
        <f>VLOOKUP(Table2[[#This Row],[Key]],[1]!Table1[#Data],8,0)</f>
        <v>3.8333333333333299</v>
      </c>
      <c r="N159">
        <f>Table2[[#This Row],[Auto Arima]]-Table2[[#This Row],[Actual]]</f>
        <v>0.17451293865032991</v>
      </c>
      <c r="O159">
        <f>_xlfn.NORM.DIST(Table2[[#This Row],[Bias_Arima]],AVERAGE(Table2[Bias_Arima]),_xlfn.STDEV.P(Table2[Bias_Arima]),FALSE)</f>
        <v>0.57256653000121271</v>
      </c>
      <c r="P159">
        <f>Table2[[#This Row],[WA]]-Table2[[#This Row],[Actual]]</f>
        <v>-0.36666666666667025</v>
      </c>
      <c r="Q159">
        <f>_xlfn.NORM.DIST(Table2[[#This Row],[Bias_WA]],AVERAGE(Table2[Bias_WA]),_xlfn.STDEV.P(Table2[Bias_WA]),FALSE)</f>
        <v>0.64142811090177843</v>
      </c>
      <c r="R159">
        <f>ABS(Table2[[#This Row],[Bias_Arima]])</f>
        <v>0.17451293865032991</v>
      </c>
      <c r="S159">
        <f>ABS(Table2[[#This Row],[Bias_WA]])</f>
        <v>0.36666666666667025</v>
      </c>
    </row>
    <row r="160" spans="1:19" x14ac:dyDescent="0.2">
      <c r="A160" t="str">
        <f>CONCATENATE(Table2[[#This Row],[Sector]],YEAR(Table2[[#This Row],[Cutoff]]),ROUNDUP(MONTH(Table2[[#This Row],[Cutoff]])/3,0),YEAR(Table2[[#This Row],[TargetDate]]),ROUNDUP(MONTH(Table2[[#This Row],[TargetDate]])/3,0))</f>
        <v>B Delfstoffenwinning2021120224</v>
      </c>
      <c r="B160" t="s">
        <v>20</v>
      </c>
      <c r="C160" s="3">
        <v>44197</v>
      </c>
      <c r="D160" s="3">
        <v>44835</v>
      </c>
      <c r="E160">
        <v>7</v>
      </c>
      <c r="F160">
        <v>4.1479067554177833</v>
      </c>
      <c r="G160">
        <v>5</v>
      </c>
      <c r="H160">
        <v>0.85209324458221669</v>
      </c>
      <c r="I160">
        <v>17.04186489164433</v>
      </c>
      <c r="J160">
        <v>-0.85209324458221669</v>
      </c>
      <c r="K160">
        <f>_xlfn.NORM.DIST(Table2[[#This Row],[Bias_RF]],AVERAGE(Table2[Bias_RF]),_xlfn.STDEV.P(Table2[Bias_RF]),FALSE)</f>
        <v>0.52626276773576841</v>
      </c>
      <c r="L160">
        <f>VLOOKUP(Table2[[#This Row],[Key]],[1]!Table1[#Data],7,0)</f>
        <v>4.3745129386503301</v>
      </c>
      <c r="M160">
        <f>VLOOKUP(Table2[[#This Row],[Key]],[1]!Table1[#Data],8,0)</f>
        <v>4.36666666666666</v>
      </c>
      <c r="N160">
        <f>Table2[[#This Row],[Auto Arima]]-Table2[[#This Row],[Actual]]</f>
        <v>-0.62548706134966991</v>
      </c>
      <c r="O160">
        <f>_xlfn.NORM.DIST(Table2[[#This Row],[Bias_Arima]],AVERAGE(Table2[Bias_Arima]),_xlfn.STDEV.P(Table2[Bias_Arima]),FALSE)</f>
        <v>0.50361612009827805</v>
      </c>
      <c r="P160">
        <f>Table2[[#This Row],[WA]]-Table2[[#This Row],[Actual]]</f>
        <v>-0.63333333333333997</v>
      </c>
      <c r="Q160">
        <f>_xlfn.NORM.DIST(Table2[[#This Row],[Bias_WA]],AVERAGE(Table2[Bias_WA]),_xlfn.STDEV.P(Table2[Bias_WA]),FALSE)</f>
        <v>0.71232937309261235</v>
      </c>
      <c r="R160">
        <f>ABS(Table2[[#This Row],[Bias_Arima]])</f>
        <v>0.62548706134966991</v>
      </c>
      <c r="S160">
        <f>ABS(Table2[[#This Row],[Bias_WA]])</f>
        <v>0.63333333333333997</v>
      </c>
    </row>
    <row r="161" spans="1:19" x14ac:dyDescent="0.2">
      <c r="A161" t="str">
        <f>CONCATENATE(Table2[[#This Row],[Sector]],YEAR(Table2[[#This Row],[Cutoff]]),ROUNDUP(MONTH(Table2[[#This Row],[Cutoff]])/3,0),YEAR(Table2[[#This Row],[TargetDate]]),ROUNDUP(MONTH(Table2[[#This Row],[TargetDate]])/3,0))</f>
        <v>B Delfstoffenwinning2021120231</v>
      </c>
      <c r="B161" t="s">
        <v>20</v>
      </c>
      <c r="C161" s="3">
        <v>44197</v>
      </c>
      <c r="D161" s="3">
        <v>44927</v>
      </c>
      <c r="E161">
        <v>8</v>
      </c>
      <c r="F161">
        <v>4.1479067554177833</v>
      </c>
      <c r="G161">
        <v>5.2</v>
      </c>
      <c r="H161">
        <v>1.0520932445822171</v>
      </c>
      <c r="I161">
        <v>20.232562395811861</v>
      </c>
      <c r="J161">
        <v>-1.0520932445822171</v>
      </c>
      <c r="K161">
        <f>_xlfn.NORM.DIST(Table2[[#This Row],[Bias_RF]],AVERAGE(Table2[Bias_RF]),_xlfn.STDEV.P(Table2[Bias_RF]),FALSE)</f>
        <v>0.47112181418165294</v>
      </c>
      <c r="L161">
        <f>VLOOKUP(Table2[[#This Row],[Key]],[1]!Table1[#Data],7,0)</f>
        <v>4.4664824560437104</v>
      </c>
      <c r="M161">
        <f>VLOOKUP(Table2[[#This Row],[Key]],[1]!Table1[#Data],8,0)</f>
        <v>4.5999999999999996</v>
      </c>
      <c r="N161">
        <f>Table2[[#This Row],[Auto Arima]]-Table2[[#This Row],[Actual]]</f>
        <v>-0.73351754395628976</v>
      </c>
      <c r="O161">
        <f>_xlfn.NORM.DIST(Table2[[#This Row],[Bias_Arima]],AVERAGE(Table2[Bias_Arima]),_xlfn.STDEV.P(Table2[Bias_Arima]),FALSE)</f>
        <v>0.42906211121836579</v>
      </c>
      <c r="P161">
        <f>Table2[[#This Row],[WA]]-Table2[[#This Row],[Actual]]</f>
        <v>-0.60000000000000053</v>
      </c>
      <c r="Q161">
        <f>_xlfn.NORM.DIST(Table2[[#This Row],[Bias_WA]],AVERAGE(Table2[Bias_WA]),_xlfn.STDEV.P(Table2[Bias_WA]),FALSE)</f>
        <v>0.71182880125825787</v>
      </c>
      <c r="R161">
        <f>ABS(Table2[[#This Row],[Bias_Arima]])</f>
        <v>0.73351754395628976</v>
      </c>
      <c r="S161">
        <f>ABS(Table2[[#This Row],[Bias_WA]])</f>
        <v>0.60000000000000053</v>
      </c>
    </row>
    <row r="162" spans="1:19" x14ac:dyDescent="0.2">
      <c r="A162" t="str">
        <f>CONCATENATE(Table2[[#This Row],[Sector]],YEAR(Table2[[#This Row],[Cutoff]]),ROUNDUP(MONTH(Table2[[#This Row],[Cutoff]])/3,0),YEAR(Table2[[#This Row],[TargetDate]]),ROUNDUP(MONTH(Table2[[#This Row],[TargetDate]])/3,0))</f>
        <v>B Delfstoffenwinning2021220213</v>
      </c>
      <c r="B162" t="s">
        <v>20</v>
      </c>
      <c r="C162" s="3">
        <v>44287</v>
      </c>
      <c r="D162" s="3">
        <v>44378</v>
      </c>
      <c r="E162">
        <v>1</v>
      </c>
      <c r="F162">
        <v>4.4375440485512074</v>
      </c>
      <c r="G162">
        <v>4.3</v>
      </c>
      <c r="H162">
        <v>0.13754404855120761</v>
      </c>
      <c r="I162">
        <v>3.1986988035164559</v>
      </c>
      <c r="J162">
        <v>0.13754404855120761</v>
      </c>
      <c r="K162">
        <f>_xlfn.NORM.DIST(Table2[[#This Row],[Bias_RF]],AVERAGE(Table2[Bias_RF]),_xlfn.STDEV.P(Table2[Bias_RF]),FALSE)</f>
        <v>0.30273762535782783</v>
      </c>
      <c r="L162">
        <f>VLOOKUP(Table2[[#This Row],[Key]],[1]!Table1[#Data],7,0)</f>
        <v>4.6270500104633001</v>
      </c>
      <c r="M162">
        <f>VLOOKUP(Table2[[#This Row],[Key]],[1]!Table1[#Data],8,0)</f>
        <v>3.8333333333333299</v>
      </c>
      <c r="N162">
        <f>Table2[[#This Row],[Auto Arima]]-Table2[[#This Row],[Actual]]</f>
        <v>0.32705001046330029</v>
      </c>
      <c r="O162">
        <f>_xlfn.NORM.DIST(Table2[[#This Row],[Bias_Arima]],AVERAGE(Table2[Bias_Arima]),_xlfn.STDEV.P(Table2[Bias_Arima]),FALSE)</f>
        <v>0.4748290070797912</v>
      </c>
      <c r="P162">
        <f>Table2[[#This Row],[WA]]-Table2[[#This Row],[Actual]]</f>
        <v>-0.46666666666666989</v>
      </c>
      <c r="Q162">
        <f>_xlfn.NORM.DIST(Table2[[#This Row],[Bias_WA]],AVERAGE(Table2[Bias_WA]),_xlfn.STDEV.P(Table2[Bias_WA]),FALSE)</f>
        <v>0.68511725896976461</v>
      </c>
      <c r="R162">
        <f>ABS(Table2[[#This Row],[Bias_Arima]])</f>
        <v>0.32705001046330029</v>
      </c>
      <c r="S162">
        <f>ABS(Table2[[#This Row],[Bias_WA]])</f>
        <v>0.46666666666666989</v>
      </c>
    </row>
    <row r="163" spans="1:19" x14ac:dyDescent="0.2">
      <c r="A163" t="str">
        <f>CONCATENATE(Table2[[#This Row],[Sector]],YEAR(Table2[[#This Row],[Cutoff]]),ROUNDUP(MONTH(Table2[[#This Row],[Cutoff]])/3,0),YEAR(Table2[[#This Row],[TargetDate]]),ROUNDUP(MONTH(Table2[[#This Row],[TargetDate]])/3,0))</f>
        <v>B Delfstoffenwinning2021220214</v>
      </c>
      <c r="B163" t="s">
        <v>20</v>
      </c>
      <c r="C163" s="3">
        <v>44287</v>
      </c>
      <c r="D163" s="3">
        <v>44470</v>
      </c>
      <c r="E163">
        <v>2</v>
      </c>
      <c r="F163">
        <v>4.5414126818786649</v>
      </c>
      <c r="G163">
        <v>5</v>
      </c>
      <c r="H163">
        <v>0.45858731812133507</v>
      </c>
      <c r="I163">
        <v>9.1717463624267026</v>
      </c>
      <c r="J163">
        <v>-0.45858731812133507</v>
      </c>
      <c r="K163">
        <f>_xlfn.NORM.DIST(Table2[[#This Row],[Bias_RF]],AVERAGE(Table2[Bias_RF]),_xlfn.STDEV.P(Table2[Bias_RF]),FALSE)</f>
        <v>0.52596776840970261</v>
      </c>
      <c r="L163">
        <f>VLOOKUP(Table2[[#This Row],[Key]],[1]!Table1[#Data],7,0)</f>
        <v>4.5783515060070199</v>
      </c>
      <c r="M163">
        <f>VLOOKUP(Table2[[#This Row],[Key]],[1]!Table1[#Data],8,0)</f>
        <v>4.36666666666666</v>
      </c>
      <c r="N163">
        <f>Table2[[#This Row],[Auto Arima]]-Table2[[#This Row],[Actual]]</f>
        <v>-0.4216484939929801</v>
      </c>
      <c r="O163">
        <f>_xlfn.NORM.DIST(Table2[[#This Row],[Bias_Arima]],AVERAGE(Table2[Bias_Arima]),_xlfn.STDEV.P(Table2[Bias_Arima]),FALSE)</f>
        <v>0.6211147458814984</v>
      </c>
      <c r="P163">
        <f>Table2[[#This Row],[WA]]-Table2[[#This Row],[Actual]]</f>
        <v>-0.63333333333333997</v>
      </c>
      <c r="Q163">
        <f>_xlfn.NORM.DIST(Table2[[#This Row],[Bias_WA]],AVERAGE(Table2[Bias_WA]),_xlfn.STDEV.P(Table2[Bias_WA]),FALSE)</f>
        <v>0.71232937309261235</v>
      </c>
      <c r="R163">
        <f>ABS(Table2[[#This Row],[Bias_Arima]])</f>
        <v>0.4216484939929801</v>
      </c>
      <c r="S163">
        <f>ABS(Table2[[#This Row],[Bias_WA]])</f>
        <v>0.63333333333333997</v>
      </c>
    </row>
    <row r="164" spans="1:19" x14ac:dyDescent="0.2">
      <c r="A164" t="str">
        <f>CONCATENATE(Table2[[#This Row],[Sector]],YEAR(Table2[[#This Row],[Cutoff]]),ROUNDUP(MONTH(Table2[[#This Row],[Cutoff]])/3,0),YEAR(Table2[[#This Row],[TargetDate]]),ROUNDUP(MONTH(Table2[[#This Row],[TargetDate]])/3,0))</f>
        <v>B Delfstoffenwinning2021220221</v>
      </c>
      <c r="B164" t="s">
        <v>20</v>
      </c>
      <c r="C164" s="3">
        <v>44287</v>
      </c>
      <c r="D164" s="3">
        <v>44562</v>
      </c>
      <c r="E164">
        <v>3</v>
      </c>
      <c r="F164">
        <v>4.1784025914788678</v>
      </c>
      <c r="G164">
        <v>5.6</v>
      </c>
      <c r="H164">
        <v>1.421597408521132</v>
      </c>
      <c r="I164">
        <v>25.385668009305931</v>
      </c>
      <c r="J164">
        <v>-1.421597408521132</v>
      </c>
      <c r="K164">
        <f>_xlfn.NORM.DIST(Table2[[#This Row],[Bias_RF]],AVERAGE(Table2[Bias_RF]),_xlfn.STDEV.P(Table2[Bias_RF]),FALSE)</f>
        <v>0.31541820225401623</v>
      </c>
      <c r="L164">
        <f>VLOOKUP(Table2[[#This Row],[Key]],[1]!Table1[#Data],7,0)</f>
        <v>4.4369294439142699</v>
      </c>
      <c r="M164">
        <f>VLOOKUP(Table2[[#This Row],[Key]],[1]!Table1[#Data],8,0)</f>
        <v>4.5999999999999996</v>
      </c>
      <c r="N164">
        <f>Table2[[#This Row],[Auto Arima]]-Table2[[#This Row],[Actual]]</f>
        <v>-1.1630705560857297</v>
      </c>
      <c r="O164">
        <f>_xlfn.NORM.DIST(Table2[[#This Row],[Bias_Arima]],AVERAGE(Table2[Bias_Arima]),_xlfn.STDEV.P(Table2[Bias_Arima]),FALSE)</f>
        <v>0.16209810567102106</v>
      </c>
      <c r="P164">
        <f>Table2[[#This Row],[WA]]-Table2[[#This Row],[Actual]]</f>
        <v>-1</v>
      </c>
      <c r="Q164">
        <f>_xlfn.NORM.DIST(Table2[[#This Row],[Bias_WA]],AVERAGE(Table2[Bias_WA]),_xlfn.STDEV.P(Table2[Bias_WA]),FALSE)</f>
        <v>0.56815742133746028</v>
      </c>
      <c r="R164">
        <f>ABS(Table2[[#This Row],[Bias_Arima]])</f>
        <v>1.1630705560857297</v>
      </c>
      <c r="S164">
        <f>ABS(Table2[[#This Row],[Bias_WA]])</f>
        <v>1</v>
      </c>
    </row>
    <row r="165" spans="1:19" x14ac:dyDescent="0.2">
      <c r="A165" t="str">
        <f>CONCATENATE(Table2[[#This Row],[Sector]],YEAR(Table2[[#This Row],[Cutoff]]),ROUNDUP(MONTH(Table2[[#This Row],[Cutoff]])/3,0),YEAR(Table2[[#This Row],[TargetDate]]),ROUNDUP(MONTH(Table2[[#This Row],[TargetDate]])/3,0))</f>
        <v>B Delfstoffenwinning2021220222</v>
      </c>
      <c r="B165" t="s">
        <v>20</v>
      </c>
      <c r="C165" s="3">
        <v>44287</v>
      </c>
      <c r="D165" s="3">
        <v>44652</v>
      </c>
      <c r="E165">
        <v>4</v>
      </c>
      <c r="F165">
        <v>4.1170366574129336</v>
      </c>
      <c r="G165">
        <v>4.0999999999999996</v>
      </c>
      <c r="H165">
        <v>1.7036657412934812E-2</v>
      </c>
      <c r="I165">
        <v>0.41552822958377578</v>
      </c>
      <c r="J165">
        <v>1.7036657412934812E-2</v>
      </c>
      <c r="K165">
        <f>_xlfn.NORM.DIST(Table2[[#This Row],[Bias_RF]],AVERAGE(Table2[Bias_RF]),_xlfn.STDEV.P(Table2[Bias_RF]),FALSE)</f>
        <v>0.35713393345345684</v>
      </c>
      <c r="L165">
        <f>VLOOKUP(Table2[[#This Row],[Key]],[1]!Table1[#Data],7,0)</f>
        <v>4.26675114592285</v>
      </c>
      <c r="M165">
        <f>VLOOKUP(Table2[[#This Row],[Key]],[1]!Table1[#Data],8,0)</f>
        <v>4.3</v>
      </c>
      <c r="N165">
        <f>Table2[[#This Row],[Auto Arima]]-Table2[[#This Row],[Actual]]</f>
        <v>0.16675114592285034</v>
      </c>
      <c r="O165">
        <f>_xlfn.NORM.DIST(Table2[[#This Row],[Bias_Arima]],AVERAGE(Table2[Bias_Arima]),_xlfn.STDEV.P(Table2[Bias_Arima]),FALSE)</f>
        <v>0.57699922011586602</v>
      </c>
      <c r="P165">
        <f>Table2[[#This Row],[WA]]-Table2[[#This Row],[Actual]]</f>
        <v>0.20000000000000018</v>
      </c>
      <c r="Q165">
        <f>_xlfn.NORM.DIST(Table2[[#This Row],[Bias_WA]],AVERAGE(Table2[Bias_WA]),_xlfn.STDEV.P(Table2[Bias_WA]),FALSE)</f>
        <v>0.24174896811946997</v>
      </c>
      <c r="R165">
        <f>ABS(Table2[[#This Row],[Bias_Arima]])</f>
        <v>0.16675114592285034</v>
      </c>
      <c r="S165">
        <f>ABS(Table2[[#This Row],[Bias_WA]])</f>
        <v>0.20000000000000018</v>
      </c>
    </row>
    <row r="166" spans="1:19" x14ac:dyDescent="0.2">
      <c r="A166" t="str">
        <f>CONCATENATE(Table2[[#This Row],[Sector]],YEAR(Table2[[#This Row],[Cutoff]]),ROUNDUP(MONTH(Table2[[#This Row],[Cutoff]])/3,0),YEAR(Table2[[#This Row],[TargetDate]]),ROUNDUP(MONTH(Table2[[#This Row],[TargetDate]])/3,0))</f>
        <v>B Delfstoffenwinning2021220223</v>
      </c>
      <c r="B166" t="s">
        <v>20</v>
      </c>
      <c r="C166" s="3">
        <v>44287</v>
      </c>
      <c r="D166" s="3">
        <v>44743</v>
      </c>
      <c r="E166">
        <v>5</v>
      </c>
      <c r="F166">
        <v>4.1067509431272198</v>
      </c>
      <c r="G166">
        <v>4.2</v>
      </c>
      <c r="H166">
        <v>9.32490568727804E-2</v>
      </c>
      <c r="I166">
        <v>2.2202156398281052</v>
      </c>
      <c r="J166">
        <v>-9.32490568727804E-2</v>
      </c>
      <c r="K166">
        <f>_xlfn.NORM.DIST(Table2[[#This Row],[Bias_RF]],AVERAGE(Table2[Bias_RF]),_xlfn.STDEV.P(Table2[Bias_RF]),FALSE)</f>
        <v>0.40567150663290125</v>
      </c>
      <c r="L166">
        <f>VLOOKUP(Table2[[#This Row],[Key]],[1]!Table1[#Data],7,0)</f>
        <v>4.3378380975150401</v>
      </c>
      <c r="M166">
        <f>VLOOKUP(Table2[[#This Row],[Key]],[1]!Table1[#Data],8,0)</f>
        <v>3.8333333333333299</v>
      </c>
      <c r="N166">
        <f>Table2[[#This Row],[Auto Arima]]-Table2[[#This Row],[Actual]]</f>
        <v>0.13783809751503995</v>
      </c>
      <c r="O166">
        <f>_xlfn.NORM.DIST(Table2[[#This Row],[Bias_Arima]],AVERAGE(Table2[Bias_Arima]),_xlfn.STDEV.P(Table2[Bias_Arima]),FALSE)</f>
        <v>0.59289886885703302</v>
      </c>
      <c r="P166">
        <f>Table2[[#This Row],[WA]]-Table2[[#This Row],[Actual]]</f>
        <v>-0.36666666666667025</v>
      </c>
      <c r="Q166">
        <f>_xlfn.NORM.DIST(Table2[[#This Row],[Bias_WA]],AVERAGE(Table2[Bias_WA]),_xlfn.STDEV.P(Table2[Bias_WA]),FALSE)</f>
        <v>0.64142811090177843</v>
      </c>
      <c r="R166">
        <f>ABS(Table2[[#This Row],[Bias_Arima]])</f>
        <v>0.13783809751503995</v>
      </c>
      <c r="S166">
        <f>ABS(Table2[[#This Row],[Bias_WA]])</f>
        <v>0.36666666666667025</v>
      </c>
    </row>
    <row r="167" spans="1:19" x14ac:dyDescent="0.2">
      <c r="A167" t="str">
        <f>CONCATENATE(Table2[[#This Row],[Sector]],YEAR(Table2[[#This Row],[Cutoff]]),ROUNDUP(MONTH(Table2[[#This Row],[Cutoff]])/3,0),YEAR(Table2[[#This Row],[TargetDate]]),ROUNDUP(MONTH(Table2[[#This Row],[TargetDate]])/3,0))</f>
        <v>B Delfstoffenwinning2021220224</v>
      </c>
      <c r="B167" t="s">
        <v>20</v>
      </c>
      <c r="C167" s="3">
        <v>44287</v>
      </c>
      <c r="D167" s="3">
        <v>44835</v>
      </c>
      <c r="E167">
        <v>6</v>
      </c>
      <c r="F167">
        <v>4.1784025914788678</v>
      </c>
      <c r="G167">
        <v>5</v>
      </c>
      <c r="H167">
        <v>0.82159740852113217</v>
      </c>
      <c r="I167">
        <v>16.43194817042264</v>
      </c>
      <c r="J167">
        <v>-0.82159740852113217</v>
      </c>
      <c r="K167">
        <f>_xlfn.NORM.DIST(Table2[[#This Row],[Bias_RF]],AVERAGE(Table2[Bias_RF]),_xlfn.STDEV.P(Table2[Bias_RF]),FALSE)</f>
        <v>0.53171432652736428</v>
      </c>
      <c r="L167">
        <f>VLOOKUP(Table2[[#This Row],[Key]],[1]!Table1[#Data],7,0)</f>
        <v>4.2891395930587599</v>
      </c>
      <c r="M167">
        <f>VLOOKUP(Table2[[#This Row],[Key]],[1]!Table1[#Data],8,0)</f>
        <v>4.36666666666666</v>
      </c>
      <c r="N167">
        <f>Table2[[#This Row],[Auto Arima]]-Table2[[#This Row],[Actual]]</f>
        <v>-0.71086040694124009</v>
      </c>
      <c r="O167">
        <f>_xlfn.NORM.DIST(Table2[[#This Row],[Bias_Arima]],AVERAGE(Table2[Bias_Arima]),_xlfn.STDEV.P(Table2[Bias_Arima]),FALSE)</f>
        <v>0.44497605286854508</v>
      </c>
      <c r="P167">
        <f>Table2[[#This Row],[WA]]-Table2[[#This Row],[Actual]]</f>
        <v>-0.63333333333333997</v>
      </c>
      <c r="Q167">
        <f>_xlfn.NORM.DIST(Table2[[#This Row],[Bias_WA]],AVERAGE(Table2[Bias_WA]),_xlfn.STDEV.P(Table2[Bias_WA]),FALSE)</f>
        <v>0.71232937309261235</v>
      </c>
      <c r="R167">
        <f>ABS(Table2[[#This Row],[Bias_Arima]])</f>
        <v>0.71086040694124009</v>
      </c>
      <c r="S167">
        <f>ABS(Table2[[#This Row],[Bias_WA]])</f>
        <v>0.63333333333333997</v>
      </c>
    </row>
    <row r="168" spans="1:19" x14ac:dyDescent="0.2">
      <c r="A168" t="str">
        <f>CONCATENATE(Table2[[#This Row],[Sector]],YEAR(Table2[[#This Row],[Cutoff]]),ROUNDUP(MONTH(Table2[[#This Row],[Cutoff]])/3,0),YEAR(Table2[[#This Row],[TargetDate]]),ROUNDUP(MONTH(Table2[[#This Row],[TargetDate]])/3,0))</f>
        <v>B Delfstoffenwinning2021220231</v>
      </c>
      <c r="B168" t="s">
        <v>20</v>
      </c>
      <c r="C168" s="3">
        <v>44287</v>
      </c>
      <c r="D168" s="3">
        <v>44927</v>
      </c>
      <c r="E168">
        <v>7</v>
      </c>
      <c r="F168">
        <v>4.1784025914788678</v>
      </c>
      <c r="G168">
        <v>5.2</v>
      </c>
      <c r="H168">
        <v>1.0215974085211319</v>
      </c>
      <c r="I168">
        <v>19.64610401002178</v>
      </c>
      <c r="J168">
        <v>-1.0215974085211319</v>
      </c>
      <c r="K168">
        <f>_xlfn.NORM.DIST(Table2[[#This Row],[Bias_RF]],AVERAGE(Table2[Bias_RF]),_xlfn.STDEV.P(Table2[Bias_RF]),FALSE)</f>
        <v>0.48146143648317796</v>
      </c>
      <c r="L168">
        <f>VLOOKUP(Table2[[#This Row],[Key]],[1]!Table1[#Data],7,0)</f>
        <v>4.4406072205022404</v>
      </c>
      <c r="M168">
        <f>VLOOKUP(Table2[[#This Row],[Key]],[1]!Table1[#Data],8,0)</f>
        <v>4.5999999999999996</v>
      </c>
      <c r="N168">
        <f>Table2[[#This Row],[Auto Arima]]-Table2[[#This Row],[Actual]]</f>
        <v>-0.75939277949775974</v>
      </c>
      <c r="O168">
        <f>_xlfn.NORM.DIST(Table2[[#This Row],[Bias_Arima]],AVERAGE(Table2[Bias_Arima]),_xlfn.STDEV.P(Table2[Bias_Arima]),FALSE)</f>
        <v>0.41083061648077207</v>
      </c>
      <c r="P168">
        <f>Table2[[#This Row],[WA]]-Table2[[#This Row],[Actual]]</f>
        <v>-0.60000000000000053</v>
      </c>
      <c r="Q168">
        <f>_xlfn.NORM.DIST(Table2[[#This Row],[Bias_WA]],AVERAGE(Table2[Bias_WA]),_xlfn.STDEV.P(Table2[Bias_WA]),FALSE)</f>
        <v>0.71182880125825787</v>
      </c>
      <c r="R168">
        <f>ABS(Table2[[#This Row],[Bias_Arima]])</f>
        <v>0.75939277949775974</v>
      </c>
      <c r="S168">
        <f>ABS(Table2[[#This Row],[Bias_WA]])</f>
        <v>0.60000000000000053</v>
      </c>
    </row>
    <row r="169" spans="1:19" x14ac:dyDescent="0.2">
      <c r="A169" t="str">
        <f>CONCATENATE(Table2[[#This Row],[Sector]],YEAR(Table2[[#This Row],[Cutoff]]),ROUNDUP(MONTH(Table2[[#This Row],[Cutoff]])/3,0),YEAR(Table2[[#This Row],[TargetDate]]),ROUNDUP(MONTH(Table2[[#This Row],[TargetDate]])/3,0))</f>
        <v>B Delfstoffenwinning2021220232</v>
      </c>
      <c r="B169" t="s">
        <v>20</v>
      </c>
      <c r="C169" s="3">
        <v>44287</v>
      </c>
      <c r="D169" s="3">
        <v>45017</v>
      </c>
      <c r="E169">
        <v>8</v>
      </c>
      <c r="F169">
        <v>4.1784025914788678</v>
      </c>
      <c r="G169">
        <v>4.5999999999999996</v>
      </c>
      <c r="H169">
        <v>0.42159740852113181</v>
      </c>
      <c r="I169">
        <v>9.1651610548072142</v>
      </c>
      <c r="J169">
        <v>-0.42159740852113181</v>
      </c>
      <c r="K169">
        <f>_xlfn.NORM.DIST(Table2[[#This Row],[Bias_RF]],AVERAGE(Table2[Bias_RF]),_xlfn.STDEV.P(Table2[Bias_RF]),FALSE)</f>
        <v>0.51816852167453986</v>
      </c>
      <c r="L169">
        <f>VLOOKUP(Table2[[#This Row],[Key]],[1]!Table1[#Data],7,0)</f>
        <v>4.2940640461024504</v>
      </c>
      <c r="M169">
        <f>VLOOKUP(Table2[[#This Row],[Key]],[1]!Table1[#Data],8,0)</f>
        <v>4.3</v>
      </c>
      <c r="N169">
        <f>Table2[[#This Row],[Auto Arima]]-Table2[[#This Row],[Actual]]</f>
        <v>-0.30593595389754924</v>
      </c>
      <c r="O169">
        <f>_xlfn.NORM.DIST(Table2[[#This Row],[Bias_Arima]],AVERAGE(Table2[Bias_Arima]),_xlfn.STDEV.P(Table2[Bias_Arima]),FALSE)</f>
        <v>0.6629484297756979</v>
      </c>
      <c r="P169">
        <f>Table2[[#This Row],[WA]]-Table2[[#This Row],[Actual]]</f>
        <v>-0.29999999999999982</v>
      </c>
      <c r="Q169">
        <f>_xlfn.NORM.DIST(Table2[[#This Row],[Bias_WA]],AVERAGE(Table2[Bias_WA]),_xlfn.STDEV.P(Table2[Bias_WA]),FALSE)</f>
        <v>0.6030805375300422</v>
      </c>
      <c r="R169">
        <f>ABS(Table2[[#This Row],[Bias_Arima]])</f>
        <v>0.30593595389754924</v>
      </c>
      <c r="S169">
        <f>ABS(Table2[[#This Row],[Bias_WA]])</f>
        <v>0.29999999999999982</v>
      </c>
    </row>
    <row r="170" spans="1:19" x14ac:dyDescent="0.2">
      <c r="A170" t="str">
        <f>CONCATENATE(Table2[[#This Row],[Sector]],YEAR(Table2[[#This Row],[Cutoff]]),ROUNDUP(MONTH(Table2[[#This Row],[Cutoff]])/3,0),YEAR(Table2[[#This Row],[TargetDate]]),ROUNDUP(MONTH(Table2[[#This Row],[TargetDate]])/3,0))</f>
        <v>B Delfstoffenwinning2021320214</v>
      </c>
      <c r="B170" t="s">
        <v>20</v>
      </c>
      <c r="C170" s="3">
        <v>44378</v>
      </c>
      <c r="D170" s="3">
        <v>44470</v>
      </c>
      <c r="E170">
        <v>1</v>
      </c>
      <c r="F170">
        <v>4.5273924291394874</v>
      </c>
      <c r="G170">
        <v>5</v>
      </c>
      <c r="H170">
        <v>0.47260757086051258</v>
      </c>
      <c r="I170">
        <v>9.4521514172102528</v>
      </c>
      <c r="J170">
        <v>-0.47260757086051258</v>
      </c>
      <c r="K170">
        <f>_xlfn.NORM.DIST(Table2[[#This Row],[Bias_RF]],AVERAGE(Table2[Bias_RF]),_xlfn.STDEV.P(Table2[Bias_RF]),FALSE)</f>
        <v>0.52860095992725487</v>
      </c>
      <c r="L170">
        <f>VLOOKUP(Table2[[#This Row],[Key]],[1]!Table1[#Data],7,0)</f>
        <v>4.7267634934832996</v>
      </c>
      <c r="M170">
        <f>VLOOKUP(Table2[[#This Row],[Key]],[1]!Table1[#Data],8,0)</f>
        <v>4.36666666666666</v>
      </c>
      <c r="N170">
        <f>Table2[[#This Row],[Auto Arima]]-Table2[[#This Row],[Actual]]</f>
        <v>-0.27323650651670039</v>
      </c>
      <c r="O170">
        <f>_xlfn.NORM.DIST(Table2[[#This Row],[Bias_Arima]],AVERAGE(Table2[Bias_Arima]),_xlfn.STDEV.P(Table2[Bias_Arima]),FALSE)</f>
        <v>0.67051633829042923</v>
      </c>
      <c r="P170">
        <f>Table2[[#This Row],[WA]]-Table2[[#This Row],[Actual]]</f>
        <v>-0.63333333333333997</v>
      </c>
      <c r="Q170">
        <f>_xlfn.NORM.DIST(Table2[[#This Row],[Bias_WA]],AVERAGE(Table2[Bias_WA]),_xlfn.STDEV.P(Table2[Bias_WA]),FALSE)</f>
        <v>0.71232937309261235</v>
      </c>
      <c r="R170">
        <f>ABS(Table2[[#This Row],[Bias_Arima]])</f>
        <v>0.27323650651670039</v>
      </c>
      <c r="S170">
        <f>ABS(Table2[[#This Row],[Bias_WA]])</f>
        <v>0.63333333333333997</v>
      </c>
    </row>
    <row r="171" spans="1:19" x14ac:dyDescent="0.2">
      <c r="A171" t="str">
        <f>CONCATENATE(Table2[[#This Row],[Sector]],YEAR(Table2[[#This Row],[Cutoff]]),ROUNDUP(MONTH(Table2[[#This Row],[Cutoff]])/3,0),YEAR(Table2[[#This Row],[TargetDate]]),ROUNDUP(MONTH(Table2[[#This Row],[TargetDate]])/3,0))</f>
        <v>B Delfstoffenwinning2021320221</v>
      </c>
      <c r="B171" t="s">
        <v>20</v>
      </c>
      <c r="C171" s="3">
        <v>44378</v>
      </c>
      <c r="D171" s="3">
        <v>44562</v>
      </c>
      <c r="E171">
        <v>2</v>
      </c>
      <c r="F171">
        <v>4.1975496080716654</v>
      </c>
      <c r="G171">
        <v>5.6</v>
      </c>
      <c r="H171">
        <v>1.402450391928334</v>
      </c>
      <c r="I171">
        <v>25.043756998720259</v>
      </c>
      <c r="J171">
        <v>-1.402450391928334</v>
      </c>
      <c r="K171">
        <f>_xlfn.NORM.DIST(Table2[[#This Row],[Bias_RF]],AVERAGE(Table2[Bias_RF]),_xlfn.STDEV.P(Table2[Bias_RF]),FALSE)</f>
        <v>0.32407048224313362</v>
      </c>
      <c r="L171">
        <f>VLOOKUP(Table2[[#This Row],[Key]],[1]!Table1[#Data],7,0)</f>
        <v>4.7545210553433597</v>
      </c>
      <c r="M171">
        <f>VLOOKUP(Table2[[#This Row],[Key]],[1]!Table1[#Data],8,0)</f>
        <v>4.5999999999999996</v>
      </c>
      <c r="N171">
        <f>Table2[[#This Row],[Auto Arima]]-Table2[[#This Row],[Actual]]</f>
        <v>-0.84547894465663997</v>
      </c>
      <c r="O171">
        <f>_xlfn.NORM.DIST(Table2[[#This Row],[Bias_Arima]],AVERAGE(Table2[Bias_Arima]),_xlfn.STDEV.P(Table2[Bias_Arima]),FALSE)</f>
        <v>0.35061278245340566</v>
      </c>
      <c r="P171">
        <f>Table2[[#This Row],[WA]]-Table2[[#This Row],[Actual]]</f>
        <v>-1</v>
      </c>
      <c r="Q171">
        <f>_xlfn.NORM.DIST(Table2[[#This Row],[Bias_WA]],AVERAGE(Table2[Bias_WA]),_xlfn.STDEV.P(Table2[Bias_WA]),FALSE)</f>
        <v>0.56815742133746028</v>
      </c>
      <c r="R171">
        <f>ABS(Table2[[#This Row],[Bias_Arima]])</f>
        <v>0.84547894465663997</v>
      </c>
      <c r="S171">
        <f>ABS(Table2[[#This Row],[Bias_WA]])</f>
        <v>1</v>
      </c>
    </row>
    <row r="172" spans="1:19" x14ac:dyDescent="0.2">
      <c r="A172" t="str">
        <f>CONCATENATE(Table2[[#This Row],[Sector]],YEAR(Table2[[#This Row],[Cutoff]]),ROUNDUP(MONTH(Table2[[#This Row],[Cutoff]])/3,0),YEAR(Table2[[#This Row],[TargetDate]]),ROUNDUP(MONTH(Table2[[#This Row],[TargetDate]])/3,0))</f>
        <v>B Delfstoffenwinning2021320222</v>
      </c>
      <c r="B172" t="s">
        <v>20</v>
      </c>
      <c r="C172" s="3">
        <v>44378</v>
      </c>
      <c r="D172" s="3">
        <v>44652</v>
      </c>
      <c r="E172">
        <v>3</v>
      </c>
      <c r="F172">
        <v>4.1276135996356578</v>
      </c>
      <c r="G172">
        <v>4.0999999999999996</v>
      </c>
      <c r="H172">
        <v>2.7613599635658129E-2</v>
      </c>
      <c r="I172">
        <v>0.67350243013800315</v>
      </c>
      <c r="J172">
        <v>2.7613599635658129E-2</v>
      </c>
      <c r="K172">
        <f>_xlfn.NORM.DIST(Table2[[#This Row],[Bias_RF]],AVERAGE(Table2[Bias_RF]),_xlfn.STDEV.P(Table2[Bias_RF]),FALSE)</f>
        <v>0.35237443737262553</v>
      </c>
      <c r="L172">
        <f>VLOOKUP(Table2[[#This Row],[Key]],[1]!Table1[#Data],7,0)</f>
        <v>3.9602251094734302</v>
      </c>
      <c r="M172">
        <f>VLOOKUP(Table2[[#This Row],[Key]],[1]!Table1[#Data],8,0)</f>
        <v>4.3</v>
      </c>
      <c r="N172">
        <f>Table2[[#This Row],[Auto Arima]]-Table2[[#This Row],[Actual]]</f>
        <v>-0.13977489052656944</v>
      </c>
      <c r="O172">
        <f>_xlfn.NORM.DIST(Table2[[#This Row],[Bias_Arima]],AVERAGE(Table2[Bias_Arima]),_xlfn.STDEV.P(Table2[Bias_Arima]),FALSE)</f>
        <v>0.67998752279410934</v>
      </c>
      <c r="P172">
        <f>Table2[[#This Row],[WA]]-Table2[[#This Row],[Actual]]</f>
        <v>0.20000000000000018</v>
      </c>
      <c r="Q172">
        <f>_xlfn.NORM.DIST(Table2[[#This Row],[Bias_WA]],AVERAGE(Table2[Bias_WA]),_xlfn.STDEV.P(Table2[Bias_WA]),FALSE)</f>
        <v>0.24174896811946997</v>
      </c>
      <c r="R172">
        <f>ABS(Table2[[#This Row],[Bias_Arima]])</f>
        <v>0.13977489052656944</v>
      </c>
      <c r="S172">
        <f>ABS(Table2[[#This Row],[Bias_WA]])</f>
        <v>0.20000000000000018</v>
      </c>
    </row>
    <row r="173" spans="1:19" x14ac:dyDescent="0.2">
      <c r="A173" t="str">
        <f>CONCATENATE(Table2[[#This Row],[Sector]],YEAR(Table2[[#This Row],[Cutoff]]),ROUNDUP(MONTH(Table2[[#This Row],[Cutoff]])/3,0),YEAR(Table2[[#This Row],[TargetDate]]),ROUNDUP(MONTH(Table2[[#This Row],[TargetDate]])/3,0))</f>
        <v>B Delfstoffenwinning2021320223</v>
      </c>
      <c r="B173" t="s">
        <v>20</v>
      </c>
      <c r="C173" s="3">
        <v>44378</v>
      </c>
      <c r="D173" s="3">
        <v>44743</v>
      </c>
      <c r="E173">
        <v>4</v>
      </c>
      <c r="F173">
        <v>4.1148635996356582</v>
      </c>
      <c r="G173">
        <v>4.2</v>
      </c>
      <c r="H173">
        <v>8.5136400364342002E-2</v>
      </c>
      <c r="I173">
        <v>2.027057151531952</v>
      </c>
      <c r="J173">
        <v>-8.5136400364342002E-2</v>
      </c>
      <c r="K173">
        <f>_xlfn.NORM.DIST(Table2[[#This Row],[Bias_RF]],AVERAGE(Table2[Bias_RF]),_xlfn.STDEV.P(Table2[Bias_RF]),FALSE)</f>
        <v>0.40219804993584335</v>
      </c>
      <c r="L173">
        <f>VLOOKUP(Table2[[#This Row],[Key]],[1]!Table1[#Data],7,0)</f>
        <v>3.8117837858035499</v>
      </c>
      <c r="M173">
        <f>VLOOKUP(Table2[[#This Row],[Key]],[1]!Table1[#Data],8,0)</f>
        <v>4.2666666666666604</v>
      </c>
      <c r="N173">
        <f>Table2[[#This Row],[Auto Arima]]-Table2[[#This Row],[Actual]]</f>
        <v>-0.38821621419645025</v>
      </c>
      <c r="O173">
        <f>_xlfn.NORM.DIST(Table2[[#This Row],[Bias_Arima]],AVERAGE(Table2[Bias_Arima]),_xlfn.STDEV.P(Table2[Bias_Arima]),FALSE)</f>
        <v>0.63546386511379571</v>
      </c>
      <c r="P173">
        <f>Table2[[#This Row],[WA]]-Table2[[#This Row],[Actual]]</f>
        <v>6.6666666666660213E-2</v>
      </c>
      <c r="Q173">
        <f>_xlfn.NORM.DIST(Table2[[#This Row],[Bias_WA]],AVERAGE(Table2[Bias_WA]),_xlfn.STDEV.P(Table2[Bias_WA]),FALSE)</f>
        <v>0.333496251474098</v>
      </c>
      <c r="R173">
        <f>ABS(Table2[[#This Row],[Bias_Arima]])</f>
        <v>0.38821621419645025</v>
      </c>
      <c r="S173">
        <f>ABS(Table2[[#This Row],[Bias_WA]])</f>
        <v>6.6666666666660213E-2</v>
      </c>
    </row>
    <row r="174" spans="1:19" x14ac:dyDescent="0.2">
      <c r="A174" t="str">
        <f>CONCATENATE(Table2[[#This Row],[Sector]],YEAR(Table2[[#This Row],[Cutoff]]),ROUNDUP(MONTH(Table2[[#This Row],[Cutoff]])/3,0),YEAR(Table2[[#This Row],[TargetDate]]),ROUNDUP(MONTH(Table2[[#This Row],[TargetDate]])/3,0))</f>
        <v>B Delfstoffenwinning2021320224</v>
      </c>
      <c r="B174" t="s">
        <v>20</v>
      </c>
      <c r="C174" s="3">
        <v>44378</v>
      </c>
      <c r="D174" s="3">
        <v>44835</v>
      </c>
      <c r="E174">
        <v>5</v>
      </c>
      <c r="F174">
        <v>4.1975496080716654</v>
      </c>
      <c r="G174">
        <v>5</v>
      </c>
      <c r="H174">
        <v>0.80245039192833456</v>
      </c>
      <c r="I174">
        <v>16.049007838566691</v>
      </c>
      <c r="J174">
        <v>-0.80245039192833456</v>
      </c>
      <c r="K174">
        <f>_xlfn.NORM.DIST(Table2[[#This Row],[Bias_RF]],AVERAGE(Table2[Bias_RF]),_xlfn.STDEV.P(Table2[Bias_RF]),FALSE)</f>
        <v>0.53469061189719247</v>
      </c>
      <c r="L174">
        <f>VLOOKUP(Table2[[#This Row],[Key]],[1]!Table1[#Data],7,0)</f>
        <v>4.3087618907757497</v>
      </c>
      <c r="M174">
        <f>VLOOKUP(Table2[[#This Row],[Key]],[1]!Table1[#Data],8,0)</f>
        <v>4.36666666666666</v>
      </c>
      <c r="N174">
        <f>Table2[[#This Row],[Auto Arima]]-Table2[[#This Row],[Actual]]</f>
        <v>-0.69123810922425033</v>
      </c>
      <c r="O174">
        <f>_xlfn.NORM.DIST(Table2[[#This Row],[Bias_Arima]],AVERAGE(Table2[Bias_Arima]),_xlfn.STDEV.P(Table2[Bias_Arima]),FALSE)</f>
        <v>0.45867993578357369</v>
      </c>
      <c r="P174">
        <f>Table2[[#This Row],[WA]]-Table2[[#This Row],[Actual]]</f>
        <v>-0.63333333333333997</v>
      </c>
      <c r="Q174">
        <f>_xlfn.NORM.DIST(Table2[[#This Row],[Bias_WA]],AVERAGE(Table2[Bias_WA]),_xlfn.STDEV.P(Table2[Bias_WA]),FALSE)</f>
        <v>0.71232937309261235</v>
      </c>
      <c r="R174">
        <f>ABS(Table2[[#This Row],[Bias_Arima]])</f>
        <v>0.69123810922425033</v>
      </c>
      <c r="S174">
        <f>ABS(Table2[[#This Row],[Bias_WA]])</f>
        <v>0.63333333333333997</v>
      </c>
    </row>
    <row r="175" spans="1:19" x14ac:dyDescent="0.2">
      <c r="A175" t="str">
        <f>CONCATENATE(Table2[[#This Row],[Sector]],YEAR(Table2[[#This Row],[Cutoff]]),ROUNDUP(MONTH(Table2[[#This Row],[Cutoff]])/3,0),YEAR(Table2[[#This Row],[TargetDate]]),ROUNDUP(MONTH(Table2[[#This Row],[TargetDate]])/3,0))</f>
        <v>B Delfstoffenwinning2021320231</v>
      </c>
      <c r="B175" t="s">
        <v>20</v>
      </c>
      <c r="C175" s="3">
        <v>44378</v>
      </c>
      <c r="D175" s="3">
        <v>44927</v>
      </c>
      <c r="E175">
        <v>6</v>
      </c>
      <c r="F175">
        <v>4.1975496080716654</v>
      </c>
      <c r="G175">
        <v>5.2</v>
      </c>
      <c r="H175">
        <v>1.002450391928335</v>
      </c>
      <c r="I175">
        <v>19.277892152467981</v>
      </c>
      <c r="J175">
        <v>-1.002450391928335</v>
      </c>
      <c r="K175">
        <f>_xlfn.NORM.DIST(Table2[[#This Row],[Bias_RF]],AVERAGE(Table2[Bias_RF]),_xlfn.STDEV.P(Table2[Bias_RF]),FALSE)</f>
        <v>0.48763538543055202</v>
      </c>
      <c r="L175">
        <f>VLOOKUP(Table2[[#This Row],[Key]],[1]!Table1[#Data],7,0)</f>
        <v>4.6536488480598699</v>
      </c>
      <c r="M175">
        <f>VLOOKUP(Table2[[#This Row],[Key]],[1]!Table1[#Data],8,0)</f>
        <v>4.5999999999999996</v>
      </c>
      <c r="N175">
        <f>Table2[[#This Row],[Auto Arima]]-Table2[[#This Row],[Actual]]</f>
        <v>-0.54635115194013029</v>
      </c>
      <c r="O175">
        <f>_xlfn.NORM.DIST(Table2[[#This Row],[Bias_Arima]],AVERAGE(Table2[Bias_Arima]),_xlfn.STDEV.P(Table2[Bias_Arima]),FALSE)</f>
        <v>0.55424165802947134</v>
      </c>
      <c r="P175">
        <f>Table2[[#This Row],[WA]]-Table2[[#This Row],[Actual]]</f>
        <v>-0.60000000000000053</v>
      </c>
      <c r="Q175">
        <f>_xlfn.NORM.DIST(Table2[[#This Row],[Bias_WA]],AVERAGE(Table2[Bias_WA]),_xlfn.STDEV.P(Table2[Bias_WA]),FALSE)</f>
        <v>0.71182880125825787</v>
      </c>
      <c r="R175">
        <f>ABS(Table2[[#This Row],[Bias_Arima]])</f>
        <v>0.54635115194013029</v>
      </c>
      <c r="S175">
        <f>ABS(Table2[[#This Row],[Bias_WA]])</f>
        <v>0.60000000000000053</v>
      </c>
    </row>
    <row r="176" spans="1:19" x14ac:dyDescent="0.2">
      <c r="A176" t="str">
        <f>CONCATENATE(Table2[[#This Row],[Sector]],YEAR(Table2[[#This Row],[Cutoff]]),ROUNDUP(MONTH(Table2[[#This Row],[Cutoff]])/3,0),YEAR(Table2[[#This Row],[TargetDate]]),ROUNDUP(MONTH(Table2[[#This Row],[TargetDate]])/3,0))</f>
        <v>B Delfstoffenwinning2021320232</v>
      </c>
      <c r="B176" t="s">
        <v>20</v>
      </c>
      <c r="C176" s="3">
        <v>44378</v>
      </c>
      <c r="D176" s="3">
        <v>45017</v>
      </c>
      <c r="E176">
        <v>7</v>
      </c>
      <c r="F176">
        <v>4.1975496080716654</v>
      </c>
      <c r="G176">
        <v>4.5999999999999996</v>
      </c>
      <c r="H176">
        <v>0.40245039192833421</v>
      </c>
      <c r="I176">
        <v>8.7489215636594402</v>
      </c>
      <c r="J176">
        <v>-0.40245039192833421</v>
      </c>
      <c r="K176">
        <f>_xlfn.NORM.DIST(Table2[[#This Row],[Bias_RF]],AVERAGE(Table2[Bias_RF]),_xlfn.STDEV.P(Table2[Bias_RF]),FALSE)</f>
        <v>0.51366054165729769</v>
      </c>
      <c r="L176">
        <f>VLOOKUP(Table2[[#This Row],[Key]],[1]!Table1[#Data],7,0)</f>
        <v>3.9750881277985699</v>
      </c>
      <c r="M176">
        <f>VLOOKUP(Table2[[#This Row],[Key]],[1]!Table1[#Data],8,0)</f>
        <v>4.3</v>
      </c>
      <c r="N176">
        <f>Table2[[#This Row],[Auto Arima]]-Table2[[#This Row],[Actual]]</f>
        <v>-0.62491187220142974</v>
      </c>
      <c r="O176">
        <f>_xlfn.NORM.DIST(Table2[[#This Row],[Bias_Arima]],AVERAGE(Table2[Bias_Arima]),_xlfn.STDEV.P(Table2[Bias_Arima]),FALSE)</f>
        <v>0.50400003773407076</v>
      </c>
      <c r="P176">
        <f>Table2[[#This Row],[WA]]-Table2[[#This Row],[Actual]]</f>
        <v>-0.29999999999999982</v>
      </c>
      <c r="Q176">
        <f>_xlfn.NORM.DIST(Table2[[#This Row],[Bias_WA]],AVERAGE(Table2[Bias_WA]),_xlfn.STDEV.P(Table2[Bias_WA]),FALSE)</f>
        <v>0.6030805375300422</v>
      </c>
      <c r="R176">
        <f>ABS(Table2[[#This Row],[Bias_Arima]])</f>
        <v>0.62491187220142974</v>
      </c>
      <c r="S176">
        <f>ABS(Table2[[#This Row],[Bias_WA]])</f>
        <v>0.29999999999999982</v>
      </c>
    </row>
    <row r="177" spans="1:19" x14ac:dyDescent="0.2">
      <c r="A177" t="str">
        <f>CONCATENATE(Table2[[#This Row],[Sector]],YEAR(Table2[[#This Row],[Cutoff]]),ROUNDUP(MONTH(Table2[[#This Row],[Cutoff]])/3,0),YEAR(Table2[[#This Row],[TargetDate]]),ROUNDUP(MONTH(Table2[[#This Row],[TargetDate]])/3,0))</f>
        <v>B Delfstoffenwinning2021320233</v>
      </c>
      <c r="B177" t="s">
        <v>20</v>
      </c>
      <c r="C177" s="3">
        <v>44378</v>
      </c>
      <c r="D177" s="3">
        <v>45108</v>
      </c>
      <c r="E177">
        <v>8</v>
      </c>
      <c r="F177">
        <v>4.1975496080716654</v>
      </c>
      <c r="G177">
        <v>4.3</v>
      </c>
      <c r="H177">
        <v>0.1024503919283344</v>
      </c>
      <c r="I177">
        <v>2.3825672541473111</v>
      </c>
      <c r="J177">
        <v>-0.1024503919283344</v>
      </c>
      <c r="K177">
        <f>_xlfn.NORM.DIST(Table2[[#This Row],[Bias_RF]],AVERAGE(Table2[Bias_RF]),_xlfn.STDEV.P(Table2[Bias_RF]),FALSE)</f>
        <v>0.40958639791967338</v>
      </c>
      <c r="L177">
        <f>VLOOKUP(Table2[[#This Row],[Key]],[1]!Table1[#Data],7,0)</f>
        <v>3.7283063779920398</v>
      </c>
      <c r="M177">
        <f>VLOOKUP(Table2[[#This Row],[Key]],[1]!Table1[#Data],8,0)</f>
        <v>4.2666666666666604</v>
      </c>
      <c r="N177">
        <f>Table2[[#This Row],[Auto Arima]]-Table2[[#This Row],[Actual]]</f>
        <v>-0.57169362200796003</v>
      </c>
      <c r="O177">
        <f>_xlfn.NORM.DIST(Table2[[#This Row],[Bias_Arima]],AVERAGE(Table2[Bias_Arima]),_xlfn.STDEV.P(Table2[Bias_Arima]),FALSE)</f>
        <v>0.5385669812879158</v>
      </c>
      <c r="P177">
        <f>Table2[[#This Row],[WA]]-Table2[[#This Row],[Actual]]</f>
        <v>-3.3333333333339432E-2</v>
      </c>
      <c r="Q177">
        <f>_xlfn.NORM.DIST(Table2[[#This Row],[Bias_WA]],AVERAGE(Table2[Bias_WA]),_xlfn.STDEV.P(Table2[Bias_WA]),FALSE)</f>
        <v>0.40900326000180548</v>
      </c>
      <c r="R177">
        <f>ABS(Table2[[#This Row],[Bias_Arima]])</f>
        <v>0.57169362200796003</v>
      </c>
      <c r="S177">
        <f>ABS(Table2[[#This Row],[Bias_WA]])</f>
        <v>3.3333333333339432E-2</v>
      </c>
    </row>
    <row r="178" spans="1:19" x14ac:dyDescent="0.2">
      <c r="A178" t="str">
        <f>CONCATENATE(Table2[[#This Row],[Sector]],YEAR(Table2[[#This Row],[Cutoff]]),ROUNDUP(MONTH(Table2[[#This Row],[Cutoff]])/3,0),YEAR(Table2[[#This Row],[TargetDate]]),ROUNDUP(MONTH(Table2[[#This Row],[TargetDate]])/3,0))</f>
        <v>B Delfstoffenwinning2021420221</v>
      </c>
      <c r="B178" t="s">
        <v>20</v>
      </c>
      <c r="C178" s="3">
        <v>44470</v>
      </c>
      <c r="D178" s="3">
        <v>44562</v>
      </c>
      <c r="E178">
        <v>1</v>
      </c>
      <c r="F178">
        <v>4.2521164016539013</v>
      </c>
      <c r="G178">
        <v>5.6</v>
      </c>
      <c r="H178">
        <v>1.3478835983460979</v>
      </c>
      <c r="I178">
        <v>24.06934997046605</v>
      </c>
      <c r="J178">
        <v>-1.3478835983460979</v>
      </c>
      <c r="K178">
        <f>_xlfn.NORM.DIST(Table2[[#This Row],[Bias_RF]],AVERAGE(Table2[Bias_RF]),_xlfn.STDEV.P(Table2[Bias_RF]),FALSE)</f>
        <v>0.34873882669529344</v>
      </c>
      <c r="L178">
        <f>VLOOKUP(Table2[[#This Row],[Key]],[1]!Table1[#Data],7,0)</f>
        <v>4.8128362508731302</v>
      </c>
      <c r="M178">
        <f>VLOOKUP(Table2[[#This Row],[Key]],[1]!Table1[#Data],8,0)</f>
        <v>4.5999999999999996</v>
      </c>
      <c r="N178">
        <f>Table2[[#This Row],[Auto Arima]]-Table2[[#This Row],[Actual]]</f>
        <v>-0.78716374912686948</v>
      </c>
      <c r="O178">
        <f>_xlfn.NORM.DIST(Table2[[#This Row],[Bias_Arima]],AVERAGE(Table2[Bias_Arima]),_xlfn.STDEV.P(Table2[Bias_Arima]),FALSE)</f>
        <v>0.39127438755932181</v>
      </c>
      <c r="P178">
        <f>Table2[[#This Row],[WA]]-Table2[[#This Row],[Actual]]</f>
        <v>-1</v>
      </c>
      <c r="Q178">
        <f>_xlfn.NORM.DIST(Table2[[#This Row],[Bias_WA]],AVERAGE(Table2[Bias_WA]),_xlfn.STDEV.P(Table2[Bias_WA]),FALSE)</f>
        <v>0.56815742133746028</v>
      </c>
      <c r="R178">
        <f>ABS(Table2[[#This Row],[Bias_Arima]])</f>
        <v>0.78716374912686948</v>
      </c>
      <c r="S178">
        <f>ABS(Table2[[#This Row],[Bias_WA]])</f>
        <v>1</v>
      </c>
    </row>
    <row r="179" spans="1:19" x14ac:dyDescent="0.2">
      <c r="A179" t="str">
        <f>CONCATENATE(Table2[[#This Row],[Sector]],YEAR(Table2[[#This Row],[Cutoff]]),ROUNDUP(MONTH(Table2[[#This Row],[Cutoff]])/3,0),YEAR(Table2[[#This Row],[TargetDate]]),ROUNDUP(MONTH(Table2[[#This Row],[TargetDate]])/3,0))</f>
        <v>B Delfstoffenwinning2021420222</v>
      </c>
      <c r="B179" t="s">
        <v>20</v>
      </c>
      <c r="C179" s="3">
        <v>44470</v>
      </c>
      <c r="D179" s="3">
        <v>44652</v>
      </c>
      <c r="E179">
        <v>2</v>
      </c>
      <c r="F179">
        <v>4.1500146312021311</v>
      </c>
      <c r="G179">
        <v>4.0999999999999996</v>
      </c>
      <c r="H179">
        <v>5.0014631202131447E-2</v>
      </c>
      <c r="I179">
        <v>1.219869053710523</v>
      </c>
      <c r="J179">
        <v>5.0014631202131447E-2</v>
      </c>
      <c r="K179">
        <f>_xlfn.NORM.DIST(Table2[[#This Row],[Bias_RF]],AVERAGE(Table2[Bias_RF]),_xlfn.STDEV.P(Table2[Bias_RF]),FALSE)</f>
        <v>0.34226617432640738</v>
      </c>
      <c r="L179">
        <f>VLOOKUP(Table2[[#This Row],[Key]],[1]!Table1[#Data],7,0)</f>
        <v>3.99463475370939</v>
      </c>
      <c r="M179">
        <f>VLOOKUP(Table2[[#This Row],[Key]],[1]!Table1[#Data],8,0)</f>
        <v>4.3</v>
      </c>
      <c r="N179">
        <f>Table2[[#This Row],[Auto Arima]]-Table2[[#This Row],[Actual]]</f>
        <v>-0.10536524629060962</v>
      </c>
      <c r="O179">
        <f>_xlfn.NORM.DIST(Table2[[#This Row],[Bias_Arima]],AVERAGE(Table2[Bias_Arima]),_xlfn.STDEV.P(Table2[Bias_Arima]),FALSE)</f>
        <v>0.67673305735310518</v>
      </c>
      <c r="P179">
        <f>Table2[[#This Row],[WA]]-Table2[[#This Row],[Actual]]</f>
        <v>0.20000000000000018</v>
      </c>
      <c r="Q179">
        <f>_xlfn.NORM.DIST(Table2[[#This Row],[Bias_WA]],AVERAGE(Table2[Bias_WA]),_xlfn.STDEV.P(Table2[Bias_WA]),FALSE)</f>
        <v>0.24174896811946997</v>
      </c>
      <c r="R179">
        <f>ABS(Table2[[#This Row],[Bias_Arima]])</f>
        <v>0.10536524629060962</v>
      </c>
      <c r="S179">
        <f>ABS(Table2[[#This Row],[Bias_WA]])</f>
        <v>0.20000000000000018</v>
      </c>
    </row>
    <row r="180" spans="1:19" x14ac:dyDescent="0.2">
      <c r="A180" t="str">
        <f>CONCATENATE(Table2[[#This Row],[Sector]],YEAR(Table2[[#This Row],[Cutoff]]),ROUNDUP(MONTH(Table2[[#This Row],[Cutoff]])/3,0),YEAR(Table2[[#This Row],[TargetDate]]),ROUNDUP(MONTH(Table2[[#This Row],[TargetDate]])/3,0))</f>
        <v>B Delfstoffenwinning2021420223</v>
      </c>
      <c r="B180" t="s">
        <v>20</v>
      </c>
      <c r="C180" s="3">
        <v>44470</v>
      </c>
      <c r="D180" s="3">
        <v>44743</v>
      </c>
      <c r="E180">
        <v>3</v>
      </c>
      <c r="F180">
        <v>4.1500146312021311</v>
      </c>
      <c r="G180">
        <v>4.2</v>
      </c>
      <c r="H180">
        <v>4.9985368797869079E-2</v>
      </c>
      <c r="I180">
        <v>1.190127828520692</v>
      </c>
      <c r="J180">
        <v>-4.9985368797869079E-2</v>
      </c>
      <c r="K180">
        <f>_xlfn.NORM.DIST(Table2[[#This Row],[Bias_RF]],AVERAGE(Table2[Bias_RF]),_xlfn.STDEV.P(Table2[Bias_RF]),FALSE)</f>
        <v>0.38693788515671101</v>
      </c>
      <c r="L180">
        <f>VLOOKUP(Table2[[#This Row],[Key]],[1]!Table1[#Data],7,0)</f>
        <v>3.8445109313664698</v>
      </c>
      <c r="M180">
        <f>VLOOKUP(Table2[[#This Row],[Key]],[1]!Table1[#Data],8,0)</f>
        <v>4.2666666666666604</v>
      </c>
      <c r="N180">
        <f>Table2[[#This Row],[Auto Arima]]-Table2[[#This Row],[Actual]]</f>
        <v>-0.35548906863353036</v>
      </c>
      <c r="O180">
        <f>_xlfn.NORM.DIST(Table2[[#This Row],[Bias_Arima]],AVERAGE(Table2[Bias_Arima]),_xlfn.STDEV.P(Table2[Bias_Arima]),FALSE)</f>
        <v>0.64778513178691577</v>
      </c>
      <c r="P180">
        <f>Table2[[#This Row],[WA]]-Table2[[#This Row],[Actual]]</f>
        <v>6.6666666666660213E-2</v>
      </c>
      <c r="Q180">
        <f>_xlfn.NORM.DIST(Table2[[#This Row],[Bias_WA]],AVERAGE(Table2[Bias_WA]),_xlfn.STDEV.P(Table2[Bias_WA]),FALSE)</f>
        <v>0.333496251474098</v>
      </c>
      <c r="R180">
        <f>ABS(Table2[[#This Row],[Bias_Arima]])</f>
        <v>0.35548906863353036</v>
      </c>
      <c r="S180">
        <f>ABS(Table2[[#This Row],[Bias_WA]])</f>
        <v>6.6666666666660213E-2</v>
      </c>
    </row>
    <row r="181" spans="1:19" x14ac:dyDescent="0.2">
      <c r="A181" t="str">
        <f>CONCATENATE(Table2[[#This Row],[Sector]],YEAR(Table2[[#This Row],[Cutoff]]),ROUNDUP(MONTH(Table2[[#This Row],[Cutoff]])/3,0),YEAR(Table2[[#This Row],[TargetDate]]),ROUNDUP(MONTH(Table2[[#This Row],[TargetDate]])/3,0))</f>
        <v>B Delfstoffenwinning2021420224</v>
      </c>
      <c r="B181" t="s">
        <v>20</v>
      </c>
      <c r="C181" s="3">
        <v>44470</v>
      </c>
      <c r="D181" s="3">
        <v>44835</v>
      </c>
      <c r="E181">
        <v>4</v>
      </c>
      <c r="F181">
        <v>4.2453830683205673</v>
      </c>
      <c r="G181">
        <v>5</v>
      </c>
      <c r="H181">
        <v>0.75461693167943267</v>
      </c>
      <c r="I181">
        <v>15.09233863358865</v>
      </c>
      <c r="J181">
        <v>-0.75461693167943267</v>
      </c>
      <c r="K181">
        <f>_xlfn.NORM.DIST(Table2[[#This Row],[Bias_RF]],AVERAGE(Table2[Bias_RF]),_xlfn.STDEV.P(Table2[Bias_RF]),FALSE)</f>
        <v>0.54057746204689949</v>
      </c>
      <c r="L181">
        <f>VLOOKUP(Table2[[#This Row],[Key]],[1]!Table1[#Data],7,0)</f>
        <v>4.3857564536055698</v>
      </c>
      <c r="M181">
        <f>VLOOKUP(Table2[[#This Row],[Key]],[1]!Table1[#Data],8,0)</f>
        <v>4.6333333333333302</v>
      </c>
      <c r="N181">
        <f>Table2[[#This Row],[Auto Arima]]-Table2[[#This Row],[Actual]]</f>
        <v>-0.61424354639443024</v>
      </c>
      <c r="O181">
        <f>_xlfn.NORM.DIST(Table2[[#This Row],[Bias_Arima]],AVERAGE(Table2[Bias_Arima]),_xlfn.STDEV.P(Table2[Bias_Arima]),FALSE)</f>
        <v>0.51108474165435602</v>
      </c>
      <c r="P181">
        <f>Table2[[#This Row],[WA]]-Table2[[#This Row],[Actual]]</f>
        <v>-0.3666666666666698</v>
      </c>
      <c r="Q181">
        <f>_xlfn.NORM.DIST(Table2[[#This Row],[Bias_WA]],AVERAGE(Table2[Bias_WA]),_xlfn.STDEV.P(Table2[Bias_WA]),FALSE)</f>
        <v>0.6414281109017782</v>
      </c>
      <c r="R181">
        <f>ABS(Table2[[#This Row],[Bias_Arima]])</f>
        <v>0.61424354639443024</v>
      </c>
      <c r="S181">
        <f>ABS(Table2[[#This Row],[Bias_WA]])</f>
        <v>0.3666666666666698</v>
      </c>
    </row>
    <row r="182" spans="1:19" x14ac:dyDescent="0.2">
      <c r="A182" t="str">
        <f>CONCATENATE(Table2[[#This Row],[Sector]],YEAR(Table2[[#This Row],[Cutoff]]),ROUNDUP(MONTH(Table2[[#This Row],[Cutoff]])/3,0),YEAR(Table2[[#This Row],[TargetDate]]),ROUNDUP(MONTH(Table2[[#This Row],[TargetDate]])/3,0))</f>
        <v>B Delfstoffenwinning2021420231</v>
      </c>
      <c r="B182" t="s">
        <v>20</v>
      </c>
      <c r="C182" s="3">
        <v>44470</v>
      </c>
      <c r="D182" s="3">
        <v>44927</v>
      </c>
      <c r="E182">
        <v>5</v>
      </c>
      <c r="F182">
        <v>4.2521164016539013</v>
      </c>
      <c r="G182">
        <v>5.2</v>
      </c>
      <c r="H182">
        <v>0.94788359834609892</v>
      </c>
      <c r="I182">
        <v>18.228530737424979</v>
      </c>
      <c r="J182">
        <v>-0.94788359834609892</v>
      </c>
      <c r="K182">
        <f>_xlfn.NORM.DIST(Table2[[#This Row],[Bias_RF]],AVERAGE(Table2[Bias_RF]),_xlfn.STDEV.P(Table2[Bias_RF]),FALSE)</f>
        <v>0.50377029407533569</v>
      </c>
      <c r="L182">
        <f>VLOOKUP(Table2[[#This Row],[Key]],[1]!Table1[#Data],7,0)</f>
        <v>4.6990480933028502</v>
      </c>
      <c r="M182">
        <f>VLOOKUP(Table2[[#This Row],[Key]],[1]!Table1[#Data],8,0)</f>
        <v>4.5999999999999996</v>
      </c>
      <c r="N182">
        <f>Table2[[#This Row],[Auto Arima]]-Table2[[#This Row],[Actual]]</f>
        <v>-0.50095190669714995</v>
      </c>
      <c r="O182">
        <f>_xlfn.NORM.DIST(Table2[[#This Row],[Bias_Arima]],AVERAGE(Table2[Bias_Arima]),_xlfn.STDEV.P(Table2[Bias_Arima]),FALSE)</f>
        <v>0.58074799985757064</v>
      </c>
      <c r="P182">
        <f>Table2[[#This Row],[WA]]-Table2[[#This Row],[Actual]]</f>
        <v>-0.60000000000000053</v>
      </c>
      <c r="Q182">
        <f>_xlfn.NORM.DIST(Table2[[#This Row],[Bias_WA]],AVERAGE(Table2[Bias_WA]),_xlfn.STDEV.P(Table2[Bias_WA]),FALSE)</f>
        <v>0.71182880125825787</v>
      </c>
      <c r="R182">
        <f>ABS(Table2[[#This Row],[Bias_Arima]])</f>
        <v>0.50095190669714995</v>
      </c>
      <c r="S182">
        <f>ABS(Table2[[#This Row],[Bias_WA]])</f>
        <v>0.60000000000000053</v>
      </c>
    </row>
    <row r="183" spans="1:19" x14ac:dyDescent="0.2">
      <c r="A183" t="str">
        <f>CONCATENATE(Table2[[#This Row],[Sector]],YEAR(Table2[[#This Row],[Cutoff]]),ROUNDUP(MONTH(Table2[[#This Row],[Cutoff]])/3,0),YEAR(Table2[[#This Row],[TargetDate]]),ROUNDUP(MONTH(Table2[[#This Row],[TargetDate]])/3,0))</f>
        <v>B Delfstoffenwinning2021420232</v>
      </c>
      <c r="B183" t="s">
        <v>20</v>
      </c>
      <c r="C183" s="3">
        <v>44470</v>
      </c>
      <c r="D183" s="3">
        <v>45017</v>
      </c>
      <c r="E183">
        <v>6</v>
      </c>
      <c r="F183">
        <v>4.2521164016539013</v>
      </c>
      <c r="G183">
        <v>4.5999999999999996</v>
      </c>
      <c r="H183">
        <v>0.34788359834609839</v>
      </c>
      <c r="I183">
        <v>7.5626869205673577</v>
      </c>
      <c r="J183">
        <v>-0.34788359834609839</v>
      </c>
      <c r="K183">
        <f>_xlfn.NORM.DIST(Table2[[#This Row],[Bias_RF]],AVERAGE(Table2[Bias_RF]),_xlfn.STDEV.P(Table2[Bias_RF]),FALSE)</f>
        <v>0.49914683342776806</v>
      </c>
      <c r="L183">
        <f>VLOOKUP(Table2[[#This Row],[Key]],[1]!Table1[#Data],7,0)</f>
        <v>4.0092496632041899</v>
      </c>
      <c r="M183">
        <f>VLOOKUP(Table2[[#This Row],[Key]],[1]!Table1[#Data],8,0)</f>
        <v>4.3</v>
      </c>
      <c r="N183">
        <f>Table2[[#This Row],[Auto Arima]]-Table2[[#This Row],[Actual]]</f>
        <v>-0.59075033679580979</v>
      </c>
      <c r="O183">
        <f>_xlfn.NORM.DIST(Table2[[#This Row],[Bias_Arima]],AVERAGE(Table2[Bias_Arima]),_xlfn.STDEV.P(Table2[Bias_Arima]),FALSE)</f>
        <v>0.5264236466395561</v>
      </c>
      <c r="P183">
        <f>Table2[[#This Row],[WA]]-Table2[[#This Row],[Actual]]</f>
        <v>-0.29999999999999982</v>
      </c>
      <c r="Q183">
        <f>_xlfn.NORM.DIST(Table2[[#This Row],[Bias_WA]],AVERAGE(Table2[Bias_WA]),_xlfn.STDEV.P(Table2[Bias_WA]),FALSE)</f>
        <v>0.6030805375300422</v>
      </c>
      <c r="R183">
        <f>ABS(Table2[[#This Row],[Bias_Arima]])</f>
        <v>0.59075033679580979</v>
      </c>
      <c r="S183">
        <f>ABS(Table2[[#This Row],[Bias_WA]])</f>
        <v>0.29999999999999982</v>
      </c>
    </row>
    <row r="184" spans="1:19" x14ac:dyDescent="0.2">
      <c r="A184" t="str">
        <f>CONCATENATE(Table2[[#This Row],[Sector]],YEAR(Table2[[#This Row],[Cutoff]]),ROUNDUP(MONTH(Table2[[#This Row],[Cutoff]])/3,0),YEAR(Table2[[#This Row],[TargetDate]]),ROUNDUP(MONTH(Table2[[#This Row],[TargetDate]])/3,0))</f>
        <v>B Delfstoffenwinning2021420233</v>
      </c>
      <c r="B184" t="s">
        <v>20</v>
      </c>
      <c r="C184" s="3">
        <v>44470</v>
      </c>
      <c r="D184" s="3">
        <v>45108</v>
      </c>
      <c r="E184">
        <v>7</v>
      </c>
      <c r="F184">
        <v>4.2521164016539013</v>
      </c>
      <c r="G184">
        <v>4.3</v>
      </c>
      <c r="H184">
        <v>4.7883598346098573E-2</v>
      </c>
      <c r="I184">
        <v>1.113572054560432</v>
      </c>
      <c r="J184">
        <v>-4.7883598346098573E-2</v>
      </c>
      <c r="K184">
        <f>_xlfn.NORM.DIST(Table2[[#This Row],[Bias_RF]],AVERAGE(Table2[Bias_RF]),_xlfn.STDEV.P(Table2[Bias_RF]),FALSE)</f>
        <v>0.38601575185790238</v>
      </c>
      <c r="L184">
        <f>VLOOKUP(Table2[[#This Row],[Key]],[1]!Table1[#Data],7,0)</f>
        <v>3.75395850785271</v>
      </c>
      <c r="M184">
        <f>VLOOKUP(Table2[[#This Row],[Key]],[1]!Table1[#Data],8,0)</f>
        <v>4.2666666666666604</v>
      </c>
      <c r="N184">
        <f>Table2[[#This Row],[Auto Arima]]-Table2[[#This Row],[Actual]]</f>
        <v>-0.54604149214728981</v>
      </c>
      <c r="O184">
        <f>_xlfn.NORM.DIST(Table2[[#This Row],[Bias_Arima]],AVERAGE(Table2[Bias_Arima]),_xlfn.STDEV.P(Table2[Bias_Arima]),FALSE)</f>
        <v>0.55442956655531828</v>
      </c>
      <c r="P184">
        <f>Table2[[#This Row],[WA]]-Table2[[#This Row],[Actual]]</f>
        <v>-3.3333333333339432E-2</v>
      </c>
      <c r="Q184">
        <f>_xlfn.NORM.DIST(Table2[[#This Row],[Bias_WA]],AVERAGE(Table2[Bias_WA]),_xlfn.STDEV.P(Table2[Bias_WA]),FALSE)</f>
        <v>0.40900326000180548</v>
      </c>
      <c r="R184">
        <f>ABS(Table2[[#This Row],[Bias_Arima]])</f>
        <v>0.54604149214728981</v>
      </c>
      <c r="S184">
        <f>ABS(Table2[[#This Row],[Bias_WA]])</f>
        <v>3.3333333333339432E-2</v>
      </c>
    </row>
    <row r="185" spans="1:19" x14ac:dyDescent="0.2">
      <c r="A185" t="str">
        <f>CONCATENATE(Table2[[#This Row],[Sector]],YEAR(Table2[[#This Row],[Cutoff]]),ROUNDUP(MONTH(Table2[[#This Row],[Cutoff]])/3,0),YEAR(Table2[[#This Row],[TargetDate]]),ROUNDUP(MONTH(Table2[[#This Row],[TargetDate]])/3,0))</f>
        <v>B Delfstoffenwinning2021420234</v>
      </c>
      <c r="B185" t="s">
        <v>20</v>
      </c>
      <c r="C185" s="3">
        <v>44470</v>
      </c>
      <c r="D185" s="3">
        <v>45200</v>
      </c>
      <c r="E185">
        <v>8</v>
      </c>
      <c r="F185">
        <v>4.2453830683205673</v>
      </c>
      <c r="G185">
        <v>5.2</v>
      </c>
      <c r="H185">
        <v>0.95461693167943285</v>
      </c>
      <c r="I185">
        <v>18.358017916912171</v>
      </c>
      <c r="J185">
        <v>-0.95461693167943285</v>
      </c>
      <c r="K185">
        <f>_xlfn.NORM.DIST(Table2[[#This Row],[Bias_RF]],AVERAGE(Table2[Bias_RF]),_xlfn.STDEV.P(Table2[Bias_RF]),FALSE)</f>
        <v>0.50190188441244032</v>
      </c>
      <c r="L185">
        <f>VLOOKUP(Table2[[#This Row],[Key]],[1]!Table1[#Data],7,0)</f>
        <v>4.2952040300918002</v>
      </c>
      <c r="M185">
        <f>VLOOKUP(Table2[[#This Row],[Key]],[1]!Table1[#Data],8,0)</f>
        <v>4.6333333333333302</v>
      </c>
      <c r="N185">
        <f>Table2[[#This Row],[Auto Arima]]-Table2[[#This Row],[Actual]]</f>
        <v>-0.90479596990819999</v>
      </c>
      <c r="O185">
        <f>_xlfn.NORM.DIST(Table2[[#This Row],[Bias_Arima]],AVERAGE(Table2[Bias_Arima]),_xlfn.STDEV.P(Table2[Bias_Arima]),FALSE)</f>
        <v>0.31041408418681116</v>
      </c>
      <c r="P185">
        <f>Table2[[#This Row],[WA]]-Table2[[#This Row],[Actual]]</f>
        <v>-0.56666666666666998</v>
      </c>
      <c r="Q185">
        <f>_xlfn.NORM.DIST(Table2[[#This Row],[Bias_WA]],AVERAGE(Table2[Bias_WA]),_xlfn.STDEV.P(Table2[Bias_WA]),FALSE)</f>
        <v>0.70881241059406874</v>
      </c>
      <c r="R185">
        <f>ABS(Table2[[#This Row],[Bias_Arima]])</f>
        <v>0.90479596990819999</v>
      </c>
      <c r="S185">
        <f>ABS(Table2[[#This Row],[Bias_WA]])</f>
        <v>0.56666666666666998</v>
      </c>
    </row>
    <row r="186" spans="1:19" x14ac:dyDescent="0.2">
      <c r="A186" t="str">
        <f>CONCATENATE(Table2[[#This Row],[Sector]],YEAR(Table2[[#This Row],[Cutoff]]),ROUNDUP(MONTH(Table2[[#This Row],[Cutoff]])/3,0),YEAR(Table2[[#This Row],[TargetDate]]),ROUNDUP(MONTH(Table2[[#This Row],[TargetDate]])/3,0))</f>
        <v>B Delfstoffenwinning2022120222</v>
      </c>
      <c r="B186" t="s">
        <v>20</v>
      </c>
      <c r="C186" s="3">
        <v>44562</v>
      </c>
      <c r="D186" s="3">
        <v>44652</v>
      </c>
      <c r="E186">
        <v>1</v>
      </c>
      <c r="F186">
        <v>4.6040794830169833</v>
      </c>
      <c r="G186">
        <v>4.0999999999999996</v>
      </c>
      <c r="H186">
        <v>0.50407948301698369</v>
      </c>
      <c r="I186">
        <v>12.2946215369996</v>
      </c>
      <c r="J186">
        <v>0.50407948301698369</v>
      </c>
      <c r="K186">
        <f>_xlfn.NORM.DIST(Table2[[#This Row],[Bias_RF]],AVERAGE(Table2[Bias_RF]),_xlfn.STDEV.P(Table2[Bias_RF]),FALSE)</f>
        <v>0.1549913551126893</v>
      </c>
      <c r="L186">
        <f>VLOOKUP(Table2[[#This Row],[Key]],[1]!Table1[#Data],7,0)</f>
        <v>4.2388096187499098</v>
      </c>
      <c r="M186">
        <f>VLOOKUP(Table2[[#This Row],[Key]],[1]!Table1[#Data],8,0)</f>
        <v>4.3</v>
      </c>
      <c r="N186">
        <f>Table2[[#This Row],[Auto Arima]]-Table2[[#This Row],[Actual]]</f>
        <v>0.13880961874991016</v>
      </c>
      <c r="O186">
        <f>_xlfn.NORM.DIST(Table2[[#This Row],[Bias_Arima]],AVERAGE(Table2[Bias_Arima]),_xlfn.STDEV.P(Table2[Bias_Arima]),FALSE)</f>
        <v>0.59238099283289403</v>
      </c>
      <c r="P186">
        <f>Table2[[#This Row],[WA]]-Table2[[#This Row],[Actual]]</f>
        <v>0.20000000000000018</v>
      </c>
      <c r="Q186">
        <f>_xlfn.NORM.DIST(Table2[[#This Row],[Bias_WA]],AVERAGE(Table2[Bias_WA]),_xlfn.STDEV.P(Table2[Bias_WA]),FALSE)</f>
        <v>0.24174896811946997</v>
      </c>
      <c r="R186">
        <f>ABS(Table2[[#This Row],[Bias_Arima]])</f>
        <v>0.13880961874991016</v>
      </c>
      <c r="S186">
        <f>ABS(Table2[[#This Row],[Bias_WA]])</f>
        <v>0.20000000000000018</v>
      </c>
    </row>
    <row r="187" spans="1:19" x14ac:dyDescent="0.2">
      <c r="A187" t="str">
        <f>CONCATENATE(Table2[[#This Row],[Sector]],YEAR(Table2[[#This Row],[Cutoff]]),ROUNDUP(MONTH(Table2[[#This Row],[Cutoff]])/3,0),YEAR(Table2[[#This Row],[TargetDate]]),ROUNDUP(MONTH(Table2[[#This Row],[TargetDate]])/3,0))</f>
        <v>B Delfstoffenwinning2022120223</v>
      </c>
      <c r="B187" t="s">
        <v>20</v>
      </c>
      <c r="C187" s="3">
        <v>44562</v>
      </c>
      <c r="D187" s="3">
        <v>44743</v>
      </c>
      <c r="E187">
        <v>2</v>
      </c>
      <c r="F187">
        <v>4.5681628163503163</v>
      </c>
      <c r="G187">
        <v>4.2</v>
      </c>
      <c r="H187">
        <v>0.36816281635031611</v>
      </c>
      <c r="I187">
        <v>8.7657813416741934</v>
      </c>
      <c r="J187">
        <v>0.36816281635031611</v>
      </c>
      <c r="K187">
        <f>_xlfn.NORM.DIST(Table2[[#This Row],[Bias_RF]],AVERAGE(Table2[Bias_RF]),_xlfn.STDEV.P(Table2[Bias_RF]),FALSE)</f>
        <v>0.20457440213271105</v>
      </c>
      <c r="L187">
        <f>VLOOKUP(Table2[[#This Row],[Key]],[1]!Table1[#Data],7,0)</f>
        <v>4.0755747095346004</v>
      </c>
      <c r="M187">
        <f>VLOOKUP(Table2[[#This Row],[Key]],[1]!Table1[#Data],8,0)</f>
        <v>4.2666666666666604</v>
      </c>
      <c r="N187">
        <f>Table2[[#This Row],[Auto Arima]]-Table2[[#This Row],[Actual]]</f>
        <v>-0.12442529046539974</v>
      </c>
      <c r="O187">
        <f>_xlfn.NORM.DIST(Table2[[#This Row],[Bias_Arima]],AVERAGE(Table2[Bias_Arima]),_xlfn.STDEV.P(Table2[Bias_Arima]),FALSE)</f>
        <v>0.67882304613535238</v>
      </c>
      <c r="P187">
        <f>Table2[[#This Row],[WA]]-Table2[[#This Row],[Actual]]</f>
        <v>6.6666666666660213E-2</v>
      </c>
      <c r="Q187">
        <f>_xlfn.NORM.DIST(Table2[[#This Row],[Bias_WA]],AVERAGE(Table2[Bias_WA]),_xlfn.STDEV.P(Table2[Bias_WA]),FALSE)</f>
        <v>0.333496251474098</v>
      </c>
      <c r="R187">
        <f>ABS(Table2[[#This Row],[Bias_Arima]])</f>
        <v>0.12442529046539974</v>
      </c>
      <c r="S187">
        <f>ABS(Table2[[#This Row],[Bias_WA]])</f>
        <v>6.6666666666660213E-2</v>
      </c>
    </row>
    <row r="188" spans="1:19" x14ac:dyDescent="0.2">
      <c r="A188" t="str">
        <f>CONCATENATE(Table2[[#This Row],[Sector]],YEAR(Table2[[#This Row],[Cutoff]]),ROUNDUP(MONTH(Table2[[#This Row],[Cutoff]])/3,0),YEAR(Table2[[#This Row],[TargetDate]]),ROUNDUP(MONTH(Table2[[#This Row],[TargetDate]])/3,0))</f>
        <v>B Delfstoffenwinning2022120224</v>
      </c>
      <c r="B188" t="s">
        <v>20</v>
      </c>
      <c r="C188" s="3">
        <v>44562</v>
      </c>
      <c r="D188" s="3">
        <v>44835</v>
      </c>
      <c r="E188">
        <v>3</v>
      </c>
      <c r="F188">
        <v>4.7387943098568108</v>
      </c>
      <c r="G188">
        <v>5</v>
      </c>
      <c r="H188">
        <v>0.26120569014318917</v>
      </c>
      <c r="I188">
        <v>5.2241138028637826</v>
      </c>
      <c r="J188">
        <v>-0.26120569014318917</v>
      </c>
      <c r="K188">
        <f>_xlfn.NORM.DIST(Table2[[#This Row],[Bias_RF]],AVERAGE(Table2[Bias_RF]),_xlfn.STDEV.P(Table2[Bias_RF]),FALSE)</f>
        <v>0.47150310373842436</v>
      </c>
      <c r="L188">
        <f>VLOOKUP(Table2[[#This Row],[Key]],[1]!Table1[#Data],7,0)</f>
        <v>4.6101425036820096</v>
      </c>
      <c r="M188">
        <f>VLOOKUP(Table2[[#This Row],[Key]],[1]!Table1[#Data],8,0)</f>
        <v>4.6333333333333302</v>
      </c>
      <c r="N188">
        <f>Table2[[#This Row],[Auto Arima]]-Table2[[#This Row],[Actual]]</f>
        <v>-0.38985749631799038</v>
      </c>
      <c r="O188">
        <f>_xlfn.NORM.DIST(Table2[[#This Row],[Bias_Arima]],AVERAGE(Table2[Bias_Arima]),_xlfn.STDEV.P(Table2[Bias_Arima]),FALSE)</f>
        <v>0.63479999637130846</v>
      </c>
      <c r="P188">
        <f>Table2[[#This Row],[WA]]-Table2[[#This Row],[Actual]]</f>
        <v>-0.3666666666666698</v>
      </c>
      <c r="Q188">
        <f>_xlfn.NORM.DIST(Table2[[#This Row],[Bias_WA]],AVERAGE(Table2[Bias_WA]),_xlfn.STDEV.P(Table2[Bias_WA]),FALSE)</f>
        <v>0.6414281109017782</v>
      </c>
      <c r="R188">
        <f>ABS(Table2[[#This Row],[Bias_Arima]])</f>
        <v>0.38985749631799038</v>
      </c>
      <c r="S188">
        <f>ABS(Table2[[#This Row],[Bias_WA]])</f>
        <v>0.3666666666666698</v>
      </c>
    </row>
    <row r="189" spans="1:19" x14ac:dyDescent="0.2">
      <c r="A189" t="str">
        <f>CONCATENATE(Table2[[#This Row],[Sector]],YEAR(Table2[[#This Row],[Cutoff]]),ROUNDUP(MONTH(Table2[[#This Row],[Cutoff]])/3,0),YEAR(Table2[[#This Row],[TargetDate]]),ROUNDUP(MONTH(Table2[[#This Row],[TargetDate]])/3,0))</f>
        <v>B Delfstoffenwinning2022120231</v>
      </c>
      <c r="B189" t="s">
        <v>20</v>
      </c>
      <c r="C189" s="3">
        <v>44562</v>
      </c>
      <c r="D189" s="3">
        <v>44927</v>
      </c>
      <c r="E189">
        <v>4</v>
      </c>
      <c r="F189">
        <v>4.3626054764679756</v>
      </c>
      <c r="G189">
        <v>5.2</v>
      </c>
      <c r="H189">
        <v>0.83739452353202459</v>
      </c>
      <c r="I189">
        <v>16.103740837154319</v>
      </c>
      <c r="J189">
        <v>-0.83739452353202459</v>
      </c>
      <c r="K189">
        <f>_xlfn.NORM.DIST(Table2[[#This Row],[Bias_RF]],AVERAGE(Table2[Bias_RF]),_xlfn.STDEV.P(Table2[Bias_RF]),FALSE)</f>
        <v>0.52899817544667194</v>
      </c>
      <c r="L189">
        <f>VLOOKUP(Table2[[#This Row],[Key]],[1]!Table1[#Data],7,0)</f>
        <v>5.0475189038222501</v>
      </c>
      <c r="M189">
        <f>VLOOKUP(Table2[[#This Row],[Key]],[1]!Table1[#Data],8,0)</f>
        <v>5.0333333333333297</v>
      </c>
      <c r="N189">
        <f>Table2[[#This Row],[Auto Arima]]-Table2[[#This Row],[Actual]]</f>
        <v>-0.15248109617775008</v>
      </c>
      <c r="O189">
        <f>_xlfn.NORM.DIST(Table2[[#This Row],[Bias_Arima]],AVERAGE(Table2[Bias_Arima]),_xlfn.STDEV.P(Table2[Bias_Arima]),FALSE)</f>
        <v>0.68059947762722206</v>
      </c>
      <c r="P189">
        <f>Table2[[#This Row],[WA]]-Table2[[#This Row],[Actual]]</f>
        <v>-0.16666666666667052</v>
      </c>
      <c r="Q189">
        <f>_xlfn.NORM.DIST(Table2[[#This Row],[Bias_WA]],AVERAGE(Table2[Bias_WA]),_xlfn.STDEV.P(Table2[Bias_WA]),FALSE)</f>
        <v>0.51093141851898105</v>
      </c>
      <c r="R189">
        <f>ABS(Table2[[#This Row],[Bias_Arima]])</f>
        <v>0.15248109617775008</v>
      </c>
      <c r="S189">
        <f>ABS(Table2[[#This Row],[Bias_WA]])</f>
        <v>0.16666666666667052</v>
      </c>
    </row>
    <row r="190" spans="1:19" x14ac:dyDescent="0.2">
      <c r="A190" t="str">
        <f>CONCATENATE(Table2[[#This Row],[Sector]],YEAR(Table2[[#This Row],[Cutoff]]),ROUNDUP(MONTH(Table2[[#This Row],[Cutoff]])/3,0),YEAR(Table2[[#This Row],[TargetDate]]),ROUNDUP(MONTH(Table2[[#This Row],[TargetDate]])/3,0))</f>
        <v>B Delfstoffenwinning2022120232</v>
      </c>
      <c r="B190" t="s">
        <v>20</v>
      </c>
      <c r="C190" s="3">
        <v>44562</v>
      </c>
      <c r="D190" s="3">
        <v>45017</v>
      </c>
      <c r="E190">
        <v>5</v>
      </c>
      <c r="F190">
        <v>4.3499388098013094</v>
      </c>
      <c r="G190">
        <v>4.5999999999999996</v>
      </c>
      <c r="H190">
        <v>0.25006119019869111</v>
      </c>
      <c r="I190">
        <v>5.4361128304063291</v>
      </c>
      <c r="J190">
        <v>-0.25006119019869111</v>
      </c>
      <c r="K190">
        <f>_xlfn.NORM.DIST(Table2[[#This Row],[Bias_RF]],AVERAGE(Table2[Bias_RF]),_xlfn.STDEV.P(Table2[Bias_RF]),FALSE)</f>
        <v>0.46758496678430855</v>
      </c>
      <c r="L190">
        <f>VLOOKUP(Table2[[#This Row],[Key]],[1]!Table1[#Data],7,0)</f>
        <v>4.2543934520948001</v>
      </c>
      <c r="M190">
        <f>VLOOKUP(Table2[[#This Row],[Key]],[1]!Table1[#Data],8,0)</f>
        <v>4.3</v>
      </c>
      <c r="N190">
        <f>Table2[[#This Row],[Auto Arima]]-Table2[[#This Row],[Actual]]</f>
        <v>-0.34560654790519951</v>
      </c>
      <c r="O190">
        <f>_xlfn.NORM.DIST(Table2[[#This Row],[Bias_Arima]],AVERAGE(Table2[Bias_Arima]),_xlfn.STDEV.P(Table2[Bias_Arima]),FALSE)</f>
        <v>0.65115298621594886</v>
      </c>
      <c r="P190">
        <f>Table2[[#This Row],[WA]]-Table2[[#This Row],[Actual]]</f>
        <v>-0.29999999999999982</v>
      </c>
      <c r="Q190">
        <f>_xlfn.NORM.DIST(Table2[[#This Row],[Bias_WA]],AVERAGE(Table2[Bias_WA]),_xlfn.STDEV.P(Table2[Bias_WA]),FALSE)</f>
        <v>0.6030805375300422</v>
      </c>
      <c r="R190">
        <f>ABS(Table2[[#This Row],[Bias_Arima]])</f>
        <v>0.34560654790519951</v>
      </c>
      <c r="S190">
        <f>ABS(Table2[[#This Row],[Bias_WA]])</f>
        <v>0.29999999999999982</v>
      </c>
    </row>
    <row r="191" spans="1:19" x14ac:dyDescent="0.2">
      <c r="A191" t="str">
        <f>CONCATENATE(Table2[[#This Row],[Sector]],YEAR(Table2[[#This Row],[Cutoff]]),ROUNDUP(MONTH(Table2[[#This Row],[Cutoff]])/3,0),YEAR(Table2[[#This Row],[TargetDate]]),ROUNDUP(MONTH(Table2[[#This Row],[TargetDate]])/3,0))</f>
        <v>B Delfstoffenwinning2022120233</v>
      </c>
      <c r="B191" t="s">
        <v>20</v>
      </c>
      <c r="C191" s="3">
        <v>44562</v>
      </c>
      <c r="D191" s="3">
        <v>45108</v>
      </c>
      <c r="E191">
        <v>6</v>
      </c>
      <c r="F191">
        <v>4.3626054764679756</v>
      </c>
      <c r="G191">
        <v>4.3</v>
      </c>
      <c r="H191">
        <v>6.2605476467975762E-2</v>
      </c>
      <c r="I191">
        <v>1.4559413132087391</v>
      </c>
      <c r="J191">
        <v>6.2605476467975762E-2</v>
      </c>
      <c r="K191">
        <f>_xlfn.NORM.DIST(Table2[[#This Row],[Bias_RF]],AVERAGE(Table2[Bias_RF]),_xlfn.STDEV.P(Table2[Bias_RF]),FALSE)</f>
        <v>0.33657384499612036</v>
      </c>
      <c r="L191">
        <f>VLOOKUP(Table2[[#This Row],[Key]],[1]!Table1[#Data],7,0)</f>
        <v>3.9339167999012998</v>
      </c>
      <c r="M191">
        <f>VLOOKUP(Table2[[#This Row],[Key]],[1]!Table1[#Data],8,0)</f>
        <v>4.2666666666666604</v>
      </c>
      <c r="N191">
        <f>Table2[[#This Row],[Auto Arima]]-Table2[[#This Row],[Actual]]</f>
        <v>-0.36608320009869999</v>
      </c>
      <c r="O191">
        <f>_xlfn.NORM.DIST(Table2[[#This Row],[Bias_Arima]],AVERAGE(Table2[Bias_Arima]),_xlfn.STDEV.P(Table2[Bias_Arima]),FALSE)</f>
        <v>0.64399058861972935</v>
      </c>
      <c r="P191">
        <f>Table2[[#This Row],[WA]]-Table2[[#This Row],[Actual]]</f>
        <v>-3.3333333333339432E-2</v>
      </c>
      <c r="Q191">
        <f>_xlfn.NORM.DIST(Table2[[#This Row],[Bias_WA]],AVERAGE(Table2[Bias_WA]),_xlfn.STDEV.P(Table2[Bias_WA]),FALSE)</f>
        <v>0.40900326000180548</v>
      </c>
      <c r="R191">
        <f>ABS(Table2[[#This Row],[Bias_Arima]])</f>
        <v>0.36608320009869999</v>
      </c>
      <c r="S191">
        <f>ABS(Table2[[#This Row],[Bias_WA]])</f>
        <v>3.3333333333339432E-2</v>
      </c>
    </row>
    <row r="192" spans="1:19" x14ac:dyDescent="0.2">
      <c r="A192" t="str">
        <f>CONCATENATE(Table2[[#This Row],[Sector]],YEAR(Table2[[#This Row],[Cutoff]]),ROUNDUP(MONTH(Table2[[#This Row],[Cutoff]])/3,0),YEAR(Table2[[#This Row],[TargetDate]]),ROUNDUP(MONTH(Table2[[#This Row],[TargetDate]])/3,0))</f>
        <v>B Delfstoffenwinning2022120234</v>
      </c>
      <c r="B192" t="s">
        <v>20</v>
      </c>
      <c r="C192" s="3">
        <v>44562</v>
      </c>
      <c r="D192" s="3">
        <v>45200</v>
      </c>
      <c r="E192">
        <v>7</v>
      </c>
      <c r="F192">
        <v>4.3433763098013092</v>
      </c>
      <c r="G192">
        <v>5.2</v>
      </c>
      <c r="H192">
        <v>0.856623690198691</v>
      </c>
      <c r="I192">
        <v>16.47353250382098</v>
      </c>
      <c r="J192">
        <v>-0.856623690198691</v>
      </c>
      <c r="K192">
        <f>_xlfn.NORM.DIST(Table2[[#This Row],[Bias_RF]],AVERAGE(Table2[Bias_RF]),_xlfn.STDEV.P(Table2[Bias_RF]),FALSE)</f>
        <v>0.52537972473382932</v>
      </c>
      <c r="L192">
        <f>VLOOKUP(Table2[[#This Row],[Key]],[1]!Table1[#Data],7,0)</f>
        <v>4.4684845940487099</v>
      </c>
      <c r="M192">
        <f>VLOOKUP(Table2[[#This Row],[Key]],[1]!Table1[#Data],8,0)</f>
        <v>4.6333333333333302</v>
      </c>
      <c r="N192">
        <f>Table2[[#This Row],[Auto Arima]]-Table2[[#This Row],[Actual]]</f>
        <v>-0.73151540595129028</v>
      </c>
      <c r="O192">
        <f>_xlfn.NORM.DIST(Table2[[#This Row],[Bias_Arima]],AVERAGE(Table2[Bias_Arima]),_xlfn.STDEV.P(Table2[Bias_Arima]),FALSE)</f>
        <v>0.4304710766137414</v>
      </c>
      <c r="P192">
        <f>Table2[[#This Row],[WA]]-Table2[[#This Row],[Actual]]</f>
        <v>-0.56666666666666998</v>
      </c>
      <c r="Q192">
        <f>_xlfn.NORM.DIST(Table2[[#This Row],[Bias_WA]],AVERAGE(Table2[Bias_WA]),_xlfn.STDEV.P(Table2[Bias_WA]),FALSE)</f>
        <v>0.70881241059406874</v>
      </c>
      <c r="R192">
        <f>ABS(Table2[[#This Row],[Bias_Arima]])</f>
        <v>0.73151540595129028</v>
      </c>
      <c r="S192">
        <f>ABS(Table2[[#This Row],[Bias_WA]])</f>
        <v>0.56666666666666998</v>
      </c>
    </row>
    <row r="193" spans="1:19" x14ac:dyDescent="0.2">
      <c r="A193" t="str">
        <f>CONCATENATE(Table2[[#This Row],[Sector]],YEAR(Table2[[#This Row],[Cutoff]]),ROUNDUP(MONTH(Table2[[#This Row],[Cutoff]])/3,0),YEAR(Table2[[#This Row],[TargetDate]]),ROUNDUP(MONTH(Table2[[#This Row],[TargetDate]])/3,0))</f>
        <v>B Delfstoffenwinning2022120241</v>
      </c>
      <c r="B193" t="s">
        <v>20</v>
      </c>
      <c r="C193" s="3">
        <v>44562</v>
      </c>
      <c r="D193" s="3">
        <v>45292</v>
      </c>
      <c r="E193">
        <v>8</v>
      </c>
      <c r="F193">
        <v>4.3626054764679756</v>
      </c>
      <c r="G193">
        <v>4.7</v>
      </c>
      <c r="H193">
        <v>0.33739452353202459</v>
      </c>
      <c r="I193">
        <v>7.1786068836600974</v>
      </c>
      <c r="J193">
        <v>-0.33739452353202459</v>
      </c>
      <c r="K193">
        <f>_xlfn.NORM.DIST(Table2[[#This Row],[Bias_RF]],AVERAGE(Table2[Bias_RF]),_xlfn.STDEV.P(Table2[Bias_RF]),FALSE)</f>
        <v>0.49608772847283922</v>
      </c>
      <c r="L193">
        <f>VLOOKUP(Table2[[#This Row],[Key]],[1]!Table1[#Data],7,0)</f>
        <v>4.9058609941889504</v>
      </c>
      <c r="M193">
        <f>VLOOKUP(Table2[[#This Row],[Key]],[1]!Table1[#Data],8,0)</f>
        <v>5.0333333333333297</v>
      </c>
      <c r="N193">
        <f>Table2[[#This Row],[Auto Arima]]-Table2[[#This Row],[Actual]]</f>
        <v>0.20586099418895021</v>
      </c>
      <c r="O193">
        <f>_xlfn.NORM.DIST(Table2[[#This Row],[Bias_Arima]],AVERAGE(Table2[Bias_Arima]),_xlfn.STDEV.P(Table2[Bias_Arima]),FALSE)</f>
        <v>0.55401749155535673</v>
      </c>
      <c r="P193">
        <f>Table2[[#This Row],[WA]]-Table2[[#This Row],[Actual]]</f>
        <v>0.33333333333332948</v>
      </c>
      <c r="Q193">
        <f>_xlfn.NORM.DIST(Table2[[#This Row],[Bias_WA]],AVERAGE(Table2[Bias_WA]),_xlfn.STDEV.P(Table2[Bias_WA]),FALSE)</f>
        <v>0.16558277829275306</v>
      </c>
      <c r="R193">
        <f>ABS(Table2[[#This Row],[Bias_Arima]])</f>
        <v>0.20586099418895021</v>
      </c>
      <c r="S193">
        <f>ABS(Table2[[#This Row],[Bias_WA]])</f>
        <v>0.33333333333332948</v>
      </c>
    </row>
    <row r="194" spans="1:19" x14ac:dyDescent="0.2">
      <c r="A194" t="str">
        <f>CONCATENATE(Table2[[#This Row],[Sector]],YEAR(Table2[[#This Row],[Cutoff]]),ROUNDUP(MONTH(Table2[[#This Row],[Cutoff]])/3,0),YEAR(Table2[[#This Row],[TargetDate]]),ROUNDUP(MONTH(Table2[[#This Row],[TargetDate]])/3,0))</f>
        <v>B Delfstoffenwinning2022220223</v>
      </c>
      <c r="B194" t="s">
        <v>20</v>
      </c>
      <c r="C194" s="3">
        <v>44652</v>
      </c>
      <c r="D194" s="3">
        <v>44743</v>
      </c>
      <c r="E194">
        <v>1</v>
      </c>
      <c r="F194">
        <v>4.4826416611166611</v>
      </c>
      <c r="G194">
        <v>4.2</v>
      </c>
      <c r="H194">
        <v>0.28264166111666089</v>
      </c>
      <c r="I194">
        <v>6.7295633599204967</v>
      </c>
      <c r="J194">
        <v>0.28264166111666089</v>
      </c>
      <c r="K194">
        <f>_xlfn.NORM.DIST(Table2[[#This Row],[Bias_RF]],AVERAGE(Table2[Bias_RF]),_xlfn.STDEV.P(Table2[Bias_RF]),FALSE)</f>
        <v>0.23933753954320292</v>
      </c>
      <c r="L194">
        <f>VLOOKUP(Table2[[#This Row],[Key]],[1]!Table1[#Data],7,0)</f>
        <v>4.0493260695337696</v>
      </c>
      <c r="M194">
        <f>VLOOKUP(Table2[[#This Row],[Key]],[1]!Table1[#Data],8,0)</f>
        <v>4.2666666666666604</v>
      </c>
      <c r="N194">
        <f>Table2[[#This Row],[Auto Arima]]-Table2[[#This Row],[Actual]]</f>
        <v>-0.15067393046623057</v>
      </c>
      <c r="O194">
        <f>_xlfn.NORM.DIST(Table2[[#This Row],[Bias_Arima]],AVERAGE(Table2[Bias_Arima]),_xlfn.STDEV.P(Table2[Bias_Arima]),FALSE)</f>
        <v>0.68053193155202252</v>
      </c>
      <c r="P194">
        <f>Table2[[#This Row],[WA]]-Table2[[#This Row],[Actual]]</f>
        <v>6.6666666666660213E-2</v>
      </c>
      <c r="Q194">
        <f>_xlfn.NORM.DIST(Table2[[#This Row],[Bias_WA]],AVERAGE(Table2[Bias_WA]),_xlfn.STDEV.P(Table2[Bias_WA]),FALSE)</f>
        <v>0.333496251474098</v>
      </c>
      <c r="R194">
        <f>ABS(Table2[[#This Row],[Bias_Arima]])</f>
        <v>0.15067393046623057</v>
      </c>
      <c r="S194">
        <f>ABS(Table2[[#This Row],[Bias_WA]])</f>
        <v>6.6666666666660213E-2</v>
      </c>
    </row>
    <row r="195" spans="1:19" x14ac:dyDescent="0.2">
      <c r="A195" t="str">
        <f>CONCATENATE(Table2[[#This Row],[Sector]],YEAR(Table2[[#This Row],[Cutoff]]),ROUNDUP(MONTH(Table2[[#This Row],[Cutoff]])/3,0),YEAR(Table2[[#This Row],[TargetDate]]),ROUNDUP(MONTH(Table2[[#This Row],[TargetDate]])/3,0))</f>
        <v>B Delfstoffenwinning2022220224</v>
      </c>
      <c r="B195" t="s">
        <v>20</v>
      </c>
      <c r="C195" s="3">
        <v>44652</v>
      </c>
      <c r="D195" s="3">
        <v>44835</v>
      </c>
      <c r="E195">
        <v>2</v>
      </c>
      <c r="F195">
        <v>4.6850839521589513</v>
      </c>
      <c r="G195">
        <v>5</v>
      </c>
      <c r="H195">
        <v>0.31491604784104871</v>
      </c>
      <c r="I195">
        <v>6.298320956820973</v>
      </c>
      <c r="J195">
        <v>-0.31491604784104871</v>
      </c>
      <c r="K195">
        <f>_xlfn.NORM.DIST(Table2[[#This Row],[Bias_RF]],AVERAGE(Table2[Bias_RF]),_xlfn.STDEV.P(Table2[Bias_RF]),FALSE)</f>
        <v>0.48925587891539268</v>
      </c>
      <c r="L195">
        <f>VLOOKUP(Table2[[#This Row],[Key]],[1]!Table1[#Data],7,0)</f>
        <v>4.5843356295193098</v>
      </c>
      <c r="M195">
        <f>VLOOKUP(Table2[[#This Row],[Key]],[1]!Table1[#Data],8,0)</f>
        <v>4.6333333333333302</v>
      </c>
      <c r="N195">
        <f>Table2[[#This Row],[Auto Arima]]-Table2[[#This Row],[Actual]]</f>
        <v>-0.41566437048069016</v>
      </c>
      <c r="O195">
        <f>_xlfn.NORM.DIST(Table2[[#This Row],[Bias_Arima]],AVERAGE(Table2[Bias_Arima]),_xlfn.STDEV.P(Table2[Bias_Arima]),FALSE)</f>
        <v>0.62380833682632475</v>
      </c>
      <c r="P195">
        <f>Table2[[#This Row],[WA]]-Table2[[#This Row],[Actual]]</f>
        <v>-0.3666666666666698</v>
      </c>
      <c r="Q195">
        <f>_xlfn.NORM.DIST(Table2[[#This Row],[Bias_WA]],AVERAGE(Table2[Bias_WA]),_xlfn.STDEV.P(Table2[Bias_WA]),FALSE)</f>
        <v>0.6414281109017782</v>
      </c>
      <c r="R195">
        <f>ABS(Table2[[#This Row],[Bias_Arima]])</f>
        <v>0.41566437048069016</v>
      </c>
      <c r="S195">
        <f>ABS(Table2[[#This Row],[Bias_WA]])</f>
        <v>0.3666666666666698</v>
      </c>
    </row>
    <row r="196" spans="1:19" x14ac:dyDescent="0.2">
      <c r="A196" t="str">
        <f>CONCATENATE(Table2[[#This Row],[Sector]],YEAR(Table2[[#This Row],[Cutoff]]),ROUNDUP(MONTH(Table2[[#This Row],[Cutoff]])/3,0),YEAR(Table2[[#This Row],[TargetDate]]),ROUNDUP(MONTH(Table2[[#This Row],[TargetDate]])/3,0))</f>
        <v>B Delfstoffenwinning2022220231</v>
      </c>
      <c r="B196" t="s">
        <v>20</v>
      </c>
      <c r="C196" s="3">
        <v>44652</v>
      </c>
      <c r="D196" s="3">
        <v>44927</v>
      </c>
      <c r="E196">
        <v>3</v>
      </c>
      <c r="F196">
        <v>4.3639310956200648</v>
      </c>
      <c r="G196">
        <v>5.2</v>
      </c>
      <c r="H196">
        <v>0.83606890437993542</v>
      </c>
      <c r="I196">
        <v>16.078248161152601</v>
      </c>
      <c r="J196">
        <v>-0.83606890437993542</v>
      </c>
      <c r="K196">
        <f>_xlfn.NORM.DIST(Table2[[#This Row],[Bias_RF]],AVERAGE(Table2[Bias_RF]),_xlfn.STDEV.P(Table2[Bias_RF]),FALSE)</f>
        <v>0.5292350589494329</v>
      </c>
      <c r="L196">
        <f>VLOOKUP(Table2[[#This Row],[Key]],[1]!Table1[#Data],7,0)</f>
        <v>5.0217846597548004</v>
      </c>
      <c r="M196">
        <f>VLOOKUP(Table2[[#This Row],[Key]],[1]!Table1[#Data],8,0)</f>
        <v>5.0333333333333297</v>
      </c>
      <c r="N196">
        <f>Table2[[#This Row],[Auto Arima]]-Table2[[#This Row],[Actual]]</f>
        <v>-0.1782153402451998</v>
      </c>
      <c r="O196">
        <f>_xlfn.NORM.DIST(Table2[[#This Row],[Bias_Arima]],AVERAGE(Table2[Bias_Arima]),_xlfn.STDEV.P(Table2[Bias_Arima]),FALSE)</f>
        <v>0.68085880335076876</v>
      </c>
      <c r="P196">
        <f>Table2[[#This Row],[WA]]-Table2[[#This Row],[Actual]]</f>
        <v>-0.16666666666667052</v>
      </c>
      <c r="Q196">
        <f>_xlfn.NORM.DIST(Table2[[#This Row],[Bias_WA]],AVERAGE(Table2[Bias_WA]),_xlfn.STDEV.P(Table2[Bias_WA]),FALSE)</f>
        <v>0.51093141851898105</v>
      </c>
      <c r="R196">
        <f>ABS(Table2[[#This Row],[Bias_Arima]])</f>
        <v>0.1782153402451998</v>
      </c>
      <c r="S196">
        <f>ABS(Table2[[#This Row],[Bias_WA]])</f>
        <v>0.16666666666667052</v>
      </c>
    </row>
    <row r="197" spans="1:19" x14ac:dyDescent="0.2">
      <c r="A197" t="str">
        <f>CONCATENATE(Table2[[#This Row],[Sector]],YEAR(Table2[[#This Row],[Cutoff]]),ROUNDUP(MONTH(Table2[[#This Row],[Cutoff]])/3,0),YEAR(Table2[[#This Row],[TargetDate]]),ROUNDUP(MONTH(Table2[[#This Row],[TargetDate]])/3,0))</f>
        <v>B Delfstoffenwinning2022220232</v>
      </c>
      <c r="B197" t="s">
        <v>20</v>
      </c>
      <c r="C197" s="3">
        <v>44652</v>
      </c>
      <c r="D197" s="3">
        <v>45017</v>
      </c>
      <c r="E197">
        <v>4</v>
      </c>
      <c r="F197">
        <v>4.3487772494662176</v>
      </c>
      <c r="G197">
        <v>4.5999999999999996</v>
      </c>
      <c r="H197">
        <v>0.25122275053378118</v>
      </c>
      <c r="I197">
        <v>5.4613641420387218</v>
      </c>
      <c r="J197">
        <v>-0.25122275053378118</v>
      </c>
      <c r="K197">
        <f>_xlfn.NORM.DIST(Table2[[#This Row],[Bias_RF]],AVERAGE(Table2[Bias_RF]),_xlfn.STDEV.P(Table2[Bias_RF]),FALSE)</f>
        <v>0.46799689199865852</v>
      </c>
      <c r="L197">
        <f>VLOOKUP(Table2[[#This Row],[Key]],[1]!Table1[#Data],7,0)</f>
        <v>4.2053222491463398</v>
      </c>
      <c r="M197">
        <f>VLOOKUP(Table2[[#This Row],[Key]],[1]!Table1[#Data],8,0)</f>
        <v>4.36666666666666</v>
      </c>
      <c r="N197">
        <f>Table2[[#This Row],[Auto Arima]]-Table2[[#This Row],[Actual]]</f>
        <v>-0.39467775085365986</v>
      </c>
      <c r="O197">
        <f>_xlfn.NORM.DIST(Table2[[#This Row],[Bias_Arima]],AVERAGE(Table2[Bias_Arima]),_xlfn.STDEV.P(Table2[Bias_Arima]),FALSE)</f>
        <v>0.6328255874089016</v>
      </c>
      <c r="P197">
        <f>Table2[[#This Row],[WA]]-Table2[[#This Row],[Actual]]</f>
        <v>-0.23333333333333961</v>
      </c>
      <c r="Q197">
        <f>_xlfn.NORM.DIST(Table2[[#This Row],[Bias_WA]],AVERAGE(Table2[Bias_WA]),_xlfn.STDEV.P(Table2[Bias_WA]),FALSE)</f>
        <v>0.55904511038871019</v>
      </c>
      <c r="R197">
        <f>ABS(Table2[[#This Row],[Bias_Arima]])</f>
        <v>0.39467775085365986</v>
      </c>
      <c r="S197">
        <f>ABS(Table2[[#This Row],[Bias_WA]])</f>
        <v>0.23333333333333961</v>
      </c>
    </row>
    <row r="198" spans="1:19" x14ac:dyDescent="0.2">
      <c r="A198" t="str">
        <f>CONCATENATE(Table2[[#This Row],[Sector]],YEAR(Table2[[#This Row],[Cutoff]]),ROUNDUP(MONTH(Table2[[#This Row],[Cutoff]])/3,0),YEAR(Table2[[#This Row],[TargetDate]]),ROUNDUP(MONTH(Table2[[#This Row],[TargetDate]])/3,0))</f>
        <v>B Delfstoffenwinning2022220233</v>
      </c>
      <c r="B198" t="s">
        <v>20</v>
      </c>
      <c r="C198" s="3">
        <v>44652</v>
      </c>
      <c r="D198" s="3">
        <v>45108</v>
      </c>
      <c r="E198">
        <v>5</v>
      </c>
      <c r="F198">
        <v>4.3639310956200648</v>
      </c>
      <c r="G198">
        <v>4.3</v>
      </c>
      <c r="H198">
        <v>6.3931095620064937E-2</v>
      </c>
      <c r="I198">
        <v>1.486769665582905</v>
      </c>
      <c r="J198">
        <v>6.3931095620064937E-2</v>
      </c>
      <c r="K198">
        <f>_xlfn.NORM.DIST(Table2[[#This Row],[Bias_RF]],AVERAGE(Table2[Bias_RF]),_xlfn.STDEV.P(Table2[Bias_RF]),FALSE)</f>
        <v>0.33597427329793639</v>
      </c>
      <c r="L198">
        <f>VLOOKUP(Table2[[#This Row],[Key]],[1]!Table1[#Data],7,0)</f>
        <v>3.91375344093285</v>
      </c>
      <c r="M198">
        <f>VLOOKUP(Table2[[#This Row],[Key]],[1]!Table1[#Data],8,0)</f>
        <v>4.2666666666666604</v>
      </c>
      <c r="N198">
        <f>Table2[[#This Row],[Auto Arima]]-Table2[[#This Row],[Actual]]</f>
        <v>-0.38624655906714978</v>
      </c>
      <c r="O198">
        <f>_xlfn.NORM.DIST(Table2[[#This Row],[Bias_Arima]],AVERAGE(Table2[Bias_Arima]),_xlfn.STDEV.P(Table2[Bias_Arima]),FALSE)</f>
        <v>0.63625487984402318</v>
      </c>
      <c r="P198">
        <f>Table2[[#This Row],[WA]]-Table2[[#This Row],[Actual]]</f>
        <v>-3.3333333333339432E-2</v>
      </c>
      <c r="Q198">
        <f>_xlfn.NORM.DIST(Table2[[#This Row],[Bias_WA]],AVERAGE(Table2[Bias_WA]),_xlfn.STDEV.P(Table2[Bias_WA]),FALSE)</f>
        <v>0.40900326000180548</v>
      </c>
      <c r="R198">
        <f>ABS(Table2[[#This Row],[Bias_Arima]])</f>
        <v>0.38624655906714978</v>
      </c>
      <c r="S198">
        <f>ABS(Table2[[#This Row],[Bias_WA]])</f>
        <v>3.3333333333339432E-2</v>
      </c>
    </row>
    <row r="199" spans="1:19" x14ac:dyDescent="0.2">
      <c r="A199" t="str">
        <f>CONCATENATE(Table2[[#This Row],[Sector]],YEAR(Table2[[#This Row],[Cutoff]]),ROUNDUP(MONTH(Table2[[#This Row],[Cutoff]])/3,0),YEAR(Table2[[#This Row],[TargetDate]]),ROUNDUP(MONTH(Table2[[#This Row],[TargetDate]])/3,0))</f>
        <v>B Delfstoffenwinning2022220234</v>
      </c>
      <c r="B199" t="s">
        <v>20</v>
      </c>
      <c r="C199" s="3">
        <v>44652</v>
      </c>
      <c r="D199" s="3">
        <v>45200</v>
      </c>
      <c r="E199">
        <v>6</v>
      </c>
      <c r="F199">
        <v>4.3187724417739108</v>
      </c>
      <c r="G199">
        <v>5.2</v>
      </c>
      <c r="H199">
        <v>0.88122755822608934</v>
      </c>
      <c r="I199">
        <v>16.946683812040181</v>
      </c>
      <c r="J199">
        <v>-0.88122755822608934</v>
      </c>
      <c r="K199">
        <f>_xlfn.NORM.DIST(Table2[[#This Row],[Bias_RF]],AVERAGE(Table2[Bias_RF]),_xlfn.STDEV.P(Table2[Bias_RF]),FALSE)</f>
        <v>0.52026116337808515</v>
      </c>
      <c r="L199">
        <f>VLOOKUP(Table2[[#This Row],[Key]],[1]!Table1[#Data],7,0)</f>
        <v>4.4487630009183796</v>
      </c>
      <c r="M199">
        <f>VLOOKUP(Table2[[#This Row],[Key]],[1]!Table1[#Data],8,0)</f>
        <v>4.6333333333333302</v>
      </c>
      <c r="N199">
        <f>Table2[[#This Row],[Auto Arima]]-Table2[[#This Row],[Actual]]</f>
        <v>-0.75123699908162056</v>
      </c>
      <c r="O199">
        <f>_xlfn.NORM.DIST(Table2[[#This Row],[Bias_Arima]],AVERAGE(Table2[Bias_Arima]),_xlfn.STDEV.P(Table2[Bias_Arima]),FALSE)</f>
        <v>0.41657959551619284</v>
      </c>
      <c r="P199">
        <f>Table2[[#This Row],[WA]]-Table2[[#This Row],[Actual]]</f>
        <v>-0.56666666666666998</v>
      </c>
      <c r="Q199">
        <f>_xlfn.NORM.DIST(Table2[[#This Row],[Bias_WA]],AVERAGE(Table2[Bias_WA]),_xlfn.STDEV.P(Table2[Bias_WA]),FALSE)</f>
        <v>0.70881241059406874</v>
      </c>
      <c r="R199">
        <f>ABS(Table2[[#This Row],[Bias_Arima]])</f>
        <v>0.75123699908162056</v>
      </c>
      <c r="S199">
        <f>ABS(Table2[[#This Row],[Bias_WA]])</f>
        <v>0.56666666666666998</v>
      </c>
    </row>
    <row r="200" spans="1:19" x14ac:dyDescent="0.2">
      <c r="A200" t="str">
        <f>CONCATENATE(Table2[[#This Row],[Sector]],YEAR(Table2[[#This Row],[Cutoff]]),ROUNDUP(MONTH(Table2[[#This Row],[Cutoff]])/3,0),YEAR(Table2[[#This Row],[TargetDate]]),ROUNDUP(MONTH(Table2[[#This Row],[TargetDate]])/3,0))</f>
        <v>B Delfstoffenwinning2022220241</v>
      </c>
      <c r="B200" t="s">
        <v>20</v>
      </c>
      <c r="C200" s="3">
        <v>44652</v>
      </c>
      <c r="D200" s="3">
        <v>45292</v>
      </c>
      <c r="E200">
        <v>7</v>
      </c>
      <c r="F200">
        <v>4.3639310956200648</v>
      </c>
      <c r="G200">
        <v>4.7</v>
      </c>
      <c r="H200">
        <v>0.33606890437993542</v>
      </c>
      <c r="I200">
        <v>7.1504022208496902</v>
      </c>
      <c r="J200">
        <v>-0.33606890437993542</v>
      </c>
      <c r="K200">
        <f>_xlfn.NORM.DIST(Table2[[#This Row],[Bias_RF]],AVERAGE(Table2[Bias_RF]),_xlfn.STDEV.P(Table2[Bias_RF]),FALSE)</f>
        <v>0.49569519492243075</v>
      </c>
      <c r="L200">
        <f>VLOOKUP(Table2[[#This Row],[Key]],[1]!Table1[#Data],7,0)</f>
        <v>4.8862120311538702</v>
      </c>
      <c r="M200">
        <f>VLOOKUP(Table2[[#This Row],[Key]],[1]!Table1[#Data],8,0)</f>
        <v>5.0333333333333297</v>
      </c>
      <c r="N200">
        <f>Table2[[#This Row],[Auto Arima]]-Table2[[#This Row],[Actual]]</f>
        <v>0.18621203115386997</v>
      </c>
      <c r="O200">
        <f>_xlfn.NORM.DIST(Table2[[#This Row],[Bias_Arima]],AVERAGE(Table2[Bias_Arima]),_xlfn.STDEV.P(Table2[Bias_Arima]),FALSE)</f>
        <v>0.56576189004710031</v>
      </c>
      <c r="P200">
        <f>Table2[[#This Row],[WA]]-Table2[[#This Row],[Actual]]</f>
        <v>0.33333333333332948</v>
      </c>
      <c r="Q200">
        <f>_xlfn.NORM.DIST(Table2[[#This Row],[Bias_WA]],AVERAGE(Table2[Bias_WA]),_xlfn.STDEV.P(Table2[Bias_WA]),FALSE)</f>
        <v>0.16558277829275306</v>
      </c>
      <c r="R200">
        <f>ABS(Table2[[#This Row],[Bias_Arima]])</f>
        <v>0.18621203115386997</v>
      </c>
      <c r="S200">
        <f>ABS(Table2[[#This Row],[Bias_WA]])</f>
        <v>0.33333333333332948</v>
      </c>
    </row>
    <row r="201" spans="1:19" x14ac:dyDescent="0.2">
      <c r="A201" t="str">
        <f>CONCATENATE(Table2[[#This Row],[Sector]],YEAR(Table2[[#This Row],[Cutoff]]),ROUNDUP(MONTH(Table2[[#This Row],[Cutoff]])/3,0),YEAR(Table2[[#This Row],[TargetDate]]),ROUNDUP(MONTH(Table2[[#This Row],[TargetDate]])/3,0))</f>
        <v>B Delfstoffenwinning2022220242</v>
      </c>
      <c r="B201" t="s">
        <v>20</v>
      </c>
      <c r="C201" s="3">
        <v>44652</v>
      </c>
      <c r="D201" s="3">
        <v>45383</v>
      </c>
      <c r="E201">
        <v>8</v>
      </c>
      <c r="F201">
        <v>4.3187724417739108</v>
      </c>
      <c r="G201">
        <v>4.4000000000000004</v>
      </c>
      <c r="H201">
        <v>8.1227558226089513E-2</v>
      </c>
      <c r="I201">
        <v>1.846080868774761</v>
      </c>
      <c r="J201">
        <v>-8.1227558226089513E-2</v>
      </c>
      <c r="K201">
        <f>_xlfn.NORM.DIST(Table2[[#This Row],[Bias_RF]],AVERAGE(Table2[Bias_RF]),_xlfn.STDEV.P(Table2[Bias_RF]),FALSE)</f>
        <v>0.4005175060940685</v>
      </c>
      <c r="L201">
        <f>VLOOKUP(Table2[[#This Row],[Key]],[1]!Table1[#Data],7,0)</f>
        <v>4.0605432667447001</v>
      </c>
      <c r="M201">
        <f>VLOOKUP(Table2[[#This Row],[Key]],[1]!Table1[#Data],8,0)</f>
        <v>4.36666666666666</v>
      </c>
      <c r="N201">
        <f>Table2[[#This Row],[Auto Arima]]-Table2[[#This Row],[Actual]]</f>
        <v>-0.33945673325530024</v>
      </c>
      <c r="O201">
        <f>_xlfn.NORM.DIST(Table2[[#This Row],[Bias_Arima]],AVERAGE(Table2[Bias_Arima]),_xlfn.STDEV.P(Table2[Bias_Arima]),FALSE)</f>
        <v>0.65316379718789352</v>
      </c>
      <c r="P201">
        <f>Table2[[#This Row],[WA]]-Table2[[#This Row],[Actual]]</f>
        <v>-3.333333333334032E-2</v>
      </c>
      <c r="Q201">
        <f>_xlfn.NORM.DIST(Table2[[#This Row],[Bias_WA]],AVERAGE(Table2[Bias_WA]),_xlfn.STDEV.P(Table2[Bias_WA]),FALSE)</f>
        <v>0.40900326000180615</v>
      </c>
      <c r="R201">
        <f>ABS(Table2[[#This Row],[Bias_Arima]])</f>
        <v>0.33945673325530024</v>
      </c>
      <c r="S201">
        <f>ABS(Table2[[#This Row],[Bias_WA]])</f>
        <v>3.333333333334032E-2</v>
      </c>
    </row>
    <row r="202" spans="1:19" x14ac:dyDescent="0.2">
      <c r="A202" t="str">
        <f>CONCATENATE(Table2[[#This Row],[Sector]],YEAR(Table2[[#This Row],[Cutoff]]),ROUNDUP(MONTH(Table2[[#This Row],[Cutoff]])/3,0),YEAR(Table2[[#This Row],[TargetDate]]),ROUNDUP(MONTH(Table2[[#This Row],[TargetDate]])/3,0))</f>
        <v>B Delfstoffenwinning2022320224</v>
      </c>
      <c r="B202" t="s">
        <v>20</v>
      </c>
      <c r="C202" s="3">
        <v>44743</v>
      </c>
      <c r="D202" s="3">
        <v>44835</v>
      </c>
      <c r="E202">
        <v>1</v>
      </c>
      <c r="F202">
        <v>4.6877587313013782</v>
      </c>
      <c r="G202">
        <v>5</v>
      </c>
      <c r="H202">
        <v>0.31224126869862179</v>
      </c>
      <c r="I202">
        <v>6.2448253739724358</v>
      </c>
      <c r="J202">
        <v>-0.31224126869862179</v>
      </c>
      <c r="K202">
        <f>_xlfn.NORM.DIST(Table2[[#This Row],[Bias_RF]],AVERAGE(Table2[Bias_RF]),_xlfn.STDEV.P(Table2[Bias_RF]),FALSE)</f>
        <v>0.48841850563820383</v>
      </c>
      <c r="L202">
        <f>VLOOKUP(Table2[[#This Row],[Key]],[1]!Table1[#Data],7,0)</f>
        <v>4.6057283296696996</v>
      </c>
      <c r="M202">
        <f>VLOOKUP(Table2[[#This Row],[Key]],[1]!Table1[#Data],8,0)</f>
        <v>4.6333333333333302</v>
      </c>
      <c r="N202">
        <f>Table2[[#This Row],[Auto Arima]]-Table2[[#This Row],[Actual]]</f>
        <v>-0.39427167033030042</v>
      </c>
      <c r="O202">
        <f>_xlfn.NORM.DIST(Table2[[#This Row],[Bias_Arima]],AVERAGE(Table2[Bias_Arima]),_xlfn.STDEV.P(Table2[Bias_Arima]),FALSE)</f>
        <v>0.63299333632542432</v>
      </c>
      <c r="P202">
        <f>Table2[[#This Row],[WA]]-Table2[[#This Row],[Actual]]</f>
        <v>-0.3666666666666698</v>
      </c>
      <c r="Q202">
        <f>_xlfn.NORM.DIST(Table2[[#This Row],[Bias_WA]],AVERAGE(Table2[Bias_WA]),_xlfn.STDEV.P(Table2[Bias_WA]),FALSE)</f>
        <v>0.6414281109017782</v>
      </c>
      <c r="R202">
        <f>ABS(Table2[[#This Row],[Bias_Arima]])</f>
        <v>0.39427167033030042</v>
      </c>
      <c r="S202">
        <f>ABS(Table2[[#This Row],[Bias_WA]])</f>
        <v>0.3666666666666698</v>
      </c>
    </row>
    <row r="203" spans="1:19" x14ac:dyDescent="0.2">
      <c r="A203" t="str">
        <f>CONCATENATE(Table2[[#This Row],[Sector]],YEAR(Table2[[#This Row],[Cutoff]]),ROUNDUP(MONTH(Table2[[#This Row],[Cutoff]])/3,0),YEAR(Table2[[#This Row],[TargetDate]]),ROUNDUP(MONTH(Table2[[#This Row],[TargetDate]])/3,0))</f>
        <v>B Delfstoffenwinning2022320231</v>
      </c>
      <c r="B203" t="s">
        <v>20</v>
      </c>
      <c r="C203" s="3">
        <v>44743</v>
      </c>
      <c r="D203" s="3">
        <v>44927</v>
      </c>
      <c r="E203">
        <v>2</v>
      </c>
      <c r="F203">
        <v>4.3668016120317592</v>
      </c>
      <c r="G203">
        <v>5.2</v>
      </c>
      <c r="H203">
        <v>0.83319838796824097</v>
      </c>
      <c r="I203">
        <v>16.023045922466171</v>
      </c>
      <c r="J203">
        <v>-0.83319838796824097</v>
      </c>
      <c r="K203">
        <f>_xlfn.NORM.DIST(Table2[[#This Row],[Bias_RF]],AVERAGE(Table2[Bias_RF]),_xlfn.STDEV.P(Table2[Bias_RF]),FALSE)</f>
        <v>0.52974240861897404</v>
      </c>
      <c r="L203">
        <f>VLOOKUP(Table2[[#This Row],[Key]],[1]!Table1[#Data],7,0)</f>
        <v>5.0421716418398397</v>
      </c>
      <c r="M203">
        <f>VLOOKUP(Table2[[#This Row],[Key]],[1]!Table1[#Data],8,0)</f>
        <v>5.0333333333333297</v>
      </c>
      <c r="N203">
        <f>Table2[[#This Row],[Auto Arima]]-Table2[[#This Row],[Actual]]</f>
        <v>-0.1578283581601605</v>
      </c>
      <c r="O203">
        <f>_xlfn.NORM.DIST(Table2[[#This Row],[Bias_Arima]],AVERAGE(Table2[Bias_Arima]),_xlfn.STDEV.P(Table2[Bias_Arima]),FALSE)</f>
        <v>0.68076144422706186</v>
      </c>
      <c r="P203">
        <f>Table2[[#This Row],[WA]]-Table2[[#This Row],[Actual]]</f>
        <v>-0.16666666666667052</v>
      </c>
      <c r="Q203">
        <f>_xlfn.NORM.DIST(Table2[[#This Row],[Bias_WA]],AVERAGE(Table2[Bias_WA]),_xlfn.STDEV.P(Table2[Bias_WA]),FALSE)</f>
        <v>0.51093141851898105</v>
      </c>
      <c r="R203">
        <f>ABS(Table2[[#This Row],[Bias_Arima]])</f>
        <v>0.1578283581601605</v>
      </c>
      <c r="S203">
        <f>ABS(Table2[[#This Row],[Bias_WA]])</f>
        <v>0.16666666666667052</v>
      </c>
    </row>
    <row r="204" spans="1:19" x14ac:dyDescent="0.2">
      <c r="A204" t="str">
        <f>CONCATENATE(Table2[[#This Row],[Sector]],YEAR(Table2[[#This Row],[Cutoff]]),ROUNDUP(MONTH(Table2[[#This Row],[Cutoff]])/3,0),YEAR(Table2[[#This Row],[TargetDate]]),ROUNDUP(MONTH(Table2[[#This Row],[TargetDate]])/3,0))</f>
        <v>B Delfstoffenwinning2022320232</v>
      </c>
      <c r="B204" t="s">
        <v>20</v>
      </c>
      <c r="C204" s="3">
        <v>44743</v>
      </c>
      <c r="D204" s="3">
        <v>45017</v>
      </c>
      <c r="E204">
        <v>3</v>
      </c>
      <c r="F204">
        <v>4.3516477658779129</v>
      </c>
      <c r="G204">
        <v>4.5999999999999996</v>
      </c>
      <c r="H204">
        <v>0.24835223412208671</v>
      </c>
      <c r="I204">
        <v>5.3989616113497121</v>
      </c>
      <c r="J204">
        <v>-0.24835223412208671</v>
      </c>
      <c r="K204">
        <f>_xlfn.NORM.DIST(Table2[[#This Row],[Bias_RF]],AVERAGE(Table2[Bias_RF]),_xlfn.STDEV.P(Table2[Bias_RF]),FALSE)</f>
        <v>0.46697743557208382</v>
      </c>
      <c r="L204">
        <f>VLOOKUP(Table2[[#This Row],[Key]],[1]!Table1[#Data],7,0)</f>
        <v>4.2259686386450204</v>
      </c>
      <c r="M204">
        <f>VLOOKUP(Table2[[#This Row],[Key]],[1]!Table1[#Data],8,0)</f>
        <v>4.36666666666666</v>
      </c>
      <c r="N204">
        <f>Table2[[#This Row],[Auto Arima]]-Table2[[#This Row],[Actual]]</f>
        <v>-0.37403136135497927</v>
      </c>
      <c r="O204">
        <f>_xlfn.NORM.DIST(Table2[[#This Row],[Bias_Arima]],AVERAGE(Table2[Bias_Arima]),_xlfn.STDEV.P(Table2[Bias_Arima]),FALSE)</f>
        <v>0.64102074141646792</v>
      </c>
      <c r="P204">
        <f>Table2[[#This Row],[WA]]-Table2[[#This Row],[Actual]]</f>
        <v>-0.23333333333333961</v>
      </c>
      <c r="Q204">
        <f>_xlfn.NORM.DIST(Table2[[#This Row],[Bias_WA]],AVERAGE(Table2[Bias_WA]),_xlfn.STDEV.P(Table2[Bias_WA]),FALSE)</f>
        <v>0.55904511038871019</v>
      </c>
      <c r="R204">
        <f>ABS(Table2[[#This Row],[Bias_Arima]])</f>
        <v>0.37403136135497927</v>
      </c>
      <c r="S204">
        <f>ABS(Table2[[#This Row],[Bias_WA]])</f>
        <v>0.23333333333333961</v>
      </c>
    </row>
    <row r="205" spans="1:19" x14ac:dyDescent="0.2">
      <c r="A205" t="str">
        <f>CONCATENATE(Table2[[#This Row],[Sector]],YEAR(Table2[[#This Row],[Cutoff]]),ROUNDUP(MONTH(Table2[[#This Row],[Cutoff]])/3,0),YEAR(Table2[[#This Row],[TargetDate]]),ROUNDUP(MONTH(Table2[[#This Row],[TargetDate]])/3,0))</f>
        <v>B Delfstoffenwinning2022320233</v>
      </c>
      <c r="B205" t="s">
        <v>20</v>
      </c>
      <c r="C205" s="3">
        <v>44743</v>
      </c>
      <c r="D205" s="3">
        <v>45108</v>
      </c>
      <c r="E205">
        <v>4</v>
      </c>
      <c r="F205">
        <v>4.3668016120317592</v>
      </c>
      <c r="G205">
        <v>4.3</v>
      </c>
      <c r="H205">
        <v>6.6801612031759383E-2</v>
      </c>
      <c r="I205">
        <v>1.5535258612037071</v>
      </c>
      <c r="J205">
        <v>6.6801612031759383E-2</v>
      </c>
      <c r="K205">
        <f>_xlfn.NORM.DIST(Table2[[#This Row],[Bias_RF]],AVERAGE(Table2[Bias_RF]),_xlfn.STDEV.P(Table2[Bias_RF]),FALSE)</f>
        <v>0.33467584075329981</v>
      </c>
      <c r="L205">
        <f>VLOOKUP(Table2[[#This Row],[Key]],[1]!Table1[#Data],7,0)</f>
        <v>3.9515029497685799</v>
      </c>
      <c r="M205">
        <f>VLOOKUP(Table2[[#This Row],[Key]],[1]!Table1[#Data],8,0)</f>
        <v>4.36666666666666</v>
      </c>
      <c r="N205">
        <f>Table2[[#This Row],[Auto Arima]]-Table2[[#This Row],[Actual]]</f>
        <v>-0.34849705023141997</v>
      </c>
      <c r="O205">
        <f>_xlfn.NORM.DIST(Table2[[#This Row],[Bias_Arima]],AVERAGE(Table2[Bias_Arima]),_xlfn.STDEV.P(Table2[Bias_Arima]),FALSE)</f>
        <v>0.65018526738067683</v>
      </c>
      <c r="P205">
        <f>Table2[[#This Row],[WA]]-Table2[[#This Row],[Actual]]</f>
        <v>6.6666666666660213E-2</v>
      </c>
      <c r="Q205">
        <f>_xlfn.NORM.DIST(Table2[[#This Row],[Bias_WA]],AVERAGE(Table2[Bias_WA]),_xlfn.STDEV.P(Table2[Bias_WA]),FALSE)</f>
        <v>0.333496251474098</v>
      </c>
      <c r="R205">
        <f>ABS(Table2[[#This Row],[Bias_Arima]])</f>
        <v>0.34849705023141997</v>
      </c>
      <c r="S205">
        <f>ABS(Table2[[#This Row],[Bias_WA]])</f>
        <v>6.6666666666660213E-2</v>
      </c>
    </row>
    <row r="206" spans="1:19" x14ac:dyDescent="0.2">
      <c r="A206" t="str">
        <f>CONCATENATE(Table2[[#This Row],[Sector]],YEAR(Table2[[#This Row],[Cutoff]]),ROUNDUP(MONTH(Table2[[#This Row],[Cutoff]])/3,0),YEAR(Table2[[#This Row],[TargetDate]]),ROUNDUP(MONTH(Table2[[#This Row],[TargetDate]])/3,0))</f>
        <v>B Delfstoffenwinning2022320234</v>
      </c>
      <c r="B206" t="s">
        <v>20</v>
      </c>
      <c r="C206" s="3">
        <v>44743</v>
      </c>
      <c r="D206" s="3">
        <v>45200</v>
      </c>
      <c r="E206">
        <v>5</v>
      </c>
      <c r="F206">
        <v>4.3228668134969608</v>
      </c>
      <c r="G206">
        <v>5.2</v>
      </c>
      <c r="H206">
        <v>0.8771331865030394</v>
      </c>
      <c r="I206">
        <v>16.867945894289221</v>
      </c>
      <c r="J206">
        <v>-0.8771331865030394</v>
      </c>
      <c r="K206">
        <f>_xlfn.NORM.DIST(Table2[[#This Row],[Bias_RF]],AVERAGE(Table2[Bias_RF]),_xlfn.STDEV.P(Table2[Bias_RF]),FALSE)</f>
        <v>0.52115039041699385</v>
      </c>
      <c r="L206">
        <f>VLOOKUP(Table2[[#This Row],[Key]],[1]!Table1[#Data],7,0)</f>
        <v>4.46550644778016</v>
      </c>
      <c r="M206">
        <f>VLOOKUP(Table2[[#This Row],[Key]],[1]!Table1[#Data],8,0)</f>
        <v>4.6333333333333302</v>
      </c>
      <c r="N206">
        <f>Table2[[#This Row],[Auto Arima]]-Table2[[#This Row],[Actual]]</f>
        <v>-0.73449355221984014</v>
      </c>
      <c r="O206">
        <f>_xlfn.NORM.DIST(Table2[[#This Row],[Bias_Arima]],AVERAGE(Table2[Bias_Arima]),_xlfn.STDEV.P(Table2[Bias_Arima]),FALSE)</f>
        <v>0.42837512376855846</v>
      </c>
      <c r="P206">
        <f>Table2[[#This Row],[WA]]-Table2[[#This Row],[Actual]]</f>
        <v>-0.56666666666666998</v>
      </c>
      <c r="Q206">
        <f>_xlfn.NORM.DIST(Table2[[#This Row],[Bias_WA]],AVERAGE(Table2[Bias_WA]),_xlfn.STDEV.P(Table2[Bias_WA]),FALSE)</f>
        <v>0.70881241059406874</v>
      </c>
      <c r="R206">
        <f>ABS(Table2[[#This Row],[Bias_Arima]])</f>
        <v>0.73449355221984014</v>
      </c>
      <c r="S206">
        <f>ABS(Table2[[#This Row],[Bias_WA]])</f>
        <v>0.56666666666666998</v>
      </c>
    </row>
    <row r="207" spans="1:19" x14ac:dyDescent="0.2">
      <c r="A207" t="str">
        <f>CONCATENATE(Table2[[#This Row],[Sector]],YEAR(Table2[[#This Row],[Cutoff]]),ROUNDUP(MONTH(Table2[[#This Row],[Cutoff]])/3,0),YEAR(Table2[[#This Row],[TargetDate]]),ROUNDUP(MONTH(Table2[[#This Row],[TargetDate]])/3,0))</f>
        <v>B Delfstoffenwinning2022320241</v>
      </c>
      <c r="B207" t="s">
        <v>20</v>
      </c>
      <c r="C207" s="3">
        <v>44743</v>
      </c>
      <c r="D207" s="3">
        <v>45292</v>
      </c>
      <c r="E207">
        <v>6</v>
      </c>
      <c r="F207">
        <v>4.3668016120317592</v>
      </c>
      <c r="G207">
        <v>4.7</v>
      </c>
      <c r="H207">
        <v>0.33319838796824103</v>
      </c>
      <c r="I207">
        <v>7.0893274035795946</v>
      </c>
      <c r="J207">
        <v>-0.33319838796824103</v>
      </c>
      <c r="K207">
        <f>_xlfn.NORM.DIST(Table2[[#This Row],[Bias_RF]],AVERAGE(Table2[Bias_RF]),_xlfn.STDEV.P(Table2[Bias_RF]),FALSE)</f>
        <v>0.49484068863217656</v>
      </c>
      <c r="L207">
        <f>VLOOKUP(Table2[[#This Row],[Key]],[1]!Table1[#Data],7,0)</f>
        <v>4.9019497599503001</v>
      </c>
      <c r="M207">
        <f>VLOOKUP(Table2[[#This Row],[Key]],[1]!Table1[#Data],8,0)</f>
        <v>5.0333333333333297</v>
      </c>
      <c r="N207">
        <f>Table2[[#This Row],[Auto Arima]]-Table2[[#This Row],[Actual]]</f>
        <v>0.20194975995029996</v>
      </c>
      <c r="O207">
        <f>_xlfn.NORM.DIST(Table2[[#This Row],[Bias_Arima]],AVERAGE(Table2[Bias_Arima]),_xlfn.STDEV.P(Table2[Bias_Arima]),FALSE)</f>
        <v>0.55638556409826267</v>
      </c>
      <c r="P207">
        <f>Table2[[#This Row],[WA]]-Table2[[#This Row],[Actual]]</f>
        <v>0.33333333333332948</v>
      </c>
      <c r="Q207">
        <f>_xlfn.NORM.DIST(Table2[[#This Row],[Bias_WA]],AVERAGE(Table2[Bias_WA]),_xlfn.STDEV.P(Table2[Bias_WA]),FALSE)</f>
        <v>0.16558277829275306</v>
      </c>
      <c r="R207">
        <f>ABS(Table2[[#This Row],[Bias_Arima]])</f>
        <v>0.20194975995029996</v>
      </c>
      <c r="S207">
        <f>ABS(Table2[[#This Row],[Bias_WA]])</f>
        <v>0.33333333333332948</v>
      </c>
    </row>
    <row r="208" spans="1:19" x14ac:dyDescent="0.2">
      <c r="A208" t="str">
        <f>CONCATENATE(Table2[[#This Row],[Sector]],YEAR(Table2[[#This Row],[Cutoff]]),ROUNDUP(MONTH(Table2[[#This Row],[Cutoff]])/3,0),YEAR(Table2[[#This Row],[TargetDate]]),ROUNDUP(MONTH(Table2[[#This Row],[TargetDate]])/3,0))</f>
        <v>B Delfstoffenwinning2022320242</v>
      </c>
      <c r="B208" t="s">
        <v>20</v>
      </c>
      <c r="C208" s="3">
        <v>44743</v>
      </c>
      <c r="D208" s="3">
        <v>45383</v>
      </c>
      <c r="E208">
        <v>7</v>
      </c>
      <c r="F208">
        <v>4.3228668134969608</v>
      </c>
      <c r="G208">
        <v>4.4000000000000004</v>
      </c>
      <c r="H208">
        <v>7.7133186503039575E-2</v>
      </c>
      <c r="I208">
        <v>1.7530269659781721</v>
      </c>
      <c r="J208">
        <v>-7.7133186503039575E-2</v>
      </c>
      <c r="K208">
        <f>_xlfn.NORM.DIST(Table2[[#This Row],[Bias_RF]],AVERAGE(Table2[Bias_RF]),_xlfn.STDEV.P(Table2[Bias_RF]),FALSE)</f>
        <v>0.39875251070834594</v>
      </c>
      <c r="L208">
        <f>VLOOKUP(Table2[[#This Row],[Key]],[1]!Table1[#Data],7,0)</f>
        <v>4.07543074649627</v>
      </c>
      <c r="M208">
        <f>VLOOKUP(Table2[[#This Row],[Key]],[1]!Table1[#Data],8,0)</f>
        <v>4.36666666666666</v>
      </c>
      <c r="N208">
        <f>Table2[[#This Row],[Auto Arima]]-Table2[[#This Row],[Actual]]</f>
        <v>-0.32456925350373034</v>
      </c>
      <c r="O208">
        <f>_xlfn.NORM.DIST(Table2[[#This Row],[Bias_Arima]],AVERAGE(Table2[Bias_Arima]),_xlfn.STDEV.P(Table2[Bias_Arima]),FALSE)</f>
        <v>0.6577571847771545</v>
      </c>
      <c r="P208">
        <f>Table2[[#This Row],[WA]]-Table2[[#This Row],[Actual]]</f>
        <v>-3.333333333334032E-2</v>
      </c>
      <c r="Q208">
        <f>_xlfn.NORM.DIST(Table2[[#This Row],[Bias_WA]],AVERAGE(Table2[Bias_WA]),_xlfn.STDEV.P(Table2[Bias_WA]),FALSE)</f>
        <v>0.40900326000180615</v>
      </c>
      <c r="R208">
        <f>ABS(Table2[[#This Row],[Bias_Arima]])</f>
        <v>0.32456925350373034</v>
      </c>
      <c r="S208">
        <f>ABS(Table2[[#This Row],[Bias_WA]])</f>
        <v>3.333333333334032E-2</v>
      </c>
    </row>
    <row r="209" spans="1:19" x14ac:dyDescent="0.2">
      <c r="A209" t="str">
        <f>CONCATENATE(Table2[[#This Row],[Sector]],YEAR(Table2[[#This Row],[Cutoff]]),ROUNDUP(MONTH(Table2[[#This Row],[Cutoff]])/3,0),YEAR(Table2[[#This Row],[TargetDate]]),ROUNDUP(MONTH(Table2[[#This Row],[TargetDate]])/3,0))</f>
        <v>B Delfstoffenwinning2022320243</v>
      </c>
      <c r="B209" t="s">
        <v>20</v>
      </c>
      <c r="C209" s="3">
        <v>44743</v>
      </c>
      <c r="D209" s="3">
        <v>45474</v>
      </c>
      <c r="E209">
        <v>8</v>
      </c>
      <c r="F209">
        <v>4.0882993601170066</v>
      </c>
      <c r="G209">
        <v>4.5</v>
      </c>
      <c r="H209">
        <v>0.41170063988299338</v>
      </c>
      <c r="I209">
        <v>9.1489031085109662</v>
      </c>
      <c r="J209">
        <v>-0.41170063988299338</v>
      </c>
      <c r="K209">
        <f>_xlfn.NORM.DIST(Table2[[#This Row],[Bias_RF]],AVERAGE(Table2[Bias_RF]),_xlfn.STDEV.P(Table2[Bias_RF]),FALSE)</f>
        <v>0.51587765426635857</v>
      </c>
      <c r="L209">
        <f>VLOOKUP(Table2[[#This Row],[Key]],[1]!Table1[#Data],7,0)</f>
        <v>3.9612944154591698</v>
      </c>
      <c r="M209">
        <f>VLOOKUP(Table2[[#This Row],[Key]],[1]!Table1[#Data],8,0)</f>
        <v>4.36666666666666</v>
      </c>
      <c r="N209">
        <f>Table2[[#This Row],[Auto Arima]]-Table2[[#This Row],[Actual]]</f>
        <v>-0.53870558454083017</v>
      </c>
      <c r="O209">
        <f>_xlfn.NORM.DIST(Table2[[#This Row],[Bias_Arima]],AVERAGE(Table2[Bias_Arima]),_xlfn.STDEV.P(Table2[Bias_Arima]),FALSE)</f>
        <v>0.55885418167021228</v>
      </c>
      <c r="P209">
        <f>Table2[[#This Row],[WA]]-Table2[[#This Row],[Actual]]</f>
        <v>-0.13333333333333997</v>
      </c>
      <c r="Q209">
        <f>_xlfn.NORM.DIST(Table2[[#This Row],[Bias_WA]],AVERAGE(Table2[Bias_WA]),_xlfn.STDEV.P(Table2[Bias_WA]),FALSE)</f>
        <v>0.48586103217619403</v>
      </c>
      <c r="R209">
        <f>ABS(Table2[[#This Row],[Bias_Arima]])</f>
        <v>0.53870558454083017</v>
      </c>
      <c r="S209">
        <f>ABS(Table2[[#This Row],[Bias_WA]])</f>
        <v>0.13333333333333997</v>
      </c>
    </row>
    <row r="210" spans="1:19" x14ac:dyDescent="0.2">
      <c r="A210" t="str">
        <f>CONCATENATE(Table2[[#This Row],[Sector]],YEAR(Table2[[#This Row],[Cutoff]]),ROUNDUP(MONTH(Table2[[#This Row],[Cutoff]])/3,0),YEAR(Table2[[#This Row],[TargetDate]]),ROUNDUP(MONTH(Table2[[#This Row],[TargetDate]])/3,0))</f>
        <v>C Industrie2019320194</v>
      </c>
      <c r="B210" t="s">
        <v>21</v>
      </c>
      <c r="C210" s="3">
        <v>43647</v>
      </c>
      <c r="D210" s="3">
        <v>43739</v>
      </c>
      <c r="E210">
        <v>1</v>
      </c>
      <c r="F210">
        <v>5.238178588078588</v>
      </c>
      <c r="G210">
        <v>5.6</v>
      </c>
      <c r="H210">
        <v>0.3618214119214116</v>
      </c>
      <c r="I210">
        <v>6.4610966414537776</v>
      </c>
      <c r="J210">
        <v>-0.3618214119214116</v>
      </c>
      <c r="K210">
        <f>_xlfn.NORM.DIST(Table2[[#This Row],[Bias_RF]],AVERAGE(Table2[Bias_RF]),_xlfn.STDEV.P(Table2[Bias_RF]),FALSE)</f>
        <v>0.50308081262866755</v>
      </c>
      <c r="L210">
        <f>VLOOKUP(Table2[[#This Row],[Key]],[1]!Table1[#Data],7,0)</f>
        <v>5.2035293425157398</v>
      </c>
      <c r="M210">
        <f>VLOOKUP(Table2[[#This Row],[Key]],[1]!Table1[#Data],8,0)</f>
        <v>5.2333333333333298</v>
      </c>
      <c r="N210">
        <f>Table2[[#This Row],[Auto Arima]]-Table2[[#This Row],[Actual]]</f>
        <v>-0.3964706574842598</v>
      </c>
      <c r="O210">
        <f>_xlfn.NORM.DIST(Table2[[#This Row],[Bias_Arima]],AVERAGE(Table2[Bias_Arima]),_xlfn.STDEV.P(Table2[Bias_Arima]),FALSE)</f>
        <v>0.63208185205634737</v>
      </c>
      <c r="P210">
        <f>Table2[[#This Row],[WA]]-Table2[[#This Row],[Actual]]</f>
        <v>-0.3666666666666698</v>
      </c>
      <c r="Q210">
        <f>_xlfn.NORM.DIST(Table2[[#This Row],[Bias_WA]],AVERAGE(Table2[Bias_WA]),_xlfn.STDEV.P(Table2[Bias_WA]),FALSE)</f>
        <v>0.6414281109017782</v>
      </c>
      <c r="R210">
        <f>ABS(Table2[[#This Row],[Bias_Arima]])</f>
        <v>0.3964706574842598</v>
      </c>
      <c r="S210">
        <f>ABS(Table2[[#This Row],[Bias_WA]])</f>
        <v>0.3666666666666698</v>
      </c>
    </row>
    <row r="211" spans="1:19" x14ac:dyDescent="0.2">
      <c r="A211" t="str">
        <f>CONCATENATE(Table2[[#This Row],[Sector]],YEAR(Table2[[#This Row],[Cutoff]]),ROUNDUP(MONTH(Table2[[#This Row],[Cutoff]])/3,0),YEAR(Table2[[#This Row],[TargetDate]]),ROUNDUP(MONTH(Table2[[#This Row],[TargetDate]])/3,0))</f>
        <v>C Industrie2019320201</v>
      </c>
      <c r="B211" t="s">
        <v>21</v>
      </c>
      <c r="C211" s="3">
        <v>43647</v>
      </c>
      <c r="D211" s="3">
        <v>43831</v>
      </c>
      <c r="E211">
        <v>2</v>
      </c>
      <c r="F211">
        <v>5.238178588078588</v>
      </c>
      <c r="G211">
        <v>6.7</v>
      </c>
      <c r="H211">
        <v>1.4618214119214119</v>
      </c>
      <c r="I211">
        <v>21.818230028677789</v>
      </c>
      <c r="J211">
        <v>-1.4618214119214119</v>
      </c>
      <c r="K211">
        <f>_xlfn.NORM.DIST(Table2[[#This Row],[Bias_RF]],AVERAGE(Table2[Bias_RF]),_xlfn.STDEV.P(Table2[Bias_RF]),FALSE)</f>
        <v>0.29732201395170726</v>
      </c>
      <c r="L211">
        <f>VLOOKUP(Table2[[#This Row],[Key]],[1]!Table1[#Data],7,0)</f>
        <v>5.6035293425157402</v>
      </c>
      <c r="M211">
        <f>VLOOKUP(Table2[[#This Row],[Key]],[1]!Table1[#Data],8,0)</f>
        <v>5.7666666666666604</v>
      </c>
      <c r="N211">
        <f>Table2[[#This Row],[Auto Arima]]-Table2[[#This Row],[Actual]]</f>
        <v>-1.09647065748426</v>
      </c>
      <c r="O211">
        <f>_xlfn.NORM.DIST(Table2[[#This Row],[Bias_Arima]],AVERAGE(Table2[Bias_Arima]),_xlfn.STDEV.P(Table2[Bias_Arima]),FALSE)</f>
        <v>0.19526001878916258</v>
      </c>
      <c r="P211">
        <f>Table2[[#This Row],[WA]]-Table2[[#This Row],[Actual]]</f>
        <v>-0.93333333333333979</v>
      </c>
      <c r="Q211">
        <f>_xlfn.NORM.DIST(Table2[[#This Row],[Bias_WA]],AVERAGE(Table2[Bias_WA]),_xlfn.STDEV.P(Table2[Bias_WA]),FALSE)</f>
        <v>0.61118960025546065</v>
      </c>
      <c r="R211">
        <f>ABS(Table2[[#This Row],[Bias_Arima]])</f>
        <v>1.09647065748426</v>
      </c>
      <c r="S211">
        <f>ABS(Table2[[#This Row],[Bias_WA]])</f>
        <v>0.93333333333333979</v>
      </c>
    </row>
    <row r="212" spans="1:19" x14ac:dyDescent="0.2">
      <c r="A212" t="str">
        <f>CONCATENATE(Table2[[#This Row],[Sector]],YEAR(Table2[[#This Row],[Cutoff]]),ROUNDUP(MONTH(Table2[[#This Row],[Cutoff]])/3,0),YEAR(Table2[[#This Row],[TargetDate]]),ROUNDUP(MONTH(Table2[[#This Row],[TargetDate]])/3,0))</f>
        <v>C Industrie2019320202</v>
      </c>
      <c r="B212" t="s">
        <v>21</v>
      </c>
      <c r="C212" s="3">
        <v>43647</v>
      </c>
      <c r="D212" s="3">
        <v>43922</v>
      </c>
      <c r="E212">
        <v>3</v>
      </c>
      <c r="F212">
        <v>5.2175119214119219</v>
      </c>
      <c r="G212">
        <v>5.8</v>
      </c>
      <c r="H212">
        <v>0.58248807858807794</v>
      </c>
      <c r="I212">
        <v>10.042897906691</v>
      </c>
      <c r="J212">
        <v>-0.58248807858807794</v>
      </c>
      <c r="K212">
        <f>_xlfn.NORM.DIST(Table2[[#This Row],[Bias_RF]],AVERAGE(Table2[Bias_RF]),_xlfn.STDEV.P(Table2[Bias_RF]),FALSE)</f>
        <v>0.54274782313002778</v>
      </c>
      <c r="L212">
        <f>VLOOKUP(Table2[[#This Row],[Key]],[1]!Table1[#Data],7,0)</f>
        <v>5.1035293425157402</v>
      </c>
      <c r="M212">
        <f>VLOOKUP(Table2[[#This Row],[Key]],[1]!Table1[#Data],8,0)</f>
        <v>5.0666666666666602</v>
      </c>
      <c r="N212">
        <f>Table2[[#This Row],[Auto Arima]]-Table2[[#This Row],[Actual]]</f>
        <v>-0.69647065748425963</v>
      </c>
      <c r="O212">
        <f>_xlfn.NORM.DIST(Table2[[#This Row],[Bias_Arima]],AVERAGE(Table2[Bias_Arima]),_xlfn.STDEV.P(Table2[Bias_Arima]),FALSE)</f>
        <v>0.45503477704636508</v>
      </c>
      <c r="P212">
        <f>Table2[[#This Row],[WA]]-Table2[[#This Row],[Actual]]</f>
        <v>-0.73333333333333961</v>
      </c>
      <c r="Q212">
        <f>_xlfn.NORM.DIST(Table2[[#This Row],[Bias_WA]],AVERAGE(Table2[Bias_WA]),_xlfn.STDEV.P(Table2[Bias_WA]),FALSE)</f>
        <v>0.69881636677069736</v>
      </c>
      <c r="R212">
        <f>ABS(Table2[[#This Row],[Bias_Arima]])</f>
        <v>0.69647065748425963</v>
      </c>
      <c r="S212">
        <f>ABS(Table2[[#This Row],[Bias_WA]])</f>
        <v>0.73333333333333961</v>
      </c>
    </row>
    <row r="213" spans="1:19" x14ac:dyDescent="0.2">
      <c r="A213" t="str">
        <f>CONCATENATE(Table2[[#This Row],[Sector]],YEAR(Table2[[#This Row],[Cutoff]]),ROUNDUP(MONTH(Table2[[#This Row],[Cutoff]])/3,0),YEAR(Table2[[#This Row],[TargetDate]]),ROUNDUP(MONTH(Table2[[#This Row],[TargetDate]])/3,0))</f>
        <v>C Industrie2019320203</v>
      </c>
      <c r="B213" t="s">
        <v>21</v>
      </c>
      <c r="C213" s="3">
        <v>43647</v>
      </c>
      <c r="D213" s="3">
        <v>44013</v>
      </c>
      <c r="E213">
        <v>4</v>
      </c>
      <c r="F213">
        <v>5.238178588078588</v>
      </c>
      <c r="G213">
        <v>5.4</v>
      </c>
      <c r="H213">
        <v>0.16182141192141231</v>
      </c>
      <c r="I213">
        <v>2.9966928133594868</v>
      </c>
      <c r="J213">
        <v>-0.16182141192141231</v>
      </c>
      <c r="K213">
        <f>_xlfn.NORM.DIST(Table2[[#This Row],[Bias_RF]],AVERAGE(Table2[Bias_RF]),_xlfn.STDEV.P(Table2[Bias_RF]),FALSE)</f>
        <v>0.43411604446669111</v>
      </c>
      <c r="L213">
        <f>VLOOKUP(Table2[[#This Row],[Key]],[1]!Table1[#Data],7,0)</f>
        <v>5.2988633475639899</v>
      </c>
      <c r="M213">
        <f>VLOOKUP(Table2[[#This Row],[Key]],[1]!Table1[#Data],8,0)</f>
        <v>4.86666666666666</v>
      </c>
      <c r="N213">
        <f>Table2[[#This Row],[Auto Arima]]-Table2[[#This Row],[Actual]]</f>
        <v>-0.10113665243601044</v>
      </c>
      <c r="O213">
        <f>_xlfn.NORM.DIST(Table2[[#This Row],[Bias_Arima]],AVERAGE(Table2[Bias_Arima]),_xlfn.STDEV.P(Table2[Bias_Arima]),FALSE)</f>
        <v>0.67617325311500742</v>
      </c>
      <c r="P213">
        <f>Table2[[#This Row],[WA]]-Table2[[#This Row],[Actual]]</f>
        <v>-0.53333333333334032</v>
      </c>
      <c r="Q213">
        <f>_xlfn.NORM.DIST(Table2[[#This Row],[Bias_WA]],AVERAGE(Table2[Bias_WA]),_xlfn.STDEV.P(Table2[Bias_WA]),FALSE)</f>
        <v>0.70331215638132427</v>
      </c>
      <c r="R213">
        <f>ABS(Table2[[#This Row],[Bias_Arima]])</f>
        <v>0.10113665243601044</v>
      </c>
      <c r="S213">
        <f>ABS(Table2[[#This Row],[Bias_WA]])</f>
        <v>0.53333333333334032</v>
      </c>
    </row>
    <row r="214" spans="1:19" x14ac:dyDescent="0.2">
      <c r="A214" t="str">
        <f>CONCATENATE(Table2[[#This Row],[Sector]],YEAR(Table2[[#This Row],[Cutoff]]),ROUNDUP(MONTH(Table2[[#This Row],[Cutoff]])/3,0),YEAR(Table2[[#This Row],[TargetDate]]),ROUNDUP(MONTH(Table2[[#This Row],[TargetDate]])/3,0))</f>
        <v>C Industrie2019320204</v>
      </c>
      <c r="B214" t="s">
        <v>21</v>
      </c>
      <c r="C214" s="3">
        <v>43647</v>
      </c>
      <c r="D214" s="3">
        <v>44105</v>
      </c>
      <c r="E214">
        <v>5</v>
      </c>
      <c r="F214">
        <v>5.2091452547452546</v>
      </c>
      <c r="G214">
        <v>6.1</v>
      </c>
      <c r="H214">
        <v>0.89085474525474506</v>
      </c>
      <c r="I214">
        <v>14.60417615171713</v>
      </c>
      <c r="J214">
        <v>-0.89085474525474506</v>
      </c>
      <c r="K214">
        <f>_xlfn.NORM.DIST(Table2[[#This Row],[Bias_RF]],AVERAGE(Table2[Bias_RF]),_xlfn.STDEV.P(Table2[Bias_RF]),FALSE)</f>
        <v>0.51811228938400478</v>
      </c>
      <c r="L214">
        <f>VLOOKUP(Table2[[#This Row],[Key]],[1]!Table1[#Data],7,0)</f>
        <v>5.7048694483973996</v>
      </c>
      <c r="M214">
        <f>VLOOKUP(Table2[[#This Row],[Key]],[1]!Table1[#Data],8,0)</f>
        <v>5.2333333333333298</v>
      </c>
      <c r="N214">
        <f>Table2[[#This Row],[Auto Arima]]-Table2[[#This Row],[Actual]]</f>
        <v>-0.39513055160260002</v>
      </c>
      <c r="O214">
        <f>_xlfn.NORM.DIST(Table2[[#This Row],[Bias_Arima]],AVERAGE(Table2[Bias_Arima]),_xlfn.STDEV.P(Table2[Bias_Arima]),FALSE)</f>
        <v>0.63263823275290054</v>
      </c>
      <c r="P214">
        <f>Table2[[#This Row],[WA]]-Table2[[#This Row],[Actual]]</f>
        <v>-0.8666666666666698</v>
      </c>
      <c r="Q214">
        <f>_xlfn.NORM.DIST(Table2[[#This Row],[Bias_WA]],AVERAGE(Table2[Bias_WA]),_xlfn.STDEV.P(Table2[Bias_WA]),FALSE)</f>
        <v>0.64822748887047821</v>
      </c>
      <c r="R214">
        <f>ABS(Table2[[#This Row],[Bias_Arima]])</f>
        <v>0.39513055160260002</v>
      </c>
      <c r="S214">
        <f>ABS(Table2[[#This Row],[Bias_WA]])</f>
        <v>0.8666666666666698</v>
      </c>
    </row>
    <row r="215" spans="1:19" x14ac:dyDescent="0.2">
      <c r="A215" t="str">
        <f>CONCATENATE(Table2[[#This Row],[Sector]],YEAR(Table2[[#This Row],[Cutoff]]),ROUNDUP(MONTH(Table2[[#This Row],[Cutoff]])/3,0),YEAR(Table2[[#This Row],[TargetDate]]),ROUNDUP(MONTH(Table2[[#This Row],[TargetDate]])/3,0))</f>
        <v>C Industrie2019320211</v>
      </c>
      <c r="B215" t="s">
        <v>21</v>
      </c>
      <c r="C215" s="3">
        <v>43647</v>
      </c>
      <c r="D215" s="3">
        <v>44197</v>
      </c>
      <c r="E215">
        <v>6</v>
      </c>
      <c r="F215">
        <v>5.2175119214119219</v>
      </c>
      <c r="G215">
        <v>5.8</v>
      </c>
      <c r="H215">
        <v>0.58248807858807794</v>
      </c>
      <c r="I215">
        <v>10.042897906691</v>
      </c>
      <c r="J215">
        <v>-0.58248807858807794</v>
      </c>
      <c r="K215">
        <f>_xlfn.NORM.DIST(Table2[[#This Row],[Bias_RF]],AVERAGE(Table2[Bias_RF]),_xlfn.STDEV.P(Table2[Bias_RF]),FALSE)</f>
        <v>0.54274782313002778</v>
      </c>
      <c r="L215">
        <f>VLOOKUP(Table2[[#This Row],[Key]],[1]!Table1[#Data],7,0)</f>
        <v>6.1048694483974</v>
      </c>
      <c r="M215">
        <f>VLOOKUP(Table2[[#This Row],[Key]],[1]!Table1[#Data],8,0)</f>
        <v>5.7666666666666604</v>
      </c>
      <c r="N215">
        <f>Table2[[#This Row],[Auto Arima]]-Table2[[#This Row],[Actual]]</f>
        <v>0.30486944839740016</v>
      </c>
      <c r="O215">
        <f>_xlfn.NORM.DIST(Table2[[#This Row],[Bias_Arima]],AVERAGE(Table2[Bias_Arima]),_xlfn.STDEV.P(Table2[Bias_Arima]),FALSE)</f>
        <v>0.48998928358549604</v>
      </c>
      <c r="P215">
        <f>Table2[[#This Row],[WA]]-Table2[[#This Row],[Actual]]</f>
        <v>-3.3333333333339432E-2</v>
      </c>
      <c r="Q215">
        <f>_xlfn.NORM.DIST(Table2[[#This Row],[Bias_WA]],AVERAGE(Table2[Bias_WA]),_xlfn.STDEV.P(Table2[Bias_WA]),FALSE)</f>
        <v>0.40900326000180548</v>
      </c>
      <c r="R215">
        <f>ABS(Table2[[#This Row],[Bias_Arima]])</f>
        <v>0.30486944839740016</v>
      </c>
      <c r="S215">
        <f>ABS(Table2[[#This Row],[Bias_WA]])</f>
        <v>3.3333333333339432E-2</v>
      </c>
    </row>
    <row r="216" spans="1:19" x14ac:dyDescent="0.2">
      <c r="A216" t="str">
        <f>CONCATENATE(Table2[[#This Row],[Sector]],YEAR(Table2[[#This Row],[Cutoff]]),ROUNDUP(MONTH(Table2[[#This Row],[Cutoff]])/3,0),YEAR(Table2[[#This Row],[TargetDate]]),ROUNDUP(MONTH(Table2[[#This Row],[TargetDate]])/3,0))</f>
        <v>C Industrie2019320212</v>
      </c>
      <c r="B216" t="s">
        <v>21</v>
      </c>
      <c r="C216" s="3">
        <v>43647</v>
      </c>
      <c r="D216" s="3">
        <v>44287</v>
      </c>
      <c r="E216">
        <v>7</v>
      </c>
      <c r="F216">
        <v>5.3846135087135076</v>
      </c>
      <c r="G216">
        <v>5.8</v>
      </c>
      <c r="H216">
        <v>0.41538649128649219</v>
      </c>
      <c r="I216">
        <v>7.1618360566636587</v>
      </c>
      <c r="J216">
        <v>-0.41538649128649219</v>
      </c>
      <c r="K216">
        <f>_xlfn.NORM.DIST(Table2[[#This Row],[Bias_RF]],AVERAGE(Table2[Bias_RF]),_xlfn.STDEV.P(Table2[Bias_RF]),FALSE)</f>
        <v>0.51674071431715829</v>
      </c>
      <c r="L216">
        <f>VLOOKUP(Table2[[#This Row],[Key]],[1]!Table1[#Data],7,0)</f>
        <v>5.6048694483973902</v>
      </c>
      <c r="M216">
        <f>VLOOKUP(Table2[[#This Row],[Key]],[1]!Table1[#Data],8,0)</f>
        <v>5.0666666666666602</v>
      </c>
      <c r="N216">
        <f>Table2[[#This Row],[Auto Arima]]-Table2[[#This Row],[Actual]]</f>
        <v>-0.19513055160260961</v>
      </c>
      <c r="O216">
        <f>_xlfn.NORM.DIST(Table2[[#This Row],[Bias_Arima]],AVERAGE(Table2[Bias_Arima]),_xlfn.STDEV.P(Table2[Bias_Arima]),FALSE)</f>
        <v>0.68031404417208918</v>
      </c>
      <c r="P216">
        <f>Table2[[#This Row],[WA]]-Table2[[#This Row],[Actual]]</f>
        <v>-0.73333333333333961</v>
      </c>
      <c r="Q216">
        <f>_xlfn.NORM.DIST(Table2[[#This Row],[Bias_WA]],AVERAGE(Table2[Bias_WA]),_xlfn.STDEV.P(Table2[Bias_WA]),FALSE)</f>
        <v>0.69881636677069736</v>
      </c>
      <c r="R216">
        <f>ABS(Table2[[#This Row],[Bias_Arima]])</f>
        <v>0.19513055160260961</v>
      </c>
      <c r="S216">
        <f>ABS(Table2[[#This Row],[Bias_WA]])</f>
        <v>0.73333333333333961</v>
      </c>
    </row>
    <row r="217" spans="1:19" x14ac:dyDescent="0.2">
      <c r="A217" t="str">
        <f>CONCATENATE(Table2[[#This Row],[Sector]],YEAR(Table2[[#This Row],[Cutoff]]),ROUNDUP(MONTH(Table2[[#This Row],[Cutoff]])/3,0),YEAR(Table2[[#This Row],[TargetDate]]),ROUNDUP(MONTH(Table2[[#This Row],[TargetDate]])/3,0))</f>
        <v>C Industrie2019320213</v>
      </c>
      <c r="B217" t="s">
        <v>21</v>
      </c>
      <c r="C217" s="3">
        <v>43647</v>
      </c>
      <c r="D217" s="3">
        <v>44378</v>
      </c>
      <c r="E217">
        <v>8</v>
      </c>
      <c r="F217">
        <v>5.3623635087135089</v>
      </c>
      <c r="G217">
        <v>5.4</v>
      </c>
      <c r="H217">
        <v>3.7636491286491491E-2</v>
      </c>
      <c r="I217">
        <v>0.69697206086095342</v>
      </c>
      <c r="J217">
        <v>-3.7636491286491491E-2</v>
      </c>
      <c r="K217">
        <f>_xlfn.NORM.DIST(Table2[[#This Row],[Bias_RF]],AVERAGE(Table2[Bias_RF]),_xlfn.STDEV.P(Table2[Bias_RF]),FALSE)</f>
        <v>0.38150616880564331</v>
      </c>
      <c r="L217">
        <f>VLOOKUP(Table2[[#This Row],[Key]],[1]!Table1[#Data],7,0)</f>
        <v>5.7854292916177501</v>
      </c>
      <c r="M217">
        <f>VLOOKUP(Table2[[#This Row],[Key]],[1]!Table1[#Data],8,0)</f>
        <v>4.86666666666666</v>
      </c>
      <c r="N217">
        <f>Table2[[#This Row],[Auto Arima]]-Table2[[#This Row],[Actual]]</f>
        <v>0.38542929161774975</v>
      </c>
      <c r="O217">
        <f>_xlfn.NORM.DIST(Table2[[#This Row],[Bias_Arima]],AVERAGE(Table2[Bias_Arima]),_xlfn.STDEV.P(Table2[Bias_Arima]),FALSE)</f>
        <v>0.43414724393703535</v>
      </c>
      <c r="P217">
        <f>Table2[[#This Row],[WA]]-Table2[[#This Row],[Actual]]</f>
        <v>-0.53333333333334032</v>
      </c>
      <c r="Q217">
        <f>_xlfn.NORM.DIST(Table2[[#This Row],[Bias_WA]],AVERAGE(Table2[Bias_WA]),_xlfn.STDEV.P(Table2[Bias_WA]),FALSE)</f>
        <v>0.70331215638132427</v>
      </c>
      <c r="R217">
        <f>ABS(Table2[[#This Row],[Bias_Arima]])</f>
        <v>0.38542929161774975</v>
      </c>
      <c r="S217">
        <f>ABS(Table2[[#This Row],[Bias_WA]])</f>
        <v>0.53333333333334032</v>
      </c>
    </row>
    <row r="218" spans="1:19" x14ac:dyDescent="0.2">
      <c r="A218" t="str">
        <f>CONCATENATE(Table2[[#This Row],[Sector]],YEAR(Table2[[#This Row],[Cutoff]]),ROUNDUP(MONTH(Table2[[#This Row],[Cutoff]])/3,0),YEAR(Table2[[#This Row],[TargetDate]]),ROUNDUP(MONTH(Table2[[#This Row],[TargetDate]])/3,0))</f>
        <v>C Industrie2019420201</v>
      </c>
      <c r="B218" t="s">
        <v>21</v>
      </c>
      <c r="C218" s="3">
        <v>43739</v>
      </c>
      <c r="D218" s="3">
        <v>43831</v>
      </c>
      <c r="E218">
        <v>1</v>
      </c>
      <c r="F218">
        <v>5.3442809523809522</v>
      </c>
      <c r="G218">
        <v>6.7</v>
      </c>
      <c r="H218">
        <v>1.3557190476190479</v>
      </c>
      <c r="I218">
        <v>20.23461265103056</v>
      </c>
      <c r="J218">
        <v>-1.3557190476190479</v>
      </c>
      <c r="K218">
        <f>_xlfn.NORM.DIST(Table2[[#This Row],[Bias_RF]],AVERAGE(Table2[Bias_RF]),_xlfn.STDEV.P(Table2[Bias_RF]),FALSE)</f>
        <v>0.34520251425600096</v>
      </c>
      <c r="L218">
        <f>VLOOKUP(Table2[[#This Row],[Key]],[1]!Table1[#Data],7,0)</f>
        <v>6.2849404899764396</v>
      </c>
      <c r="M218">
        <f>VLOOKUP(Table2[[#This Row],[Key]],[1]!Table1[#Data],8,0)</f>
        <v>5.7666666666666604</v>
      </c>
      <c r="N218">
        <f>Table2[[#This Row],[Auto Arima]]-Table2[[#This Row],[Actual]]</f>
        <v>-0.41505951002356056</v>
      </c>
      <c r="O218">
        <f>_xlfn.NORM.DIST(Table2[[#This Row],[Bias_Arima]],AVERAGE(Table2[Bias_Arima]),_xlfn.STDEV.P(Table2[Bias_Arima]),FALSE)</f>
        <v>0.62407762466673777</v>
      </c>
      <c r="P218">
        <f>Table2[[#This Row],[WA]]-Table2[[#This Row],[Actual]]</f>
        <v>-0.93333333333333979</v>
      </c>
      <c r="Q218">
        <f>_xlfn.NORM.DIST(Table2[[#This Row],[Bias_WA]],AVERAGE(Table2[Bias_WA]),_xlfn.STDEV.P(Table2[Bias_WA]),FALSE)</f>
        <v>0.61118960025546065</v>
      </c>
      <c r="R218">
        <f>ABS(Table2[[#This Row],[Bias_Arima]])</f>
        <v>0.41505951002356056</v>
      </c>
      <c r="S218">
        <f>ABS(Table2[[#This Row],[Bias_WA]])</f>
        <v>0.93333333333333979</v>
      </c>
    </row>
    <row r="219" spans="1:19" x14ac:dyDescent="0.2">
      <c r="A219" t="str">
        <f>CONCATENATE(Table2[[#This Row],[Sector]],YEAR(Table2[[#This Row],[Cutoff]]),ROUNDUP(MONTH(Table2[[#This Row],[Cutoff]])/3,0),YEAR(Table2[[#This Row],[TargetDate]]),ROUNDUP(MONTH(Table2[[#This Row],[TargetDate]])/3,0))</f>
        <v>C Industrie2019420202</v>
      </c>
      <c r="B219" t="s">
        <v>21</v>
      </c>
      <c r="C219" s="3">
        <v>43739</v>
      </c>
      <c r="D219" s="3">
        <v>43922</v>
      </c>
      <c r="E219">
        <v>2</v>
      </c>
      <c r="F219">
        <v>5.3389476190476186</v>
      </c>
      <c r="G219">
        <v>5.8</v>
      </c>
      <c r="H219">
        <v>0.46105238095238033</v>
      </c>
      <c r="I219">
        <v>7.9491789819375924</v>
      </c>
      <c r="J219">
        <v>-0.46105238095238033</v>
      </c>
      <c r="K219">
        <f>_xlfn.NORM.DIST(Table2[[#This Row],[Bias_RF]],AVERAGE(Table2[Bias_RF]),_xlfn.STDEV.P(Table2[Bias_RF]),FALSE)</f>
        <v>0.52644380640175392</v>
      </c>
      <c r="L219">
        <f>VLOOKUP(Table2[[#This Row],[Key]],[1]!Table1[#Data],7,0)</f>
        <v>5.3842972972436698</v>
      </c>
      <c r="M219">
        <f>VLOOKUP(Table2[[#This Row],[Key]],[1]!Table1[#Data],8,0)</f>
        <v>5.0666666666666602</v>
      </c>
      <c r="N219">
        <f>Table2[[#This Row],[Auto Arima]]-Table2[[#This Row],[Actual]]</f>
        <v>-0.41570270275633003</v>
      </c>
      <c r="O219">
        <f>_xlfn.NORM.DIST(Table2[[#This Row],[Bias_Arima]],AVERAGE(Table2[Bias_Arima]),_xlfn.STDEV.P(Table2[Bias_Arima]),FALSE)</f>
        <v>0.62379125255977996</v>
      </c>
      <c r="P219">
        <f>Table2[[#This Row],[WA]]-Table2[[#This Row],[Actual]]</f>
        <v>-0.73333333333333961</v>
      </c>
      <c r="Q219">
        <f>_xlfn.NORM.DIST(Table2[[#This Row],[Bias_WA]],AVERAGE(Table2[Bias_WA]),_xlfn.STDEV.P(Table2[Bias_WA]),FALSE)</f>
        <v>0.69881636677069736</v>
      </c>
      <c r="R219">
        <f>ABS(Table2[[#This Row],[Bias_Arima]])</f>
        <v>0.41570270275633003</v>
      </c>
      <c r="S219">
        <f>ABS(Table2[[#This Row],[Bias_WA]])</f>
        <v>0.73333333333333961</v>
      </c>
    </row>
    <row r="220" spans="1:19" x14ac:dyDescent="0.2">
      <c r="A220" t="str">
        <f>CONCATENATE(Table2[[#This Row],[Sector]],YEAR(Table2[[#This Row],[Cutoff]]),ROUNDUP(MONTH(Table2[[#This Row],[Cutoff]])/3,0),YEAR(Table2[[#This Row],[TargetDate]]),ROUNDUP(MONTH(Table2[[#This Row],[TargetDate]])/3,0))</f>
        <v>C Industrie2019420203</v>
      </c>
      <c r="B220" t="s">
        <v>21</v>
      </c>
      <c r="C220" s="3">
        <v>43739</v>
      </c>
      <c r="D220" s="3">
        <v>44013</v>
      </c>
      <c r="E220">
        <v>3</v>
      </c>
      <c r="F220">
        <v>5.3442809523809522</v>
      </c>
      <c r="G220">
        <v>5.4</v>
      </c>
      <c r="H220">
        <v>5.5719047619048112E-2</v>
      </c>
      <c r="I220">
        <v>1.0318342151675579</v>
      </c>
      <c r="J220">
        <v>-5.5719047619048112E-2</v>
      </c>
      <c r="K220">
        <f>_xlfn.NORM.DIST(Table2[[#This Row],[Bias_RF]],AVERAGE(Table2[Bias_RF]),_xlfn.STDEV.P(Table2[Bias_RF]),FALSE)</f>
        <v>0.38944834634025216</v>
      </c>
      <c r="L220">
        <f>VLOOKUP(Table2[[#This Row],[Key]],[1]!Table1[#Data],7,0)</f>
        <v>5.3258055852625601</v>
      </c>
      <c r="M220">
        <f>VLOOKUP(Table2[[#This Row],[Key]],[1]!Table1[#Data],8,0)</f>
        <v>4.86666666666666</v>
      </c>
      <c r="N220">
        <f>Table2[[#This Row],[Auto Arima]]-Table2[[#This Row],[Actual]]</f>
        <v>-7.4194414737440262E-2</v>
      </c>
      <c r="O220">
        <f>_xlfn.NORM.DIST(Table2[[#This Row],[Bias_Arima]],AVERAGE(Table2[Bias_Arima]),_xlfn.STDEV.P(Table2[Bias_Arima]),FALSE)</f>
        <v>0.67179506145221224</v>
      </c>
      <c r="P220">
        <f>Table2[[#This Row],[WA]]-Table2[[#This Row],[Actual]]</f>
        <v>-0.53333333333334032</v>
      </c>
      <c r="Q220">
        <f>_xlfn.NORM.DIST(Table2[[#This Row],[Bias_WA]],AVERAGE(Table2[Bias_WA]),_xlfn.STDEV.P(Table2[Bias_WA]),FALSE)</f>
        <v>0.70331215638132427</v>
      </c>
      <c r="R220">
        <f>ABS(Table2[[#This Row],[Bias_Arima]])</f>
        <v>7.4194414737440262E-2</v>
      </c>
      <c r="S220">
        <f>ABS(Table2[[#This Row],[Bias_WA]])</f>
        <v>0.53333333333334032</v>
      </c>
    </row>
    <row r="221" spans="1:19" x14ac:dyDescent="0.2">
      <c r="A221" t="str">
        <f>CONCATENATE(Table2[[#This Row],[Sector]],YEAR(Table2[[#This Row],[Cutoff]]),ROUNDUP(MONTH(Table2[[#This Row],[Cutoff]])/3,0),YEAR(Table2[[#This Row],[TargetDate]]),ROUNDUP(MONTH(Table2[[#This Row],[TargetDate]])/3,0))</f>
        <v>C Industrie2019420204</v>
      </c>
      <c r="B221" t="s">
        <v>21</v>
      </c>
      <c r="C221" s="3">
        <v>43739</v>
      </c>
      <c r="D221" s="3">
        <v>44105</v>
      </c>
      <c r="E221">
        <v>4</v>
      </c>
      <c r="F221">
        <v>5.2837642857142866</v>
      </c>
      <c r="G221">
        <v>6.1</v>
      </c>
      <c r="H221">
        <v>0.81623571428571307</v>
      </c>
      <c r="I221">
        <v>13.38091334894612</v>
      </c>
      <c r="J221">
        <v>-0.81623571428571307</v>
      </c>
      <c r="K221">
        <f>_xlfn.NORM.DIST(Table2[[#This Row],[Bias_RF]],AVERAGE(Table2[Bias_RF]),_xlfn.STDEV.P(Table2[Bias_RF]),FALSE)</f>
        <v>0.53258289383916912</v>
      </c>
      <c r="L221">
        <f>VLOOKUP(Table2[[#This Row],[Key]],[1]!Table1[#Data],7,0)</f>
        <v>5.9544882969567299</v>
      </c>
      <c r="M221">
        <f>VLOOKUP(Table2[[#This Row],[Key]],[1]!Table1[#Data],8,0)</f>
        <v>5.43333333333333</v>
      </c>
      <c r="N221">
        <f>Table2[[#This Row],[Auto Arima]]-Table2[[#This Row],[Actual]]</f>
        <v>-0.14551170304326977</v>
      </c>
      <c r="O221">
        <f>_xlfn.NORM.DIST(Table2[[#This Row],[Bias_Arima]],AVERAGE(Table2[Bias_Arima]),_xlfn.STDEV.P(Table2[Bias_Arima]),FALSE)</f>
        <v>0.68030336868509722</v>
      </c>
      <c r="P221">
        <f>Table2[[#This Row],[WA]]-Table2[[#This Row],[Actual]]</f>
        <v>-0.66666666666666963</v>
      </c>
      <c r="Q221">
        <f>_xlfn.NORM.DIST(Table2[[#This Row],[Bias_WA]],AVERAGE(Table2[Bias_WA]),_xlfn.STDEV.P(Table2[Bias_WA]),FALSE)</f>
        <v>0.71030881435070081</v>
      </c>
      <c r="R221">
        <f>ABS(Table2[[#This Row],[Bias_Arima]])</f>
        <v>0.14551170304326977</v>
      </c>
      <c r="S221">
        <f>ABS(Table2[[#This Row],[Bias_WA]])</f>
        <v>0.66666666666666963</v>
      </c>
    </row>
    <row r="222" spans="1:19" x14ac:dyDescent="0.2">
      <c r="A222" t="str">
        <f>CONCATENATE(Table2[[#This Row],[Sector]],YEAR(Table2[[#This Row],[Cutoff]]),ROUNDUP(MONTH(Table2[[#This Row],[Cutoff]])/3,0),YEAR(Table2[[#This Row],[TargetDate]]),ROUNDUP(MONTH(Table2[[#This Row],[TargetDate]])/3,0))</f>
        <v>C Industrie2019420211</v>
      </c>
      <c r="B222" t="s">
        <v>21</v>
      </c>
      <c r="C222" s="3">
        <v>43739</v>
      </c>
      <c r="D222" s="3">
        <v>44197</v>
      </c>
      <c r="E222">
        <v>5</v>
      </c>
      <c r="F222">
        <v>5.3389476190476186</v>
      </c>
      <c r="G222">
        <v>5.8</v>
      </c>
      <c r="H222">
        <v>0.46105238095238033</v>
      </c>
      <c r="I222">
        <v>7.9491789819375924</v>
      </c>
      <c r="J222">
        <v>-0.46105238095238033</v>
      </c>
      <c r="K222">
        <f>_xlfn.NORM.DIST(Table2[[#This Row],[Bias_RF]],AVERAGE(Table2[Bias_RF]),_xlfn.STDEV.P(Table2[Bias_RF]),FALSE)</f>
        <v>0.52644380640175392</v>
      </c>
      <c r="L222">
        <f>VLOOKUP(Table2[[#This Row],[Key]],[1]!Table1[#Data],7,0)</f>
        <v>6.4108368028028497</v>
      </c>
      <c r="M222">
        <f>VLOOKUP(Table2[[#This Row],[Key]],[1]!Table1[#Data],8,0)</f>
        <v>5.7666666666666604</v>
      </c>
      <c r="N222">
        <f>Table2[[#This Row],[Auto Arima]]-Table2[[#This Row],[Actual]]</f>
        <v>0.61083680280284991</v>
      </c>
      <c r="O222">
        <f>_xlfn.NORM.DIST(Table2[[#This Row],[Bias_Arima]],AVERAGE(Table2[Bias_Arima]),_xlfn.STDEV.P(Table2[Bias_Arima]),FALSE)</f>
        <v>0.27988165833148765</v>
      </c>
      <c r="P222">
        <f>Table2[[#This Row],[WA]]-Table2[[#This Row],[Actual]]</f>
        <v>-3.3333333333339432E-2</v>
      </c>
      <c r="Q222">
        <f>_xlfn.NORM.DIST(Table2[[#This Row],[Bias_WA]],AVERAGE(Table2[Bias_WA]),_xlfn.STDEV.P(Table2[Bias_WA]),FALSE)</f>
        <v>0.40900326000180548</v>
      </c>
      <c r="R222">
        <f>ABS(Table2[[#This Row],[Bias_Arima]])</f>
        <v>0.61083680280284991</v>
      </c>
      <c r="S222">
        <f>ABS(Table2[[#This Row],[Bias_WA]])</f>
        <v>3.3333333333339432E-2</v>
      </c>
    </row>
    <row r="223" spans="1:19" x14ac:dyDescent="0.2">
      <c r="A223" t="str">
        <f>CONCATENATE(Table2[[#This Row],[Sector]],YEAR(Table2[[#This Row],[Cutoff]]),ROUNDUP(MONTH(Table2[[#This Row],[Cutoff]])/3,0),YEAR(Table2[[#This Row],[TargetDate]]),ROUNDUP(MONTH(Table2[[#This Row],[TargetDate]])/3,0))</f>
        <v>C Industrie2019420212</v>
      </c>
      <c r="B223" t="s">
        <v>21</v>
      </c>
      <c r="C223" s="3">
        <v>43739</v>
      </c>
      <c r="D223" s="3">
        <v>44287</v>
      </c>
      <c r="E223">
        <v>6</v>
      </c>
      <c r="F223">
        <v>5.4308103174603186</v>
      </c>
      <c r="G223">
        <v>5.8</v>
      </c>
      <c r="H223">
        <v>0.36918968253968121</v>
      </c>
      <c r="I223">
        <v>6.365339354132435</v>
      </c>
      <c r="J223">
        <v>-0.36918968253968121</v>
      </c>
      <c r="K223">
        <f>_xlfn.NORM.DIST(Table2[[#This Row],[Bias_RF]],AVERAGE(Table2[Bias_RF]),_xlfn.STDEV.P(Table2[Bias_RF]),FALSE)</f>
        <v>0.50509890111265088</v>
      </c>
      <c r="L223">
        <f>VLOOKUP(Table2[[#This Row],[Key]],[1]!Table1[#Data],7,0)</f>
        <v>5.8317210362790597</v>
      </c>
      <c r="M223">
        <f>VLOOKUP(Table2[[#This Row],[Key]],[1]!Table1[#Data],8,0)</f>
        <v>5.0666666666666602</v>
      </c>
      <c r="N223">
        <f>Table2[[#This Row],[Auto Arima]]-Table2[[#This Row],[Actual]]</f>
        <v>3.1721036279059867E-2</v>
      </c>
      <c r="O223">
        <f>_xlfn.NORM.DIST(Table2[[#This Row],[Bias_Arima]],AVERAGE(Table2[Bias_Arima]),_xlfn.STDEV.P(Table2[Bias_Arima]),FALSE)</f>
        <v>0.64157067910422072</v>
      </c>
      <c r="P223">
        <f>Table2[[#This Row],[WA]]-Table2[[#This Row],[Actual]]</f>
        <v>-0.73333333333333961</v>
      </c>
      <c r="Q223">
        <f>_xlfn.NORM.DIST(Table2[[#This Row],[Bias_WA]],AVERAGE(Table2[Bias_WA]),_xlfn.STDEV.P(Table2[Bias_WA]),FALSE)</f>
        <v>0.69881636677069736</v>
      </c>
      <c r="R223">
        <f>ABS(Table2[[#This Row],[Bias_Arima]])</f>
        <v>3.1721036279059867E-2</v>
      </c>
      <c r="S223">
        <f>ABS(Table2[[#This Row],[Bias_WA]])</f>
        <v>0.73333333333333961</v>
      </c>
    </row>
    <row r="224" spans="1:19" x14ac:dyDescent="0.2">
      <c r="A224" t="str">
        <f>CONCATENATE(Table2[[#This Row],[Sector]],YEAR(Table2[[#This Row],[Cutoff]]),ROUNDUP(MONTH(Table2[[#This Row],[Cutoff]])/3,0),YEAR(Table2[[#This Row],[TargetDate]]),ROUNDUP(MONTH(Table2[[#This Row],[TargetDate]])/3,0))</f>
        <v>C Industrie2019420213</v>
      </c>
      <c r="B224" t="s">
        <v>21</v>
      </c>
      <c r="C224" s="3">
        <v>43739</v>
      </c>
      <c r="D224" s="3">
        <v>44378</v>
      </c>
      <c r="E224">
        <v>7</v>
      </c>
      <c r="F224">
        <v>5.3935626984126994</v>
      </c>
      <c r="G224">
        <v>5.4</v>
      </c>
      <c r="H224">
        <v>6.4373015873018247E-3</v>
      </c>
      <c r="I224">
        <v>0.11920928865373751</v>
      </c>
      <c r="J224">
        <v>-6.4373015873018247E-3</v>
      </c>
      <c r="K224">
        <f>_xlfn.NORM.DIST(Table2[[#This Row],[Bias_RF]],AVERAGE(Table2[Bias_RF]),_xlfn.STDEV.P(Table2[Bias_RF]),FALSE)</f>
        <v>0.36765302270403644</v>
      </c>
      <c r="L224">
        <f>VLOOKUP(Table2[[#This Row],[Key]],[1]!Table1[#Data],7,0)</f>
        <v>5.68411589212743</v>
      </c>
      <c r="M224">
        <f>VLOOKUP(Table2[[#This Row],[Key]],[1]!Table1[#Data],8,0)</f>
        <v>4.86666666666666</v>
      </c>
      <c r="N224">
        <f>Table2[[#This Row],[Auto Arima]]-Table2[[#This Row],[Actual]]</f>
        <v>0.2841158921274296</v>
      </c>
      <c r="O224">
        <f>_xlfn.NORM.DIST(Table2[[#This Row],[Bias_Arima]],AVERAGE(Table2[Bias_Arima]),_xlfn.STDEV.P(Table2[Bias_Arima]),FALSE)</f>
        <v>0.50395773549809786</v>
      </c>
      <c r="P224">
        <f>Table2[[#This Row],[WA]]-Table2[[#This Row],[Actual]]</f>
        <v>-0.53333333333334032</v>
      </c>
      <c r="Q224">
        <f>_xlfn.NORM.DIST(Table2[[#This Row],[Bias_WA]],AVERAGE(Table2[Bias_WA]),_xlfn.STDEV.P(Table2[Bias_WA]),FALSE)</f>
        <v>0.70331215638132427</v>
      </c>
      <c r="R224">
        <f>ABS(Table2[[#This Row],[Bias_Arima]])</f>
        <v>0.2841158921274296</v>
      </c>
      <c r="S224">
        <f>ABS(Table2[[#This Row],[Bias_WA]])</f>
        <v>0.53333333333334032</v>
      </c>
    </row>
    <row r="225" spans="1:19" x14ac:dyDescent="0.2">
      <c r="A225" t="str">
        <f>CONCATENATE(Table2[[#This Row],[Sector]],YEAR(Table2[[#This Row],[Cutoff]]),ROUNDUP(MONTH(Table2[[#This Row],[Cutoff]])/3,0),YEAR(Table2[[#This Row],[TargetDate]]),ROUNDUP(MONTH(Table2[[#This Row],[TargetDate]])/3,0))</f>
        <v>C Industrie2019420214</v>
      </c>
      <c r="B225" t="s">
        <v>21</v>
      </c>
      <c r="C225" s="3">
        <v>43739</v>
      </c>
      <c r="D225" s="3">
        <v>44470</v>
      </c>
      <c r="E225">
        <v>8</v>
      </c>
      <c r="F225">
        <v>5.3520047619047624</v>
      </c>
      <c r="G225">
        <v>6.5</v>
      </c>
      <c r="H225">
        <v>1.1479952380952381</v>
      </c>
      <c r="I225">
        <v>17.661465201465191</v>
      </c>
      <c r="J225">
        <v>-1.1479952380952381</v>
      </c>
      <c r="K225">
        <f>_xlfn.NORM.DIST(Table2[[#This Row],[Bias_RF]],AVERAGE(Table2[Bias_RF]),_xlfn.STDEV.P(Table2[Bias_RF]),FALSE)</f>
        <v>0.43507288378179826</v>
      </c>
      <c r="L225">
        <f>VLOOKUP(Table2[[#This Row],[Key]],[1]!Table1[#Data],7,0)</f>
        <v>6.29936312933257</v>
      </c>
      <c r="M225">
        <f>VLOOKUP(Table2[[#This Row],[Key]],[1]!Table1[#Data],8,0)</f>
        <v>5.43333333333333</v>
      </c>
      <c r="N225">
        <f>Table2[[#This Row],[Auto Arima]]-Table2[[#This Row],[Actual]]</f>
        <v>-0.20063687066742997</v>
      </c>
      <c r="O225">
        <f>_xlfn.NORM.DIST(Table2[[#This Row],[Bias_Arima]],AVERAGE(Table2[Bias_Arima]),_xlfn.STDEV.P(Table2[Bias_Arima]),FALSE)</f>
        <v>0.68001450620005588</v>
      </c>
      <c r="P225">
        <f>Table2[[#This Row],[WA]]-Table2[[#This Row],[Actual]]</f>
        <v>-1.06666666666667</v>
      </c>
      <c r="Q225">
        <f>_xlfn.NORM.DIST(Table2[[#This Row],[Bias_WA]],AVERAGE(Table2[Bias_WA]),_xlfn.STDEV.P(Table2[Bias_WA]),FALSE)</f>
        <v>0.5207216418264351</v>
      </c>
      <c r="R225">
        <f>ABS(Table2[[#This Row],[Bias_Arima]])</f>
        <v>0.20063687066742997</v>
      </c>
      <c r="S225">
        <f>ABS(Table2[[#This Row],[Bias_WA]])</f>
        <v>1.06666666666667</v>
      </c>
    </row>
    <row r="226" spans="1:19" x14ac:dyDescent="0.2">
      <c r="A226" t="str">
        <f>CONCATENATE(Table2[[#This Row],[Sector]],YEAR(Table2[[#This Row],[Cutoff]]),ROUNDUP(MONTH(Table2[[#This Row],[Cutoff]])/3,0),YEAR(Table2[[#This Row],[TargetDate]]),ROUNDUP(MONTH(Table2[[#This Row],[TargetDate]])/3,0))</f>
        <v>C Industrie2020120202</v>
      </c>
      <c r="B226" t="s">
        <v>21</v>
      </c>
      <c r="C226" s="3">
        <v>43831</v>
      </c>
      <c r="D226" s="3">
        <v>43922</v>
      </c>
      <c r="E226">
        <v>1</v>
      </c>
      <c r="F226">
        <v>5.62198134920635</v>
      </c>
      <c r="G226">
        <v>5.8</v>
      </c>
      <c r="H226">
        <v>0.1780186507936499</v>
      </c>
      <c r="I226">
        <v>3.0692870826491361</v>
      </c>
      <c r="J226">
        <v>-0.1780186507936499</v>
      </c>
      <c r="K226">
        <f>_xlfn.NORM.DIST(Table2[[#This Row],[Bias_RF]],AVERAGE(Table2[Bias_RF]),_xlfn.STDEV.P(Table2[Bias_RF]),FALSE)</f>
        <v>0.44055512003146247</v>
      </c>
      <c r="L226">
        <f>VLOOKUP(Table2[[#This Row],[Key]],[1]!Table1[#Data],7,0)</f>
        <v>5.44349853255651</v>
      </c>
      <c r="M226">
        <f>VLOOKUP(Table2[[#This Row],[Key]],[1]!Table1[#Data],8,0)</f>
        <v>5.0666666666666602</v>
      </c>
      <c r="N226">
        <f>Table2[[#This Row],[Auto Arima]]-Table2[[#This Row],[Actual]]</f>
        <v>-0.35650146744348987</v>
      </c>
      <c r="O226">
        <f>_xlfn.NORM.DIST(Table2[[#This Row],[Bias_Arima]],AVERAGE(Table2[Bias_Arima]),_xlfn.STDEV.P(Table2[Bias_Arima]),FALSE)</f>
        <v>0.64743070065141461</v>
      </c>
      <c r="P226">
        <f>Table2[[#This Row],[WA]]-Table2[[#This Row],[Actual]]</f>
        <v>-0.73333333333333961</v>
      </c>
      <c r="Q226">
        <f>_xlfn.NORM.DIST(Table2[[#This Row],[Bias_WA]],AVERAGE(Table2[Bias_WA]),_xlfn.STDEV.P(Table2[Bias_WA]),FALSE)</f>
        <v>0.69881636677069736</v>
      </c>
      <c r="R226">
        <f>ABS(Table2[[#This Row],[Bias_Arima]])</f>
        <v>0.35650146744348987</v>
      </c>
      <c r="S226">
        <f>ABS(Table2[[#This Row],[Bias_WA]])</f>
        <v>0.73333333333333961</v>
      </c>
    </row>
    <row r="227" spans="1:19" x14ac:dyDescent="0.2">
      <c r="A227" t="str">
        <f>CONCATENATE(Table2[[#This Row],[Sector]],YEAR(Table2[[#This Row],[Cutoff]]),ROUNDUP(MONTH(Table2[[#This Row],[Cutoff]])/3,0),YEAR(Table2[[#This Row],[TargetDate]]),ROUNDUP(MONTH(Table2[[#This Row],[TargetDate]])/3,0))</f>
        <v>C Industrie2020120203</v>
      </c>
      <c r="B227" t="s">
        <v>21</v>
      </c>
      <c r="C227" s="3">
        <v>43831</v>
      </c>
      <c r="D227" s="3">
        <v>44013</v>
      </c>
      <c r="E227">
        <v>2</v>
      </c>
      <c r="F227">
        <v>5.62198134920635</v>
      </c>
      <c r="G227">
        <v>5.4</v>
      </c>
      <c r="H227">
        <v>0.2219813492063496</v>
      </c>
      <c r="I227">
        <v>4.1107657260435113</v>
      </c>
      <c r="J227">
        <v>0.2219813492063496</v>
      </c>
      <c r="K227">
        <f>_xlfn.NORM.DIST(Table2[[#This Row],[Bias_RF]],AVERAGE(Table2[Bias_RF]),_xlfn.STDEV.P(Table2[Bias_RF]),FALSE)</f>
        <v>0.26531163375609279</v>
      </c>
      <c r="L227">
        <f>VLOOKUP(Table2[[#This Row],[Key]],[1]!Table1[#Data],7,0)</f>
        <v>5.4259923758926396</v>
      </c>
      <c r="M227">
        <f>VLOOKUP(Table2[[#This Row],[Key]],[1]!Table1[#Data],8,0)</f>
        <v>4.86666666666666</v>
      </c>
      <c r="N227">
        <f>Table2[[#This Row],[Auto Arima]]-Table2[[#This Row],[Actual]]</f>
        <v>2.5992375892639252E-2</v>
      </c>
      <c r="O227">
        <f>_xlfn.NORM.DIST(Table2[[#This Row],[Bias_Arima]],AVERAGE(Table2[Bias_Arima]),_xlfn.STDEV.P(Table2[Bias_Arima]),FALSE)</f>
        <v>0.64370799295379699</v>
      </c>
      <c r="P227">
        <f>Table2[[#This Row],[WA]]-Table2[[#This Row],[Actual]]</f>
        <v>-0.53333333333334032</v>
      </c>
      <c r="Q227">
        <f>_xlfn.NORM.DIST(Table2[[#This Row],[Bias_WA]],AVERAGE(Table2[Bias_WA]),_xlfn.STDEV.P(Table2[Bias_WA]),FALSE)</f>
        <v>0.70331215638132427</v>
      </c>
      <c r="R227">
        <f>ABS(Table2[[#This Row],[Bias_Arima]])</f>
        <v>2.5992375892639252E-2</v>
      </c>
      <c r="S227">
        <f>ABS(Table2[[#This Row],[Bias_WA]])</f>
        <v>0.53333333333334032</v>
      </c>
    </row>
    <row r="228" spans="1:19" x14ac:dyDescent="0.2">
      <c r="A228" t="str">
        <f>CONCATENATE(Table2[[#This Row],[Sector]],YEAR(Table2[[#This Row],[Cutoff]]),ROUNDUP(MONTH(Table2[[#This Row],[Cutoff]])/3,0),YEAR(Table2[[#This Row],[TargetDate]]),ROUNDUP(MONTH(Table2[[#This Row],[TargetDate]])/3,0))</f>
        <v>C Industrie2020120204</v>
      </c>
      <c r="B228" t="s">
        <v>21</v>
      </c>
      <c r="C228" s="3">
        <v>43831</v>
      </c>
      <c r="D228" s="3">
        <v>44105</v>
      </c>
      <c r="E228">
        <v>3</v>
      </c>
      <c r="F228">
        <v>5.5957980158730161</v>
      </c>
      <c r="G228">
        <v>6.1</v>
      </c>
      <c r="H228">
        <v>0.50420198412698358</v>
      </c>
      <c r="I228">
        <v>8.2656062971636661</v>
      </c>
      <c r="J228">
        <v>-0.50420198412698358</v>
      </c>
      <c r="K228">
        <f>_xlfn.NORM.DIST(Table2[[#This Row],[Bias_RF]],AVERAGE(Table2[Bias_RF]),_xlfn.STDEV.P(Table2[Bias_RF]),FALSE)</f>
        <v>0.53386348757809676</v>
      </c>
      <c r="L228">
        <f>VLOOKUP(Table2[[#This Row],[Key]],[1]!Table1[#Data],7,0)</f>
        <v>5.9405986508557502</v>
      </c>
      <c r="M228">
        <f>VLOOKUP(Table2[[#This Row],[Key]],[1]!Table1[#Data],8,0)</f>
        <v>5.43333333333333</v>
      </c>
      <c r="N228">
        <f>Table2[[#This Row],[Auto Arima]]-Table2[[#This Row],[Actual]]</f>
        <v>-0.15940134914424942</v>
      </c>
      <c r="O228">
        <f>_xlfn.NORM.DIST(Table2[[#This Row],[Bias_Arima]],AVERAGE(Table2[Bias_Arima]),_xlfn.STDEV.P(Table2[Bias_Arima]),FALSE)</f>
        <v>0.68079830217701554</v>
      </c>
      <c r="P228">
        <f>Table2[[#This Row],[WA]]-Table2[[#This Row],[Actual]]</f>
        <v>-0.66666666666666963</v>
      </c>
      <c r="Q228">
        <f>_xlfn.NORM.DIST(Table2[[#This Row],[Bias_WA]],AVERAGE(Table2[Bias_WA]),_xlfn.STDEV.P(Table2[Bias_WA]),FALSE)</f>
        <v>0.71030881435070081</v>
      </c>
      <c r="R228">
        <f>ABS(Table2[[#This Row],[Bias_Arima]])</f>
        <v>0.15940134914424942</v>
      </c>
      <c r="S228">
        <f>ABS(Table2[[#This Row],[Bias_WA]])</f>
        <v>0.66666666666666963</v>
      </c>
    </row>
    <row r="229" spans="1:19" x14ac:dyDescent="0.2">
      <c r="A229" t="str">
        <f>CONCATENATE(Table2[[#This Row],[Sector]],YEAR(Table2[[#This Row],[Cutoff]]),ROUNDUP(MONTH(Table2[[#This Row],[Cutoff]])/3,0),YEAR(Table2[[#This Row],[TargetDate]]),ROUNDUP(MONTH(Table2[[#This Row],[TargetDate]])/3,0))</f>
        <v>C Industrie2020120211</v>
      </c>
      <c r="B229" t="s">
        <v>21</v>
      </c>
      <c r="C229" s="3">
        <v>43831</v>
      </c>
      <c r="D229" s="3">
        <v>44197</v>
      </c>
      <c r="E229">
        <v>4</v>
      </c>
      <c r="F229">
        <v>5.62198134920635</v>
      </c>
      <c r="G229">
        <v>5.8</v>
      </c>
      <c r="H229">
        <v>0.1780186507936499</v>
      </c>
      <c r="I229">
        <v>3.0692870826491361</v>
      </c>
      <c r="J229">
        <v>-0.1780186507936499</v>
      </c>
      <c r="K229">
        <f>_xlfn.NORM.DIST(Table2[[#This Row],[Bias_RF]],AVERAGE(Table2[Bias_RF]),_xlfn.STDEV.P(Table2[Bias_RF]),FALSE)</f>
        <v>0.44055512003146247</v>
      </c>
      <c r="L229">
        <f>VLOOKUP(Table2[[#This Row],[Key]],[1]!Table1[#Data],7,0)</f>
        <v>6.4353888778596602</v>
      </c>
      <c r="M229">
        <f>VLOOKUP(Table2[[#This Row],[Key]],[1]!Table1[#Data],8,0)</f>
        <v>6.1999999999999904</v>
      </c>
      <c r="N229">
        <f>Table2[[#This Row],[Auto Arima]]-Table2[[#This Row],[Actual]]</f>
        <v>0.63538887785966036</v>
      </c>
      <c r="O229">
        <f>_xlfn.NORM.DIST(Table2[[#This Row],[Bias_Arima]],AVERAGE(Table2[Bias_Arima]),_xlfn.STDEV.P(Table2[Bias_Arima]),FALSE)</f>
        <v>0.26443847188502573</v>
      </c>
      <c r="P229">
        <f>Table2[[#This Row],[WA]]-Table2[[#This Row],[Actual]]</f>
        <v>0.39999999999999059</v>
      </c>
      <c r="Q229">
        <f>_xlfn.NORM.DIST(Table2[[#This Row],[Bias_WA]],AVERAGE(Table2[Bias_WA]),_xlfn.STDEV.P(Table2[Bias_WA]),FALSE)</f>
        <v>0.13415496720485146</v>
      </c>
      <c r="R229">
        <f>ABS(Table2[[#This Row],[Bias_Arima]])</f>
        <v>0.63538887785966036</v>
      </c>
      <c r="S229">
        <f>ABS(Table2[[#This Row],[Bias_WA]])</f>
        <v>0.39999999999999059</v>
      </c>
    </row>
    <row r="230" spans="1:19" x14ac:dyDescent="0.2">
      <c r="A230" t="str">
        <f>CONCATENATE(Table2[[#This Row],[Sector]],YEAR(Table2[[#This Row],[Cutoff]]),ROUNDUP(MONTH(Table2[[#This Row],[Cutoff]])/3,0),YEAR(Table2[[#This Row],[TargetDate]]),ROUNDUP(MONTH(Table2[[#This Row],[TargetDate]])/3,0))</f>
        <v>C Industrie2020120212</v>
      </c>
      <c r="B230" t="s">
        <v>21</v>
      </c>
      <c r="C230" s="3">
        <v>43831</v>
      </c>
      <c r="D230" s="3">
        <v>44287</v>
      </c>
      <c r="E230">
        <v>5</v>
      </c>
      <c r="F230">
        <v>5.532919047619048</v>
      </c>
      <c r="G230">
        <v>5.8</v>
      </c>
      <c r="H230">
        <v>0.26708095238095192</v>
      </c>
      <c r="I230">
        <v>4.6048440065681362</v>
      </c>
      <c r="J230">
        <v>-0.26708095238095192</v>
      </c>
      <c r="K230">
        <f>_xlfn.NORM.DIST(Table2[[#This Row],[Bias_RF]],AVERAGE(Table2[Bias_RF]),_xlfn.STDEV.P(Table2[Bias_RF]),FALSE)</f>
        <v>0.47353763424034928</v>
      </c>
      <c r="L230">
        <f>VLOOKUP(Table2[[#This Row],[Key]],[1]!Table1[#Data],7,0)</f>
        <v>5.8330892822225398</v>
      </c>
      <c r="M230">
        <f>VLOOKUP(Table2[[#This Row],[Key]],[1]!Table1[#Data],8,0)</f>
        <v>5.0666666666666602</v>
      </c>
      <c r="N230">
        <f>Table2[[#This Row],[Auto Arima]]-Table2[[#This Row],[Actual]]</f>
        <v>3.3089282222539929E-2</v>
      </c>
      <c r="O230">
        <f>_xlfn.NORM.DIST(Table2[[#This Row],[Bias_Arima]],AVERAGE(Table2[Bias_Arima]),_xlfn.STDEV.P(Table2[Bias_Arima]),FALSE)</f>
        <v>0.64105218196436886</v>
      </c>
      <c r="P230">
        <f>Table2[[#This Row],[WA]]-Table2[[#This Row],[Actual]]</f>
        <v>-0.73333333333333961</v>
      </c>
      <c r="Q230">
        <f>_xlfn.NORM.DIST(Table2[[#This Row],[Bias_WA]],AVERAGE(Table2[Bias_WA]),_xlfn.STDEV.P(Table2[Bias_WA]),FALSE)</f>
        <v>0.69881636677069736</v>
      </c>
      <c r="R230">
        <f>ABS(Table2[[#This Row],[Bias_Arima]])</f>
        <v>3.3089282222539929E-2</v>
      </c>
      <c r="S230">
        <f>ABS(Table2[[#This Row],[Bias_WA]])</f>
        <v>0.73333333333333961</v>
      </c>
    </row>
    <row r="231" spans="1:19" x14ac:dyDescent="0.2">
      <c r="A231" t="str">
        <f>CONCATENATE(Table2[[#This Row],[Sector]],YEAR(Table2[[#This Row],[Cutoff]]),ROUNDUP(MONTH(Table2[[#This Row],[Cutoff]])/3,0),YEAR(Table2[[#This Row],[TargetDate]]),ROUNDUP(MONTH(Table2[[#This Row],[TargetDate]])/3,0))</f>
        <v>C Industrie2020120213</v>
      </c>
      <c r="B231" t="s">
        <v>21</v>
      </c>
      <c r="C231" s="3">
        <v>43831</v>
      </c>
      <c r="D231" s="3">
        <v>44378</v>
      </c>
      <c r="E231">
        <v>6</v>
      </c>
      <c r="F231">
        <v>5.478019047619048</v>
      </c>
      <c r="G231">
        <v>5.4</v>
      </c>
      <c r="H231">
        <v>7.8019047619047655E-2</v>
      </c>
      <c r="I231">
        <v>1.444797178130512</v>
      </c>
      <c r="J231">
        <v>7.8019047619047655E-2</v>
      </c>
      <c r="K231">
        <f>_xlfn.NORM.DIST(Table2[[#This Row],[Bias_RF]],AVERAGE(Table2[Bias_RF]),_xlfn.STDEV.P(Table2[Bias_RF]),FALSE)</f>
        <v>0.32960105399247475</v>
      </c>
      <c r="L231">
        <f>VLOOKUP(Table2[[#This Row],[Key]],[1]!Table1[#Data],7,0)</f>
        <v>5.7248808336837902</v>
      </c>
      <c r="M231">
        <f>VLOOKUP(Table2[[#This Row],[Key]],[1]!Table1[#Data],8,0)</f>
        <v>4.86666666666666</v>
      </c>
      <c r="N231">
        <f>Table2[[#This Row],[Auto Arima]]-Table2[[#This Row],[Actual]]</f>
        <v>0.32488083368378984</v>
      </c>
      <c r="O231">
        <f>_xlfn.NORM.DIST(Table2[[#This Row],[Bias_Arima]],AVERAGE(Table2[Bias_Arima]),_xlfn.STDEV.P(Table2[Bias_Arima]),FALSE)</f>
        <v>0.47632081081698291</v>
      </c>
      <c r="P231">
        <f>Table2[[#This Row],[WA]]-Table2[[#This Row],[Actual]]</f>
        <v>-0.53333333333334032</v>
      </c>
      <c r="Q231">
        <f>_xlfn.NORM.DIST(Table2[[#This Row],[Bias_WA]],AVERAGE(Table2[Bias_WA]),_xlfn.STDEV.P(Table2[Bias_WA]),FALSE)</f>
        <v>0.70331215638132427</v>
      </c>
      <c r="R231">
        <f>ABS(Table2[[#This Row],[Bias_Arima]])</f>
        <v>0.32488083368378984</v>
      </c>
      <c r="S231">
        <f>ABS(Table2[[#This Row],[Bias_WA]])</f>
        <v>0.53333333333334032</v>
      </c>
    </row>
    <row r="232" spans="1:19" x14ac:dyDescent="0.2">
      <c r="A232" t="str">
        <f>CONCATENATE(Table2[[#This Row],[Sector]],YEAR(Table2[[#This Row],[Cutoff]]),ROUNDUP(MONTH(Table2[[#This Row],[Cutoff]])/3,0),YEAR(Table2[[#This Row],[TargetDate]]),ROUNDUP(MONTH(Table2[[#This Row],[TargetDate]])/3,0))</f>
        <v>C Industrie2020120214</v>
      </c>
      <c r="B232" t="s">
        <v>21</v>
      </c>
      <c r="C232" s="3">
        <v>43831</v>
      </c>
      <c r="D232" s="3">
        <v>44470</v>
      </c>
      <c r="E232">
        <v>7</v>
      </c>
      <c r="F232">
        <v>5.5850261904761904</v>
      </c>
      <c r="G232">
        <v>6.5</v>
      </c>
      <c r="H232">
        <v>0.91497380952380958</v>
      </c>
      <c r="I232">
        <v>14.076520146520149</v>
      </c>
      <c r="J232">
        <v>-0.91497380952380958</v>
      </c>
      <c r="K232">
        <f>_xlfn.NORM.DIST(Table2[[#This Row],[Bias_RF]],AVERAGE(Table2[Bias_RF]),_xlfn.STDEV.P(Table2[Bias_RF]),FALSE)</f>
        <v>0.51237757012060725</v>
      </c>
      <c r="L232">
        <f>VLOOKUP(Table2[[#This Row],[Key]],[1]!Table1[#Data],7,0)</f>
        <v>6.3242163474795401</v>
      </c>
      <c r="M232">
        <f>VLOOKUP(Table2[[#This Row],[Key]],[1]!Table1[#Data],8,0)</f>
        <v>5.43333333333333</v>
      </c>
      <c r="N232">
        <f>Table2[[#This Row],[Auto Arima]]-Table2[[#This Row],[Actual]]</f>
        <v>-0.17578365252045991</v>
      </c>
      <c r="O232">
        <f>_xlfn.NORM.DIST(Table2[[#This Row],[Bias_Arima]],AVERAGE(Table2[Bias_Arima]),_xlfn.STDEV.P(Table2[Bias_Arima]),FALSE)</f>
        <v>0.6808904916170343</v>
      </c>
      <c r="P232">
        <f>Table2[[#This Row],[WA]]-Table2[[#This Row],[Actual]]</f>
        <v>-1.06666666666667</v>
      </c>
      <c r="Q232">
        <f>_xlfn.NORM.DIST(Table2[[#This Row],[Bias_WA]],AVERAGE(Table2[Bias_WA]),_xlfn.STDEV.P(Table2[Bias_WA]),FALSE)</f>
        <v>0.5207216418264351</v>
      </c>
      <c r="R232">
        <f>ABS(Table2[[#This Row],[Bias_Arima]])</f>
        <v>0.17578365252045991</v>
      </c>
      <c r="S232">
        <f>ABS(Table2[[#This Row],[Bias_WA]])</f>
        <v>1.06666666666667</v>
      </c>
    </row>
    <row r="233" spans="1:19" x14ac:dyDescent="0.2">
      <c r="A233" t="str">
        <f>CONCATENATE(Table2[[#This Row],[Sector]],YEAR(Table2[[#This Row],[Cutoff]]),ROUNDUP(MONTH(Table2[[#This Row],[Cutoff]])/3,0),YEAR(Table2[[#This Row],[TargetDate]]),ROUNDUP(MONTH(Table2[[#This Row],[TargetDate]])/3,0))</f>
        <v>C Industrie2020120221</v>
      </c>
      <c r="B233" t="s">
        <v>21</v>
      </c>
      <c r="C233" s="3">
        <v>43831</v>
      </c>
      <c r="D233" s="3">
        <v>44562</v>
      </c>
      <c r="E233">
        <v>8</v>
      </c>
      <c r="F233">
        <v>5.5119857142857143</v>
      </c>
      <c r="G233">
        <v>7.4</v>
      </c>
      <c r="H233">
        <v>1.8880142857142861</v>
      </c>
      <c r="I233">
        <v>25.51370656370657</v>
      </c>
      <c r="J233">
        <v>-1.8880142857142861</v>
      </c>
      <c r="K233">
        <f>_xlfn.NORM.DIST(Table2[[#This Row],[Bias_RF]],AVERAGE(Table2[Bias_RF]),_xlfn.STDEV.P(Table2[Bias_RF]),FALSE)</f>
        <v>0.13202106357594676</v>
      </c>
      <c r="L233">
        <f>VLOOKUP(Table2[[#This Row],[Key]],[1]!Table1[#Data],7,0)</f>
        <v>7.3422621020977097</v>
      </c>
      <c r="M233">
        <f>VLOOKUP(Table2[[#This Row],[Key]],[1]!Table1[#Data],8,0)</f>
        <v>6.1999999999999904</v>
      </c>
      <c r="N233">
        <f>Table2[[#This Row],[Auto Arima]]-Table2[[#This Row],[Actual]]</f>
        <v>-5.7737897902290669E-2</v>
      </c>
      <c r="O233">
        <f>_xlfn.NORM.DIST(Table2[[#This Row],[Bias_Arima]],AVERAGE(Table2[Bias_Arima]),_xlfn.STDEV.P(Table2[Bias_Arima]),FALSE)</f>
        <v>0.66843905294639983</v>
      </c>
      <c r="P233">
        <f>Table2[[#This Row],[WA]]-Table2[[#This Row],[Actual]]</f>
        <v>-1.2000000000000099</v>
      </c>
      <c r="Q233">
        <f>_xlfn.NORM.DIST(Table2[[#This Row],[Bias_WA]],AVERAGE(Table2[Bias_WA]),_xlfn.STDEV.P(Table2[Bias_WA]),FALSE)</f>
        <v>0.41919120663794379</v>
      </c>
      <c r="R233">
        <f>ABS(Table2[[#This Row],[Bias_Arima]])</f>
        <v>5.7737897902290669E-2</v>
      </c>
      <c r="S233">
        <f>ABS(Table2[[#This Row],[Bias_WA]])</f>
        <v>1.2000000000000099</v>
      </c>
    </row>
    <row r="234" spans="1:19" x14ac:dyDescent="0.2">
      <c r="A234" t="str">
        <f>CONCATENATE(Table2[[#This Row],[Sector]],YEAR(Table2[[#This Row],[Cutoff]]),ROUNDUP(MONTH(Table2[[#This Row],[Cutoff]])/3,0),YEAR(Table2[[#This Row],[TargetDate]]),ROUNDUP(MONTH(Table2[[#This Row],[TargetDate]])/3,0))</f>
        <v>C Industrie2020220203</v>
      </c>
      <c r="B234" t="s">
        <v>21</v>
      </c>
      <c r="C234" s="3">
        <v>43922</v>
      </c>
      <c r="D234" s="3">
        <v>44013</v>
      </c>
      <c r="E234">
        <v>1</v>
      </c>
      <c r="F234">
        <v>5.8591519841269841</v>
      </c>
      <c r="G234">
        <v>5.4</v>
      </c>
      <c r="H234">
        <v>0.45915198412698383</v>
      </c>
      <c r="I234">
        <v>8.5028145208700696</v>
      </c>
      <c r="J234">
        <v>0.45915198412698383</v>
      </c>
      <c r="K234">
        <f>_xlfn.NORM.DIST(Table2[[#This Row],[Bias_RF]],AVERAGE(Table2[Bias_RF]),_xlfn.STDEV.P(Table2[Bias_RF]),FALSE)</f>
        <v>0.17053485730859533</v>
      </c>
      <c r="L234">
        <f>VLOOKUP(Table2[[#This Row],[Key]],[1]!Table1[#Data],7,0)</f>
        <v>5.7584037662347001</v>
      </c>
      <c r="M234">
        <f>VLOOKUP(Table2[[#This Row],[Key]],[1]!Table1[#Data],8,0)</f>
        <v>4.86666666666666</v>
      </c>
      <c r="N234">
        <f>Table2[[#This Row],[Auto Arima]]-Table2[[#This Row],[Actual]]</f>
        <v>0.35840376623469972</v>
      </c>
      <c r="O234">
        <f>_xlfn.NORM.DIST(Table2[[#This Row],[Bias_Arima]],AVERAGE(Table2[Bias_Arima]),_xlfn.STDEV.P(Table2[Bias_Arima]),FALSE)</f>
        <v>0.45308652647274167</v>
      </c>
      <c r="P234">
        <f>Table2[[#This Row],[WA]]-Table2[[#This Row],[Actual]]</f>
        <v>-0.53333333333334032</v>
      </c>
      <c r="Q234">
        <f>_xlfn.NORM.DIST(Table2[[#This Row],[Bias_WA]],AVERAGE(Table2[Bias_WA]),_xlfn.STDEV.P(Table2[Bias_WA]),FALSE)</f>
        <v>0.70331215638132427</v>
      </c>
      <c r="R234">
        <f>ABS(Table2[[#This Row],[Bias_Arima]])</f>
        <v>0.35840376623469972</v>
      </c>
      <c r="S234">
        <f>ABS(Table2[[#This Row],[Bias_WA]])</f>
        <v>0.53333333333334032</v>
      </c>
    </row>
    <row r="235" spans="1:19" x14ac:dyDescent="0.2">
      <c r="A235" t="str">
        <f>CONCATENATE(Table2[[#This Row],[Sector]],YEAR(Table2[[#This Row],[Cutoff]]),ROUNDUP(MONTH(Table2[[#This Row],[Cutoff]])/3,0),YEAR(Table2[[#This Row],[TargetDate]]),ROUNDUP(MONTH(Table2[[#This Row],[TargetDate]])/3,0))</f>
        <v>C Industrie2020220204</v>
      </c>
      <c r="B235" t="s">
        <v>21</v>
      </c>
      <c r="C235" s="3">
        <v>43922</v>
      </c>
      <c r="D235" s="3">
        <v>44105</v>
      </c>
      <c r="E235">
        <v>2</v>
      </c>
      <c r="F235">
        <v>5.8575686507936506</v>
      </c>
      <c r="G235">
        <v>6.1</v>
      </c>
      <c r="H235">
        <v>0.24243134920634901</v>
      </c>
      <c r="I235">
        <v>3.974284413218836</v>
      </c>
      <c r="J235">
        <v>-0.24243134920634901</v>
      </c>
      <c r="K235">
        <f>_xlfn.NORM.DIST(Table2[[#This Row],[Bias_RF]],AVERAGE(Table2[Bias_RF]),_xlfn.STDEV.P(Table2[Bias_RF]),FALSE)</f>
        <v>0.46485903609954676</v>
      </c>
      <c r="L235">
        <f>VLOOKUP(Table2[[#This Row],[Key]],[1]!Table1[#Data],7,0)</f>
        <v>6.2730089148550796</v>
      </c>
      <c r="M235">
        <f>VLOOKUP(Table2[[#This Row],[Key]],[1]!Table1[#Data],8,0)</f>
        <v>5.43333333333333</v>
      </c>
      <c r="N235">
        <f>Table2[[#This Row],[Auto Arima]]-Table2[[#This Row],[Actual]]</f>
        <v>0.17300891485507996</v>
      </c>
      <c r="O235">
        <f>_xlfn.NORM.DIST(Table2[[#This Row],[Bias_Arima]],AVERAGE(Table2[Bias_Arima]),_xlfn.STDEV.P(Table2[Bias_Arima]),FALSE)</f>
        <v>0.57343065760078449</v>
      </c>
      <c r="P235">
        <f>Table2[[#This Row],[WA]]-Table2[[#This Row],[Actual]]</f>
        <v>-0.66666666666666963</v>
      </c>
      <c r="Q235">
        <f>_xlfn.NORM.DIST(Table2[[#This Row],[Bias_WA]],AVERAGE(Table2[Bias_WA]),_xlfn.STDEV.P(Table2[Bias_WA]),FALSE)</f>
        <v>0.71030881435070081</v>
      </c>
      <c r="R235">
        <f>ABS(Table2[[#This Row],[Bias_Arima]])</f>
        <v>0.17300891485507996</v>
      </c>
      <c r="S235">
        <f>ABS(Table2[[#This Row],[Bias_WA]])</f>
        <v>0.66666666666666963</v>
      </c>
    </row>
    <row r="236" spans="1:19" x14ac:dyDescent="0.2">
      <c r="A236" t="str">
        <f>CONCATENATE(Table2[[#This Row],[Sector]],YEAR(Table2[[#This Row],[Cutoff]]),ROUNDUP(MONTH(Table2[[#This Row],[Cutoff]])/3,0),YEAR(Table2[[#This Row],[TargetDate]]),ROUNDUP(MONTH(Table2[[#This Row],[TargetDate]])/3,0))</f>
        <v>C Industrie2020220211</v>
      </c>
      <c r="B236" t="s">
        <v>21</v>
      </c>
      <c r="C236" s="3">
        <v>43922</v>
      </c>
      <c r="D236" s="3">
        <v>44197</v>
      </c>
      <c r="E236">
        <v>3</v>
      </c>
      <c r="F236">
        <v>5.8575686507936506</v>
      </c>
      <c r="G236">
        <v>5.8</v>
      </c>
      <c r="H236">
        <v>5.7568650793650811E-2</v>
      </c>
      <c r="I236">
        <v>0.99256294471811746</v>
      </c>
      <c r="J236">
        <v>5.7568650793650811E-2</v>
      </c>
      <c r="K236">
        <f>_xlfn.NORM.DIST(Table2[[#This Row],[Bias_RF]],AVERAGE(Table2[Bias_RF]),_xlfn.STDEV.P(Table2[Bias_RF]),FALSE)</f>
        <v>0.33885159989699287</v>
      </c>
      <c r="L236">
        <f>VLOOKUP(Table2[[#This Row],[Key]],[1]!Table1[#Data],7,0)</f>
        <v>6.76779917157653</v>
      </c>
      <c r="M236">
        <f>VLOOKUP(Table2[[#This Row],[Key]],[1]!Table1[#Data],8,0)</f>
        <v>6.1999999999999904</v>
      </c>
      <c r="N236">
        <f>Table2[[#This Row],[Auto Arima]]-Table2[[#This Row],[Actual]]</f>
        <v>0.96779917157653017</v>
      </c>
      <c r="O236">
        <f>_xlfn.NORM.DIST(Table2[[#This Row],[Bias_Arima]],AVERAGE(Table2[Bias_Arima]),_xlfn.STDEV.P(Table2[Bias_Arima]),FALSE)</f>
        <v>0.10316418440471829</v>
      </c>
      <c r="P236">
        <f>Table2[[#This Row],[WA]]-Table2[[#This Row],[Actual]]</f>
        <v>0.39999999999999059</v>
      </c>
      <c r="Q236">
        <f>_xlfn.NORM.DIST(Table2[[#This Row],[Bias_WA]],AVERAGE(Table2[Bias_WA]),_xlfn.STDEV.P(Table2[Bias_WA]),FALSE)</f>
        <v>0.13415496720485146</v>
      </c>
      <c r="R236">
        <f>ABS(Table2[[#This Row],[Bias_Arima]])</f>
        <v>0.96779917157653017</v>
      </c>
      <c r="S236">
        <f>ABS(Table2[[#This Row],[Bias_WA]])</f>
        <v>0.39999999999999059</v>
      </c>
    </row>
    <row r="237" spans="1:19" x14ac:dyDescent="0.2">
      <c r="A237" t="str">
        <f>CONCATENATE(Table2[[#This Row],[Sector]],YEAR(Table2[[#This Row],[Cutoff]]),ROUNDUP(MONTH(Table2[[#This Row],[Cutoff]])/3,0),YEAR(Table2[[#This Row],[TargetDate]]),ROUNDUP(MONTH(Table2[[#This Row],[TargetDate]])/3,0))</f>
        <v>C Industrie2020220212</v>
      </c>
      <c r="B237" t="s">
        <v>21</v>
      </c>
      <c r="C237" s="3">
        <v>43922</v>
      </c>
      <c r="D237" s="3">
        <v>44287</v>
      </c>
      <c r="E237">
        <v>4</v>
      </c>
      <c r="F237">
        <v>5.7225349206349234</v>
      </c>
      <c r="G237">
        <v>5.8</v>
      </c>
      <c r="H237">
        <v>7.7465079365077294E-2</v>
      </c>
      <c r="I237">
        <v>1.335604816639264</v>
      </c>
      <c r="J237">
        <v>-7.7465079365077294E-2</v>
      </c>
      <c r="K237">
        <f>_xlfn.NORM.DIST(Table2[[#This Row],[Bias_RF]],AVERAGE(Table2[Bias_RF]),_xlfn.STDEV.P(Table2[Bias_RF]),FALSE)</f>
        <v>0.39889575808482025</v>
      </c>
      <c r="L237">
        <f>VLOOKUP(Table2[[#This Row],[Key]],[1]!Table1[#Data],7,0)</f>
        <v>6.3132882165324702</v>
      </c>
      <c r="M237">
        <f>VLOOKUP(Table2[[#This Row],[Key]],[1]!Table1[#Data],8,0)</f>
        <v>5.3999999999999897</v>
      </c>
      <c r="N237">
        <f>Table2[[#This Row],[Auto Arima]]-Table2[[#This Row],[Actual]]</f>
        <v>0.51328821653247036</v>
      </c>
      <c r="O237">
        <f>_xlfn.NORM.DIST(Table2[[#This Row],[Bias_Arima]],AVERAGE(Table2[Bias_Arima]),_xlfn.STDEV.P(Table2[Bias_Arima]),FALSE)</f>
        <v>0.34464868966716361</v>
      </c>
      <c r="P237">
        <f>Table2[[#This Row],[WA]]-Table2[[#This Row],[Actual]]</f>
        <v>-0.40000000000001013</v>
      </c>
      <c r="Q237">
        <f>_xlfn.NORM.DIST(Table2[[#This Row],[Bias_WA]],AVERAGE(Table2[Bias_WA]),_xlfn.STDEV.P(Table2[Bias_WA]),FALSE)</f>
        <v>0.65800002201620922</v>
      </c>
      <c r="R237">
        <f>ABS(Table2[[#This Row],[Bias_Arima]])</f>
        <v>0.51328821653247036</v>
      </c>
      <c r="S237">
        <f>ABS(Table2[[#This Row],[Bias_WA]])</f>
        <v>0.40000000000001013</v>
      </c>
    </row>
    <row r="238" spans="1:19" x14ac:dyDescent="0.2">
      <c r="A238" t="str">
        <f>CONCATENATE(Table2[[#This Row],[Sector]],YEAR(Table2[[#This Row],[Cutoff]]),ROUNDUP(MONTH(Table2[[#This Row],[Cutoff]])/3,0),YEAR(Table2[[#This Row],[TargetDate]]),ROUNDUP(MONTH(Table2[[#This Row],[TargetDate]])/3,0))</f>
        <v>C Industrie2020220213</v>
      </c>
      <c r="B238" t="s">
        <v>21</v>
      </c>
      <c r="C238" s="3">
        <v>43922</v>
      </c>
      <c r="D238" s="3">
        <v>44378</v>
      </c>
      <c r="E238">
        <v>5</v>
      </c>
      <c r="F238">
        <v>5.6846539682539694</v>
      </c>
      <c r="G238">
        <v>5.4</v>
      </c>
      <c r="H238">
        <v>0.28465396825396821</v>
      </c>
      <c r="I238">
        <v>5.2713697824808916</v>
      </c>
      <c r="J238">
        <v>0.28465396825396821</v>
      </c>
      <c r="K238">
        <f>_xlfn.NORM.DIST(Table2[[#This Row],[Bias_RF]],AVERAGE(Table2[Bias_RF]),_xlfn.STDEV.P(Table2[Bias_RF]),FALSE)</f>
        <v>0.23849279316662125</v>
      </c>
      <c r="L238">
        <f>VLOOKUP(Table2[[#This Row],[Key]],[1]!Table1[#Data],7,0)</f>
        <v>6.2018182439038299</v>
      </c>
      <c r="M238">
        <f>VLOOKUP(Table2[[#This Row],[Key]],[1]!Table1[#Data],8,0)</f>
        <v>4.86666666666666</v>
      </c>
      <c r="N238">
        <f>Table2[[#This Row],[Auto Arima]]-Table2[[#This Row],[Actual]]</f>
        <v>0.8018182439038295</v>
      </c>
      <c r="O238">
        <f>_xlfn.NORM.DIST(Table2[[#This Row],[Bias_Arima]],AVERAGE(Table2[Bias_Arima]),_xlfn.STDEV.P(Table2[Bias_Arima]),FALSE)</f>
        <v>0.17184064256356221</v>
      </c>
      <c r="P238">
        <f>Table2[[#This Row],[WA]]-Table2[[#This Row],[Actual]]</f>
        <v>-0.53333333333334032</v>
      </c>
      <c r="Q238">
        <f>_xlfn.NORM.DIST(Table2[[#This Row],[Bias_WA]],AVERAGE(Table2[Bias_WA]),_xlfn.STDEV.P(Table2[Bias_WA]),FALSE)</f>
        <v>0.70331215638132427</v>
      </c>
      <c r="R238">
        <f>ABS(Table2[[#This Row],[Bias_Arima]])</f>
        <v>0.8018182439038295</v>
      </c>
      <c r="S238">
        <f>ABS(Table2[[#This Row],[Bias_WA]])</f>
        <v>0.53333333333334032</v>
      </c>
    </row>
    <row r="239" spans="1:19" x14ac:dyDescent="0.2">
      <c r="A239" t="str">
        <f>CONCATENATE(Table2[[#This Row],[Sector]],YEAR(Table2[[#This Row],[Cutoff]]),ROUNDUP(MONTH(Table2[[#This Row],[Cutoff]])/3,0),YEAR(Table2[[#This Row],[TargetDate]]),ROUNDUP(MONTH(Table2[[#This Row],[TargetDate]])/3,0))</f>
        <v>C Industrie2020220214</v>
      </c>
      <c r="B239" t="s">
        <v>21</v>
      </c>
      <c r="C239" s="3">
        <v>43922</v>
      </c>
      <c r="D239" s="3">
        <v>44470</v>
      </c>
      <c r="E239">
        <v>6</v>
      </c>
      <c r="F239">
        <v>5.7736349206349189</v>
      </c>
      <c r="G239">
        <v>6.5</v>
      </c>
      <c r="H239">
        <v>0.7263650793650811</v>
      </c>
      <c r="I239">
        <v>11.174847374847401</v>
      </c>
      <c r="J239">
        <v>-0.7263650793650811</v>
      </c>
      <c r="K239">
        <f>_xlfn.NORM.DIST(Table2[[#This Row],[Bias_RF]],AVERAGE(Table2[Bias_RF]),_xlfn.STDEV.P(Table2[Bias_RF]),FALSE)</f>
        <v>0.54299255288420634</v>
      </c>
      <c r="L239">
        <f>VLOOKUP(Table2[[#This Row],[Key]],[1]!Table1[#Data],7,0)</f>
        <v>6.8011534557726296</v>
      </c>
      <c r="M239">
        <f>VLOOKUP(Table2[[#This Row],[Key]],[1]!Table1[#Data],8,0)</f>
        <v>5.43333333333333</v>
      </c>
      <c r="N239">
        <f>Table2[[#This Row],[Auto Arima]]-Table2[[#This Row],[Actual]]</f>
        <v>0.30115345577262964</v>
      </c>
      <c r="O239">
        <f>_xlfn.NORM.DIST(Table2[[#This Row],[Bias_Arima]],AVERAGE(Table2[Bias_Arima]),_xlfn.STDEV.P(Table2[Bias_Arima]),FALSE)</f>
        <v>0.49250702712872518</v>
      </c>
      <c r="P239">
        <f>Table2[[#This Row],[WA]]-Table2[[#This Row],[Actual]]</f>
        <v>-1.06666666666667</v>
      </c>
      <c r="Q239">
        <f>_xlfn.NORM.DIST(Table2[[#This Row],[Bias_WA]],AVERAGE(Table2[Bias_WA]),_xlfn.STDEV.P(Table2[Bias_WA]),FALSE)</f>
        <v>0.5207216418264351</v>
      </c>
      <c r="R239">
        <f>ABS(Table2[[#This Row],[Bias_Arima]])</f>
        <v>0.30115345577262964</v>
      </c>
      <c r="S239">
        <f>ABS(Table2[[#This Row],[Bias_WA]])</f>
        <v>1.06666666666667</v>
      </c>
    </row>
    <row r="240" spans="1:19" x14ac:dyDescent="0.2">
      <c r="A240" t="str">
        <f>CONCATENATE(Table2[[#This Row],[Sector]],YEAR(Table2[[#This Row],[Cutoff]]),ROUNDUP(MONTH(Table2[[#This Row],[Cutoff]])/3,0),YEAR(Table2[[#This Row],[TargetDate]]),ROUNDUP(MONTH(Table2[[#This Row],[TargetDate]])/3,0))</f>
        <v>C Industrie2020220221</v>
      </c>
      <c r="B240" t="s">
        <v>21</v>
      </c>
      <c r="C240" s="3">
        <v>43922</v>
      </c>
      <c r="D240" s="3">
        <v>44562</v>
      </c>
      <c r="E240">
        <v>7</v>
      </c>
      <c r="F240">
        <v>5.4377905483405478</v>
      </c>
      <c r="G240">
        <v>7.4</v>
      </c>
      <c r="H240">
        <v>1.962209451659453</v>
      </c>
      <c r="I240">
        <v>26.516343941343951</v>
      </c>
      <c r="J240">
        <v>-1.962209451659453</v>
      </c>
      <c r="K240">
        <f>_xlfn.NORM.DIST(Table2[[#This Row],[Bias_RF]],AVERAGE(Table2[Bias_RF]),_xlfn.STDEV.P(Table2[Bias_RF]),FALSE)</f>
        <v>0.1107105629004236</v>
      </c>
      <c r="L240">
        <f>VLOOKUP(Table2[[#This Row],[Key]],[1]!Table1[#Data],7,0)</f>
        <v>7.8191991887216403</v>
      </c>
      <c r="M240">
        <f>VLOOKUP(Table2[[#This Row],[Key]],[1]!Table1[#Data],8,0)</f>
        <v>6.1999999999999904</v>
      </c>
      <c r="N240">
        <f>Table2[[#This Row],[Auto Arima]]-Table2[[#This Row],[Actual]]</f>
        <v>0.41919918872163997</v>
      </c>
      <c r="O240">
        <f>_xlfn.NORM.DIST(Table2[[#This Row],[Bias_Arima]],AVERAGE(Table2[Bias_Arima]),_xlfn.STDEV.P(Table2[Bias_Arima]),FALSE)</f>
        <v>0.41036131680439891</v>
      </c>
      <c r="P240">
        <f>Table2[[#This Row],[WA]]-Table2[[#This Row],[Actual]]</f>
        <v>-1.2000000000000099</v>
      </c>
      <c r="Q240">
        <f>_xlfn.NORM.DIST(Table2[[#This Row],[Bias_WA]],AVERAGE(Table2[Bias_WA]),_xlfn.STDEV.P(Table2[Bias_WA]),FALSE)</f>
        <v>0.41919120663794379</v>
      </c>
      <c r="R240">
        <f>ABS(Table2[[#This Row],[Bias_Arima]])</f>
        <v>0.41919918872163997</v>
      </c>
      <c r="S240">
        <f>ABS(Table2[[#This Row],[Bias_WA]])</f>
        <v>1.2000000000000099</v>
      </c>
    </row>
    <row r="241" spans="1:19" x14ac:dyDescent="0.2">
      <c r="A241" t="str">
        <f>CONCATENATE(Table2[[#This Row],[Sector]],YEAR(Table2[[#This Row],[Cutoff]]),ROUNDUP(MONTH(Table2[[#This Row],[Cutoff]])/3,0),YEAR(Table2[[#This Row],[TargetDate]]),ROUNDUP(MONTH(Table2[[#This Row],[TargetDate]])/3,0))</f>
        <v>C Industrie2020220222</v>
      </c>
      <c r="B241" t="s">
        <v>21</v>
      </c>
      <c r="C241" s="3">
        <v>43922</v>
      </c>
      <c r="D241" s="3">
        <v>44652</v>
      </c>
      <c r="E241">
        <v>8</v>
      </c>
      <c r="F241">
        <v>5.4058277777777786</v>
      </c>
      <c r="G241">
        <v>6.3</v>
      </c>
      <c r="H241">
        <v>0.89417222222222126</v>
      </c>
      <c r="I241">
        <v>14.19320987654319</v>
      </c>
      <c r="J241">
        <v>-0.89417222222222126</v>
      </c>
      <c r="K241">
        <f>_xlfn.NORM.DIST(Table2[[#This Row],[Bias_RF]],AVERAGE(Table2[Bias_RF]),_xlfn.STDEV.P(Table2[Bias_RF]),FALSE)</f>
        <v>0.51735308681622472</v>
      </c>
      <c r="L241">
        <f>VLOOKUP(Table2[[#This Row],[Key]],[1]!Table1[#Data],7,0)</f>
        <v>6.4116009459110597</v>
      </c>
      <c r="M241">
        <f>VLOOKUP(Table2[[#This Row],[Key]],[1]!Table1[#Data],8,0)</f>
        <v>5.3999999999999897</v>
      </c>
      <c r="N241">
        <f>Table2[[#This Row],[Auto Arima]]-Table2[[#This Row],[Actual]]</f>
        <v>0.11160094591105985</v>
      </c>
      <c r="O241">
        <f>_xlfn.NORM.DIST(Table2[[#This Row],[Bias_Arima]],AVERAGE(Table2[Bias_Arima]),_xlfn.STDEV.P(Table2[Bias_Arima]),FALSE)</f>
        <v>0.60642636874653311</v>
      </c>
      <c r="P241">
        <f>Table2[[#This Row],[WA]]-Table2[[#This Row],[Actual]]</f>
        <v>-0.90000000000001013</v>
      </c>
      <c r="Q241">
        <f>_xlfn.NORM.DIST(Table2[[#This Row],[Bias_WA]],AVERAGE(Table2[Bias_WA]),_xlfn.STDEV.P(Table2[Bias_WA]),FALSE)</f>
        <v>0.63055238523174029</v>
      </c>
      <c r="R241">
        <f>ABS(Table2[[#This Row],[Bias_Arima]])</f>
        <v>0.11160094591105985</v>
      </c>
      <c r="S241">
        <f>ABS(Table2[[#This Row],[Bias_WA]])</f>
        <v>0.90000000000001013</v>
      </c>
    </row>
    <row r="242" spans="1:19" x14ac:dyDescent="0.2">
      <c r="A242" t="str">
        <f>CONCATENATE(Table2[[#This Row],[Sector]],YEAR(Table2[[#This Row],[Cutoff]]),ROUNDUP(MONTH(Table2[[#This Row],[Cutoff]])/3,0),YEAR(Table2[[#This Row],[TargetDate]]),ROUNDUP(MONTH(Table2[[#This Row],[TargetDate]])/3,0))</f>
        <v>C Industrie2020320204</v>
      </c>
      <c r="B242" t="s">
        <v>21</v>
      </c>
      <c r="C242" s="3">
        <v>44013</v>
      </c>
      <c r="D242" s="3">
        <v>44105</v>
      </c>
      <c r="E242">
        <v>1</v>
      </c>
      <c r="F242">
        <v>5.8242555555555553</v>
      </c>
      <c r="G242">
        <v>6.1</v>
      </c>
      <c r="H242">
        <v>0.27574444444444429</v>
      </c>
      <c r="I242">
        <v>4.5204007285974486</v>
      </c>
      <c r="J242">
        <v>-0.27574444444444429</v>
      </c>
      <c r="K242">
        <f>_xlfn.NORM.DIST(Table2[[#This Row],[Bias_RF]],AVERAGE(Table2[Bias_RF]),_xlfn.STDEV.P(Table2[Bias_RF]),FALSE)</f>
        <v>0.47649761041642885</v>
      </c>
      <c r="L242">
        <f>VLOOKUP(Table2[[#This Row],[Key]],[1]!Table1[#Data],7,0)</f>
        <v>6.08767860964244</v>
      </c>
      <c r="M242">
        <f>VLOOKUP(Table2[[#This Row],[Key]],[1]!Table1[#Data],8,0)</f>
        <v>5.43333333333333</v>
      </c>
      <c r="N242">
        <f>Table2[[#This Row],[Auto Arima]]-Table2[[#This Row],[Actual]]</f>
        <v>-1.2321390357559636E-2</v>
      </c>
      <c r="O242">
        <f>_xlfn.NORM.DIST(Table2[[#This Row],[Bias_Arima]],AVERAGE(Table2[Bias_Arima]),_xlfn.STDEV.P(Table2[Bias_Arima]),FALSE)</f>
        <v>0.6565709649280993</v>
      </c>
      <c r="P242">
        <f>Table2[[#This Row],[WA]]-Table2[[#This Row],[Actual]]</f>
        <v>-0.66666666666666963</v>
      </c>
      <c r="Q242">
        <f>_xlfn.NORM.DIST(Table2[[#This Row],[Bias_WA]],AVERAGE(Table2[Bias_WA]),_xlfn.STDEV.P(Table2[Bias_WA]),FALSE)</f>
        <v>0.71030881435070081</v>
      </c>
      <c r="R242">
        <f>ABS(Table2[[#This Row],[Bias_Arima]])</f>
        <v>1.2321390357559636E-2</v>
      </c>
      <c r="S242">
        <f>ABS(Table2[[#This Row],[Bias_WA]])</f>
        <v>0.66666666666666963</v>
      </c>
    </row>
    <row r="243" spans="1:19" x14ac:dyDescent="0.2">
      <c r="A243" t="str">
        <f>CONCATENATE(Table2[[#This Row],[Sector]],YEAR(Table2[[#This Row],[Cutoff]]),ROUNDUP(MONTH(Table2[[#This Row],[Cutoff]])/3,0),YEAR(Table2[[#This Row],[TargetDate]]),ROUNDUP(MONTH(Table2[[#This Row],[TargetDate]])/3,0))</f>
        <v>C Industrie2020320211</v>
      </c>
      <c r="B243" t="s">
        <v>21</v>
      </c>
      <c r="C243" s="3">
        <v>44013</v>
      </c>
      <c r="D243" s="3">
        <v>44197</v>
      </c>
      <c r="E243">
        <v>2</v>
      </c>
      <c r="F243">
        <v>5.8242555555555553</v>
      </c>
      <c r="G243">
        <v>5.8</v>
      </c>
      <c r="H243">
        <v>2.4255555555555471E-2</v>
      </c>
      <c r="I243">
        <v>0.41819923371647372</v>
      </c>
      <c r="J243">
        <v>2.4255555555555471E-2</v>
      </c>
      <c r="K243">
        <f>_xlfn.NORM.DIST(Table2[[#This Row],[Bias_RF]],AVERAGE(Table2[Bias_RF]),_xlfn.STDEV.P(Table2[Bias_RF]),FALSE)</f>
        <v>0.35388662361703638</v>
      </c>
      <c r="L243">
        <f>VLOOKUP(Table2[[#This Row],[Key]],[1]!Table1[#Data],7,0)</f>
        <v>6.60090245036832</v>
      </c>
      <c r="M243">
        <f>VLOOKUP(Table2[[#This Row],[Key]],[1]!Table1[#Data],8,0)</f>
        <v>6.1999999999999904</v>
      </c>
      <c r="N243">
        <f>Table2[[#This Row],[Auto Arima]]-Table2[[#This Row],[Actual]]</f>
        <v>0.8009024503683202</v>
      </c>
      <c r="O243">
        <f>_xlfn.NORM.DIST(Table2[[#This Row],[Bias_Arima]],AVERAGE(Table2[Bias_Arima]),_xlfn.STDEV.P(Table2[Bias_Arima]),FALSE)</f>
        <v>0.17228673995136454</v>
      </c>
      <c r="P243">
        <f>Table2[[#This Row],[WA]]-Table2[[#This Row],[Actual]]</f>
        <v>0.39999999999999059</v>
      </c>
      <c r="Q243">
        <f>_xlfn.NORM.DIST(Table2[[#This Row],[Bias_WA]],AVERAGE(Table2[Bias_WA]),_xlfn.STDEV.P(Table2[Bias_WA]),FALSE)</f>
        <v>0.13415496720485146</v>
      </c>
      <c r="R243">
        <f>ABS(Table2[[#This Row],[Bias_Arima]])</f>
        <v>0.8009024503683202</v>
      </c>
      <c r="S243">
        <f>ABS(Table2[[#This Row],[Bias_WA]])</f>
        <v>0.39999999999999059</v>
      </c>
    </row>
    <row r="244" spans="1:19" x14ac:dyDescent="0.2">
      <c r="A244" t="str">
        <f>CONCATENATE(Table2[[#This Row],[Sector]],YEAR(Table2[[#This Row],[Cutoff]]),ROUNDUP(MONTH(Table2[[#This Row],[Cutoff]])/3,0),YEAR(Table2[[#This Row],[TargetDate]]),ROUNDUP(MONTH(Table2[[#This Row],[TargetDate]])/3,0))</f>
        <v>C Industrie2020320212</v>
      </c>
      <c r="B244" t="s">
        <v>21</v>
      </c>
      <c r="C244" s="3">
        <v>44013</v>
      </c>
      <c r="D244" s="3">
        <v>44287</v>
      </c>
      <c r="E244">
        <v>3</v>
      </c>
      <c r="F244">
        <v>5.738209523809525</v>
      </c>
      <c r="G244">
        <v>5.8</v>
      </c>
      <c r="H244">
        <v>6.1790476190474841E-2</v>
      </c>
      <c r="I244">
        <v>1.0653530377668079</v>
      </c>
      <c r="J244">
        <v>-6.1790476190474841E-2</v>
      </c>
      <c r="K244">
        <f>_xlfn.NORM.DIST(Table2[[#This Row],[Bias_RF]],AVERAGE(Table2[Bias_RF]),_xlfn.STDEV.P(Table2[Bias_RF]),FALSE)</f>
        <v>0.39209817369585359</v>
      </c>
      <c r="L244">
        <f>VLOOKUP(Table2[[#This Row],[Key]],[1]!Table1[#Data],7,0)</f>
        <v>6.0710420817227897</v>
      </c>
      <c r="M244">
        <f>VLOOKUP(Table2[[#This Row],[Key]],[1]!Table1[#Data],8,0)</f>
        <v>5.3999999999999897</v>
      </c>
      <c r="N244">
        <f>Table2[[#This Row],[Auto Arima]]-Table2[[#This Row],[Actual]]</f>
        <v>0.27104208172278987</v>
      </c>
      <c r="O244">
        <f>_xlfn.NORM.DIST(Table2[[#This Row],[Bias_Arima]],AVERAGE(Table2[Bias_Arima]),_xlfn.STDEV.P(Table2[Bias_Arima]),FALSE)</f>
        <v>0.51263062630787659</v>
      </c>
      <c r="P244">
        <f>Table2[[#This Row],[WA]]-Table2[[#This Row],[Actual]]</f>
        <v>-0.40000000000001013</v>
      </c>
      <c r="Q244">
        <f>_xlfn.NORM.DIST(Table2[[#This Row],[Bias_WA]],AVERAGE(Table2[Bias_WA]),_xlfn.STDEV.P(Table2[Bias_WA]),FALSE)</f>
        <v>0.65800002201620922</v>
      </c>
      <c r="R244">
        <f>ABS(Table2[[#This Row],[Bias_Arima]])</f>
        <v>0.27104208172278987</v>
      </c>
      <c r="S244">
        <f>ABS(Table2[[#This Row],[Bias_WA]])</f>
        <v>0.40000000000001013</v>
      </c>
    </row>
    <row r="245" spans="1:19" x14ac:dyDescent="0.2">
      <c r="A245" t="str">
        <f>CONCATENATE(Table2[[#This Row],[Sector]],YEAR(Table2[[#This Row],[Cutoff]]),ROUNDUP(MONTH(Table2[[#This Row],[Cutoff]])/3,0),YEAR(Table2[[#This Row],[TargetDate]]),ROUNDUP(MONTH(Table2[[#This Row],[TargetDate]])/3,0))</f>
        <v>C Industrie2020320213</v>
      </c>
      <c r="B245" t="s">
        <v>21</v>
      </c>
      <c r="C245" s="3">
        <v>44013</v>
      </c>
      <c r="D245" s="3">
        <v>44378</v>
      </c>
      <c r="E245">
        <v>4</v>
      </c>
      <c r="F245">
        <v>5.6863095238095243</v>
      </c>
      <c r="G245">
        <v>5.4</v>
      </c>
      <c r="H245">
        <v>0.2863095238095239</v>
      </c>
      <c r="I245">
        <v>5.3020282186948871</v>
      </c>
      <c r="J245">
        <v>0.2863095238095239</v>
      </c>
      <c r="K245">
        <f>_xlfn.NORM.DIST(Table2[[#This Row],[Bias_RF]],AVERAGE(Table2[Bias_RF]),_xlfn.STDEV.P(Table2[Bias_RF]),FALSE)</f>
        <v>0.23779869358674827</v>
      </c>
      <c r="L245">
        <f>VLOOKUP(Table2[[#This Row],[Key]],[1]!Table1[#Data],7,0)</f>
        <v>5.8251829646846698</v>
      </c>
      <c r="M245">
        <f>VLOOKUP(Table2[[#This Row],[Key]],[1]!Table1[#Data],8,0)</f>
        <v>5.1333333333333302</v>
      </c>
      <c r="N245">
        <f>Table2[[#This Row],[Auto Arima]]-Table2[[#This Row],[Actual]]</f>
        <v>0.42518296468466943</v>
      </c>
      <c r="O245">
        <f>_xlfn.NORM.DIST(Table2[[#This Row],[Bias_Arima]],AVERAGE(Table2[Bias_Arima]),_xlfn.STDEV.P(Table2[Bias_Arima]),FALSE)</f>
        <v>0.40614388605443108</v>
      </c>
      <c r="P245">
        <f>Table2[[#This Row],[WA]]-Table2[[#This Row],[Actual]]</f>
        <v>-0.26666666666667016</v>
      </c>
      <c r="Q245">
        <f>_xlfn.NORM.DIST(Table2[[#This Row],[Bias_WA]],AVERAGE(Table2[Bias_WA]),_xlfn.STDEV.P(Table2[Bias_WA]),FALSE)</f>
        <v>0.58167521131528244</v>
      </c>
      <c r="R245">
        <f>ABS(Table2[[#This Row],[Bias_Arima]])</f>
        <v>0.42518296468466943</v>
      </c>
      <c r="S245">
        <f>ABS(Table2[[#This Row],[Bias_WA]])</f>
        <v>0.26666666666667016</v>
      </c>
    </row>
    <row r="246" spans="1:19" x14ac:dyDescent="0.2">
      <c r="A246" t="str">
        <f>CONCATENATE(Table2[[#This Row],[Sector]],YEAR(Table2[[#This Row],[Cutoff]]),ROUNDUP(MONTH(Table2[[#This Row],[Cutoff]])/3,0),YEAR(Table2[[#This Row],[TargetDate]]),ROUNDUP(MONTH(Table2[[#This Row],[TargetDate]])/3,0))</f>
        <v>C Industrie2020320214</v>
      </c>
      <c r="B246" t="s">
        <v>21</v>
      </c>
      <c r="C246" s="3">
        <v>44013</v>
      </c>
      <c r="D246" s="3">
        <v>44470</v>
      </c>
      <c r="E246">
        <v>5</v>
      </c>
      <c r="F246">
        <v>5.7551499999999987</v>
      </c>
      <c r="G246">
        <v>6.5</v>
      </c>
      <c r="H246">
        <v>0.74485000000000134</v>
      </c>
      <c r="I246">
        <v>11.459230769230791</v>
      </c>
      <c r="J246">
        <v>-0.74485000000000134</v>
      </c>
      <c r="K246">
        <f>_xlfn.NORM.DIST(Table2[[#This Row],[Bias_RF]],AVERAGE(Table2[Bias_RF]),_xlfn.STDEV.P(Table2[Bias_RF]),FALSE)</f>
        <v>0.54150255175823847</v>
      </c>
      <c r="L246">
        <f>VLOOKUP(Table2[[#This Row],[Key]],[1]!Table1[#Data],7,0)</f>
        <v>6.4515150539989898</v>
      </c>
      <c r="M246">
        <f>VLOOKUP(Table2[[#This Row],[Key]],[1]!Table1[#Data],8,0)</f>
        <v>5.43333333333333</v>
      </c>
      <c r="N246">
        <f>Table2[[#This Row],[Auto Arima]]-Table2[[#This Row],[Actual]]</f>
        <v>-4.8484946001010165E-2</v>
      </c>
      <c r="O246">
        <f>_xlfn.NORM.DIST(Table2[[#This Row],[Bias_Arima]],AVERAGE(Table2[Bias_Arima]),_xlfn.STDEV.P(Table2[Bias_Arima]),FALSE)</f>
        <v>0.66632852116461605</v>
      </c>
      <c r="P246">
        <f>Table2[[#This Row],[WA]]-Table2[[#This Row],[Actual]]</f>
        <v>-1.06666666666667</v>
      </c>
      <c r="Q246">
        <f>_xlfn.NORM.DIST(Table2[[#This Row],[Bias_WA]],AVERAGE(Table2[Bias_WA]),_xlfn.STDEV.P(Table2[Bias_WA]),FALSE)</f>
        <v>0.5207216418264351</v>
      </c>
      <c r="R246">
        <f>ABS(Table2[[#This Row],[Bias_Arima]])</f>
        <v>4.8484946001010165E-2</v>
      </c>
      <c r="S246">
        <f>ABS(Table2[[#This Row],[Bias_WA]])</f>
        <v>1.06666666666667</v>
      </c>
    </row>
    <row r="247" spans="1:19" x14ac:dyDescent="0.2">
      <c r="A247" t="str">
        <f>CONCATENATE(Table2[[#This Row],[Sector]],YEAR(Table2[[#This Row],[Cutoff]]),ROUNDUP(MONTH(Table2[[#This Row],[Cutoff]])/3,0),YEAR(Table2[[#This Row],[TargetDate]]),ROUNDUP(MONTH(Table2[[#This Row],[TargetDate]])/3,0))</f>
        <v>C Industrie2020320221</v>
      </c>
      <c r="B247" t="s">
        <v>21</v>
      </c>
      <c r="C247" s="3">
        <v>44013</v>
      </c>
      <c r="D247" s="3">
        <v>44562</v>
      </c>
      <c r="E247">
        <v>6</v>
      </c>
      <c r="F247">
        <v>5.403274675324675</v>
      </c>
      <c r="G247">
        <v>7.4</v>
      </c>
      <c r="H247">
        <v>1.9967253246753249</v>
      </c>
      <c r="I247">
        <v>26.982774657774669</v>
      </c>
      <c r="J247">
        <v>-1.9967253246753249</v>
      </c>
      <c r="K247">
        <f>_xlfn.NORM.DIST(Table2[[#This Row],[Bias_RF]],AVERAGE(Table2[Bias_RF]),_xlfn.STDEV.P(Table2[Bias_RF]),FALSE)</f>
        <v>0.10164800444936313</v>
      </c>
      <c r="L247">
        <f>VLOOKUP(Table2[[#This Row],[Key]],[1]!Table1[#Data],7,0)</f>
        <v>7.4566049819998597</v>
      </c>
      <c r="M247">
        <f>VLOOKUP(Table2[[#This Row],[Key]],[1]!Table1[#Data],8,0)</f>
        <v>6.1999999999999904</v>
      </c>
      <c r="N247">
        <f>Table2[[#This Row],[Auto Arima]]-Table2[[#This Row],[Actual]]</f>
        <v>5.6604981999859305E-2</v>
      </c>
      <c r="O247">
        <f>_xlfn.NORM.DIST(Table2[[#This Row],[Bias_Arima]],AVERAGE(Table2[Bias_Arima]),_xlfn.STDEV.P(Table2[Bias_Arima]),FALSE)</f>
        <v>0.63166747468345241</v>
      </c>
      <c r="P247">
        <f>Table2[[#This Row],[WA]]-Table2[[#This Row],[Actual]]</f>
        <v>-1.2000000000000099</v>
      </c>
      <c r="Q247">
        <f>_xlfn.NORM.DIST(Table2[[#This Row],[Bias_WA]],AVERAGE(Table2[Bias_WA]),_xlfn.STDEV.P(Table2[Bias_WA]),FALSE)</f>
        <v>0.41919120663794379</v>
      </c>
      <c r="R247">
        <f>ABS(Table2[[#This Row],[Bias_Arima]])</f>
        <v>5.6604981999859305E-2</v>
      </c>
      <c r="S247">
        <f>ABS(Table2[[#This Row],[Bias_WA]])</f>
        <v>1.2000000000000099</v>
      </c>
    </row>
    <row r="248" spans="1:19" x14ac:dyDescent="0.2">
      <c r="A248" t="str">
        <f>CONCATENATE(Table2[[#This Row],[Sector]],YEAR(Table2[[#This Row],[Cutoff]]),ROUNDUP(MONTH(Table2[[#This Row],[Cutoff]])/3,0),YEAR(Table2[[#This Row],[TargetDate]]),ROUNDUP(MONTH(Table2[[#This Row],[TargetDate]])/3,0))</f>
        <v>C Industrie2020320222</v>
      </c>
      <c r="B248" t="s">
        <v>21</v>
      </c>
      <c r="C248" s="3">
        <v>44013</v>
      </c>
      <c r="D248" s="3">
        <v>44652</v>
      </c>
      <c r="E248">
        <v>7</v>
      </c>
      <c r="F248">
        <v>5.3921523809523819</v>
      </c>
      <c r="G248">
        <v>6.3</v>
      </c>
      <c r="H248">
        <v>0.9078476190476179</v>
      </c>
      <c r="I248">
        <v>14.410279667422509</v>
      </c>
      <c r="J248">
        <v>-0.9078476190476179</v>
      </c>
      <c r="K248">
        <f>_xlfn.NORM.DIST(Table2[[#This Row],[Bias_RF]],AVERAGE(Table2[Bias_RF]),_xlfn.STDEV.P(Table2[Bias_RF]),FALSE)</f>
        <v>0.51412350397355833</v>
      </c>
      <c r="L248">
        <f>VLOOKUP(Table2[[#This Row],[Key]],[1]!Table1[#Data],7,0)</f>
        <v>6.4006804157824897</v>
      </c>
      <c r="M248">
        <f>VLOOKUP(Table2[[#This Row],[Key]],[1]!Table1[#Data],8,0)</f>
        <v>5.3999999999999897</v>
      </c>
      <c r="N248">
        <f>Table2[[#This Row],[Auto Arima]]-Table2[[#This Row],[Actual]]</f>
        <v>0.10068041578248987</v>
      </c>
      <c r="O248">
        <f>_xlfn.NORM.DIST(Table2[[#This Row],[Bias_Arima]],AVERAGE(Table2[Bias_Arima]),_xlfn.STDEV.P(Table2[Bias_Arima]),FALSE)</f>
        <v>0.61178569429856666</v>
      </c>
      <c r="P248">
        <f>Table2[[#This Row],[WA]]-Table2[[#This Row],[Actual]]</f>
        <v>-0.90000000000001013</v>
      </c>
      <c r="Q248">
        <f>_xlfn.NORM.DIST(Table2[[#This Row],[Bias_WA]],AVERAGE(Table2[Bias_WA]),_xlfn.STDEV.P(Table2[Bias_WA]),FALSE)</f>
        <v>0.63055238523174029</v>
      </c>
      <c r="R248">
        <f>ABS(Table2[[#This Row],[Bias_Arima]])</f>
        <v>0.10068041578248987</v>
      </c>
      <c r="S248">
        <f>ABS(Table2[[#This Row],[Bias_WA]])</f>
        <v>0.90000000000001013</v>
      </c>
    </row>
    <row r="249" spans="1:19" x14ac:dyDescent="0.2">
      <c r="A249" t="str">
        <f>CONCATENATE(Table2[[#This Row],[Sector]],YEAR(Table2[[#This Row],[Cutoff]]),ROUNDUP(MONTH(Table2[[#This Row],[Cutoff]])/3,0),YEAR(Table2[[#This Row],[TargetDate]]),ROUNDUP(MONTH(Table2[[#This Row],[TargetDate]])/3,0))</f>
        <v>C Industrie2020320223</v>
      </c>
      <c r="B249" t="s">
        <v>21</v>
      </c>
      <c r="C249" s="3">
        <v>44013</v>
      </c>
      <c r="D249" s="3">
        <v>44743</v>
      </c>
      <c r="E249">
        <v>8</v>
      </c>
      <c r="F249">
        <v>5.4490580086580076</v>
      </c>
      <c r="G249">
        <v>5.9</v>
      </c>
      <c r="H249">
        <v>0.45094199134199281</v>
      </c>
      <c r="I249">
        <v>7.6430845990168264</v>
      </c>
      <c r="J249">
        <v>-0.45094199134199281</v>
      </c>
      <c r="K249">
        <f>_xlfn.NORM.DIST(Table2[[#This Row],[Bias_RF]],AVERAGE(Table2[Bias_RF]),_xlfn.STDEV.P(Table2[Bias_RF]),FALSE)</f>
        <v>0.52445618570443642</v>
      </c>
      <c r="L249">
        <f>VLOOKUP(Table2[[#This Row],[Key]],[1]!Table1[#Data],7,0)</f>
        <v>5.8266050918161101</v>
      </c>
      <c r="M249">
        <f>VLOOKUP(Table2[[#This Row],[Key]],[1]!Table1[#Data],8,0)</f>
        <v>5.1333333333333302</v>
      </c>
      <c r="N249">
        <f>Table2[[#This Row],[Auto Arima]]-Table2[[#This Row],[Actual]]</f>
        <v>-7.3394908183890273E-2</v>
      </c>
      <c r="O249">
        <f>_xlfn.NORM.DIST(Table2[[#This Row],[Bias_Arima]],AVERAGE(Table2[Bias_Arima]),_xlfn.STDEV.P(Table2[Bias_Arima]),FALSE)</f>
        <v>0.67164387419222582</v>
      </c>
      <c r="P249">
        <f>Table2[[#This Row],[WA]]-Table2[[#This Row],[Actual]]</f>
        <v>-0.76666666666667016</v>
      </c>
      <c r="Q249">
        <f>_xlfn.NORM.DIST(Table2[[#This Row],[Bias_WA]],AVERAGE(Table2[Bias_WA]),_xlfn.STDEV.P(Table2[Bias_WA]),FALSE)</f>
        <v>0.68946556572687312</v>
      </c>
      <c r="R249">
        <f>ABS(Table2[[#This Row],[Bias_Arima]])</f>
        <v>7.3394908183890273E-2</v>
      </c>
      <c r="S249">
        <f>ABS(Table2[[#This Row],[Bias_WA]])</f>
        <v>0.76666666666667016</v>
      </c>
    </row>
    <row r="250" spans="1:19" x14ac:dyDescent="0.2">
      <c r="A250" t="str">
        <f>CONCATENATE(Table2[[#This Row],[Sector]],YEAR(Table2[[#This Row],[Cutoff]]),ROUNDUP(MONTH(Table2[[#This Row],[Cutoff]])/3,0),YEAR(Table2[[#This Row],[TargetDate]]),ROUNDUP(MONTH(Table2[[#This Row],[TargetDate]])/3,0))</f>
        <v>C Industrie2020420211</v>
      </c>
      <c r="B250" t="s">
        <v>21</v>
      </c>
      <c r="C250" s="3">
        <v>44105</v>
      </c>
      <c r="D250" s="3">
        <v>44197</v>
      </c>
      <c r="E250">
        <v>1</v>
      </c>
      <c r="F250">
        <v>5.9072464285714297</v>
      </c>
      <c r="G250">
        <v>5.8</v>
      </c>
      <c r="H250">
        <v>0.10724642857142989</v>
      </c>
      <c r="I250">
        <v>1.849076354679825</v>
      </c>
      <c r="J250">
        <v>0.10724642857142989</v>
      </c>
      <c r="K250">
        <f>_xlfn.NORM.DIST(Table2[[#This Row],[Bias_RF]],AVERAGE(Table2[Bias_RF]),_xlfn.STDEV.P(Table2[Bias_RF]),FALSE)</f>
        <v>0.31638722917684903</v>
      </c>
      <c r="L250">
        <f>VLOOKUP(Table2[[#This Row],[Key]],[1]!Table1[#Data],7,0)</f>
        <v>6.6271494009286203</v>
      </c>
      <c r="M250">
        <f>VLOOKUP(Table2[[#This Row],[Key]],[1]!Table1[#Data],8,0)</f>
        <v>6.1999999999999904</v>
      </c>
      <c r="N250">
        <f>Table2[[#This Row],[Auto Arima]]-Table2[[#This Row],[Actual]]</f>
        <v>0.82714940092862044</v>
      </c>
      <c r="O250">
        <f>_xlfn.NORM.DIST(Table2[[#This Row],[Bias_Arima]],AVERAGE(Table2[Bias_Arima]),_xlfn.STDEV.P(Table2[Bias_Arima]),FALSE)</f>
        <v>0.15979409259538135</v>
      </c>
      <c r="P250">
        <f>Table2[[#This Row],[WA]]-Table2[[#This Row],[Actual]]</f>
        <v>0.39999999999999059</v>
      </c>
      <c r="Q250">
        <f>_xlfn.NORM.DIST(Table2[[#This Row],[Bias_WA]],AVERAGE(Table2[Bias_WA]),_xlfn.STDEV.P(Table2[Bias_WA]),FALSE)</f>
        <v>0.13415496720485146</v>
      </c>
      <c r="R250">
        <f>ABS(Table2[[#This Row],[Bias_Arima]])</f>
        <v>0.82714940092862044</v>
      </c>
      <c r="S250">
        <f>ABS(Table2[[#This Row],[Bias_WA]])</f>
        <v>0.39999999999999059</v>
      </c>
    </row>
    <row r="251" spans="1:19" x14ac:dyDescent="0.2">
      <c r="A251" t="str">
        <f>CONCATENATE(Table2[[#This Row],[Sector]],YEAR(Table2[[#This Row],[Cutoff]]),ROUNDUP(MONTH(Table2[[#This Row],[Cutoff]])/3,0),YEAR(Table2[[#This Row],[TargetDate]]),ROUNDUP(MONTH(Table2[[#This Row],[TargetDate]])/3,0))</f>
        <v>C Industrie2020420212</v>
      </c>
      <c r="B251" t="s">
        <v>21</v>
      </c>
      <c r="C251" s="3">
        <v>44105</v>
      </c>
      <c r="D251" s="3">
        <v>44287</v>
      </c>
      <c r="E251">
        <v>2</v>
      </c>
      <c r="F251">
        <v>5.7965976190476178</v>
      </c>
      <c r="G251">
        <v>5.8</v>
      </c>
      <c r="H251">
        <v>3.4023809523819888E-3</v>
      </c>
      <c r="I251">
        <v>5.8661740558310159E-2</v>
      </c>
      <c r="J251">
        <v>-3.4023809523819888E-3</v>
      </c>
      <c r="K251">
        <f>_xlfn.NORM.DIST(Table2[[#This Row],[Bias_RF]],AVERAGE(Table2[Bias_RF]),_xlfn.STDEV.P(Table2[Bias_RF]),FALSE)</f>
        <v>0.36629701402035642</v>
      </c>
      <c r="L251">
        <f>VLOOKUP(Table2[[#This Row],[Key]],[1]!Table1[#Data],7,0)</f>
        <v>6.1009879058970498</v>
      </c>
      <c r="M251">
        <f>VLOOKUP(Table2[[#This Row],[Key]],[1]!Table1[#Data],8,0)</f>
        <v>5.3999999999999897</v>
      </c>
      <c r="N251">
        <f>Table2[[#This Row],[Auto Arima]]-Table2[[#This Row],[Actual]]</f>
        <v>0.30098790589704993</v>
      </c>
      <c r="O251">
        <f>_xlfn.NORM.DIST(Table2[[#This Row],[Bias_Arima]],AVERAGE(Table2[Bias_Arima]),_xlfn.STDEV.P(Table2[Bias_Arima]),FALSE)</f>
        <v>0.49261903366780652</v>
      </c>
      <c r="P251">
        <f>Table2[[#This Row],[WA]]-Table2[[#This Row],[Actual]]</f>
        <v>-0.40000000000001013</v>
      </c>
      <c r="Q251">
        <f>_xlfn.NORM.DIST(Table2[[#This Row],[Bias_WA]],AVERAGE(Table2[Bias_WA]),_xlfn.STDEV.P(Table2[Bias_WA]),FALSE)</f>
        <v>0.65800002201620922</v>
      </c>
      <c r="R251">
        <f>ABS(Table2[[#This Row],[Bias_Arima]])</f>
        <v>0.30098790589704993</v>
      </c>
      <c r="S251">
        <f>ABS(Table2[[#This Row],[Bias_WA]])</f>
        <v>0.40000000000001013</v>
      </c>
    </row>
    <row r="252" spans="1:19" x14ac:dyDescent="0.2">
      <c r="A252" t="str">
        <f>CONCATENATE(Table2[[#This Row],[Sector]],YEAR(Table2[[#This Row],[Cutoff]]),ROUNDUP(MONTH(Table2[[#This Row],[Cutoff]])/3,0),YEAR(Table2[[#This Row],[TargetDate]]),ROUNDUP(MONTH(Table2[[#This Row],[TargetDate]])/3,0))</f>
        <v>C Industrie2020420213</v>
      </c>
      <c r="B252" t="s">
        <v>21</v>
      </c>
      <c r="C252" s="3">
        <v>44105</v>
      </c>
      <c r="D252" s="3">
        <v>44378</v>
      </c>
      <c r="E252">
        <v>3</v>
      </c>
      <c r="F252">
        <v>5.7673142857142849</v>
      </c>
      <c r="G252">
        <v>5.4</v>
      </c>
      <c r="H252">
        <v>0.36731428571428459</v>
      </c>
      <c r="I252">
        <v>6.8021164021163818</v>
      </c>
      <c r="J252">
        <v>0.36731428571428459</v>
      </c>
      <c r="K252">
        <f>_xlfn.NORM.DIST(Table2[[#This Row],[Bias_RF]],AVERAGE(Table2[Bias_RF]),_xlfn.STDEV.P(Table2[Bias_RF]),FALSE)</f>
        <v>0.2049069701276395</v>
      </c>
      <c r="L252">
        <f>VLOOKUP(Table2[[#This Row],[Key]],[1]!Table1[#Data],7,0)</f>
        <v>5.8480526112176303</v>
      </c>
      <c r="M252">
        <f>VLOOKUP(Table2[[#This Row],[Key]],[1]!Table1[#Data],8,0)</f>
        <v>5.1333333333333302</v>
      </c>
      <c r="N252">
        <f>Table2[[#This Row],[Auto Arima]]-Table2[[#This Row],[Actual]]</f>
        <v>0.44805261121762996</v>
      </c>
      <c r="O252">
        <f>_xlfn.NORM.DIST(Table2[[#This Row],[Bias_Arima]],AVERAGE(Table2[Bias_Arima]),_xlfn.STDEV.P(Table2[Bias_Arima]),FALSE)</f>
        <v>0.39004558574967502</v>
      </c>
      <c r="P252">
        <f>Table2[[#This Row],[WA]]-Table2[[#This Row],[Actual]]</f>
        <v>-0.26666666666667016</v>
      </c>
      <c r="Q252">
        <f>_xlfn.NORM.DIST(Table2[[#This Row],[Bias_WA]],AVERAGE(Table2[Bias_WA]),_xlfn.STDEV.P(Table2[Bias_WA]),FALSE)</f>
        <v>0.58167521131528244</v>
      </c>
      <c r="R252">
        <f>ABS(Table2[[#This Row],[Bias_Arima]])</f>
        <v>0.44805261121762996</v>
      </c>
      <c r="S252">
        <f>ABS(Table2[[#This Row],[Bias_WA]])</f>
        <v>0.26666666666667016</v>
      </c>
    </row>
    <row r="253" spans="1:19" x14ac:dyDescent="0.2">
      <c r="A253" t="str">
        <f>CONCATENATE(Table2[[#This Row],[Sector]],YEAR(Table2[[#This Row],[Cutoff]]),ROUNDUP(MONTH(Table2[[#This Row],[Cutoff]])/3,0),YEAR(Table2[[#This Row],[TargetDate]]),ROUNDUP(MONTH(Table2[[#This Row],[TargetDate]])/3,0))</f>
        <v>C Industrie2020420214</v>
      </c>
      <c r="B253" t="s">
        <v>21</v>
      </c>
      <c r="C253" s="3">
        <v>44105</v>
      </c>
      <c r="D253" s="3">
        <v>44470</v>
      </c>
      <c r="E253">
        <v>4</v>
      </c>
      <c r="F253">
        <v>5.8020559523809512</v>
      </c>
      <c r="G253">
        <v>6.5</v>
      </c>
      <c r="H253">
        <v>0.69794404761904882</v>
      </c>
      <c r="I253">
        <v>10.73760073260075</v>
      </c>
      <c r="J253">
        <v>-0.69794404761904882</v>
      </c>
      <c r="K253">
        <f>_xlfn.NORM.DIST(Table2[[#This Row],[Bias_RF]],AVERAGE(Table2[Bias_RF]),_xlfn.STDEV.P(Table2[Bias_RF]),FALSE)</f>
        <v>0.54461230873817801</v>
      </c>
      <c r="L253">
        <f>VLOOKUP(Table2[[#This Row],[Key]],[1]!Table1[#Data],7,0)</f>
        <v>6.4784485891926904</v>
      </c>
      <c r="M253">
        <f>VLOOKUP(Table2[[#This Row],[Key]],[1]!Table1[#Data],8,0)</f>
        <v>5.7</v>
      </c>
      <c r="N253">
        <f>Table2[[#This Row],[Auto Arima]]-Table2[[#This Row],[Actual]]</f>
        <v>-2.1551410807309601E-2</v>
      </c>
      <c r="O253">
        <f>_xlfn.NORM.DIST(Table2[[#This Row],[Bias_Arima]],AVERAGE(Table2[Bias_Arima]),_xlfn.STDEV.P(Table2[Bias_Arima]),FALSE)</f>
        <v>0.65928640939412153</v>
      </c>
      <c r="P253">
        <f>Table2[[#This Row],[WA]]-Table2[[#This Row],[Actual]]</f>
        <v>-0.79999999999999982</v>
      </c>
      <c r="Q253">
        <f>_xlfn.NORM.DIST(Table2[[#This Row],[Bias_WA]],AVERAGE(Table2[Bias_WA]),_xlfn.STDEV.P(Table2[Bias_WA]),FALSE)</f>
        <v>0.67783368585837855</v>
      </c>
      <c r="R253">
        <f>ABS(Table2[[#This Row],[Bias_Arima]])</f>
        <v>2.1551410807309601E-2</v>
      </c>
      <c r="S253">
        <f>ABS(Table2[[#This Row],[Bias_WA]])</f>
        <v>0.79999999999999982</v>
      </c>
    </row>
    <row r="254" spans="1:19" x14ac:dyDescent="0.2">
      <c r="A254" t="str">
        <f>CONCATENATE(Table2[[#This Row],[Sector]],YEAR(Table2[[#This Row],[Cutoff]]),ROUNDUP(MONTH(Table2[[#This Row],[Cutoff]])/3,0),YEAR(Table2[[#This Row],[TargetDate]]),ROUNDUP(MONTH(Table2[[#This Row],[TargetDate]])/3,0))</f>
        <v>C Industrie2020420221</v>
      </c>
      <c r="B254" t="s">
        <v>21</v>
      </c>
      <c r="C254" s="3">
        <v>44105</v>
      </c>
      <c r="D254" s="3">
        <v>44562</v>
      </c>
      <c r="E254">
        <v>5</v>
      </c>
      <c r="F254">
        <v>5.3909520562770572</v>
      </c>
      <c r="G254">
        <v>7.4</v>
      </c>
      <c r="H254">
        <v>2.0090479437229432</v>
      </c>
      <c r="I254">
        <v>27.14929653679653</v>
      </c>
      <c r="J254">
        <v>-2.0090479437229432</v>
      </c>
      <c r="K254">
        <f>_xlfn.NORM.DIST(Table2[[#This Row],[Bias_RF]],AVERAGE(Table2[Bias_RF]),_xlfn.STDEV.P(Table2[Bias_RF]),FALSE)</f>
        <v>9.8542331652215653E-2</v>
      </c>
      <c r="L254">
        <f>VLOOKUP(Table2[[#This Row],[Key]],[1]!Table1[#Data],7,0)</f>
        <v>7.4857372018795401</v>
      </c>
      <c r="M254">
        <f>VLOOKUP(Table2[[#This Row],[Key]],[1]!Table1[#Data],8,0)</f>
        <v>6.1999999999999904</v>
      </c>
      <c r="N254">
        <f>Table2[[#This Row],[Auto Arima]]-Table2[[#This Row],[Actual]]</f>
        <v>8.5737201879539704E-2</v>
      </c>
      <c r="O254">
        <f>_xlfn.NORM.DIST(Table2[[#This Row],[Bias_Arima]],AVERAGE(Table2[Bias_Arima]),_xlfn.STDEV.P(Table2[Bias_Arima]),FALSE)</f>
        <v>0.61884752631046958</v>
      </c>
      <c r="P254">
        <f>Table2[[#This Row],[WA]]-Table2[[#This Row],[Actual]]</f>
        <v>-1.2000000000000099</v>
      </c>
      <c r="Q254">
        <f>_xlfn.NORM.DIST(Table2[[#This Row],[Bias_WA]],AVERAGE(Table2[Bias_WA]),_xlfn.STDEV.P(Table2[Bias_WA]),FALSE)</f>
        <v>0.41919120663794379</v>
      </c>
      <c r="R254">
        <f>ABS(Table2[[#This Row],[Bias_Arima]])</f>
        <v>8.5737201879539704E-2</v>
      </c>
      <c r="S254">
        <f>ABS(Table2[[#This Row],[Bias_WA]])</f>
        <v>1.2000000000000099</v>
      </c>
    </row>
    <row r="255" spans="1:19" x14ac:dyDescent="0.2">
      <c r="A255" t="str">
        <f>CONCATENATE(Table2[[#This Row],[Sector]],YEAR(Table2[[#This Row],[Cutoff]]),ROUNDUP(MONTH(Table2[[#This Row],[Cutoff]])/3,0),YEAR(Table2[[#This Row],[TargetDate]]),ROUNDUP(MONTH(Table2[[#This Row],[TargetDate]])/3,0))</f>
        <v>C Industrie2020420222</v>
      </c>
      <c r="B255" t="s">
        <v>21</v>
      </c>
      <c r="C255" s="3">
        <v>44105</v>
      </c>
      <c r="D255" s="3">
        <v>44652</v>
      </c>
      <c r="E255">
        <v>6</v>
      </c>
      <c r="F255">
        <v>5.3955714285714294</v>
      </c>
      <c r="G255">
        <v>6.3</v>
      </c>
      <c r="H255">
        <v>0.90442857142857047</v>
      </c>
      <c r="I255">
        <v>14.356009070294769</v>
      </c>
      <c r="J255">
        <v>-0.90442857142857047</v>
      </c>
      <c r="K255">
        <f>_xlfn.NORM.DIST(Table2[[#This Row],[Bias_RF]],AVERAGE(Table2[Bias_RF]),_xlfn.STDEV.P(Table2[Bias_RF]),FALSE)</f>
        <v>0.51494593249420151</v>
      </c>
      <c r="L255">
        <f>VLOOKUP(Table2[[#This Row],[Key]],[1]!Table1[#Data],7,0)</f>
        <v>6.4072278956527198</v>
      </c>
      <c r="M255">
        <f>VLOOKUP(Table2[[#This Row],[Key]],[1]!Table1[#Data],8,0)</f>
        <v>5.3999999999999897</v>
      </c>
      <c r="N255">
        <f>Table2[[#This Row],[Auto Arima]]-Table2[[#This Row],[Actual]]</f>
        <v>0.10722789565271995</v>
      </c>
      <c r="O255">
        <f>_xlfn.NORM.DIST(Table2[[#This Row],[Bias_Arima]],AVERAGE(Table2[Bias_Arima]),_xlfn.STDEV.P(Table2[Bias_Arima]),FALSE)</f>
        <v>0.6085921957586421</v>
      </c>
      <c r="P255">
        <f>Table2[[#This Row],[WA]]-Table2[[#This Row],[Actual]]</f>
        <v>-0.90000000000001013</v>
      </c>
      <c r="Q255">
        <f>_xlfn.NORM.DIST(Table2[[#This Row],[Bias_WA]],AVERAGE(Table2[Bias_WA]),_xlfn.STDEV.P(Table2[Bias_WA]),FALSE)</f>
        <v>0.63055238523174029</v>
      </c>
      <c r="R255">
        <f>ABS(Table2[[#This Row],[Bias_Arima]])</f>
        <v>0.10722789565271995</v>
      </c>
      <c r="S255">
        <f>ABS(Table2[[#This Row],[Bias_WA]])</f>
        <v>0.90000000000001013</v>
      </c>
    </row>
    <row r="256" spans="1:19" x14ac:dyDescent="0.2">
      <c r="A256" t="str">
        <f>CONCATENATE(Table2[[#This Row],[Sector]],YEAR(Table2[[#This Row],[Cutoff]]),ROUNDUP(MONTH(Table2[[#This Row],[Cutoff]])/3,0),YEAR(Table2[[#This Row],[TargetDate]]),ROUNDUP(MONTH(Table2[[#This Row],[TargetDate]])/3,0))</f>
        <v>C Industrie2020420223</v>
      </c>
      <c r="B256" t="s">
        <v>21</v>
      </c>
      <c r="C256" s="3">
        <v>44105</v>
      </c>
      <c r="D256" s="3">
        <v>44743</v>
      </c>
      <c r="E256">
        <v>7</v>
      </c>
      <c r="F256">
        <v>5.4486425324675336</v>
      </c>
      <c r="G256">
        <v>5.9</v>
      </c>
      <c r="H256">
        <v>0.45135746753246669</v>
      </c>
      <c r="I256">
        <v>7.6501265683468933</v>
      </c>
      <c r="J256">
        <v>-0.45135746753246669</v>
      </c>
      <c r="K256">
        <f>_xlfn.NORM.DIST(Table2[[#This Row],[Bias_RF]],AVERAGE(Table2[Bias_RF]),_xlfn.STDEV.P(Table2[Bias_RF]),FALSE)</f>
        <v>0.52453969212094531</v>
      </c>
      <c r="L256">
        <f>VLOOKUP(Table2[[#This Row],[Key]],[1]!Table1[#Data],7,0)</f>
        <v>5.8412594684336998</v>
      </c>
      <c r="M256">
        <f>VLOOKUP(Table2[[#This Row],[Key]],[1]!Table1[#Data],8,0)</f>
        <v>5.1333333333333302</v>
      </c>
      <c r="N256">
        <f>Table2[[#This Row],[Auto Arima]]-Table2[[#This Row],[Actual]]</f>
        <v>-5.8740531566300547E-2</v>
      </c>
      <c r="O256">
        <f>_xlfn.NORM.DIST(Table2[[#This Row],[Bias_Arima]],AVERAGE(Table2[Bias_Arima]),_xlfn.STDEV.P(Table2[Bias_Arima]),FALSE)</f>
        <v>0.66865813252819473</v>
      </c>
      <c r="P256">
        <f>Table2[[#This Row],[WA]]-Table2[[#This Row],[Actual]]</f>
        <v>-0.76666666666667016</v>
      </c>
      <c r="Q256">
        <f>_xlfn.NORM.DIST(Table2[[#This Row],[Bias_WA]],AVERAGE(Table2[Bias_WA]),_xlfn.STDEV.P(Table2[Bias_WA]),FALSE)</f>
        <v>0.68946556572687312</v>
      </c>
      <c r="R256">
        <f>ABS(Table2[[#This Row],[Bias_Arima]])</f>
        <v>5.8740531566300547E-2</v>
      </c>
      <c r="S256">
        <f>ABS(Table2[[#This Row],[Bias_WA]])</f>
        <v>0.76666666666667016</v>
      </c>
    </row>
    <row r="257" spans="1:19" x14ac:dyDescent="0.2">
      <c r="A257" t="str">
        <f>CONCATENATE(Table2[[#This Row],[Sector]],YEAR(Table2[[#This Row],[Cutoff]]),ROUNDUP(MONTH(Table2[[#This Row],[Cutoff]])/3,0),YEAR(Table2[[#This Row],[TargetDate]]),ROUNDUP(MONTH(Table2[[#This Row],[TargetDate]])/3,0))</f>
        <v>C Industrie2020420224</v>
      </c>
      <c r="B257" t="s">
        <v>21</v>
      </c>
      <c r="C257" s="3">
        <v>44105</v>
      </c>
      <c r="D257" s="3">
        <v>44835</v>
      </c>
      <c r="E257">
        <v>8</v>
      </c>
      <c r="F257">
        <v>5.4486425324675336</v>
      </c>
      <c r="G257">
        <v>6.6</v>
      </c>
      <c r="H257">
        <v>1.151357467532466</v>
      </c>
      <c r="I257">
        <v>17.44481011412827</v>
      </c>
      <c r="J257">
        <v>-1.151357467532466</v>
      </c>
      <c r="K257">
        <f>_xlfn.NORM.DIST(Table2[[#This Row],[Bias_RF]],AVERAGE(Table2[Bias_RF]),_xlfn.STDEV.P(Table2[Bias_RF]),FALSE)</f>
        <v>0.43372502499308052</v>
      </c>
      <c r="L257">
        <f>VLOOKUP(Table2[[#This Row],[Key]],[1]!Table1[#Data],7,0)</f>
        <v>6.4779955745581503</v>
      </c>
      <c r="M257">
        <f>VLOOKUP(Table2[[#This Row],[Key]],[1]!Table1[#Data],8,0)</f>
        <v>5.7</v>
      </c>
      <c r="N257">
        <f>Table2[[#This Row],[Auto Arima]]-Table2[[#This Row],[Actual]]</f>
        <v>-0.12200442544184931</v>
      </c>
      <c r="O257">
        <f>_xlfn.NORM.DIST(Table2[[#This Row],[Bias_Arima]],AVERAGE(Table2[Bias_Arima]),_xlfn.STDEV.P(Table2[Bias_Arima]),FALSE)</f>
        <v>0.67859704847881319</v>
      </c>
      <c r="P257">
        <f>Table2[[#This Row],[WA]]-Table2[[#This Row],[Actual]]</f>
        <v>-0.89999999999999947</v>
      </c>
      <c r="Q257">
        <f>_xlfn.NORM.DIST(Table2[[#This Row],[Bias_WA]],AVERAGE(Table2[Bias_WA]),_xlfn.STDEV.P(Table2[Bias_WA]),FALSE)</f>
        <v>0.63055238523174617</v>
      </c>
      <c r="R257">
        <f>ABS(Table2[[#This Row],[Bias_Arima]])</f>
        <v>0.12200442544184931</v>
      </c>
      <c r="S257">
        <f>ABS(Table2[[#This Row],[Bias_WA]])</f>
        <v>0.89999999999999947</v>
      </c>
    </row>
    <row r="258" spans="1:19" x14ac:dyDescent="0.2">
      <c r="A258" t="str">
        <f>CONCATENATE(Table2[[#This Row],[Sector]],YEAR(Table2[[#This Row],[Cutoff]]),ROUNDUP(MONTH(Table2[[#This Row],[Cutoff]])/3,0),YEAR(Table2[[#This Row],[TargetDate]]),ROUNDUP(MONTH(Table2[[#This Row],[TargetDate]])/3,0))</f>
        <v>C Industrie2021120212</v>
      </c>
      <c r="B258" t="s">
        <v>21</v>
      </c>
      <c r="C258" s="3">
        <v>44197</v>
      </c>
      <c r="D258" s="3">
        <v>44287</v>
      </c>
      <c r="E258">
        <v>1</v>
      </c>
      <c r="F258">
        <v>5.7692876984126977</v>
      </c>
      <c r="G258">
        <v>5.8</v>
      </c>
      <c r="H258">
        <v>3.071230158730209E-2</v>
      </c>
      <c r="I258">
        <v>0.52952244116038094</v>
      </c>
      <c r="J258">
        <v>-3.071230158730209E-2</v>
      </c>
      <c r="K258">
        <f>_xlfn.NORM.DIST(Table2[[#This Row],[Bias_RF]],AVERAGE(Table2[Bias_RF]),_xlfn.STDEV.P(Table2[Bias_RF]),FALSE)</f>
        <v>0.378446744047372</v>
      </c>
      <c r="L258">
        <f>VLOOKUP(Table2[[#This Row],[Key]],[1]!Table1[#Data],7,0)</f>
        <v>5.8888851126153803</v>
      </c>
      <c r="M258">
        <f>VLOOKUP(Table2[[#This Row],[Key]],[1]!Table1[#Data],8,0)</f>
        <v>5.3999999999999897</v>
      </c>
      <c r="N258">
        <f>Table2[[#This Row],[Auto Arima]]-Table2[[#This Row],[Actual]]</f>
        <v>8.8885112615380457E-2</v>
      </c>
      <c r="O258">
        <f>_xlfn.NORM.DIST(Table2[[#This Row],[Bias_Arima]],AVERAGE(Table2[Bias_Arima]),_xlfn.STDEV.P(Table2[Bias_Arima]),FALSE)</f>
        <v>0.61738653768103757</v>
      </c>
      <c r="P258">
        <f>Table2[[#This Row],[WA]]-Table2[[#This Row],[Actual]]</f>
        <v>-0.40000000000001013</v>
      </c>
      <c r="Q258">
        <f>_xlfn.NORM.DIST(Table2[[#This Row],[Bias_WA]],AVERAGE(Table2[Bias_WA]),_xlfn.STDEV.P(Table2[Bias_WA]),FALSE)</f>
        <v>0.65800002201620922</v>
      </c>
      <c r="R258">
        <f>ABS(Table2[[#This Row],[Bias_Arima]])</f>
        <v>8.8885112615380457E-2</v>
      </c>
      <c r="S258">
        <f>ABS(Table2[[#This Row],[Bias_WA]])</f>
        <v>0.40000000000001013</v>
      </c>
    </row>
    <row r="259" spans="1:19" x14ac:dyDescent="0.2">
      <c r="A259" t="str">
        <f>CONCATENATE(Table2[[#This Row],[Sector]],YEAR(Table2[[#This Row],[Cutoff]]),ROUNDUP(MONTH(Table2[[#This Row],[Cutoff]])/3,0),YEAR(Table2[[#This Row],[TargetDate]]),ROUNDUP(MONTH(Table2[[#This Row],[TargetDate]])/3,0))</f>
        <v>C Industrie2021120213</v>
      </c>
      <c r="B259" t="s">
        <v>21</v>
      </c>
      <c r="C259" s="3">
        <v>44197</v>
      </c>
      <c r="D259" s="3">
        <v>44378</v>
      </c>
      <c r="E259">
        <v>2</v>
      </c>
      <c r="F259">
        <v>5.7432043650793636</v>
      </c>
      <c r="G259">
        <v>5.4</v>
      </c>
      <c r="H259">
        <v>0.34320436507936319</v>
      </c>
      <c r="I259">
        <v>6.355636390358578</v>
      </c>
      <c r="J259">
        <v>0.34320436507936319</v>
      </c>
      <c r="K259">
        <f>_xlfn.NORM.DIST(Table2[[#This Row],[Bias_RF]],AVERAGE(Table2[Bias_RF]),_xlfn.STDEV.P(Table2[Bias_RF]),FALSE)</f>
        <v>0.21446510066139943</v>
      </c>
      <c r="L259">
        <f>VLOOKUP(Table2[[#This Row],[Key]],[1]!Table1[#Data],7,0)</f>
        <v>6.5029072560049999</v>
      </c>
      <c r="M259">
        <f>VLOOKUP(Table2[[#This Row],[Key]],[1]!Table1[#Data],8,0)</f>
        <v>5.1333333333333302</v>
      </c>
      <c r="N259">
        <f>Table2[[#This Row],[Auto Arima]]-Table2[[#This Row],[Actual]]</f>
        <v>1.1029072560049995</v>
      </c>
      <c r="O259">
        <f>_xlfn.NORM.DIST(Table2[[#This Row],[Bias_Arima]],AVERAGE(Table2[Bias_Arima]),_xlfn.STDEV.P(Table2[Bias_Arima]),FALSE)</f>
        <v>6.4182395406480575E-2</v>
      </c>
      <c r="P259">
        <f>Table2[[#This Row],[WA]]-Table2[[#This Row],[Actual]]</f>
        <v>-0.26666666666667016</v>
      </c>
      <c r="Q259">
        <f>_xlfn.NORM.DIST(Table2[[#This Row],[Bias_WA]],AVERAGE(Table2[Bias_WA]),_xlfn.STDEV.P(Table2[Bias_WA]),FALSE)</f>
        <v>0.58167521131528244</v>
      </c>
      <c r="R259">
        <f>ABS(Table2[[#This Row],[Bias_Arima]])</f>
        <v>1.1029072560049995</v>
      </c>
      <c r="S259">
        <f>ABS(Table2[[#This Row],[Bias_WA]])</f>
        <v>0.26666666666667016</v>
      </c>
    </row>
    <row r="260" spans="1:19" x14ac:dyDescent="0.2">
      <c r="A260" t="str">
        <f>CONCATENATE(Table2[[#This Row],[Sector]],YEAR(Table2[[#This Row],[Cutoff]]),ROUNDUP(MONTH(Table2[[#This Row],[Cutoff]])/3,0),YEAR(Table2[[#This Row],[TargetDate]]),ROUNDUP(MONTH(Table2[[#This Row],[TargetDate]])/3,0))</f>
        <v>C Industrie2021120214</v>
      </c>
      <c r="B260" t="s">
        <v>21</v>
      </c>
      <c r="C260" s="3">
        <v>44197</v>
      </c>
      <c r="D260" s="3">
        <v>44470</v>
      </c>
      <c r="E260">
        <v>3</v>
      </c>
      <c r="F260">
        <v>5.7770781746031741</v>
      </c>
      <c r="G260">
        <v>6.5</v>
      </c>
      <c r="H260">
        <v>0.72292182539682592</v>
      </c>
      <c r="I260">
        <v>11.121874236874239</v>
      </c>
      <c r="J260">
        <v>-0.72292182539682592</v>
      </c>
      <c r="K260">
        <f>_xlfn.NORM.DIST(Table2[[#This Row],[Bias_RF]],AVERAGE(Table2[Bias_RF]),_xlfn.STDEV.P(Table2[Bias_RF]),FALSE)</f>
        <v>0.54323220761723745</v>
      </c>
      <c r="L260">
        <f>VLOOKUP(Table2[[#This Row],[Key]],[1]!Table1[#Data],7,0)</f>
        <v>6.9149026580730499</v>
      </c>
      <c r="M260">
        <f>VLOOKUP(Table2[[#This Row],[Key]],[1]!Table1[#Data],8,0)</f>
        <v>5.7</v>
      </c>
      <c r="N260">
        <f>Table2[[#This Row],[Auto Arima]]-Table2[[#This Row],[Actual]]</f>
        <v>0.41490265807304993</v>
      </c>
      <c r="O260">
        <f>_xlfn.NORM.DIST(Table2[[#This Row],[Bias_Arima]],AVERAGE(Table2[Bias_Arima]),_xlfn.STDEV.P(Table2[Bias_Arima]),FALSE)</f>
        <v>0.41338994712575655</v>
      </c>
      <c r="P260">
        <f>Table2[[#This Row],[WA]]-Table2[[#This Row],[Actual]]</f>
        <v>-0.79999999999999982</v>
      </c>
      <c r="Q260">
        <f>_xlfn.NORM.DIST(Table2[[#This Row],[Bias_WA]],AVERAGE(Table2[Bias_WA]),_xlfn.STDEV.P(Table2[Bias_WA]),FALSE)</f>
        <v>0.67783368585837855</v>
      </c>
      <c r="R260">
        <f>ABS(Table2[[#This Row],[Bias_Arima]])</f>
        <v>0.41490265807304993</v>
      </c>
      <c r="S260">
        <f>ABS(Table2[[#This Row],[Bias_WA]])</f>
        <v>0.79999999999999982</v>
      </c>
    </row>
    <row r="261" spans="1:19" x14ac:dyDescent="0.2">
      <c r="A261" t="str">
        <f>CONCATENATE(Table2[[#This Row],[Sector]],YEAR(Table2[[#This Row],[Cutoff]]),ROUNDUP(MONTH(Table2[[#This Row],[Cutoff]])/3,0),YEAR(Table2[[#This Row],[TargetDate]]),ROUNDUP(MONTH(Table2[[#This Row],[TargetDate]])/3,0))</f>
        <v>C Industrie2021120221</v>
      </c>
      <c r="B261" t="s">
        <v>21</v>
      </c>
      <c r="C261" s="3">
        <v>44197</v>
      </c>
      <c r="D261" s="3">
        <v>44562</v>
      </c>
      <c r="E261">
        <v>4</v>
      </c>
      <c r="F261">
        <v>5.3953389610389619</v>
      </c>
      <c r="G261">
        <v>7.4</v>
      </c>
      <c r="H261">
        <v>2.004661038961038</v>
      </c>
      <c r="I261">
        <v>27.090014040014029</v>
      </c>
      <c r="J261">
        <v>-2.004661038961038</v>
      </c>
      <c r="K261">
        <f>_xlfn.NORM.DIST(Table2[[#This Row],[Bias_RF]],AVERAGE(Table2[Bias_RF]),_xlfn.STDEV.P(Table2[Bias_RF]),FALSE)</f>
        <v>9.9640176886790582E-2</v>
      </c>
      <c r="L261">
        <f>VLOOKUP(Table2[[#This Row],[Key]],[1]!Table1[#Data],7,0)</f>
        <v>8.2610354115970406</v>
      </c>
      <c r="M261">
        <f>VLOOKUP(Table2[[#This Row],[Key]],[1]!Table1[#Data],8,0)</f>
        <v>6.1</v>
      </c>
      <c r="N261">
        <f>Table2[[#This Row],[Auto Arima]]-Table2[[#This Row],[Actual]]</f>
        <v>0.86103541159704022</v>
      </c>
      <c r="O261">
        <f>_xlfn.NORM.DIST(Table2[[#This Row],[Bias_Arima]],AVERAGE(Table2[Bias_Arima]),_xlfn.STDEV.P(Table2[Bias_Arima]),FALSE)</f>
        <v>0.1445659318933252</v>
      </c>
      <c r="P261">
        <f>Table2[[#This Row],[WA]]-Table2[[#This Row],[Actual]]</f>
        <v>-1.3000000000000007</v>
      </c>
      <c r="Q261">
        <f>_xlfn.NORM.DIST(Table2[[#This Row],[Bias_WA]],AVERAGE(Table2[Bias_WA]),_xlfn.STDEV.P(Table2[Bias_WA]),FALSE)</f>
        <v>0.34324809287690466</v>
      </c>
      <c r="R261">
        <f>ABS(Table2[[#This Row],[Bias_Arima]])</f>
        <v>0.86103541159704022</v>
      </c>
      <c r="S261">
        <f>ABS(Table2[[#This Row],[Bias_WA]])</f>
        <v>1.3000000000000007</v>
      </c>
    </row>
    <row r="262" spans="1:19" x14ac:dyDescent="0.2">
      <c r="A262" t="str">
        <f>CONCATENATE(Table2[[#This Row],[Sector]],YEAR(Table2[[#This Row],[Cutoff]]),ROUNDUP(MONTH(Table2[[#This Row],[Cutoff]])/3,0),YEAR(Table2[[#This Row],[TargetDate]]),ROUNDUP(MONTH(Table2[[#This Row],[TargetDate]])/3,0))</f>
        <v>C Industrie2021120222</v>
      </c>
      <c r="B262" t="s">
        <v>21</v>
      </c>
      <c r="C262" s="3">
        <v>44197</v>
      </c>
      <c r="D262" s="3">
        <v>44652</v>
      </c>
      <c r="E262">
        <v>5</v>
      </c>
      <c r="F262">
        <v>5.3773404761904748</v>
      </c>
      <c r="G262">
        <v>6.3</v>
      </c>
      <c r="H262">
        <v>0.92265952380952498</v>
      </c>
      <c r="I262">
        <v>14.64538926681786</v>
      </c>
      <c r="J262">
        <v>-0.92265952380952498</v>
      </c>
      <c r="K262">
        <f>_xlfn.NORM.DIST(Table2[[#This Row],[Bias_RF]],AVERAGE(Table2[Bias_RF]),_xlfn.STDEV.P(Table2[Bias_RF]),FALSE)</f>
        <v>0.51044686972584563</v>
      </c>
      <c r="L262">
        <f>VLOOKUP(Table2[[#This Row],[Key]],[1]!Table1[#Data],7,0)</f>
        <v>6.7004515585692301</v>
      </c>
      <c r="M262">
        <f>VLOOKUP(Table2[[#This Row],[Key]],[1]!Table1[#Data],8,0)</f>
        <v>5.3999999999999897</v>
      </c>
      <c r="N262">
        <f>Table2[[#This Row],[Auto Arima]]-Table2[[#This Row],[Actual]]</f>
        <v>0.40045155856923031</v>
      </c>
      <c r="O262">
        <f>_xlfn.NORM.DIST(Table2[[#This Row],[Bias_Arima]],AVERAGE(Table2[Bias_Arima]),_xlfn.STDEV.P(Table2[Bias_Arima]),FALSE)</f>
        <v>0.42357433975733283</v>
      </c>
      <c r="P262">
        <f>Table2[[#This Row],[WA]]-Table2[[#This Row],[Actual]]</f>
        <v>-0.90000000000001013</v>
      </c>
      <c r="Q262">
        <f>_xlfn.NORM.DIST(Table2[[#This Row],[Bias_WA]],AVERAGE(Table2[Bias_WA]),_xlfn.STDEV.P(Table2[Bias_WA]),FALSE)</f>
        <v>0.63055238523174029</v>
      </c>
      <c r="R262">
        <f>ABS(Table2[[#This Row],[Bias_Arima]])</f>
        <v>0.40045155856923031</v>
      </c>
      <c r="S262">
        <f>ABS(Table2[[#This Row],[Bias_WA]])</f>
        <v>0.90000000000001013</v>
      </c>
    </row>
    <row r="263" spans="1:19" x14ac:dyDescent="0.2">
      <c r="A263" t="str">
        <f>CONCATENATE(Table2[[#This Row],[Sector]],YEAR(Table2[[#This Row],[Cutoff]]),ROUNDUP(MONTH(Table2[[#This Row],[Cutoff]])/3,0),YEAR(Table2[[#This Row],[TargetDate]]),ROUNDUP(MONTH(Table2[[#This Row],[TargetDate]])/3,0))</f>
        <v>C Industrie2021120223</v>
      </c>
      <c r="B263" t="s">
        <v>21</v>
      </c>
      <c r="C263" s="3">
        <v>44197</v>
      </c>
      <c r="D263" s="3">
        <v>44743</v>
      </c>
      <c r="E263">
        <v>6</v>
      </c>
      <c r="F263">
        <v>5.4714318181818191</v>
      </c>
      <c r="G263">
        <v>5.9</v>
      </c>
      <c r="H263">
        <v>0.42856818181818118</v>
      </c>
      <c r="I263">
        <v>7.2638674884437497</v>
      </c>
      <c r="J263">
        <v>-0.42856818181818118</v>
      </c>
      <c r="K263">
        <f>_xlfn.NORM.DIST(Table2[[#This Row],[Bias_RF]],AVERAGE(Table2[Bias_RF]),_xlfn.STDEV.P(Table2[Bias_RF]),FALSE)</f>
        <v>0.51973106170910188</v>
      </c>
      <c r="L263">
        <f>VLOOKUP(Table2[[#This Row],[Key]],[1]!Table1[#Data],7,0)</f>
        <v>5.4545792183894903</v>
      </c>
      <c r="M263">
        <f>VLOOKUP(Table2[[#This Row],[Key]],[1]!Table1[#Data],8,0)</f>
        <v>5.1333333333333302</v>
      </c>
      <c r="N263">
        <f>Table2[[#This Row],[Auto Arima]]-Table2[[#This Row],[Actual]]</f>
        <v>-0.44542078161051002</v>
      </c>
      <c r="O263">
        <f>_xlfn.NORM.DIST(Table2[[#This Row],[Bias_Arima]],AVERAGE(Table2[Bias_Arima]),_xlfn.STDEV.P(Table2[Bias_Arima]),FALSE)</f>
        <v>0.60989993656594121</v>
      </c>
      <c r="P263">
        <f>Table2[[#This Row],[WA]]-Table2[[#This Row],[Actual]]</f>
        <v>-0.76666666666667016</v>
      </c>
      <c r="Q263">
        <f>_xlfn.NORM.DIST(Table2[[#This Row],[Bias_WA]],AVERAGE(Table2[Bias_WA]),_xlfn.STDEV.P(Table2[Bias_WA]),FALSE)</f>
        <v>0.68946556572687312</v>
      </c>
      <c r="R263">
        <f>ABS(Table2[[#This Row],[Bias_Arima]])</f>
        <v>0.44542078161051002</v>
      </c>
      <c r="S263">
        <f>ABS(Table2[[#This Row],[Bias_WA]])</f>
        <v>0.76666666666667016</v>
      </c>
    </row>
    <row r="264" spans="1:19" x14ac:dyDescent="0.2">
      <c r="A264" t="str">
        <f>CONCATENATE(Table2[[#This Row],[Sector]],YEAR(Table2[[#This Row],[Cutoff]]),ROUNDUP(MONTH(Table2[[#This Row],[Cutoff]])/3,0),YEAR(Table2[[#This Row],[TargetDate]]),ROUNDUP(MONTH(Table2[[#This Row],[TargetDate]])/3,0))</f>
        <v>C Industrie2021120224</v>
      </c>
      <c r="B264" t="s">
        <v>21</v>
      </c>
      <c r="C264" s="3">
        <v>44197</v>
      </c>
      <c r="D264" s="3">
        <v>44835</v>
      </c>
      <c r="E264">
        <v>7</v>
      </c>
      <c r="F264">
        <v>5.4714318181818191</v>
      </c>
      <c r="G264">
        <v>6.6</v>
      </c>
      <c r="H264">
        <v>1.128568181818181</v>
      </c>
      <c r="I264">
        <v>17.099517906336072</v>
      </c>
      <c r="J264">
        <v>-1.128568181818181</v>
      </c>
      <c r="K264">
        <f>_xlfn.NORM.DIST(Table2[[#This Row],[Bias_RF]],AVERAGE(Table2[Bias_RF]),_xlfn.STDEV.P(Table2[Bias_RF]),FALSE)</f>
        <v>0.44275998686115831</v>
      </c>
      <c r="L264">
        <f>VLOOKUP(Table2[[#This Row],[Key]],[1]!Table1[#Data],7,0)</f>
        <v>6.19542733841448</v>
      </c>
      <c r="M264">
        <f>VLOOKUP(Table2[[#This Row],[Key]],[1]!Table1[#Data],8,0)</f>
        <v>5.7</v>
      </c>
      <c r="N264">
        <f>Table2[[#This Row],[Auto Arima]]-Table2[[#This Row],[Actual]]</f>
        <v>-0.40457266158551963</v>
      </c>
      <c r="O264">
        <f>_xlfn.NORM.DIST(Table2[[#This Row],[Bias_Arima]],AVERAGE(Table2[Bias_Arima]),_xlfn.STDEV.P(Table2[Bias_Arima]),FALSE)</f>
        <v>0.62865844003484683</v>
      </c>
      <c r="P264">
        <f>Table2[[#This Row],[WA]]-Table2[[#This Row],[Actual]]</f>
        <v>-0.89999999999999947</v>
      </c>
      <c r="Q264">
        <f>_xlfn.NORM.DIST(Table2[[#This Row],[Bias_WA]],AVERAGE(Table2[Bias_WA]),_xlfn.STDEV.P(Table2[Bias_WA]),FALSE)</f>
        <v>0.63055238523174617</v>
      </c>
      <c r="R264">
        <f>ABS(Table2[[#This Row],[Bias_Arima]])</f>
        <v>0.40457266158551963</v>
      </c>
      <c r="S264">
        <f>ABS(Table2[[#This Row],[Bias_WA]])</f>
        <v>0.89999999999999947</v>
      </c>
    </row>
    <row r="265" spans="1:19" x14ac:dyDescent="0.2">
      <c r="A265" t="str">
        <f>CONCATENATE(Table2[[#This Row],[Sector]],YEAR(Table2[[#This Row],[Cutoff]]),ROUNDUP(MONTH(Table2[[#This Row],[Cutoff]])/3,0),YEAR(Table2[[#This Row],[TargetDate]]),ROUNDUP(MONTH(Table2[[#This Row],[TargetDate]])/3,0))</f>
        <v>C Industrie2021120231</v>
      </c>
      <c r="B265" t="s">
        <v>21</v>
      </c>
      <c r="C265" s="3">
        <v>44197</v>
      </c>
      <c r="D265" s="3">
        <v>44927</v>
      </c>
      <c r="E265">
        <v>8</v>
      </c>
      <c r="F265">
        <v>5.1371830086580088</v>
      </c>
      <c r="G265">
        <v>6.8</v>
      </c>
      <c r="H265">
        <v>1.662816991341991</v>
      </c>
      <c r="I265">
        <v>24.45319104914693</v>
      </c>
      <c r="J265">
        <v>-1.662816991341991</v>
      </c>
      <c r="K265">
        <f>_xlfn.NORM.DIST(Table2[[#This Row],[Bias_RF]],AVERAGE(Table2[Bias_RF]),_xlfn.STDEV.P(Table2[Bias_RF]),FALSE)</f>
        <v>0.2115062826953161</v>
      </c>
      <c r="L265">
        <f>VLOOKUP(Table2[[#This Row],[Key]],[1]!Table1[#Data],7,0)</f>
        <v>6.0559604600729298</v>
      </c>
      <c r="M265">
        <f>VLOOKUP(Table2[[#This Row],[Key]],[1]!Table1[#Data],8,0)</f>
        <v>6.1</v>
      </c>
      <c r="N265">
        <f>Table2[[#This Row],[Auto Arima]]-Table2[[#This Row],[Actual]]</f>
        <v>-0.74403953992707006</v>
      </c>
      <c r="O265">
        <f>_xlfn.NORM.DIST(Table2[[#This Row],[Bias_Arima]],AVERAGE(Table2[Bias_Arima]),_xlfn.STDEV.P(Table2[Bias_Arima]),FALSE)</f>
        <v>0.42165197080803868</v>
      </c>
      <c r="P265">
        <f>Table2[[#This Row],[WA]]-Table2[[#This Row],[Actual]]</f>
        <v>-0.70000000000000018</v>
      </c>
      <c r="Q265">
        <f>_xlfn.NORM.DIST(Table2[[#This Row],[Bias_WA]],AVERAGE(Table2[Bias_WA]),_xlfn.STDEV.P(Table2[Bias_WA]),FALSE)</f>
        <v>0.70578855065157498</v>
      </c>
      <c r="R265">
        <f>ABS(Table2[[#This Row],[Bias_Arima]])</f>
        <v>0.74403953992707006</v>
      </c>
      <c r="S265">
        <f>ABS(Table2[[#This Row],[Bias_WA]])</f>
        <v>0.70000000000000018</v>
      </c>
    </row>
    <row r="266" spans="1:19" x14ac:dyDescent="0.2">
      <c r="A266" t="str">
        <f>CONCATENATE(Table2[[#This Row],[Sector]],YEAR(Table2[[#This Row],[Cutoff]]),ROUNDUP(MONTH(Table2[[#This Row],[Cutoff]])/3,0),YEAR(Table2[[#This Row],[TargetDate]]),ROUNDUP(MONTH(Table2[[#This Row],[TargetDate]])/3,0))</f>
        <v>C Industrie2021220213</v>
      </c>
      <c r="B266" t="s">
        <v>21</v>
      </c>
      <c r="C266" s="3">
        <v>44287</v>
      </c>
      <c r="D266" s="3">
        <v>44378</v>
      </c>
      <c r="E266">
        <v>1</v>
      </c>
      <c r="F266">
        <v>5.7470385642135637</v>
      </c>
      <c r="G266">
        <v>5.4</v>
      </c>
      <c r="H266">
        <v>0.34703856421356338</v>
      </c>
      <c r="I266">
        <v>6.4266400780289512</v>
      </c>
      <c r="J266">
        <v>0.34703856421356338</v>
      </c>
      <c r="K266">
        <f>_xlfn.NORM.DIST(Table2[[#This Row],[Bias_RF]],AVERAGE(Table2[Bias_RF]),_xlfn.STDEV.P(Table2[Bias_RF]),FALSE)</f>
        <v>0.21293125669115176</v>
      </c>
      <c r="L266">
        <f>VLOOKUP(Table2[[#This Row],[Key]],[1]!Table1[#Data],7,0)</f>
        <v>5.9222174431392398</v>
      </c>
      <c r="M266">
        <f>VLOOKUP(Table2[[#This Row],[Key]],[1]!Table1[#Data],8,0)</f>
        <v>5.1333333333333302</v>
      </c>
      <c r="N266">
        <f>Table2[[#This Row],[Auto Arima]]-Table2[[#This Row],[Actual]]</f>
        <v>0.52221744313923946</v>
      </c>
      <c r="O266">
        <f>_xlfn.NORM.DIST(Table2[[#This Row],[Bias_Arima]],AVERAGE(Table2[Bias_Arima]),_xlfn.STDEV.P(Table2[Bias_Arima]),FALSE)</f>
        <v>0.33853387450576661</v>
      </c>
      <c r="P266">
        <f>Table2[[#This Row],[WA]]-Table2[[#This Row],[Actual]]</f>
        <v>-0.26666666666667016</v>
      </c>
      <c r="Q266">
        <f>_xlfn.NORM.DIST(Table2[[#This Row],[Bias_WA]],AVERAGE(Table2[Bias_WA]),_xlfn.STDEV.P(Table2[Bias_WA]),FALSE)</f>
        <v>0.58167521131528244</v>
      </c>
      <c r="R266">
        <f>ABS(Table2[[#This Row],[Bias_Arima]])</f>
        <v>0.52221744313923946</v>
      </c>
      <c r="S266">
        <f>ABS(Table2[[#This Row],[Bias_WA]])</f>
        <v>0.26666666666667016</v>
      </c>
    </row>
    <row r="267" spans="1:19" x14ac:dyDescent="0.2">
      <c r="A267" t="str">
        <f>CONCATENATE(Table2[[#This Row],[Sector]],YEAR(Table2[[#This Row],[Cutoff]]),ROUNDUP(MONTH(Table2[[#This Row],[Cutoff]])/3,0),YEAR(Table2[[#This Row],[TargetDate]]),ROUNDUP(MONTH(Table2[[#This Row],[TargetDate]])/3,0))</f>
        <v>C Industrie2021220214</v>
      </c>
      <c r="B267" t="s">
        <v>21</v>
      </c>
      <c r="C267" s="3">
        <v>44287</v>
      </c>
      <c r="D267" s="3">
        <v>44470</v>
      </c>
      <c r="E267">
        <v>2</v>
      </c>
      <c r="F267">
        <v>5.7649933261183257</v>
      </c>
      <c r="G267">
        <v>6.5</v>
      </c>
      <c r="H267">
        <v>0.73500667388167429</v>
      </c>
      <c r="I267">
        <v>11.30779498279499</v>
      </c>
      <c r="J267">
        <v>-0.73500667388167429</v>
      </c>
      <c r="K267">
        <f>_xlfn.NORM.DIST(Table2[[#This Row],[Bias_RF]],AVERAGE(Table2[Bias_RF]),_xlfn.STDEV.P(Table2[Bias_RF]),FALSE)</f>
        <v>0.54233860188110361</v>
      </c>
      <c r="L267">
        <f>VLOOKUP(Table2[[#This Row],[Key]],[1]!Table1[#Data],7,0)</f>
        <v>6.5522628731503199</v>
      </c>
      <c r="M267">
        <f>VLOOKUP(Table2[[#This Row],[Key]],[1]!Table1[#Data],8,0)</f>
        <v>5.7</v>
      </c>
      <c r="N267">
        <f>Table2[[#This Row],[Auto Arima]]-Table2[[#This Row],[Actual]]</f>
        <v>5.2262873150319855E-2</v>
      </c>
      <c r="O267">
        <f>_xlfn.NORM.DIST(Table2[[#This Row],[Bias_Arima]],AVERAGE(Table2[Bias_Arima]),_xlfn.STDEV.P(Table2[Bias_Arima]),FALSE)</f>
        <v>0.63346674692773797</v>
      </c>
      <c r="P267">
        <f>Table2[[#This Row],[WA]]-Table2[[#This Row],[Actual]]</f>
        <v>-0.79999999999999982</v>
      </c>
      <c r="Q267">
        <f>_xlfn.NORM.DIST(Table2[[#This Row],[Bias_WA]],AVERAGE(Table2[Bias_WA]),_xlfn.STDEV.P(Table2[Bias_WA]),FALSE)</f>
        <v>0.67783368585837855</v>
      </c>
      <c r="R267">
        <f>ABS(Table2[[#This Row],[Bias_Arima]])</f>
        <v>5.2262873150319855E-2</v>
      </c>
      <c r="S267">
        <f>ABS(Table2[[#This Row],[Bias_WA]])</f>
        <v>0.79999999999999982</v>
      </c>
    </row>
    <row r="268" spans="1:19" x14ac:dyDescent="0.2">
      <c r="A268" t="str">
        <f>CONCATENATE(Table2[[#This Row],[Sector]],YEAR(Table2[[#This Row],[Cutoff]]),ROUNDUP(MONTH(Table2[[#This Row],[Cutoff]])/3,0),YEAR(Table2[[#This Row],[TargetDate]]),ROUNDUP(MONTH(Table2[[#This Row],[TargetDate]])/3,0))</f>
        <v>C Industrie2021220221</v>
      </c>
      <c r="B268" t="s">
        <v>21</v>
      </c>
      <c r="C268" s="3">
        <v>44287</v>
      </c>
      <c r="D268" s="3">
        <v>44562</v>
      </c>
      <c r="E268">
        <v>3</v>
      </c>
      <c r="F268">
        <v>5.3910768398268409</v>
      </c>
      <c r="G268">
        <v>7.4</v>
      </c>
      <c r="H268">
        <v>2.008923160173159</v>
      </c>
      <c r="I268">
        <v>27.147610272610262</v>
      </c>
      <c r="J268">
        <v>-2.008923160173159</v>
      </c>
      <c r="K268">
        <f>_xlfn.NORM.DIST(Table2[[#This Row],[Bias_RF]],AVERAGE(Table2[Bias_RF]),_xlfn.STDEV.P(Table2[Bias_RF]),FALSE)</f>
        <v>9.8573440604450613E-2</v>
      </c>
      <c r="L268">
        <f>VLOOKUP(Table2[[#This Row],[Key]],[1]!Table1[#Data],7,0)</f>
        <v>7.5376484880363996</v>
      </c>
      <c r="M268">
        <f>VLOOKUP(Table2[[#This Row],[Key]],[1]!Table1[#Data],8,0)</f>
        <v>6.1</v>
      </c>
      <c r="N268">
        <f>Table2[[#This Row],[Auto Arima]]-Table2[[#This Row],[Actual]]</f>
        <v>0.13764848803639929</v>
      </c>
      <c r="O268">
        <f>_xlfn.NORM.DIST(Table2[[#This Row],[Bias_Arima]],AVERAGE(Table2[Bias_Arima]),_xlfn.STDEV.P(Table2[Bias_Arima]),FALSE)</f>
        <v>0.59299980410642739</v>
      </c>
      <c r="P268">
        <f>Table2[[#This Row],[WA]]-Table2[[#This Row],[Actual]]</f>
        <v>-1.3000000000000007</v>
      </c>
      <c r="Q268">
        <f>_xlfn.NORM.DIST(Table2[[#This Row],[Bias_WA]],AVERAGE(Table2[Bias_WA]),_xlfn.STDEV.P(Table2[Bias_WA]),FALSE)</f>
        <v>0.34324809287690466</v>
      </c>
      <c r="R268">
        <f>ABS(Table2[[#This Row],[Bias_Arima]])</f>
        <v>0.13764848803639929</v>
      </c>
      <c r="S268">
        <f>ABS(Table2[[#This Row],[Bias_WA]])</f>
        <v>1.3000000000000007</v>
      </c>
    </row>
    <row r="269" spans="1:19" x14ac:dyDescent="0.2">
      <c r="A269" t="str">
        <f>CONCATENATE(Table2[[#This Row],[Sector]],YEAR(Table2[[#This Row],[Cutoff]]),ROUNDUP(MONTH(Table2[[#This Row],[Cutoff]])/3,0),YEAR(Table2[[#This Row],[TargetDate]]),ROUNDUP(MONTH(Table2[[#This Row],[TargetDate]])/3,0))</f>
        <v>C Industrie2021220222</v>
      </c>
      <c r="B269" t="s">
        <v>21</v>
      </c>
      <c r="C269" s="3">
        <v>44287</v>
      </c>
      <c r="D269" s="3">
        <v>44652</v>
      </c>
      <c r="E269">
        <v>4</v>
      </c>
      <c r="F269">
        <v>5.3864735930735934</v>
      </c>
      <c r="G269">
        <v>6.3</v>
      </c>
      <c r="H269">
        <v>0.91352640692640641</v>
      </c>
      <c r="I269">
        <v>14.50041915756201</v>
      </c>
      <c r="J269">
        <v>-0.91352640692640641</v>
      </c>
      <c r="K269">
        <f>_xlfn.NORM.DIST(Table2[[#This Row],[Bias_RF]],AVERAGE(Table2[Bias_RF]),_xlfn.STDEV.P(Table2[Bias_RF]),FALSE)</f>
        <v>0.51273564664406468</v>
      </c>
      <c r="L269">
        <f>VLOOKUP(Table2[[#This Row],[Key]],[1]!Table1[#Data],7,0)</f>
        <v>6.51529721422125</v>
      </c>
      <c r="M269">
        <f>VLOOKUP(Table2[[#This Row],[Key]],[1]!Table1[#Data],8,0)</f>
        <v>5.6333333333333302</v>
      </c>
      <c r="N269">
        <f>Table2[[#This Row],[Auto Arima]]-Table2[[#This Row],[Actual]]</f>
        <v>0.21529721422125014</v>
      </c>
      <c r="O269">
        <f>_xlfn.NORM.DIST(Table2[[#This Row],[Bias_Arima]],AVERAGE(Table2[Bias_Arima]),_xlfn.STDEV.P(Table2[Bias_Arima]),FALSE)</f>
        <v>0.54824511258231146</v>
      </c>
      <c r="P269">
        <f>Table2[[#This Row],[WA]]-Table2[[#This Row],[Actual]]</f>
        <v>-0.66666666666666963</v>
      </c>
      <c r="Q269">
        <f>_xlfn.NORM.DIST(Table2[[#This Row],[Bias_WA]],AVERAGE(Table2[Bias_WA]),_xlfn.STDEV.P(Table2[Bias_WA]),FALSE)</f>
        <v>0.71030881435070081</v>
      </c>
      <c r="R269">
        <f>ABS(Table2[[#This Row],[Bias_Arima]])</f>
        <v>0.21529721422125014</v>
      </c>
      <c r="S269">
        <f>ABS(Table2[[#This Row],[Bias_WA]])</f>
        <v>0.66666666666666963</v>
      </c>
    </row>
    <row r="270" spans="1:19" x14ac:dyDescent="0.2">
      <c r="A270" t="str">
        <f>CONCATENATE(Table2[[#This Row],[Sector]],YEAR(Table2[[#This Row],[Cutoff]]),ROUNDUP(MONTH(Table2[[#This Row],[Cutoff]])/3,0),YEAR(Table2[[#This Row],[TargetDate]]),ROUNDUP(MONTH(Table2[[#This Row],[TargetDate]])/3,0))</f>
        <v>C Industrie2021220223</v>
      </c>
      <c r="B270" t="s">
        <v>21</v>
      </c>
      <c r="C270" s="3">
        <v>44287</v>
      </c>
      <c r="D270" s="3">
        <v>44743</v>
      </c>
      <c r="E270">
        <v>5</v>
      </c>
      <c r="F270">
        <v>5.4600173160173169</v>
      </c>
      <c r="G270">
        <v>5.9</v>
      </c>
      <c r="H270">
        <v>0.43998268398268348</v>
      </c>
      <c r="I270">
        <v>7.457333626825144</v>
      </c>
      <c r="J270">
        <v>-0.43998268398268348</v>
      </c>
      <c r="K270">
        <f>_xlfn.NORM.DIST(Table2[[#This Row],[Bias_RF]],AVERAGE(Table2[Bias_RF]),_xlfn.STDEV.P(Table2[Bias_RF]),FALSE)</f>
        <v>0.52219741199984915</v>
      </c>
      <c r="L270">
        <f>VLOOKUP(Table2[[#This Row],[Key]],[1]!Table1[#Data],7,0)</f>
        <v>5.7784207604723798</v>
      </c>
      <c r="M270">
        <f>VLOOKUP(Table2[[#This Row],[Key]],[1]!Table1[#Data],8,0)</f>
        <v>5.1333333333333302</v>
      </c>
      <c r="N270">
        <f>Table2[[#This Row],[Auto Arima]]-Table2[[#This Row],[Actual]]</f>
        <v>-0.12157923952762051</v>
      </c>
      <c r="O270">
        <f>_xlfn.NORM.DIST(Table2[[#This Row],[Bias_Arima]],AVERAGE(Table2[Bias_Arima]),_xlfn.STDEV.P(Table2[Bias_Arima]),FALSE)</f>
        <v>0.67855616735493829</v>
      </c>
      <c r="P270">
        <f>Table2[[#This Row],[WA]]-Table2[[#This Row],[Actual]]</f>
        <v>-0.76666666666667016</v>
      </c>
      <c r="Q270">
        <f>_xlfn.NORM.DIST(Table2[[#This Row],[Bias_WA]],AVERAGE(Table2[Bias_WA]),_xlfn.STDEV.P(Table2[Bias_WA]),FALSE)</f>
        <v>0.68946556572687312</v>
      </c>
      <c r="R270">
        <f>ABS(Table2[[#This Row],[Bias_Arima]])</f>
        <v>0.12157923952762051</v>
      </c>
      <c r="S270">
        <f>ABS(Table2[[#This Row],[Bias_WA]])</f>
        <v>0.76666666666667016</v>
      </c>
    </row>
    <row r="271" spans="1:19" x14ac:dyDescent="0.2">
      <c r="A271" t="str">
        <f>CONCATENATE(Table2[[#This Row],[Sector]],YEAR(Table2[[#This Row],[Cutoff]]),ROUNDUP(MONTH(Table2[[#This Row],[Cutoff]])/3,0),YEAR(Table2[[#This Row],[TargetDate]]),ROUNDUP(MONTH(Table2[[#This Row],[TargetDate]])/3,0))</f>
        <v>C Industrie2021220224</v>
      </c>
      <c r="B271" t="s">
        <v>21</v>
      </c>
      <c r="C271" s="3">
        <v>44287</v>
      </c>
      <c r="D271" s="3">
        <v>44835</v>
      </c>
      <c r="E271">
        <v>6</v>
      </c>
      <c r="F271">
        <v>5.4600173160173169</v>
      </c>
      <c r="G271">
        <v>6.6</v>
      </c>
      <c r="H271">
        <v>1.139982683982683</v>
      </c>
      <c r="I271">
        <v>17.272464908828528</v>
      </c>
      <c r="J271">
        <v>-1.139982683982683</v>
      </c>
      <c r="K271">
        <f>_xlfn.NORM.DIST(Table2[[#This Row],[Bias_RF]],AVERAGE(Table2[Bias_RF]),_xlfn.STDEV.P(Table2[Bias_RF]),FALSE)</f>
        <v>0.43826454191538716</v>
      </c>
      <c r="L271">
        <f>VLOOKUP(Table2[[#This Row],[Key]],[1]!Table1[#Data],7,0)</f>
        <v>6.4245004145045499</v>
      </c>
      <c r="M271">
        <f>VLOOKUP(Table2[[#This Row],[Key]],[1]!Table1[#Data],8,0)</f>
        <v>5.7</v>
      </c>
      <c r="N271">
        <f>Table2[[#This Row],[Auto Arima]]-Table2[[#This Row],[Actual]]</f>
        <v>-0.17549958549544975</v>
      </c>
      <c r="O271">
        <f>_xlfn.NORM.DIST(Table2[[#This Row],[Bias_Arima]],AVERAGE(Table2[Bias_Arima]),_xlfn.STDEV.P(Table2[Bias_Arima]),FALSE)</f>
        <v>0.68089342837755007</v>
      </c>
      <c r="P271">
        <f>Table2[[#This Row],[WA]]-Table2[[#This Row],[Actual]]</f>
        <v>-0.89999999999999947</v>
      </c>
      <c r="Q271">
        <f>_xlfn.NORM.DIST(Table2[[#This Row],[Bias_WA]],AVERAGE(Table2[Bias_WA]),_xlfn.STDEV.P(Table2[Bias_WA]),FALSE)</f>
        <v>0.63055238523174617</v>
      </c>
      <c r="R271">
        <f>ABS(Table2[[#This Row],[Bias_Arima]])</f>
        <v>0.17549958549544975</v>
      </c>
      <c r="S271">
        <f>ABS(Table2[[#This Row],[Bias_WA]])</f>
        <v>0.89999999999999947</v>
      </c>
    </row>
    <row r="272" spans="1:19" x14ac:dyDescent="0.2">
      <c r="A272" t="str">
        <f>CONCATENATE(Table2[[#This Row],[Sector]],YEAR(Table2[[#This Row],[Cutoff]]),ROUNDUP(MONTH(Table2[[#This Row],[Cutoff]])/3,0),YEAR(Table2[[#This Row],[TargetDate]]),ROUNDUP(MONTH(Table2[[#This Row],[TargetDate]])/3,0))</f>
        <v>C Industrie2021220231</v>
      </c>
      <c r="B272" t="s">
        <v>21</v>
      </c>
      <c r="C272" s="3">
        <v>44287</v>
      </c>
      <c r="D272" s="3">
        <v>44927</v>
      </c>
      <c r="E272">
        <v>7</v>
      </c>
      <c r="F272">
        <v>5.1652609307359292</v>
      </c>
      <c r="G272">
        <v>6.8</v>
      </c>
      <c r="H272">
        <v>1.6347390692640711</v>
      </c>
      <c r="I272">
        <v>24.040280430353981</v>
      </c>
      <c r="J272">
        <v>-1.6347390692640711</v>
      </c>
      <c r="K272">
        <f>_xlfn.NORM.DIST(Table2[[#This Row],[Bias_RF]],AVERAGE(Table2[Bias_RF]),_xlfn.STDEV.P(Table2[Bias_RF]),FALSE)</f>
        <v>0.22282083535495914</v>
      </c>
      <c r="L272">
        <f>VLOOKUP(Table2[[#This Row],[Key]],[1]!Table1[#Data],7,0)</f>
        <v>6.2297316158505804</v>
      </c>
      <c r="M272">
        <f>VLOOKUP(Table2[[#This Row],[Key]],[1]!Table1[#Data],8,0)</f>
        <v>6.1</v>
      </c>
      <c r="N272">
        <f>Table2[[#This Row],[Auto Arima]]-Table2[[#This Row],[Actual]]</f>
        <v>-0.57026838414941938</v>
      </c>
      <c r="O272">
        <f>_xlfn.NORM.DIST(Table2[[#This Row],[Bias_Arima]],AVERAGE(Table2[Bias_Arima]),_xlfn.STDEV.P(Table2[Bias_Arima]),FALSE)</f>
        <v>0.53946341276483389</v>
      </c>
      <c r="P272">
        <f>Table2[[#This Row],[WA]]-Table2[[#This Row],[Actual]]</f>
        <v>-0.70000000000000018</v>
      </c>
      <c r="Q272">
        <f>_xlfn.NORM.DIST(Table2[[#This Row],[Bias_WA]],AVERAGE(Table2[Bias_WA]),_xlfn.STDEV.P(Table2[Bias_WA]),FALSE)</f>
        <v>0.70578855065157498</v>
      </c>
      <c r="R272">
        <f>ABS(Table2[[#This Row],[Bias_Arima]])</f>
        <v>0.57026838414941938</v>
      </c>
      <c r="S272">
        <f>ABS(Table2[[#This Row],[Bias_WA]])</f>
        <v>0.70000000000000018</v>
      </c>
    </row>
    <row r="273" spans="1:19" x14ac:dyDescent="0.2">
      <c r="A273" t="str">
        <f>CONCATENATE(Table2[[#This Row],[Sector]],YEAR(Table2[[#This Row],[Cutoff]]),ROUNDUP(MONTH(Table2[[#This Row],[Cutoff]])/3,0),YEAR(Table2[[#This Row],[TargetDate]]),ROUNDUP(MONTH(Table2[[#This Row],[TargetDate]])/3,0))</f>
        <v>C Industrie2021220232</v>
      </c>
      <c r="B273" t="s">
        <v>21</v>
      </c>
      <c r="C273" s="3">
        <v>44287</v>
      </c>
      <c r="D273" s="3">
        <v>45017</v>
      </c>
      <c r="E273">
        <v>8</v>
      </c>
      <c r="F273">
        <v>4.9293954545454541</v>
      </c>
      <c r="G273">
        <v>5.7</v>
      </c>
      <c r="H273">
        <v>0.77060454545454604</v>
      </c>
      <c r="I273">
        <v>13.51937799043063</v>
      </c>
      <c r="J273">
        <v>-0.77060454545454604</v>
      </c>
      <c r="K273">
        <f>_xlfn.NORM.DIST(Table2[[#This Row],[Bias_RF]],AVERAGE(Table2[Bias_RF]),_xlfn.STDEV.P(Table2[Bias_RF]),FALSE)</f>
        <v>0.53885911660049024</v>
      </c>
      <c r="L273">
        <f>VLOOKUP(Table2[[#This Row],[Key]],[1]!Table1[#Data],7,0)</f>
        <v>6.0345693144321499</v>
      </c>
      <c r="M273">
        <f>VLOOKUP(Table2[[#This Row],[Key]],[1]!Table1[#Data],8,0)</f>
        <v>5.6333333333333302</v>
      </c>
      <c r="N273">
        <f>Table2[[#This Row],[Auto Arima]]-Table2[[#This Row],[Actual]]</f>
        <v>0.33456931443214977</v>
      </c>
      <c r="O273">
        <f>_xlfn.NORM.DIST(Table2[[#This Row],[Bias_Arima]],AVERAGE(Table2[Bias_Arima]),_xlfn.STDEV.P(Table2[Bias_Arima]),FALSE)</f>
        <v>0.46964400819168323</v>
      </c>
      <c r="P273">
        <f>Table2[[#This Row],[WA]]-Table2[[#This Row],[Actual]]</f>
        <v>-6.6666666666669983E-2</v>
      </c>
      <c r="Q273">
        <f>_xlfn.NORM.DIST(Table2[[#This Row],[Bias_WA]],AVERAGE(Table2[Bias_WA]),_xlfn.STDEV.P(Table2[Bias_WA]),FALSE)</f>
        <v>0.43470451260022758</v>
      </c>
      <c r="R273">
        <f>ABS(Table2[[#This Row],[Bias_Arima]])</f>
        <v>0.33456931443214977</v>
      </c>
      <c r="S273">
        <f>ABS(Table2[[#This Row],[Bias_WA]])</f>
        <v>6.6666666666669983E-2</v>
      </c>
    </row>
    <row r="274" spans="1:19" x14ac:dyDescent="0.2">
      <c r="A274" t="str">
        <f>CONCATENATE(Table2[[#This Row],[Sector]],YEAR(Table2[[#This Row],[Cutoff]]),ROUNDUP(MONTH(Table2[[#This Row],[Cutoff]])/3,0),YEAR(Table2[[#This Row],[TargetDate]]),ROUNDUP(MONTH(Table2[[#This Row],[TargetDate]])/3,0))</f>
        <v>C Industrie2021320214</v>
      </c>
      <c r="B274" t="s">
        <v>21</v>
      </c>
      <c r="C274" s="3">
        <v>44378</v>
      </c>
      <c r="D274" s="3">
        <v>44470</v>
      </c>
      <c r="E274">
        <v>1</v>
      </c>
      <c r="F274">
        <v>5.6772595959595966</v>
      </c>
      <c r="G274">
        <v>6.5</v>
      </c>
      <c r="H274">
        <v>0.82274040404040338</v>
      </c>
      <c r="I274">
        <v>12.657544677544671</v>
      </c>
      <c r="J274">
        <v>-0.82274040404040338</v>
      </c>
      <c r="K274">
        <f>_xlfn.NORM.DIST(Table2[[#This Row],[Bias_RF]],AVERAGE(Table2[Bias_RF]),_xlfn.STDEV.P(Table2[Bias_RF]),FALSE)</f>
        <v>0.53152565589714273</v>
      </c>
      <c r="L274">
        <f>VLOOKUP(Table2[[#This Row],[Key]],[1]!Table1[#Data],7,0)</f>
        <v>6.2530384467314803</v>
      </c>
      <c r="M274">
        <f>VLOOKUP(Table2[[#This Row],[Key]],[1]!Table1[#Data],8,0)</f>
        <v>5.7</v>
      </c>
      <c r="N274">
        <f>Table2[[#This Row],[Auto Arima]]-Table2[[#This Row],[Actual]]</f>
        <v>-0.24696155326851965</v>
      </c>
      <c r="O274">
        <f>_xlfn.NORM.DIST(Table2[[#This Row],[Bias_Arima]],AVERAGE(Table2[Bias_Arima]),_xlfn.STDEV.P(Table2[Bias_Arima]),FALSE)</f>
        <v>0.67513437374676732</v>
      </c>
      <c r="P274">
        <f>Table2[[#This Row],[WA]]-Table2[[#This Row],[Actual]]</f>
        <v>-0.79999999999999982</v>
      </c>
      <c r="Q274">
        <f>_xlfn.NORM.DIST(Table2[[#This Row],[Bias_WA]],AVERAGE(Table2[Bias_WA]),_xlfn.STDEV.P(Table2[Bias_WA]),FALSE)</f>
        <v>0.67783368585837855</v>
      </c>
      <c r="R274">
        <f>ABS(Table2[[#This Row],[Bias_Arima]])</f>
        <v>0.24696155326851965</v>
      </c>
      <c r="S274">
        <f>ABS(Table2[[#This Row],[Bias_WA]])</f>
        <v>0.79999999999999982</v>
      </c>
    </row>
    <row r="275" spans="1:19" x14ac:dyDescent="0.2">
      <c r="A275" t="str">
        <f>CONCATENATE(Table2[[#This Row],[Sector]],YEAR(Table2[[#This Row],[Cutoff]]),ROUNDUP(MONTH(Table2[[#This Row],[Cutoff]])/3,0),YEAR(Table2[[#This Row],[TargetDate]]),ROUNDUP(MONTH(Table2[[#This Row],[TargetDate]])/3,0))</f>
        <v>C Industrie2021320221</v>
      </c>
      <c r="B275" t="s">
        <v>21</v>
      </c>
      <c r="C275" s="3">
        <v>44378</v>
      </c>
      <c r="D275" s="3">
        <v>44562</v>
      </c>
      <c r="E275">
        <v>2</v>
      </c>
      <c r="F275">
        <v>5.3908351731601734</v>
      </c>
      <c r="G275">
        <v>7.4</v>
      </c>
      <c r="H275">
        <v>2.009164826839827</v>
      </c>
      <c r="I275">
        <v>27.15087603837604</v>
      </c>
      <c r="J275">
        <v>-2.009164826839827</v>
      </c>
      <c r="K275">
        <f>_xlfn.NORM.DIST(Table2[[#This Row],[Bias_RF]],AVERAGE(Table2[Bias_RF]),_xlfn.STDEV.P(Table2[Bias_RF]),FALSE)</f>
        <v>9.8513198607730876E-2</v>
      </c>
      <c r="L275">
        <f>VLOOKUP(Table2[[#This Row],[Key]],[1]!Table1[#Data],7,0)</f>
        <v>7.2016680142447598</v>
      </c>
      <c r="M275">
        <f>VLOOKUP(Table2[[#This Row],[Key]],[1]!Table1[#Data],8,0)</f>
        <v>6.1</v>
      </c>
      <c r="N275">
        <f>Table2[[#This Row],[Auto Arima]]-Table2[[#This Row],[Actual]]</f>
        <v>-0.19833198575524058</v>
      </c>
      <c r="O275">
        <f>_xlfn.NORM.DIST(Table2[[#This Row],[Bias_Arima]],AVERAGE(Table2[Bias_Arima]),_xlfn.STDEV.P(Table2[Bias_Arima]),FALSE)</f>
        <v>0.68014718376358851</v>
      </c>
      <c r="P275">
        <f>Table2[[#This Row],[WA]]-Table2[[#This Row],[Actual]]</f>
        <v>-1.3000000000000007</v>
      </c>
      <c r="Q275">
        <f>_xlfn.NORM.DIST(Table2[[#This Row],[Bias_WA]],AVERAGE(Table2[Bias_WA]),_xlfn.STDEV.P(Table2[Bias_WA]),FALSE)</f>
        <v>0.34324809287690466</v>
      </c>
      <c r="R275">
        <f>ABS(Table2[[#This Row],[Bias_Arima]])</f>
        <v>0.19833198575524058</v>
      </c>
      <c r="S275">
        <f>ABS(Table2[[#This Row],[Bias_WA]])</f>
        <v>1.3000000000000007</v>
      </c>
    </row>
    <row r="276" spans="1:19" x14ac:dyDescent="0.2">
      <c r="A276" t="str">
        <f>CONCATENATE(Table2[[#This Row],[Sector]],YEAR(Table2[[#This Row],[Cutoff]]),ROUNDUP(MONTH(Table2[[#This Row],[Cutoff]])/3,0),YEAR(Table2[[#This Row],[TargetDate]]),ROUNDUP(MONTH(Table2[[#This Row],[TargetDate]])/3,0))</f>
        <v>C Industrie2021320222</v>
      </c>
      <c r="B276" t="s">
        <v>21</v>
      </c>
      <c r="C276" s="3">
        <v>44378</v>
      </c>
      <c r="D276" s="3">
        <v>44652</v>
      </c>
      <c r="E276">
        <v>3</v>
      </c>
      <c r="F276">
        <v>5.3705402597402596</v>
      </c>
      <c r="G276">
        <v>6.3</v>
      </c>
      <c r="H276">
        <v>0.92945974025974021</v>
      </c>
      <c r="I276">
        <v>14.753329210472071</v>
      </c>
      <c r="J276">
        <v>-0.92945974025974021</v>
      </c>
      <c r="K276">
        <f>_xlfn.NORM.DIST(Table2[[#This Row],[Bias_RF]],AVERAGE(Table2[Bias_RF]),_xlfn.STDEV.P(Table2[Bias_RF]),FALSE)</f>
        <v>0.50869783054915751</v>
      </c>
      <c r="L276">
        <f>VLOOKUP(Table2[[#This Row],[Key]],[1]!Table1[#Data],7,0)</f>
        <v>6.3692707542188201</v>
      </c>
      <c r="M276">
        <f>VLOOKUP(Table2[[#This Row],[Key]],[1]!Table1[#Data],8,0)</f>
        <v>5.6333333333333302</v>
      </c>
      <c r="N276">
        <f>Table2[[#This Row],[Auto Arima]]-Table2[[#This Row],[Actual]]</f>
        <v>6.927075421882023E-2</v>
      </c>
      <c r="O276">
        <f>_xlfn.NORM.DIST(Table2[[#This Row],[Bias_Arima]],AVERAGE(Table2[Bias_Arima]),_xlfn.STDEV.P(Table2[Bias_Arima]),FALSE)</f>
        <v>0.62625167154115646</v>
      </c>
      <c r="P276">
        <f>Table2[[#This Row],[WA]]-Table2[[#This Row],[Actual]]</f>
        <v>-0.66666666666666963</v>
      </c>
      <c r="Q276">
        <f>_xlfn.NORM.DIST(Table2[[#This Row],[Bias_WA]],AVERAGE(Table2[Bias_WA]),_xlfn.STDEV.P(Table2[Bias_WA]),FALSE)</f>
        <v>0.71030881435070081</v>
      </c>
      <c r="R276">
        <f>ABS(Table2[[#This Row],[Bias_Arima]])</f>
        <v>6.927075421882023E-2</v>
      </c>
      <c r="S276">
        <f>ABS(Table2[[#This Row],[Bias_WA]])</f>
        <v>0.66666666666666963</v>
      </c>
    </row>
    <row r="277" spans="1:19" x14ac:dyDescent="0.2">
      <c r="A277" t="str">
        <f>CONCATENATE(Table2[[#This Row],[Sector]],YEAR(Table2[[#This Row],[Cutoff]]),ROUNDUP(MONTH(Table2[[#This Row],[Cutoff]])/3,0),YEAR(Table2[[#This Row],[TargetDate]]),ROUNDUP(MONTH(Table2[[#This Row],[TargetDate]])/3,0))</f>
        <v>C Industrie2021320223</v>
      </c>
      <c r="B277" t="s">
        <v>21</v>
      </c>
      <c r="C277" s="3">
        <v>44378</v>
      </c>
      <c r="D277" s="3">
        <v>44743</v>
      </c>
      <c r="E277">
        <v>4</v>
      </c>
      <c r="F277">
        <v>5.479608982683982</v>
      </c>
      <c r="G277">
        <v>5.9</v>
      </c>
      <c r="H277">
        <v>0.42039101731601841</v>
      </c>
      <c r="I277">
        <v>7.1252714799325139</v>
      </c>
      <c r="J277">
        <v>-0.42039101731601841</v>
      </c>
      <c r="K277">
        <f>_xlfn.NORM.DIST(Table2[[#This Row],[Bias_RF]],AVERAGE(Table2[Bias_RF]),_xlfn.STDEV.P(Table2[Bias_RF]),FALSE)</f>
        <v>0.51789380302987797</v>
      </c>
      <c r="L277">
        <f>VLOOKUP(Table2[[#This Row],[Key]],[1]!Table1[#Data],7,0)</f>
        <v>5.8332758131391804</v>
      </c>
      <c r="M277">
        <f>VLOOKUP(Table2[[#This Row],[Key]],[1]!Table1[#Data],8,0)</f>
        <v>5.2666666666666604</v>
      </c>
      <c r="N277">
        <f>Table2[[#This Row],[Auto Arima]]-Table2[[#This Row],[Actual]]</f>
        <v>-6.6724186860819934E-2</v>
      </c>
      <c r="O277">
        <f>_xlfn.NORM.DIST(Table2[[#This Row],[Bias_Arima]],AVERAGE(Table2[Bias_Arima]),_xlfn.STDEV.P(Table2[Bias_Arima]),FALSE)</f>
        <v>0.67033510346109404</v>
      </c>
      <c r="P277">
        <f>Table2[[#This Row],[WA]]-Table2[[#This Row],[Actual]]</f>
        <v>-0.63333333333333997</v>
      </c>
      <c r="Q277">
        <f>_xlfn.NORM.DIST(Table2[[#This Row],[Bias_WA]],AVERAGE(Table2[Bias_WA]),_xlfn.STDEV.P(Table2[Bias_WA]),FALSE)</f>
        <v>0.71232937309261235</v>
      </c>
      <c r="R277">
        <f>ABS(Table2[[#This Row],[Bias_Arima]])</f>
        <v>6.6724186860819934E-2</v>
      </c>
      <c r="S277">
        <f>ABS(Table2[[#This Row],[Bias_WA]])</f>
        <v>0.63333333333333997</v>
      </c>
    </row>
    <row r="278" spans="1:19" x14ac:dyDescent="0.2">
      <c r="A278" t="str">
        <f>CONCATENATE(Table2[[#This Row],[Sector]],YEAR(Table2[[#This Row],[Cutoff]]),ROUNDUP(MONTH(Table2[[#This Row],[Cutoff]])/3,0),YEAR(Table2[[#This Row],[TargetDate]]),ROUNDUP(MONTH(Table2[[#This Row],[TargetDate]])/3,0))</f>
        <v>C Industrie2021320224</v>
      </c>
      <c r="B278" t="s">
        <v>21</v>
      </c>
      <c r="C278" s="3">
        <v>44378</v>
      </c>
      <c r="D278" s="3">
        <v>44835</v>
      </c>
      <c r="E278">
        <v>5</v>
      </c>
      <c r="F278">
        <v>5.479608982683982</v>
      </c>
      <c r="G278">
        <v>6.6</v>
      </c>
      <c r="H278">
        <v>1.1203910173160181</v>
      </c>
      <c r="I278">
        <v>16.97562147448512</v>
      </c>
      <c r="J278">
        <v>-1.1203910173160181</v>
      </c>
      <c r="K278">
        <f>_xlfn.NORM.DIST(Table2[[#This Row],[Bias_RF]],AVERAGE(Table2[Bias_RF]),_xlfn.STDEV.P(Table2[Bias_RF]),FALSE)</f>
        <v>0.44594197944903291</v>
      </c>
      <c r="L278">
        <f>VLOOKUP(Table2[[#This Row],[Key]],[1]!Table1[#Data],7,0)</f>
        <v>6.5029245594240201</v>
      </c>
      <c r="M278">
        <f>VLOOKUP(Table2[[#This Row],[Key]],[1]!Table1[#Data],8,0)</f>
        <v>5.7</v>
      </c>
      <c r="N278">
        <f>Table2[[#This Row],[Auto Arima]]-Table2[[#This Row],[Actual]]</f>
        <v>-9.7075440575979499E-2</v>
      </c>
      <c r="O278">
        <f>_xlfn.NORM.DIST(Table2[[#This Row],[Bias_Arima]],AVERAGE(Table2[Bias_Arima]),_xlfn.STDEV.P(Table2[Bias_Arima]),FALSE)</f>
        <v>0.67560291213353041</v>
      </c>
      <c r="P278">
        <f>Table2[[#This Row],[WA]]-Table2[[#This Row],[Actual]]</f>
        <v>-0.89999999999999947</v>
      </c>
      <c r="Q278">
        <f>_xlfn.NORM.DIST(Table2[[#This Row],[Bias_WA]],AVERAGE(Table2[Bias_WA]),_xlfn.STDEV.P(Table2[Bias_WA]),FALSE)</f>
        <v>0.63055238523174617</v>
      </c>
      <c r="R278">
        <f>ABS(Table2[[#This Row],[Bias_Arima]])</f>
        <v>9.7075440575979499E-2</v>
      </c>
      <c r="S278">
        <f>ABS(Table2[[#This Row],[Bias_WA]])</f>
        <v>0.89999999999999947</v>
      </c>
    </row>
    <row r="279" spans="1:19" x14ac:dyDescent="0.2">
      <c r="A279" t="str">
        <f>CONCATENATE(Table2[[#This Row],[Sector]],YEAR(Table2[[#This Row],[Cutoff]]),ROUNDUP(MONTH(Table2[[#This Row],[Cutoff]])/3,0),YEAR(Table2[[#This Row],[TargetDate]]),ROUNDUP(MONTH(Table2[[#This Row],[TargetDate]])/3,0))</f>
        <v>C Industrie2021320231</v>
      </c>
      <c r="B279" t="s">
        <v>21</v>
      </c>
      <c r="C279" s="3">
        <v>44378</v>
      </c>
      <c r="D279" s="3">
        <v>44927</v>
      </c>
      <c r="E279">
        <v>6</v>
      </c>
      <c r="F279">
        <v>5.1489760461760454</v>
      </c>
      <c r="G279">
        <v>6.8</v>
      </c>
      <c r="H279">
        <v>1.6510239538239539</v>
      </c>
      <c r="I279">
        <v>24.279764026822861</v>
      </c>
      <c r="J279">
        <v>-1.6510239538239539</v>
      </c>
      <c r="K279">
        <f>_xlfn.NORM.DIST(Table2[[#This Row],[Bias_RF]],AVERAGE(Table2[Bias_RF]),_xlfn.STDEV.P(Table2[Bias_RF]),FALSE)</f>
        <v>0.21622562230399839</v>
      </c>
      <c r="L279">
        <f>VLOOKUP(Table2[[#This Row],[Key]],[1]!Table1[#Data],7,0)</f>
        <v>6.3379285577455899</v>
      </c>
      <c r="M279">
        <f>VLOOKUP(Table2[[#This Row],[Key]],[1]!Table1[#Data],8,0)</f>
        <v>6.1</v>
      </c>
      <c r="N279">
        <f>Table2[[#This Row],[Auto Arima]]-Table2[[#This Row],[Actual]]</f>
        <v>-0.46207144225440988</v>
      </c>
      <c r="O279">
        <f>_xlfn.NORM.DIST(Table2[[#This Row],[Bias_Arima]],AVERAGE(Table2[Bias_Arima]),_xlfn.STDEV.P(Table2[Bias_Arima]),FALSE)</f>
        <v>0.60157556031005432</v>
      </c>
      <c r="P279">
        <f>Table2[[#This Row],[WA]]-Table2[[#This Row],[Actual]]</f>
        <v>-0.70000000000000018</v>
      </c>
      <c r="Q279">
        <f>_xlfn.NORM.DIST(Table2[[#This Row],[Bias_WA]],AVERAGE(Table2[Bias_WA]),_xlfn.STDEV.P(Table2[Bias_WA]),FALSE)</f>
        <v>0.70578855065157498</v>
      </c>
      <c r="R279">
        <f>ABS(Table2[[#This Row],[Bias_Arima]])</f>
        <v>0.46207144225440988</v>
      </c>
      <c r="S279">
        <f>ABS(Table2[[#This Row],[Bias_WA]])</f>
        <v>0.70000000000000018</v>
      </c>
    </row>
    <row r="280" spans="1:19" x14ac:dyDescent="0.2">
      <c r="A280" t="str">
        <f>CONCATENATE(Table2[[#This Row],[Sector]],YEAR(Table2[[#This Row],[Cutoff]]),ROUNDUP(MONTH(Table2[[#This Row],[Cutoff]])/3,0),YEAR(Table2[[#This Row],[TargetDate]]),ROUNDUP(MONTH(Table2[[#This Row],[TargetDate]])/3,0))</f>
        <v>C Industrie2021320232</v>
      </c>
      <c r="B280" t="s">
        <v>21</v>
      </c>
      <c r="C280" s="3">
        <v>44378</v>
      </c>
      <c r="D280" s="3">
        <v>45017</v>
      </c>
      <c r="E280">
        <v>7</v>
      </c>
      <c r="F280">
        <v>4.931041522366522</v>
      </c>
      <c r="G280">
        <v>5.7</v>
      </c>
      <c r="H280">
        <v>0.76895847763347813</v>
      </c>
      <c r="I280">
        <v>13.49049960760488</v>
      </c>
      <c r="J280">
        <v>-0.76895847763347813</v>
      </c>
      <c r="K280">
        <f>_xlfn.NORM.DIST(Table2[[#This Row],[Bias_RF]],AVERAGE(Table2[Bias_RF]),_xlfn.STDEV.P(Table2[Bias_RF]),FALSE)</f>
        <v>0.53904767941457432</v>
      </c>
      <c r="L280">
        <f>VLOOKUP(Table2[[#This Row],[Key]],[1]!Table1[#Data],7,0)</f>
        <v>6.2314427658961096</v>
      </c>
      <c r="M280">
        <f>VLOOKUP(Table2[[#This Row],[Key]],[1]!Table1[#Data],8,0)</f>
        <v>5.6333333333333302</v>
      </c>
      <c r="N280">
        <f>Table2[[#This Row],[Auto Arima]]-Table2[[#This Row],[Actual]]</f>
        <v>0.53144276589610939</v>
      </c>
      <c r="O280">
        <f>_xlfn.NORM.DIST(Table2[[#This Row],[Bias_Arima]],AVERAGE(Table2[Bias_Arima]),_xlfn.STDEV.P(Table2[Bias_Arima]),FALSE)</f>
        <v>0.33224915030534813</v>
      </c>
      <c r="P280">
        <f>Table2[[#This Row],[WA]]-Table2[[#This Row],[Actual]]</f>
        <v>-6.6666666666669983E-2</v>
      </c>
      <c r="Q280">
        <f>_xlfn.NORM.DIST(Table2[[#This Row],[Bias_WA]],AVERAGE(Table2[Bias_WA]),_xlfn.STDEV.P(Table2[Bias_WA]),FALSE)</f>
        <v>0.43470451260022758</v>
      </c>
      <c r="R280">
        <f>ABS(Table2[[#This Row],[Bias_Arima]])</f>
        <v>0.53144276589610939</v>
      </c>
      <c r="S280">
        <f>ABS(Table2[[#This Row],[Bias_WA]])</f>
        <v>6.6666666666669983E-2</v>
      </c>
    </row>
    <row r="281" spans="1:19" x14ac:dyDescent="0.2">
      <c r="A281" t="str">
        <f>CONCATENATE(Table2[[#This Row],[Sector]],YEAR(Table2[[#This Row],[Cutoff]]),ROUNDUP(MONTH(Table2[[#This Row],[Cutoff]])/3,0),YEAR(Table2[[#This Row],[TargetDate]]),ROUNDUP(MONTH(Table2[[#This Row],[TargetDate]])/3,0))</f>
        <v>C Industrie2021320233</v>
      </c>
      <c r="B281" t="s">
        <v>21</v>
      </c>
      <c r="C281" s="3">
        <v>44378</v>
      </c>
      <c r="D281" s="3">
        <v>45108</v>
      </c>
      <c r="E281">
        <v>8</v>
      </c>
      <c r="F281">
        <v>4.7990677128427128</v>
      </c>
      <c r="G281">
        <v>5.5</v>
      </c>
      <c r="H281">
        <v>0.70093228715728717</v>
      </c>
      <c r="I281">
        <v>12.74422340285977</v>
      </c>
      <c r="J281">
        <v>-0.70093228715728717</v>
      </c>
      <c r="K281">
        <f>_xlfn.NORM.DIST(Table2[[#This Row],[Bias_RF]],AVERAGE(Table2[Bias_RF]),_xlfn.STDEV.P(Table2[Bias_RF]),FALSE)</f>
        <v>0.54448046080343182</v>
      </c>
      <c r="L281">
        <f>VLOOKUP(Table2[[#This Row],[Key]],[1]!Table1[#Data],7,0)</f>
        <v>5.7752189481826797</v>
      </c>
      <c r="M281">
        <f>VLOOKUP(Table2[[#This Row],[Key]],[1]!Table1[#Data],8,0)</f>
        <v>5.2666666666666604</v>
      </c>
      <c r="N281">
        <f>Table2[[#This Row],[Auto Arima]]-Table2[[#This Row],[Actual]]</f>
        <v>0.27521894818267967</v>
      </c>
      <c r="O281">
        <f>_xlfn.NORM.DIST(Table2[[#This Row],[Bias_Arima]],AVERAGE(Table2[Bias_Arima]),_xlfn.STDEV.P(Table2[Bias_Arima]),FALSE)</f>
        <v>0.50987127554639422</v>
      </c>
      <c r="P281">
        <f>Table2[[#This Row],[WA]]-Table2[[#This Row],[Actual]]</f>
        <v>-0.23333333333333961</v>
      </c>
      <c r="Q281">
        <f>_xlfn.NORM.DIST(Table2[[#This Row],[Bias_WA]],AVERAGE(Table2[Bias_WA]),_xlfn.STDEV.P(Table2[Bias_WA]),FALSE)</f>
        <v>0.55904511038871019</v>
      </c>
      <c r="R281">
        <f>ABS(Table2[[#This Row],[Bias_Arima]])</f>
        <v>0.27521894818267967</v>
      </c>
      <c r="S281">
        <f>ABS(Table2[[#This Row],[Bias_WA]])</f>
        <v>0.23333333333333961</v>
      </c>
    </row>
    <row r="282" spans="1:19" x14ac:dyDescent="0.2">
      <c r="A282" t="str">
        <f>CONCATENATE(Table2[[#This Row],[Sector]],YEAR(Table2[[#This Row],[Cutoff]]),ROUNDUP(MONTH(Table2[[#This Row],[Cutoff]])/3,0),YEAR(Table2[[#This Row],[TargetDate]]),ROUNDUP(MONTH(Table2[[#This Row],[TargetDate]])/3,0))</f>
        <v>C Industrie2021420221</v>
      </c>
      <c r="B282" t="s">
        <v>21</v>
      </c>
      <c r="C282" s="3">
        <v>44470</v>
      </c>
      <c r="D282" s="3">
        <v>44562</v>
      </c>
      <c r="E282">
        <v>1</v>
      </c>
      <c r="F282">
        <v>5.4555667388167386</v>
      </c>
      <c r="G282">
        <v>7.4</v>
      </c>
      <c r="H282">
        <v>1.9444332611832611</v>
      </c>
      <c r="I282">
        <v>26.27612515112515</v>
      </c>
      <c r="J282">
        <v>-1.9444332611832611</v>
      </c>
      <c r="K282">
        <f>_xlfn.NORM.DIST(Table2[[#This Row],[Bias_RF]],AVERAGE(Table2[Bias_RF]),_xlfn.STDEV.P(Table2[Bias_RF]),FALSE)</f>
        <v>0.11558824356381059</v>
      </c>
      <c r="L282">
        <f>VLOOKUP(Table2[[#This Row],[Key]],[1]!Table1[#Data],7,0)</f>
        <v>7.2578977421946202</v>
      </c>
      <c r="M282">
        <f>VLOOKUP(Table2[[#This Row],[Key]],[1]!Table1[#Data],8,0)</f>
        <v>6.1</v>
      </c>
      <c r="N282">
        <f>Table2[[#This Row],[Auto Arima]]-Table2[[#This Row],[Actual]]</f>
        <v>-0.14210225780538011</v>
      </c>
      <c r="O282">
        <f>_xlfn.NORM.DIST(Table2[[#This Row],[Bias_Arima]],AVERAGE(Table2[Bias_Arima]),_xlfn.STDEV.P(Table2[Bias_Arima]),FALSE)</f>
        <v>0.68012350156361456</v>
      </c>
      <c r="P282">
        <f>Table2[[#This Row],[WA]]-Table2[[#This Row],[Actual]]</f>
        <v>-1.3000000000000007</v>
      </c>
      <c r="Q282">
        <f>_xlfn.NORM.DIST(Table2[[#This Row],[Bias_WA]],AVERAGE(Table2[Bias_WA]),_xlfn.STDEV.P(Table2[Bias_WA]),FALSE)</f>
        <v>0.34324809287690466</v>
      </c>
      <c r="R282">
        <f>ABS(Table2[[#This Row],[Bias_Arima]])</f>
        <v>0.14210225780538011</v>
      </c>
      <c r="S282">
        <f>ABS(Table2[[#This Row],[Bias_WA]])</f>
        <v>1.3000000000000007</v>
      </c>
    </row>
    <row r="283" spans="1:19" x14ac:dyDescent="0.2">
      <c r="A283" t="str">
        <f>CONCATENATE(Table2[[#This Row],[Sector]],YEAR(Table2[[#This Row],[Cutoff]]),ROUNDUP(MONTH(Table2[[#This Row],[Cutoff]])/3,0),YEAR(Table2[[#This Row],[TargetDate]]),ROUNDUP(MONTH(Table2[[#This Row],[TargetDate]])/3,0))</f>
        <v>C Industrie2021420222</v>
      </c>
      <c r="B283" t="s">
        <v>21</v>
      </c>
      <c r="C283" s="3">
        <v>44470</v>
      </c>
      <c r="D283" s="3">
        <v>44652</v>
      </c>
      <c r="E283">
        <v>2</v>
      </c>
      <c r="F283">
        <v>5.412013492063493</v>
      </c>
      <c r="G283">
        <v>6.3</v>
      </c>
      <c r="H283">
        <v>0.8879865079365068</v>
      </c>
      <c r="I283">
        <v>14.095023935500111</v>
      </c>
      <c r="J283">
        <v>-0.8879865079365068</v>
      </c>
      <c r="K283">
        <f>_xlfn.NORM.DIST(Table2[[#This Row],[Bias_RF]],AVERAGE(Table2[Bias_RF]),_xlfn.STDEV.P(Table2[Bias_RF]),FALSE)</f>
        <v>0.51876097726492121</v>
      </c>
      <c r="L283">
        <f>VLOOKUP(Table2[[#This Row],[Key]],[1]!Table1[#Data],7,0)</f>
        <v>6.5746981692046598</v>
      </c>
      <c r="M283">
        <f>VLOOKUP(Table2[[#This Row],[Key]],[1]!Table1[#Data],8,0)</f>
        <v>5.6333333333333302</v>
      </c>
      <c r="N283">
        <f>Table2[[#This Row],[Auto Arima]]-Table2[[#This Row],[Actual]]</f>
        <v>0.27469816920465995</v>
      </c>
      <c r="O283">
        <f>_xlfn.NORM.DIST(Table2[[#This Row],[Bias_Arima]],AVERAGE(Table2[Bias_Arima]),_xlfn.STDEV.P(Table2[Bias_Arima]),FALSE)</f>
        <v>0.51021591909453567</v>
      </c>
      <c r="P283">
        <f>Table2[[#This Row],[WA]]-Table2[[#This Row],[Actual]]</f>
        <v>-0.66666666666666963</v>
      </c>
      <c r="Q283">
        <f>_xlfn.NORM.DIST(Table2[[#This Row],[Bias_WA]],AVERAGE(Table2[Bias_WA]),_xlfn.STDEV.P(Table2[Bias_WA]),FALSE)</f>
        <v>0.71030881435070081</v>
      </c>
      <c r="R283">
        <f>ABS(Table2[[#This Row],[Bias_Arima]])</f>
        <v>0.27469816920465995</v>
      </c>
      <c r="S283">
        <f>ABS(Table2[[#This Row],[Bias_WA]])</f>
        <v>0.66666666666666963</v>
      </c>
    </row>
    <row r="284" spans="1:19" x14ac:dyDescent="0.2">
      <c r="A284" t="str">
        <f>CONCATENATE(Table2[[#This Row],[Sector]],YEAR(Table2[[#This Row],[Cutoff]]),ROUNDUP(MONTH(Table2[[#This Row],[Cutoff]])/3,0),YEAR(Table2[[#This Row],[TargetDate]]),ROUNDUP(MONTH(Table2[[#This Row],[TargetDate]])/3,0))</f>
        <v>C Industrie2021420223</v>
      </c>
      <c r="B284" t="s">
        <v>21</v>
      </c>
      <c r="C284" s="3">
        <v>44470</v>
      </c>
      <c r="D284" s="3">
        <v>44743</v>
      </c>
      <c r="E284">
        <v>3</v>
      </c>
      <c r="F284">
        <v>5.5131667388167394</v>
      </c>
      <c r="G284">
        <v>5.9</v>
      </c>
      <c r="H284">
        <v>0.386833261183261</v>
      </c>
      <c r="I284">
        <v>6.5564959522586603</v>
      </c>
      <c r="J284">
        <v>-0.386833261183261</v>
      </c>
      <c r="K284">
        <f>_xlfn.NORM.DIST(Table2[[#This Row],[Bias_RF]],AVERAGE(Table2[Bias_RF]),_xlfn.STDEV.P(Table2[Bias_RF]),FALSE)</f>
        <v>0.50975390302211188</v>
      </c>
      <c r="L284">
        <f>VLOOKUP(Table2[[#This Row],[Key]],[1]!Table1[#Data],7,0)</f>
        <v>5.28254503677356</v>
      </c>
      <c r="M284">
        <f>VLOOKUP(Table2[[#This Row],[Key]],[1]!Table1[#Data],8,0)</f>
        <v>5.2666666666666604</v>
      </c>
      <c r="N284">
        <f>Table2[[#This Row],[Auto Arima]]-Table2[[#This Row],[Actual]]</f>
        <v>-0.61745496322644033</v>
      </c>
      <c r="O284">
        <f>_xlfn.NORM.DIST(Table2[[#This Row],[Bias_Arima]],AVERAGE(Table2[Bias_Arima]),_xlfn.STDEV.P(Table2[Bias_Arima]),FALSE)</f>
        <v>0.50895941839067727</v>
      </c>
      <c r="P284">
        <f>Table2[[#This Row],[WA]]-Table2[[#This Row],[Actual]]</f>
        <v>-0.63333333333333997</v>
      </c>
      <c r="Q284">
        <f>_xlfn.NORM.DIST(Table2[[#This Row],[Bias_WA]],AVERAGE(Table2[Bias_WA]),_xlfn.STDEV.P(Table2[Bias_WA]),FALSE)</f>
        <v>0.71232937309261235</v>
      </c>
      <c r="R284">
        <f>ABS(Table2[[#This Row],[Bias_Arima]])</f>
        <v>0.61745496322644033</v>
      </c>
      <c r="S284">
        <f>ABS(Table2[[#This Row],[Bias_WA]])</f>
        <v>0.63333333333333997</v>
      </c>
    </row>
    <row r="285" spans="1:19" x14ac:dyDescent="0.2">
      <c r="A285" t="str">
        <f>CONCATENATE(Table2[[#This Row],[Sector]],YEAR(Table2[[#This Row],[Cutoff]]),ROUNDUP(MONTH(Table2[[#This Row],[Cutoff]])/3,0),YEAR(Table2[[#This Row],[TargetDate]]),ROUNDUP(MONTH(Table2[[#This Row],[TargetDate]])/3,0))</f>
        <v>C Industrie2021420224</v>
      </c>
      <c r="B285" t="s">
        <v>21</v>
      </c>
      <c r="C285" s="3">
        <v>44470</v>
      </c>
      <c r="D285" s="3">
        <v>44835</v>
      </c>
      <c r="E285">
        <v>4</v>
      </c>
      <c r="F285">
        <v>5.5131667388167394</v>
      </c>
      <c r="G285">
        <v>6.6</v>
      </c>
      <c r="H285">
        <v>1.0868332611832601</v>
      </c>
      <c r="I285">
        <v>16.4671706239888</v>
      </c>
      <c r="J285">
        <v>-1.0868332611832601</v>
      </c>
      <c r="K285">
        <f>_xlfn.NORM.DIST(Table2[[#This Row],[Bias_RF]],AVERAGE(Table2[Bias_RF]),_xlfn.STDEV.P(Table2[Bias_RF]),FALSE)</f>
        <v>0.45864074667989385</v>
      </c>
      <c r="L285">
        <f>VLOOKUP(Table2[[#This Row],[Key]],[1]!Table1[#Data],7,0)</f>
        <v>6.10555209479074</v>
      </c>
      <c r="M285">
        <f>VLOOKUP(Table2[[#This Row],[Key]],[1]!Table1[#Data],8,0)</f>
        <v>6.0666666666666602</v>
      </c>
      <c r="N285">
        <f>Table2[[#This Row],[Auto Arima]]-Table2[[#This Row],[Actual]]</f>
        <v>-0.49444790520925963</v>
      </c>
      <c r="O285">
        <f>_xlfn.NORM.DIST(Table2[[#This Row],[Bias_Arima]],AVERAGE(Table2[Bias_Arima]),_xlfn.STDEV.P(Table2[Bias_Arima]),FALSE)</f>
        <v>0.58436037404707142</v>
      </c>
      <c r="P285">
        <f>Table2[[#This Row],[WA]]-Table2[[#This Row],[Actual]]</f>
        <v>-0.53333333333333943</v>
      </c>
      <c r="Q285">
        <f>_xlfn.NORM.DIST(Table2[[#This Row],[Bias_WA]],AVERAGE(Table2[Bias_WA]),_xlfn.STDEV.P(Table2[Bias_WA]),FALSE)</f>
        <v>0.70331215638132416</v>
      </c>
      <c r="R285">
        <f>ABS(Table2[[#This Row],[Bias_Arima]])</f>
        <v>0.49444790520925963</v>
      </c>
      <c r="S285">
        <f>ABS(Table2[[#This Row],[Bias_WA]])</f>
        <v>0.53333333333333943</v>
      </c>
    </row>
    <row r="286" spans="1:19" x14ac:dyDescent="0.2">
      <c r="A286" t="str">
        <f>CONCATENATE(Table2[[#This Row],[Sector]],YEAR(Table2[[#This Row],[Cutoff]]),ROUNDUP(MONTH(Table2[[#This Row],[Cutoff]])/3,0),YEAR(Table2[[#This Row],[TargetDate]]),ROUNDUP(MONTH(Table2[[#This Row],[TargetDate]])/3,0))</f>
        <v>C Industrie2021420231</v>
      </c>
      <c r="B286" t="s">
        <v>21</v>
      </c>
      <c r="C286" s="3">
        <v>44470</v>
      </c>
      <c r="D286" s="3">
        <v>44927</v>
      </c>
      <c r="E286">
        <v>5</v>
      </c>
      <c r="F286">
        <v>5.1874520562770563</v>
      </c>
      <c r="G286">
        <v>6.8</v>
      </c>
      <c r="H286">
        <v>1.612547943722944</v>
      </c>
      <c r="I286">
        <v>23.713940348866821</v>
      </c>
      <c r="J286">
        <v>-1.612547943722944</v>
      </c>
      <c r="K286">
        <f>_xlfn.NORM.DIST(Table2[[#This Row],[Bias_RF]],AVERAGE(Table2[Bias_RF]),_xlfn.STDEV.P(Table2[Bias_RF]),FALSE)</f>
        <v>0.23194782063769037</v>
      </c>
      <c r="L286">
        <f>VLOOKUP(Table2[[#This Row],[Key]],[1]!Table1[#Data],7,0)</f>
        <v>5.9794075141079199</v>
      </c>
      <c r="M286">
        <f>VLOOKUP(Table2[[#This Row],[Key]],[1]!Table1[#Data],8,0)</f>
        <v>6.1</v>
      </c>
      <c r="N286">
        <f>Table2[[#This Row],[Auto Arima]]-Table2[[#This Row],[Actual]]</f>
        <v>-0.82059248589207989</v>
      </c>
      <c r="O286">
        <f>_xlfn.NORM.DIST(Table2[[#This Row],[Bias_Arima]],AVERAGE(Table2[Bias_Arima]),_xlfn.STDEV.P(Table2[Bias_Arima]),FALSE)</f>
        <v>0.36786679401448868</v>
      </c>
      <c r="P286">
        <f>Table2[[#This Row],[WA]]-Table2[[#This Row],[Actual]]</f>
        <v>-0.70000000000000018</v>
      </c>
      <c r="Q286">
        <f>_xlfn.NORM.DIST(Table2[[#This Row],[Bias_WA]],AVERAGE(Table2[Bias_WA]),_xlfn.STDEV.P(Table2[Bias_WA]),FALSE)</f>
        <v>0.70578855065157498</v>
      </c>
      <c r="R286">
        <f>ABS(Table2[[#This Row],[Bias_Arima]])</f>
        <v>0.82059248589207989</v>
      </c>
      <c r="S286">
        <f>ABS(Table2[[#This Row],[Bias_WA]])</f>
        <v>0.70000000000000018</v>
      </c>
    </row>
    <row r="287" spans="1:19" x14ac:dyDescent="0.2">
      <c r="A287" t="str">
        <f>CONCATENATE(Table2[[#This Row],[Sector]],YEAR(Table2[[#This Row],[Cutoff]]),ROUNDUP(MONTH(Table2[[#This Row],[Cutoff]])/3,0),YEAR(Table2[[#This Row],[TargetDate]]),ROUNDUP(MONTH(Table2[[#This Row],[TargetDate]])/3,0))</f>
        <v>C Industrie2021420232</v>
      </c>
      <c r="B287" t="s">
        <v>21</v>
      </c>
      <c r="C287" s="3">
        <v>44470</v>
      </c>
      <c r="D287" s="3">
        <v>45017</v>
      </c>
      <c r="E287">
        <v>6</v>
      </c>
      <c r="F287">
        <v>4.9457568181818177</v>
      </c>
      <c r="G287">
        <v>5.7</v>
      </c>
      <c r="H287">
        <v>0.75424318181818251</v>
      </c>
      <c r="I287">
        <v>13.23233652312601</v>
      </c>
      <c r="J287">
        <v>-0.75424318181818251</v>
      </c>
      <c r="K287">
        <f>_xlfn.NORM.DIST(Table2[[#This Row],[Bias_RF]],AVERAGE(Table2[Bias_RF]),_xlfn.STDEV.P(Table2[Bias_RF]),FALSE)</f>
        <v>0.54061460753258384</v>
      </c>
      <c r="L287">
        <f>VLOOKUP(Table2[[#This Row],[Key]],[1]!Table1[#Data],7,0)</f>
        <v>5.9032908161618503</v>
      </c>
      <c r="M287">
        <f>VLOOKUP(Table2[[#This Row],[Key]],[1]!Table1[#Data],8,0)</f>
        <v>5.6333333333333302</v>
      </c>
      <c r="N287">
        <f>Table2[[#This Row],[Auto Arima]]-Table2[[#This Row],[Actual]]</f>
        <v>0.20329081616185007</v>
      </c>
      <c r="O287">
        <f>_xlfn.NORM.DIST(Table2[[#This Row],[Bias_Arima]],AVERAGE(Table2[Bias_Arima]),_xlfn.STDEV.P(Table2[Bias_Arima]),FALSE)</f>
        <v>0.55557526736689689</v>
      </c>
      <c r="P287">
        <f>Table2[[#This Row],[WA]]-Table2[[#This Row],[Actual]]</f>
        <v>-6.6666666666669983E-2</v>
      </c>
      <c r="Q287">
        <f>_xlfn.NORM.DIST(Table2[[#This Row],[Bias_WA]],AVERAGE(Table2[Bias_WA]),_xlfn.STDEV.P(Table2[Bias_WA]),FALSE)</f>
        <v>0.43470451260022758</v>
      </c>
      <c r="R287">
        <f>ABS(Table2[[#This Row],[Bias_Arima]])</f>
        <v>0.20329081616185007</v>
      </c>
      <c r="S287">
        <f>ABS(Table2[[#This Row],[Bias_WA]])</f>
        <v>6.6666666666669983E-2</v>
      </c>
    </row>
    <row r="288" spans="1:19" x14ac:dyDescent="0.2">
      <c r="A288" t="str">
        <f>CONCATENATE(Table2[[#This Row],[Sector]],YEAR(Table2[[#This Row],[Cutoff]]),ROUNDUP(MONTH(Table2[[#This Row],[Cutoff]])/3,0),YEAR(Table2[[#This Row],[TargetDate]]),ROUNDUP(MONTH(Table2[[#This Row],[TargetDate]])/3,0))</f>
        <v>C Industrie2021420233</v>
      </c>
      <c r="B288" t="s">
        <v>21</v>
      </c>
      <c r="C288" s="3">
        <v>44470</v>
      </c>
      <c r="D288" s="3">
        <v>45108</v>
      </c>
      <c r="E288">
        <v>7</v>
      </c>
      <c r="F288">
        <v>4.8056830086580087</v>
      </c>
      <c r="G288">
        <v>5.5</v>
      </c>
      <c r="H288">
        <v>0.69431699134199132</v>
      </c>
      <c r="I288">
        <v>12.62394529712711</v>
      </c>
      <c r="J288">
        <v>-0.69431699134199132</v>
      </c>
      <c r="K288">
        <f>_xlfn.NORM.DIST(Table2[[#This Row],[Bias_RF]],AVERAGE(Table2[Bias_RF]),_xlfn.STDEV.P(Table2[Bias_RF]),FALSE)</f>
        <v>0.5447601659290755</v>
      </c>
      <c r="L288">
        <f>VLOOKUP(Table2[[#This Row],[Key]],[1]!Table1[#Data],7,0)</f>
        <v>5.09138251008872</v>
      </c>
      <c r="M288">
        <f>VLOOKUP(Table2[[#This Row],[Key]],[1]!Table1[#Data],8,0)</f>
        <v>5.2666666666666604</v>
      </c>
      <c r="N288">
        <f>Table2[[#This Row],[Auto Arima]]-Table2[[#This Row],[Actual]]</f>
        <v>-0.40861748991128</v>
      </c>
      <c r="O288">
        <f>_xlfn.NORM.DIST(Table2[[#This Row],[Bias_Arima]],AVERAGE(Table2[Bias_Arima]),_xlfn.STDEV.P(Table2[Bias_Arima]),FALSE)</f>
        <v>0.62691142104555464</v>
      </c>
      <c r="P288">
        <f>Table2[[#This Row],[WA]]-Table2[[#This Row],[Actual]]</f>
        <v>-0.23333333333333961</v>
      </c>
      <c r="Q288">
        <f>_xlfn.NORM.DIST(Table2[[#This Row],[Bias_WA]],AVERAGE(Table2[Bias_WA]),_xlfn.STDEV.P(Table2[Bias_WA]),FALSE)</f>
        <v>0.55904511038871019</v>
      </c>
      <c r="R288">
        <f>ABS(Table2[[#This Row],[Bias_Arima]])</f>
        <v>0.40861748991128</v>
      </c>
      <c r="S288">
        <f>ABS(Table2[[#This Row],[Bias_WA]])</f>
        <v>0.23333333333333961</v>
      </c>
    </row>
    <row r="289" spans="1:19" x14ac:dyDescent="0.2">
      <c r="A289" t="str">
        <f>CONCATENATE(Table2[[#This Row],[Sector]],YEAR(Table2[[#This Row],[Cutoff]]),ROUNDUP(MONTH(Table2[[#This Row],[Cutoff]])/3,0),YEAR(Table2[[#This Row],[TargetDate]]),ROUNDUP(MONTH(Table2[[#This Row],[TargetDate]])/3,0))</f>
        <v>C Industrie2021420234</v>
      </c>
      <c r="B289" t="s">
        <v>21</v>
      </c>
      <c r="C289" s="3">
        <v>44470</v>
      </c>
      <c r="D289" s="3">
        <v>45200</v>
      </c>
      <c r="E289">
        <v>8</v>
      </c>
      <c r="F289">
        <v>4.8250663419913424</v>
      </c>
      <c r="G289">
        <v>6.4</v>
      </c>
      <c r="H289">
        <v>1.5749336580086579</v>
      </c>
      <c r="I289">
        <v>24.608338406385279</v>
      </c>
      <c r="J289">
        <v>-1.5749336580086579</v>
      </c>
      <c r="K289">
        <f>_xlfn.NORM.DIST(Table2[[#This Row],[Bias_RF]],AVERAGE(Table2[Bias_RF]),_xlfn.STDEV.P(Table2[Bias_RF]),FALSE)</f>
        <v>0.2477585817000153</v>
      </c>
      <c r="L289">
        <f>VLOOKUP(Table2[[#This Row],[Key]],[1]!Table1[#Data],7,0)</f>
        <v>6.1451877221254199</v>
      </c>
      <c r="M289">
        <f>VLOOKUP(Table2[[#This Row],[Key]],[1]!Table1[#Data],8,0)</f>
        <v>6.0666666666666602</v>
      </c>
      <c r="N289">
        <f>Table2[[#This Row],[Auto Arima]]-Table2[[#This Row],[Actual]]</f>
        <v>-0.2548122778745805</v>
      </c>
      <c r="O289">
        <f>_xlfn.NORM.DIST(Table2[[#This Row],[Bias_Arima]],AVERAGE(Table2[Bias_Arima]),_xlfn.STDEV.P(Table2[Bias_Arima]),FALSE)</f>
        <v>0.67389318966667311</v>
      </c>
      <c r="P289">
        <f>Table2[[#This Row],[WA]]-Table2[[#This Row],[Actual]]</f>
        <v>-0.33333333333334014</v>
      </c>
      <c r="Q289">
        <f>_xlfn.NORM.DIST(Table2[[#This Row],[Bias_WA]],AVERAGE(Table2[Bias_WA]),_xlfn.STDEV.P(Table2[Bias_WA]),FALSE)</f>
        <v>0.62306179826912544</v>
      </c>
      <c r="R289">
        <f>ABS(Table2[[#This Row],[Bias_Arima]])</f>
        <v>0.2548122778745805</v>
      </c>
      <c r="S289">
        <f>ABS(Table2[[#This Row],[Bias_WA]])</f>
        <v>0.33333333333334014</v>
      </c>
    </row>
    <row r="290" spans="1:19" x14ac:dyDescent="0.2">
      <c r="A290" t="str">
        <f>CONCATENATE(Table2[[#This Row],[Sector]],YEAR(Table2[[#This Row],[Cutoff]]),ROUNDUP(MONTH(Table2[[#This Row],[Cutoff]])/3,0),YEAR(Table2[[#This Row],[TargetDate]]),ROUNDUP(MONTH(Table2[[#This Row],[TargetDate]])/3,0))</f>
        <v>C Industrie2022120222</v>
      </c>
      <c r="B290" t="s">
        <v>21</v>
      </c>
      <c r="C290" s="3">
        <v>44562</v>
      </c>
      <c r="D290" s="3">
        <v>44652</v>
      </c>
      <c r="E290">
        <v>1</v>
      </c>
      <c r="F290">
        <v>6.0488474358974358</v>
      </c>
      <c r="G290">
        <v>6.3</v>
      </c>
      <c r="H290">
        <v>0.25115256410256398</v>
      </c>
      <c r="I290">
        <v>3.986548636548636</v>
      </c>
      <c r="J290">
        <v>-0.25115256410256398</v>
      </c>
      <c r="K290">
        <f>_xlfn.NORM.DIST(Table2[[#This Row],[Bias_RF]],AVERAGE(Table2[Bias_RF]),_xlfn.STDEV.P(Table2[Bias_RF]),FALSE)</f>
        <v>0.4679720249331385</v>
      </c>
      <c r="L290">
        <f>VLOOKUP(Table2[[#This Row],[Key]],[1]!Table1[#Data],7,0)</f>
        <v>6.3263927804544897</v>
      </c>
      <c r="M290">
        <f>VLOOKUP(Table2[[#This Row],[Key]],[1]!Table1[#Data],8,0)</f>
        <v>5.6333333333333302</v>
      </c>
      <c r="N290">
        <f>Table2[[#This Row],[Auto Arima]]-Table2[[#This Row],[Actual]]</f>
        <v>2.6392780454489895E-2</v>
      </c>
      <c r="O290">
        <f>_xlfn.NORM.DIST(Table2[[#This Row],[Bias_Arima]],AVERAGE(Table2[Bias_Arima]),_xlfn.STDEV.P(Table2[Bias_Arima]),FALSE)</f>
        <v>0.64356037421757162</v>
      </c>
      <c r="P290">
        <f>Table2[[#This Row],[WA]]-Table2[[#This Row],[Actual]]</f>
        <v>-0.66666666666666963</v>
      </c>
      <c r="Q290">
        <f>_xlfn.NORM.DIST(Table2[[#This Row],[Bias_WA]],AVERAGE(Table2[Bias_WA]),_xlfn.STDEV.P(Table2[Bias_WA]),FALSE)</f>
        <v>0.71030881435070081</v>
      </c>
      <c r="R290">
        <f>ABS(Table2[[#This Row],[Bias_Arima]])</f>
        <v>2.6392780454489895E-2</v>
      </c>
      <c r="S290">
        <f>ABS(Table2[[#This Row],[Bias_WA]])</f>
        <v>0.66666666666666963</v>
      </c>
    </row>
    <row r="291" spans="1:19" x14ac:dyDescent="0.2">
      <c r="A291" t="str">
        <f>CONCATENATE(Table2[[#This Row],[Sector]],YEAR(Table2[[#This Row],[Cutoff]]),ROUNDUP(MONTH(Table2[[#This Row],[Cutoff]])/3,0),YEAR(Table2[[#This Row],[TargetDate]]),ROUNDUP(MONTH(Table2[[#This Row],[TargetDate]])/3,0))</f>
        <v>C Industrie2022120223</v>
      </c>
      <c r="B291" t="s">
        <v>21</v>
      </c>
      <c r="C291" s="3">
        <v>44562</v>
      </c>
      <c r="D291" s="3">
        <v>44743</v>
      </c>
      <c r="E291">
        <v>2</v>
      </c>
      <c r="F291">
        <v>6.1374696581196577</v>
      </c>
      <c r="G291">
        <v>5.9</v>
      </c>
      <c r="H291">
        <v>0.2374696581196574</v>
      </c>
      <c r="I291">
        <v>4.0249094596552091</v>
      </c>
      <c r="J291">
        <v>0.2374696581196574</v>
      </c>
      <c r="K291">
        <f>_xlfn.NORM.DIST(Table2[[#This Row],[Bias_RF]],AVERAGE(Table2[Bias_RF]),_xlfn.STDEV.P(Table2[Bias_RF]),FALSE)</f>
        <v>0.25859227918306854</v>
      </c>
      <c r="L291">
        <f>VLOOKUP(Table2[[#This Row],[Key]],[1]!Table1[#Data],7,0)</f>
        <v>5.7573560888790798</v>
      </c>
      <c r="M291">
        <f>VLOOKUP(Table2[[#This Row],[Key]],[1]!Table1[#Data],8,0)</f>
        <v>5.2666666666666604</v>
      </c>
      <c r="N291">
        <f>Table2[[#This Row],[Auto Arima]]-Table2[[#This Row],[Actual]]</f>
        <v>-0.14264391112092056</v>
      </c>
      <c r="O291">
        <f>_xlfn.NORM.DIST(Table2[[#This Row],[Bias_Arima]],AVERAGE(Table2[Bias_Arima]),_xlfn.STDEV.P(Table2[Bias_Arima]),FALSE)</f>
        <v>0.68015361251923134</v>
      </c>
      <c r="P291">
        <f>Table2[[#This Row],[WA]]-Table2[[#This Row],[Actual]]</f>
        <v>-0.63333333333333997</v>
      </c>
      <c r="Q291">
        <f>_xlfn.NORM.DIST(Table2[[#This Row],[Bias_WA]],AVERAGE(Table2[Bias_WA]),_xlfn.STDEV.P(Table2[Bias_WA]),FALSE)</f>
        <v>0.71232937309261235</v>
      </c>
      <c r="R291">
        <f>ABS(Table2[[#This Row],[Bias_Arima]])</f>
        <v>0.14264391112092056</v>
      </c>
      <c r="S291">
        <f>ABS(Table2[[#This Row],[Bias_WA]])</f>
        <v>0.63333333333333997</v>
      </c>
    </row>
    <row r="292" spans="1:19" x14ac:dyDescent="0.2">
      <c r="A292" t="str">
        <f>CONCATENATE(Table2[[#This Row],[Sector]],YEAR(Table2[[#This Row],[Cutoff]]),ROUNDUP(MONTH(Table2[[#This Row],[Cutoff]])/3,0),YEAR(Table2[[#This Row],[TargetDate]]),ROUNDUP(MONTH(Table2[[#This Row],[TargetDate]])/3,0))</f>
        <v>C Industrie2022120224</v>
      </c>
      <c r="B292" t="s">
        <v>21</v>
      </c>
      <c r="C292" s="3">
        <v>44562</v>
      </c>
      <c r="D292" s="3">
        <v>44835</v>
      </c>
      <c r="E292">
        <v>3</v>
      </c>
      <c r="F292">
        <v>6.1374696581196577</v>
      </c>
      <c r="G292">
        <v>6.6</v>
      </c>
      <c r="H292">
        <v>0.46253034188034192</v>
      </c>
      <c r="I292">
        <v>7.0080354830354841</v>
      </c>
      <c r="J292">
        <v>-0.46253034188034192</v>
      </c>
      <c r="K292">
        <f>_xlfn.NORM.DIST(Table2[[#This Row],[Bias_RF]],AVERAGE(Table2[Bias_RF]),_xlfn.STDEV.P(Table2[Bias_RF]),FALSE)</f>
        <v>0.52672655820780379</v>
      </c>
      <c r="L292">
        <f>VLOOKUP(Table2[[#This Row],[Key]],[1]!Table1[#Data],7,0)</f>
        <v>6.5093617360308897</v>
      </c>
      <c r="M292">
        <f>VLOOKUP(Table2[[#This Row],[Key]],[1]!Table1[#Data],8,0)</f>
        <v>6.0666666666666602</v>
      </c>
      <c r="N292">
        <f>Table2[[#This Row],[Auto Arima]]-Table2[[#This Row],[Actual]]</f>
        <v>-9.06382639691099E-2</v>
      </c>
      <c r="O292">
        <f>_xlfn.NORM.DIST(Table2[[#This Row],[Bias_Arima]],AVERAGE(Table2[Bias_Arima]),_xlfn.STDEV.P(Table2[Bias_Arima]),FALSE)</f>
        <v>0.67463347298496701</v>
      </c>
      <c r="P292">
        <f>Table2[[#This Row],[WA]]-Table2[[#This Row],[Actual]]</f>
        <v>-0.53333333333333943</v>
      </c>
      <c r="Q292">
        <f>_xlfn.NORM.DIST(Table2[[#This Row],[Bias_WA]],AVERAGE(Table2[Bias_WA]),_xlfn.STDEV.P(Table2[Bias_WA]),FALSE)</f>
        <v>0.70331215638132416</v>
      </c>
      <c r="R292">
        <f>ABS(Table2[[#This Row],[Bias_Arima]])</f>
        <v>9.06382639691099E-2</v>
      </c>
      <c r="S292">
        <f>ABS(Table2[[#This Row],[Bias_WA]])</f>
        <v>0.53333333333333943</v>
      </c>
    </row>
    <row r="293" spans="1:19" x14ac:dyDescent="0.2">
      <c r="A293" t="str">
        <f>CONCATENATE(Table2[[#This Row],[Sector]],YEAR(Table2[[#This Row],[Cutoff]]),ROUNDUP(MONTH(Table2[[#This Row],[Cutoff]])/3,0),YEAR(Table2[[#This Row],[TargetDate]]),ROUNDUP(MONTH(Table2[[#This Row],[TargetDate]])/3,0))</f>
        <v>C Industrie2022120231</v>
      </c>
      <c r="B293" t="s">
        <v>21</v>
      </c>
      <c r="C293" s="3">
        <v>44562</v>
      </c>
      <c r="D293" s="3">
        <v>44927</v>
      </c>
      <c r="E293">
        <v>4</v>
      </c>
      <c r="F293">
        <v>5.3886796742473209</v>
      </c>
      <c r="G293">
        <v>6.8</v>
      </c>
      <c r="H293">
        <v>1.411320325752679</v>
      </c>
      <c r="I293">
        <v>20.754710672833511</v>
      </c>
      <c r="J293">
        <v>-1.411320325752679</v>
      </c>
      <c r="K293">
        <f>_xlfn.NORM.DIST(Table2[[#This Row],[Bias_RF]],AVERAGE(Table2[Bias_RF]),_xlfn.STDEV.P(Table2[Bias_RF]),FALSE)</f>
        <v>0.32006043294982661</v>
      </c>
      <c r="L293">
        <f>VLOOKUP(Table2[[#This Row],[Key]],[1]!Table1[#Data],7,0)</f>
        <v>6.4086460049794098</v>
      </c>
      <c r="M293">
        <f>VLOOKUP(Table2[[#This Row],[Key]],[1]!Table1[#Data],8,0)</f>
        <v>6.6333333333333302</v>
      </c>
      <c r="N293">
        <f>Table2[[#This Row],[Auto Arima]]-Table2[[#This Row],[Actual]]</f>
        <v>-0.39135399502058998</v>
      </c>
      <c r="O293">
        <f>_xlfn.NORM.DIST(Table2[[#This Row],[Bias_Arima]],AVERAGE(Table2[Bias_Arima]),_xlfn.STDEV.P(Table2[Bias_Arima]),FALSE)</f>
        <v>0.63419095666030301</v>
      </c>
      <c r="P293">
        <f>Table2[[#This Row],[WA]]-Table2[[#This Row],[Actual]]</f>
        <v>-0.16666666666666963</v>
      </c>
      <c r="Q293">
        <f>_xlfn.NORM.DIST(Table2[[#This Row],[Bias_WA]],AVERAGE(Table2[Bias_WA]),_xlfn.STDEV.P(Table2[Bias_WA]),FALSE)</f>
        <v>0.51093141851898038</v>
      </c>
      <c r="R293">
        <f>ABS(Table2[[#This Row],[Bias_Arima]])</f>
        <v>0.39135399502058998</v>
      </c>
      <c r="S293">
        <f>ABS(Table2[[#This Row],[Bias_WA]])</f>
        <v>0.16666666666666963</v>
      </c>
    </row>
    <row r="294" spans="1:19" x14ac:dyDescent="0.2">
      <c r="A294" t="str">
        <f>CONCATENATE(Table2[[#This Row],[Sector]],YEAR(Table2[[#This Row],[Cutoff]]),ROUNDUP(MONTH(Table2[[#This Row],[Cutoff]])/3,0),YEAR(Table2[[#This Row],[TargetDate]]),ROUNDUP(MONTH(Table2[[#This Row],[TargetDate]])/3,0))</f>
        <v>C Industrie2022120232</v>
      </c>
      <c r="B294" t="s">
        <v>21</v>
      </c>
      <c r="C294" s="3">
        <v>44562</v>
      </c>
      <c r="D294" s="3">
        <v>45017</v>
      </c>
      <c r="E294">
        <v>5</v>
      </c>
      <c r="F294">
        <v>5.1834262859689328</v>
      </c>
      <c r="G294">
        <v>5.7</v>
      </c>
      <c r="H294">
        <v>0.51657371403106733</v>
      </c>
      <c r="I294">
        <v>9.0626967373871459</v>
      </c>
      <c r="J294">
        <v>-0.51657371403106733</v>
      </c>
      <c r="K294">
        <f>_xlfn.NORM.DIST(Table2[[#This Row],[Bias_RF]],AVERAGE(Table2[Bias_RF]),_xlfn.STDEV.P(Table2[Bias_RF]),FALSE)</f>
        <v>0.53566597408448646</v>
      </c>
      <c r="L294">
        <f>VLOOKUP(Table2[[#This Row],[Key]],[1]!Table1[#Data],7,0)</f>
        <v>6.2145085249487497</v>
      </c>
      <c r="M294">
        <f>VLOOKUP(Table2[[#This Row],[Key]],[1]!Table1[#Data],8,0)</f>
        <v>5.6333333333333302</v>
      </c>
      <c r="N294">
        <f>Table2[[#This Row],[Auto Arima]]-Table2[[#This Row],[Actual]]</f>
        <v>0.51450852494874955</v>
      </c>
      <c r="O294">
        <f>_xlfn.NORM.DIST(Table2[[#This Row],[Bias_Arima]],AVERAGE(Table2[Bias_Arima]),_xlfn.STDEV.P(Table2[Bias_Arima]),FALSE)</f>
        <v>0.34381125084246078</v>
      </c>
      <c r="P294">
        <f>Table2[[#This Row],[WA]]-Table2[[#This Row],[Actual]]</f>
        <v>-6.6666666666669983E-2</v>
      </c>
      <c r="Q294">
        <f>_xlfn.NORM.DIST(Table2[[#This Row],[Bias_WA]],AVERAGE(Table2[Bias_WA]),_xlfn.STDEV.P(Table2[Bias_WA]),FALSE)</f>
        <v>0.43470451260022758</v>
      </c>
      <c r="R294">
        <f>ABS(Table2[[#This Row],[Bias_Arima]])</f>
        <v>0.51450852494874955</v>
      </c>
      <c r="S294">
        <f>ABS(Table2[[#This Row],[Bias_WA]])</f>
        <v>6.6666666666669983E-2</v>
      </c>
    </row>
    <row r="295" spans="1:19" x14ac:dyDescent="0.2">
      <c r="A295" t="str">
        <f>CONCATENATE(Table2[[#This Row],[Sector]],YEAR(Table2[[#This Row],[Cutoff]]),ROUNDUP(MONTH(Table2[[#This Row],[Cutoff]])/3,0),YEAR(Table2[[#This Row],[TargetDate]]),ROUNDUP(MONTH(Table2[[#This Row],[TargetDate]])/3,0))</f>
        <v>C Industrie2022120233</v>
      </c>
      <c r="B295" t="s">
        <v>21</v>
      </c>
      <c r="C295" s="3">
        <v>44562</v>
      </c>
      <c r="D295" s="3">
        <v>45108</v>
      </c>
      <c r="E295">
        <v>6</v>
      </c>
      <c r="F295">
        <v>5.0611262859689328</v>
      </c>
      <c r="G295">
        <v>5.5</v>
      </c>
      <c r="H295">
        <v>0.43887371403106717</v>
      </c>
      <c r="I295">
        <v>7.9795220732921317</v>
      </c>
      <c r="J295">
        <v>-0.43887371403106717</v>
      </c>
      <c r="K295">
        <f>_xlfn.NORM.DIST(Table2[[#This Row],[Bias_RF]],AVERAGE(Table2[Bias_RF]),_xlfn.STDEV.P(Table2[Bias_RF]),FALSE)</f>
        <v>0.52196285927299424</v>
      </c>
      <c r="L295">
        <f>VLOOKUP(Table2[[#This Row],[Key]],[1]!Table1[#Data],7,0)</f>
        <v>5.7352542674548799</v>
      </c>
      <c r="M295">
        <f>VLOOKUP(Table2[[#This Row],[Key]],[1]!Table1[#Data],8,0)</f>
        <v>5.2666666666666604</v>
      </c>
      <c r="N295">
        <f>Table2[[#This Row],[Auto Arima]]-Table2[[#This Row],[Actual]]</f>
        <v>0.23525426745487987</v>
      </c>
      <c r="O295">
        <f>_xlfn.NORM.DIST(Table2[[#This Row],[Bias_Arima]],AVERAGE(Table2[Bias_Arima]),_xlfn.STDEV.P(Table2[Bias_Arima]),FALSE)</f>
        <v>0.53577622309055262</v>
      </c>
      <c r="P295">
        <f>Table2[[#This Row],[WA]]-Table2[[#This Row],[Actual]]</f>
        <v>-0.23333333333333961</v>
      </c>
      <c r="Q295">
        <f>_xlfn.NORM.DIST(Table2[[#This Row],[Bias_WA]],AVERAGE(Table2[Bias_WA]),_xlfn.STDEV.P(Table2[Bias_WA]),FALSE)</f>
        <v>0.55904511038871019</v>
      </c>
      <c r="R295">
        <f>ABS(Table2[[#This Row],[Bias_Arima]])</f>
        <v>0.23525426745487987</v>
      </c>
      <c r="S295">
        <f>ABS(Table2[[#This Row],[Bias_WA]])</f>
        <v>0.23333333333333961</v>
      </c>
    </row>
    <row r="296" spans="1:19" x14ac:dyDescent="0.2">
      <c r="A296" t="str">
        <f>CONCATENATE(Table2[[#This Row],[Sector]],YEAR(Table2[[#This Row],[Cutoff]]),ROUNDUP(MONTH(Table2[[#This Row],[Cutoff]])/3,0),YEAR(Table2[[#This Row],[TargetDate]]),ROUNDUP(MONTH(Table2[[#This Row],[TargetDate]])/3,0))</f>
        <v>C Industrie2022120234</v>
      </c>
      <c r="B296" t="s">
        <v>21</v>
      </c>
      <c r="C296" s="3">
        <v>44562</v>
      </c>
      <c r="D296" s="3">
        <v>45200</v>
      </c>
      <c r="E296">
        <v>7</v>
      </c>
      <c r="F296">
        <v>5.066726285968933</v>
      </c>
      <c r="G296">
        <v>6.4</v>
      </c>
      <c r="H296">
        <v>1.3332737140310671</v>
      </c>
      <c r="I296">
        <v>20.832401781735431</v>
      </c>
      <c r="J296">
        <v>-1.3332737140310671</v>
      </c>
      <c r="K296">
        <f>_xlfn.NORM.DIST(Table2[[#This Row],[Bias_RF]],AVERAGE(Table2[Bias_RF]),_xlfn.STDEV.P(Table2[Bias_RF]),FALSE)</f>
        <v>0.35532068113304066</v>
      </c>
      <c r="L296">
        <f>VLOOKUP(Table2[[#This Row],[Key]],[1]!Table1[#Data],7,0)</f>
        <v>6.7784981924793799</v>
      </c>
      <c r="M296">
        <f>VLOOKUP(Table2[[#This Row],[Key]],[1]!Table1[#Data],8,0)</f>
        <v>6.0666666666666602</v>
      </c>
      <c r="N296">
        <f>Table2[[#This Row],[Auto Arima]]-Table2[[#This Row],[Actual]]</f>
        <v>0.37849819247937955</v>
      </c>
      <c r="O296">
        <f>_xlfn.NORM.DIST(Table2[[#This Row],[Bias_Arima]],AVERAGE(Table2[Bias_Arima]),_xlfn.STDEV.P(Table2[Bias_Arima]),FALSE)</f>
        <v>0.43901672403701325</v>
      </c>
      <c r="P296">
        <f>Table2[[#This Row],[WA]]-Table2[[#This Row],[Actual]]</f>
        <v>-0.33333333333334014</v>
      </c>
      <c r="Q296">
        <f>_xlfn.NORM.DIST(Table2[[#This Row],[Bias_WA]],AVERAGE(Table2[Bias_WA]),_xlfn.STDEV.P(Table2[Bias_WA]),FALSE)</f>
        <v>0.62306179826912544</v>
      </c>
      <c r="R296">
        <f>ABS(Table2[[#This Row],[Bias_Arima]])</f>
        <v>0.37849819247937955</v>
      </c>
      <c r="S296">
        <f>ABS(Table2[[#This Row],[Bias_WA]])</f>
        <v>0.33333333333334014</v>
      </c>
    </row>
    <row r="297" spans="1:19" x14ac:dyDescent="0.2">
      <c r="A297" t="str">
        <f>CONCATENATE(Table2[[#This Row],[Sector]],YEAR(Table2[[#This Row],[Cutoff]]),ROUNDUP(MONTH(Table2[[#This Row],[Cutoff]])/3,0),YEAR(Table2[[#This Row],[TargetDate]]),ROUNDUP(MONTH(Table2[[#This Row],[TargetDate]])/3,0))</f>
        <v>C Industrie2022120241</v>
      </c>
      <c r="B297" t="s">
        <v>21</v>
      </c>
      <c r="C297" s="3">
        <v>44562</v>
      </c>
      <c r="D297" s="3">
        <v>45292</v>
      </c>
      <c r="E297">
        <v>8</v>
      </c>
      <c r="F297">
        <v>5.066726285968933</v>
      </c>
      <c r="G297">
        <v>6.5</v>
      </c>
      <c r="H297">
        <v>1.433273714031067</v>
      </c>
      <c r="I297">
        <v>22.05036483124719</v>
      </c>
      <c r="J297">
        <v>-1.433273714031067</v>
      </c>
      <c r="K297">
        <f>_xlfn.NORM.DIST(Table2[[#This Row],[Bias_RF]],AVERAGE(Table2[Bias_RF]),_xlfn.STDEV.P(Table2[Bias_RF]),FALSE)</f>
        <v>0.31015125319918513</v>
      </c>
      <c r="L297">
        <f>VLOOKUP(Table2[[#This Row],[Key]],[1]!Table1[#Data],7,0)</f>
        <v>7.5127582348337301</v>
      </c>
      <c r="M297">
        <f>VLOOKUP(Table2[[#This Row],[Key]],[1]!Table1[#Data],8,0)</f>
        <v>6.6333333333333302</v>
      </c>
      <c r="N297">
        <f>Table2[[#This Row],[Auto Arima]]-Table2[[#This Row],[Actual]]</f>
        <v>1.0127582348337301</v>
      </c>
      <c r="O297">
        <f>_xlfn.NORM.DIST(Table2[[#This Row],[Bias_Arima]],AVERAGE(Table2[Bias_Arima]),_xlfn.STDEV.P(Table2[Bias_Arima]),FALSE)</f>
        <v>8.8614732869810239E-2</v>
      </c>
      <c r="P297">
        <f>Table2[[#This Row],[WA]]-Table2[[#This Row],[Actual]]</f>
        <v>0.1333333333333302</v>
      </c>
      <c r="Q297">
        <f>_xlfn.NORM.DIST(Table2[[#This Row],[Bias_WA]],AVERAGE(Table2[Bias_WA]),_xlfn.STDEV.P(Table2[Bias_WA]),FALSE)</f>
        <v>0.28596026107311823</v>
      </c>
      <c r="R297">
        <f>ABS(Table2[[#This Row],[Bias_Arima]])</f>
        <v>1.0127582348337301</v>
      </c>
      <c r="S297">
        <f>ABS(Table2[[#This Row],[Bias_WA]])</f>
        <v>0.1333333333333302</v>
      </c>
    </row>
    <row r="298" spans="1:19" x14ac:dyDescent="0.2">
      <c r="A298" t="str">
        <f>CONCATENATE(Table2[[#This Row],[Sector]],YEAR(Table2[[#This Row],[Cutoff]]),ROUNDUP(MONTH(Table2[[#This Row],[Cutoff]])/3,0),YEAR(Table2[[#This Row],[TargetDate]]),ROUNDUP(MONTH(Table2[[#This Row],[TargetDate]])/3,0))</f>
        <v>C Industrie2022220223</v>
      </c>
      <c r="B298" t="s">
        <v>21</v>
      </c>
      <c r="C298" s="3">
        <v>44652</v>
      </c>
      <c r="D298" s="3">
        <v>44743</v>
      </c>
      <c r="E298">
        <v>1</v>
      </c>
      <c r="F298">
        <v>6.3322214285714269</v>
      </c>
      <c r="G298">
        <v>5.9</v>
      </c>
      <c r="H298">
        <v>0.43222142857142648</v>
      </c>
      <c r="I298">
        <v>7.3257869249394334</v>
      </c>
      <c r="J298">
        <v>0.43222142857142648</v>
      </c>
      <c r="K298">
        <f>_xlfn.NORM.DIST(Table2[[#This Row],[Bias_RF]],AVERAGE(Table2[Bias_RF]),_xlfn.STDEV.P(Table2[Bias_RF]),FALSE)</f>
        <v>0.18026313344279249</v>
      </c>
      <c r="L298">
        <f>VLOOKUP(Table2[[#This Row],[Key]],[1]!Table1[#Data],7,0)</f>
        <v>5.7063579316468704</v>
      </c>
      <c r="M298">
        <f>VLOOKUP(Table2[[#This Row],[Key]],[1]!Table1[#Data],8,0)</f>
        <v>5.2666666666666604</v>
      </c>
      <c r="N298">
        <f>Table2[[#This Row],[Auto Arima]]-Table2[[#This Row],[Actual]]</f>
        <v>-0.19364206835312991</v>
      </c>
      <c r="O298">
        <f>_xlfn.NORM.DIST(Table2[[#This Row],[Bias_Arima]],AVERAGE(Table2[Bias_Arima]),_xlfn.STDEV.P(Table2[Bias_Arima]),FALSE)</f>
        <v>0.68038472021686569</v>
      </c>
      <c r="P298">
        <f>Table2[[#This Row],[WA]]-Table2[[#This Row],[Actual]]</f>
        <v>-0.63333333333333997</v>
      </c>
      <c r="Q298">
        <f>_xlfn.NORM.DIST(Table2[[#This Row],[Bias_WA]],AVERAGE(Table2[Bias_WA]),_xlfn.STDEV.P(Table2[Bias_WA]),FALSE)</f>
        <v>0.71232937309261235</v>
      </c>
      <c r="R298">
        <f>ABS(Table2[[#This Row],[Bias_Arima]])</f>
        <v>0.19364206835312991</v>
      </c>
      <c r="S298">
        <f>ABS(Table2[[#This Row],[Bias_WA]])</f>
        <v>0.63333333333333997</v>
      </c>
    </row>
    <row r="299" spans="1:19" x14ac:dyDescent="0.2">
      <c r="A299" t="str">
        <f>CONCATENATE(Table2[[#This Row],[Sector]],YEAR(Table2[[#This Row],[Cutoff]]),ROUNDUP(MONTH(Table2[[#This Row],[Cutoff]])/3,0),YEAR(Table2[[#This Row],[TargetDate]]),ROUNDUP(MONTH(Table2[[#This Row],[TargetDate]])/3,0))</f>
        <v>C Industrie2022220224</v>
      </c>
      <c r="B299" t="s">
        <v>21</v>
      </c>
      <c r="C299" s="3">
        <v>44652</v>
      </c>
      <c r="D299" s="3">
        <v>44835</v>
      </c>
      <c r="E299">
        <v>2</v>
      </c>
      <c r="F299">
        <v>6.3322214285714269</v>
      </c>
      <c r="G299">
        <v>6.6</v>
      </c>
      <c r="H299">
        <v>0.26777857142857281</v>
      </c>
      <c r="I299">
        <v>4.0572510822511028</v>
      </c>
      <c r="J299">
        <v>-0.26777857142857281</v>
      </c>
      <c r="K299">
        <f>_xlfn.NORM.DIST(Table2[[#This Row],[Bias_RF]],AVERAGE(Table2[Bias_RF]),_xlfn.STDEV.P(Table2[Bias_RF]),FALSE)</f>
        <v>0.47377776248525855</v>
      </c>
      <c r="L299">
        <f>VLOOKUP(Table2[[#This Row],[Key]],[1]!Table1[#Data],7,0)</f>
        <v>6.2905835551018496</v>
      </c>
      <c r="M299">
        <f>VLOOKUP(Table2[[#This Row],[Key]],[1]!Table1[#Data],8,0)</f>
        <v>6.0666666666666602</v>
      </c>
      <c r="N299">
        <f>Table2[[#This Row],[Auto Arima]]-Table2[[#This Row],[Actual]]</f>
        <v>-0.30941644489815001</v>
      </c>
      <c r="O299">
        <f>_xlfn.NORM.DIST(Table2[[#This Row],[Bias_Arima]],AVERAGE(Table2[Bias_Arima]),_xlfn.STDEV.P(Table2[Bias_Arima]),FALSE)</f>
        <v>0.66202651641236354</v>
      </c>
      <c r="P299">
        <f>Table2[[#This Row],[WA]]-Table2[[#This Row],[Actual]]</f>
        <v>-0.53333333333333943</v>
      </c>
      <c r="Q299">
        <f>_xlfn.NORM.DIST(Table2[[#This Row],[Bias_WA]],AVERAGE(Table2[Bias_WA]),_xlfn.STDEV.P(Table2[Bias_WA]),FALSE)</f>
        <v>0.70331215638132416</v>
      </c>
      <c r="R299">
        <f>ABS(Table2[[#This Row],[Bias_Arima]])</f>
        <v>0.30941644489815001</v>
      </c>
      <c r="S299">
        <f>ABS(Table2[[#This Row],[Bias_WA]])</f>
        <v>0.53333333333333943</v>
      </c>
    </row>
    <row r="300" spans="1:19" x14ac:dyDescent="0.2">
      <c r="A300" t="str">
        <f>CONCATENATE(Table2[[#This Row],[Sector]],YEAR(Table2[[#This Row],[Cutoff]]),ROUNDUP(MONTH(Table2[[#This Row],[Cutoff]])/3,0),YEAR(Table2[[#This Row],[TargetDate]]),ROUNDUP(MONTH(Table2[[#This Row],[TargetDate]])/3,0))</f>
        <v>C Industrie2022220231</v>
      </c>
      <c r="B300" t="s">
        <v>21</v>
      </c>
      <c r="C300" s="3">
        <v>44652</v>
      </c>
      <c r="D300" s="3">
        <v>44927</v>
      </c>
      <c r="E300">
        <v>3</v>
      </c>
      <c r="F300">
        <v>5.4396052542229008</v>
      </c>
      <c r="G300">
        <v>6.8</v>
      </c>
      <c r="H300">
        <v>1.3603947457770991</v>
      </c>
      <c r="I300">
        <v>20.005805084957341</v>
      </c>
      <c r="J300">
        <v>-1.3603947457770991</v>
      </c>
      <c r="K300">
        <f>_xlfn.NORM.DIST(Table2[[#This Row],[Bias_RF]],AVERAGE(Table2[Bias_RF]),_xlfn.STDEV.P(Table2[Bias_RF]),FALSE)</f>
        <v>0.34309061163203536</v>
      </c>
      <c r="L300">
        <f>VLOOKUP(Table2[[#This Row],[Key]],[1]!Table1[#Data],7,0)</f>
        <v>6.2905733011580098</v>
      </c>
      <c r="M300">
        <f>VLOOKUP(Table2[[#This Row],[Key]],[1]!Table1[#Data],8,0)</f>
        <v>6.6333333333333302</v>
      </c>
      <c r="N300">
        <f>Table2[[#This Row],[Auto Arima]]-Table2[[#This Row],[Actual]]</f>
        <v>-0.50942669884198999</v>
      </c>
      <c r="O300">
        <f>_xlfn.NORM.DIST(Table2[[#This Row],[Bias_Arima]],AVERAGE(Table2[Bias_Arima]),_xlfn.STDEV.P(Table2[Bias_Arima]),FALSE)</f>
        <v>0.5759680089584992</v>
      </c>
      <c r="P300">
        <f>Table2[[#This Row],[WA]]-Table2[[#This Row],[Actual]]</f>
        <v>-0.16666666666666963</v>
      </c>
      <c r="Q300">
        <f>_xlfn.NORM.DIST(Table2[[#This Row],[Bias_WA]],AVERAGE(Table2[Bias_WA]),_xlfn.STDEV.P(Table2[Bias_WA]),FALSE)</f>
        <v>0.51093141851898038</v>
      </c>
      <c r="R300">
        <f>ABS(Table2[[#This Row],[Bias_Arima]])</f>
        <v>0.50942669884198999</v>
      </c>
      <c r="S300">
        <f>ABS(Table2[[#This Row],[Bias_WA]])</f>
        <v>0.16666666666666963</v>
      </c>
    </row>
    <row r="301" spans="1:19" x14ac:dyDescent="0.2">
      <c r="A301" t="str">
        <f>CONCATENATE(Table2[[#This Row],[Sector]],YEAR(Table2[[#This Row],[Cutoff]]),ROUNDUP(MONTH(Table2[[#This Row],[Cutoff]])/3,0),YEAR(Table2[[#This Row],[TargetDate]]),ROUNDUP(MONTH(Table2[[#This Row],[TargetDate]])/3,0))</f>
        <v>C Industrie2022220232</v>
      </c>
      <c r="B301" t="s">
        <v>21</v>
      </c>
      <c r="C301" s="3">
        <v>44652</v>
      </c>
      <c r="D301" s="3">
        <v>45017</v>
      </c>
      <c r="E301">
        <v>4</v>
      </c>
      <c r="F301">
        <v>5.2546290637467097</v>
      </c>
      <c r="G301">
        <v>5.7</v>
      </c>
      <c r="H301">
        <v>0.44537093625329049</v>
      </c>
      <c r="I301">
        <v>7.8135251974261486</v>
      </c>
      <c r="J301">
        <v>-0.44537093625329049</v>
      </c>
      <c r="K301">
        <f>_xlfn.NORM.DIST(Table2[[#This Row],[Bias_RF]],AVERAGE(Table2[Bias_RF]),_xlfn.STDEV.P(Table2[Bias_RF]),FALSE)</f>
        <v>0.5233214278939895</v>
      </c>
      <c r="L301">
        <f>VLOOKUP(Table2[[#This Row],[Key]],[1]!Table1[#Data],7,0)</f>
        <v>6.0747933922072797</v>
      </c>
      <c r="M301">
        <f>VLOOKUP(Table2[[#This Row],[Key]],[1]!Table1[#Data],8,0)</f>
        <v>5.9666666666666597</v>
      </c>
      <c r="N301">
        <f>Table2[[#This Row],[Auto Arima]]-Table2[[#This Row],[Actual]]</f>
        <v>0.37479339220727947</v>
      </c>
      <c r="O301">
        <f>_xlfn.NORM.DIST(Table2[[#This Row],[Bias_Arima]],AVERAGE(Table2[Bias_Arima]),_xlfn.STDEV.P(Table2[Bias_Arima]),FALSE)</f>
        <v>0.44161656368593993</v>
      </c>
      <c r="P301">
        <f>Table2[[#This Row],[WA]]-Table2[[#This Row],[Actual]]</f>
        <v>0.2666666666666595</v>
      </c>
      <c r="Q301">
        <f>_xlfn.NORM.DIST(Table2[[#This Row],[Bias_WA]],AVERAGE(Table2[Bias_WA]),_xlfn.STDEV.P(Table2[Bias_WA]),FALSE)</f>
        <v>0.20149663098405873</v>
      </c>
      <c r="R301">
        <f>ABS(Table2[[#This Row],[Bias_Arima]])</f>
        <v>0.37479339220727947</v>
      </c>
      <c r="S301">
        <f>ABS(Table2[[#This Row],[Bias_WA]])</f>
        <v>0.2666666666666595</v>
      </c>
    </row>
    <row r="302" spans="1:19" x14ac:dyDescent="0.2">
      <c r="A302" t="str">
        <f>CONCATENATE(Table2[[#This Row],[Sector]],YEAR(Table2[[#This Row],[Cutoff]]),ROUNDUP(MONTH(Table2[[#This Row],[Cutoff]])/3,0),YEAR(Table2[[#This Row],[TargetDate]]),ROUNDUP(MONTH(Table2[[#This Row],[TargetDate]])/3,0))</f>
        <v>C Industrie2022220233</v>
      </c>
      <c r="B302" t="s">
        <v>21</v>
      </c>
      <c r="C302" s="3">
        <v>44652</v>
      </c>
      <c r="D302" s="3">
        <v>45108</v>
      </c>
      <c r="E302">
        <v>5</v>
      </c>
      <c r="F302">
        <v>5.128629063746712</v>
      </c>
      <c r="G302">
        <v>5.5</v>
      </c>
      <c r="H302">
        <v>0.37137093625328799</v>
      </c>
      <c r="I302">
        <v>6.7521988409688722</v>
      </c>
      <c r="J302">
        <v>-0.37137093625328799</v>
      </c>
      <c r="K302">
        <f>_xlfn.NORM.DIST(Table2[[#This Row],[Bias_RF]],AVERAGE(Table2[Bias_RF]),_xlfn.STDEV.P(Table2[Bias_RF]),FALSE)</f>
        <v>0.50568802671591317</v>
      </c>
      <c r="L302">
        <f>VLOOKUP(Table2[[#This Row],[Key]],[1]!Table1[#Data],7,0)</f>
        <v>5.5624264016040099</v>
      </c>
      <c r="M302">
        <f>VLOOKUP(Table2[[#This Row],[Key]],[1]!Table1[#Data],8,0)</f>
        <v>5.2666666666666604</v>
      </c>
      <c r="N302">
        <f>Table2[[#This Row],[Auto Arima]]-Table2[[#This Row],[Actual]]</f>
        <v>6.2426401604009918E-2</v>
      </c>
      <c r="O302">
        <f>_xlfn.NORM.DIST(Table2[[#This Row],[Bias_Arima]],AVERAGE(Table2[Bias_Arima]),_xlfn.STDEV.P(Table2[Bias_Arima]),FALSE)</f>
        <v>0.62920899707771094</v>
      </c>
      <c r="P302">
        <f>Table2[[#This Row],[WA]]-Table2[[#This Row],[Actual]]</f>
        <v>-0.23333333333333961</v>
      </c>
      <c r="Q302">
        <f>_xlfn.NORM.DIST(Table2[[#This Row],[Bias_WA]],AVERAGE(Table2[Bias_WA]),_xlfn.STDEV.P(Table2[Bias_WA]),FALSE)</f>
        <v>0.55904511038871019</v>
      </c>
      <c r="R302">
        <f>ABS(Table2[[#This Row],[Bias_Arima]])</f>
        <v>6.2426401604009918E-2</v>
      </c>
      <c r="S302">
        <f>ABS(Table2[[#This Row],[Bias_WA]])</f>
        <v>0.23333333333333961</v>
      </c>
    </row>
    <row r="303" spans="1:19" x14ac:dyDescent="0.2">
      <c r="A303" t="str">
        <f>CONCATENATE(Table2[[#This Row],[Sector]],YEAR(Table2[[#This Row],[Cutoff]]),ROUNDUP(MONTH(Table2[[#This Row],[Cutoff]])/3,0),YEAR(Table2[[#This Row],[TargetDate]]),ROUNDUP(MONTH(Table2[[#This Row],[TargetDate]])/3,0))</f>
        <v>C Industrie2022220234</v>
      </c>
      <c r="B303" t="s">
        <v>21</v>
      </c>
      <c r="C303" s="3">
        <v>44652</v>
      </c>
      <c r="D303" s="3">
        <v>45200</v>
      </c>
      <c r="E303">
        <v>6</v>
      </c>
      <c r="F303">
        <v>5.1399290637467114</v>
      </c>
      <c r="G303">
        <v>6.4</v>
      </c>
      <c r="H303">
        <v>1.26007093625329</v>
      </c>
      <c r="I303">
        <v>19.68860837895765</v>
      </c>
      <c r="J303">
        <v>-1.26007093625329</v>
      </c>
      <c r="K303">
        <f>_xlfn.NORM.DIST(Table2[[#This Row],[Bias_RF]],AVERAGE(Table2[Bias_RF]),_xlfn.STDEV.P(Table2[Bias_RF]),FALSE)</f>
        <v>0.38787946847261984</v>
      </c>
      <c r="L303">
        <f>VLOOKUP(Table2[[#This Row],[Key]],[1]!Table1[#Data],7,0)</f>
        <v>6.5507702525404801</v>
      </c>
      <c r="M303">
        <f>VLOOKUP(Table2[[#This Row],[Key]],[1]!Table1[#Data],8,0)</f>
        <v>6.0666666666666602</v>
      </c>
      <c r="N303">
        <f>Table2[[#This Row],[Auto Arima]]-Table2[[#This Row],[Actual]]</f>
        <v>0.15077025254047971</v>
      </c>
      <c r="O303">
        <f>_xlfn.NORM.DIST(Table2[[#This Row],[Bias_Arima]],AVERAGE(Table2[Bias_Arima]),_xlfn.STDEV.P(Table2[Bias_Arima]),FALSE)</f>
        <v>0.58591021652606512</v>
      </c>
      <c r="P303">
        <f>Table2[[#This Row],[WA]]-Table2[[#This Row],[Actual]]</f>
        <v>-0.33333333333334014</v>
      </c>
      <c r="Q303">
        <f>_xlfn.NORM.DIST(Table2[[#This Row],[Bias_WA]],AVERAGE(Table2[Bias_WA]),_xlfn.STDEV.P(Table2[Bias_WA]),FALSE)</f>
        <v>0.62306179826912544</v>
      </c>
      <c r="R303">
        <f>ABS(Table2[[#This Row],[Bias_Arima]])</f>
        <v>0.15077025254047971</v>
      </c>
      <c r="S303">
        <f>ABS(Table2[[#This Row],[Bias_WA]])</f>
        <v>0.33333333333334014</v>
      </c>
    </row>
    <row r="304" spans="1:19" x14ac:dyDescent="0.2">
      <c r="A304" t="str">
        <f>CONCATENATE(Table2[[#This Row],[Sector]],YEAR(Table2[[#This Row],[Cutoff]]),ROUNDUP(MONTH(Table2[[#This Row],[Cutoff]])/3,0),YEAR(Table2[[#This Row],[TargetDate]]),ROUNDUP(MONTH(Table2[[#This Row],[TargetDate]])/3,0))</f>
        <v>C Industrie2022220241</v>
      </c>
      <c r="B304" t="s">
        <v>21</v>
      </c>
      <c r="C304" s="3">
        <v>44652</v>
      </c>
      <c r="D304" s="3">
        <v>45292</v>
      </c>
      <c r="E304">
        <v>7</v>
      </c>
      <c r="F304">
        <v>5.1399290637467114</v>
      </c>
      <c r="G304">
        <v>6.5</v>
      </c>
      <c r="H304">
        <v>1.360070936253289</v>
      </c>
      <c r="I304">
        <v>20.924168250050609</v>
      </c>
      <c r="J304">
        <v>-1.360070936253289</v>
      </c>
      <c r="K304">
        <f>_xlfn.NORM.DIST(Table2[[#This Row],[Bias_RF]],AVERAGE(Table2[Bias_RF]),_xlfn.STDEV.P(Table2[Bias_RF]),FALSE)</f>
        <v>0.3432369036176508</v>
      </c>
      <c r="L304">
        <f>VLOOKUP(Table2[[#This Row],[Key]],[1]!Table1[#Data],7,0)</f>
        <v>7.3063968992440502</v>
      </c>
      <c r="M304">
        <f>VLOOKUP(Table2[[#This Row],[Key]],[1]!Table1[#Data],8,0)</f>
        <v>6.6333333333333302</v>
      </c>
      <c r="N304">
        <f>Table2[[#This Row],[Auto Arima]]-Table2[[#This Row],[Actual]]</f>
        <v>0.80639689924405022</v>
      </c>
      <c r="O304">
        <f>_xlfn.NORM.DIST(Table2[[#This Row],[Bias_Arima]],AVERAGE(Table2[Bias_Arima]),_xlfn.STDEV.P(Table2[Bias_Arima]),FALSE)</f>
        <v>0.16962135621605542</v>
      </c>
      <c r="P304">
        <f>Table2[[#This Row],[WA]]-Table2[[#This Row],[Actual]]</f>
        <v>0.1333333333333302</v>
      </c>
      <c r="Q304">
        <f>_xlfn.NORM.DIST(Table2[[#This Row],[Bias_WA]],AVERAGE(Table2[Bias_WA]),_xlfn.STDEV.P(Table2[Bias_WA]),FALSE)</f>
        <v>0.28596026107311823</v>
      </c>
      <c r="R304">
        <f>ABS(Table2[[#This Row],[Bias_Arima]])</f>
        <v>0.80639689924405022</v>
      </c>
      <c r="S304">
        <f>ABS(Table2[[#This Row],[Bias_WA]])</f>
        <v>0.1333333333333302</v>
      </c>
    </row>
    <row r="305" spans="1:19" x14ac:dyDescent="0.2">
      <c r="A305" t="str">
        <f>CONCATENATE(Table2[[#This Row],[Sector]],YEAR(Table2[[#This Row],[Cutoff]]),ROUNDUP(MONTH(Table2[[#This Row],[Cutoff]])/3,0),YEAR(Table2[[#This Row],[TargetDate]]),ROUNDUP(MONTH(Table2[[#This Row],[TargetDate]])/3,0))</f>
        <v>C Industrie2022220242</v>
      </c>
      <c r="B305" t="s">
        <v>21</v>
      </c>
      <c r="C305" s="3">
        <v>44652</v>
      </c>
      <c r="D305" s="3">
        <v>45383</v>
      </c>
      <c r="E305">
        <v>8</v>
      </c>
      <c r="F305">
        <v>5.1399290637467114</v>
      </c>
      <c r="G305">
        <v>5.9</v>
      </c>
      <c r="H305">
        <v>0.76007093625328981</v>
      </c>
      <c r="I305">
        <v>12.882558241581179</v>
      </c>
      <c r="J305">
        <v>-0.76007093625328981</v>
      </c>
      <c r="K305">
        <f>_xlfn.NORM.DIST(Table2[[#This Row],[Bias_RF]],AVERAGE(Table2[Bias_RF]),_xlfn.STDEV.P(Table2[Bias_RF]),FALSE)</f>
        <v>0.54001965443267597</v>
      </c>
      <c r="L305">
        <f>VLOOKUP(Table2[[#This Row],[Key]],[1]!Table1[#Data],7,0)</f>
        <v>6.3999265135982704</v>
      </c>
      <c r="M305">
        <f>VLOOKUP(Table2[[#This Row],[Key]],[1]!Table1[#Data],8,0)</f>
        <v>5.9666666666666597</v>
      </c>
      <c r="N305">
        <f>Table2[[#This Row],[Auto Arima]]-Table2[[#This Row],[Actual]]</f>
        <v>0.49992651359827001</v>
      </c>
      <c r="O305">
        <f>_xlfn.NORM.DIST(Table2[[#This Row],[Bias_Arima]],AVERAGE(Table2[Bias_Arima]),_xlfn.STDEV.P(Table2[Bias_Arima]),FALSE)</f>
        <v>0.35385226981397405</v>
      </c>
      <c r="P305">
        <f>Table2[[#This Row],[WA]]-Table2[[#This Row],[Actual]]</f>
        <v>6.6666666666659324E-2</v>
      </c>
      <c r="Q305">
        <f>_xlfn.NORM.DIST(Table2[[#This Row],[Bias_WA]],AVERAGE(Table2[Bias_WA]),_xlfn.STDEV.P(Table2[Bias_WA]),FALSE)</f>
        <v>0.33349625147409862</v>
      </c>
      <c r="R305">
        <f>ABS(Table2[[#This Row],[Bias_Arima]])</f>
        <v>0.49992651359827001</v>
      </c>
      <c r="S305">
        <f>ABS(Table2[[#This Row],[Bias_WA]])</f>
        <v>6.6666666666659324E-2</v>
      </c>
    </row>
    <row r="306" spans="1:19" x14ac:dyDescent="0.2">
      <c r="A306" t="str">
        <f>CONCATENATE(Table2[[#This Row],[Sector]],YEAR(Table2[[#This Row],[Cutoff]]),ROUNDUP(MONTH(Table2[[#This Row],[Cutoff]])/3,0),YEAR(Table2[[#This Row],[TargetDate]]),ROUNDUP(MONTH(Table2[[#This Row],[TargetDate]])/3,0))</f>
        <v>C Industrie2022320224</v>
      </c>
      <c r="B306" t="s">
        <v>21</v>
      </c>
      <c r="C306" s="3">
        <v>44743</v>
      </c>
      <c r="D306" s="3">
        <v>44835</v>
      </c>
      <c r="E306">
        <v>1</v>
      </c>
      <c r="F306">
        <v>6.2122722222222224</v>
      </c>
      <c r="G306">
        <v>6.6</v>
      </c>
      <c r="H306">
        <v>0.38772777777777723</v>
      </c>
      <c r="I306">
        <v>5.8746632996632906</v>
      </c>
      <c r="J306">
        <v>-0.38772777777777723</v>
      </c>
      <c r="K306">
        <f>_xlfn.NORM.DIST(Table2[[#This Row],[Bias_RF]],AVERAGE(Table2[Bias_RF]),_xlfn.STDEV.P(Table2[Bias_RF]),FALSE)</f>
        <v>0.50998314152250834</v>
      </c>
      <c r="L306">
        <f>VLOOKUP(Table2[[#This Row],[Key]],[1]!Table1[#Data],7,0)</f>
        <v>6.2098130429574798</v>
      </c>
      <c r="M306">
        <f>VLOOKUP(Table2[[#This Row],[Key]],[1]!Table1[#Data],8,0)</f>
        <v>6.0666666666666602</v>
      </c>
      <c r="N306">
        <f>Table2[[#This Row],[Auto Arima]]-Table2[[#This Row],[Actual]]</f>
        <v>-0.39018695704251982</v>
      </c>
      <c r="O306">
        <f>_xlfn.NORM.DIST(Table2[[#This Row],[Bias_Arima]],AVERAGE(Table2[Bias_Arima]),_xlfn.STDEV.P(Table2[Bias_Arima]),FALSE)</f>
        <v>0.63466621887716634</v>
      </c>
      <c r="P306">
        <f>Table2[[#This Row],[WA]]-Table2[[#This Row],[Actual]]</f>
        <v>-0.53333333333333943</v>
      </c>
      <c r="Q306">
        <f>_xlfn.NORM.DIST(Table2[[#This Row],[Bias_WA]],AVERAGE(Table2[Bias_WA]),_xlfn.STDEV.P(Table2[Bias_WA]),FALSE)</f>
        <v>0.70331215638132416</v>
      </c>
      <c r="R306">
        <f>ABS(Table2[[#This Row],[Bias_Arima]])</f>
        <v>0.39018695704251982</v>
      </c>
      <c r="S306">
        <f>ABS(Table2[[#This Row],[Bias_WA]])</f>
        <v>0.53333333333333943</v>
      </c>
    </row>
    <row r="307" spans="1:19" x14ac:dyDescent="0.2">
      <c r="A307" t="str">
        <f>CONCATENATE(Table2[[#This Row],[Sector]],YEAR(Table2[[#This Row],[Cutoff]]),ROUNDUP(MONTH(Table2[[#This Row],[Cutoff]])/3,0),YEAR(Table2[[#This Row],[TargetDate]]),ROUNDUP(MONTH(Table2[[#This Row],[TargetDate]])/3,0))</f>
        <v>C Industrie2022320231</v>
      </c>
      <c r="B307" t="s">
        <v>21</v>
      </c>
      <c r="C307" s="3">
        <v>44743</v>
      </c>
      <c r="D307" s="3">
        <v>44927</v>
      </c>
      <c r="E307">
        <v>2</v>
      </c>
      <c r="F307">
        <v>5.383038564213563</v>
      </c>
      <c r="G307">
        <v>6.8</v>
      </c>
      <c r="H307">
        <v>1.4169614357864371</v>
      </c>
      <c r="I307">
        <v>20.837668173329959</v>
      </c>
      <c r="J307">
        <v>-1.4169614357864371</v>
      </c>
      <c r="K307">
        <f>_xlfn.NORM.DIST(Table2[[#This Row],[Bias_RF]],AVERAGE(Table2[Bias_RF]),_xlfn.STDEV.P(Table2[Bias_RF]),FALSE)</f>
        <v>0.31751167138632402</v>
      </c>
      <c r="L307">
        <f>VLOOKUP(Table2[[#This Row],[Key]],[1]!Table1[#Data],7,0)</f>
        <v>6.3680406333994499</v>
      </c>
      <c r="M307">
        <f>VLOOKUP(Table2[[#This Row],[Key]],[1]!Table1[#Data],8,0)</f>
        <v>6.6333333333333302</v>
      </c>
      <c r="N307">
        <f>Table2[[#This Row],[Auto Arima]]-Table2[[#This Row],[Actual]]</f>
        <v>-0.4319593666005499</v>
      </c>
      <c r="O307">
        <f>_xlfn.NORM.DIST(Table2[[#This Row],[Bias_Arima]],AVERAGE(Table2[Bias_Arima]),_xlfn.STDEV.P(Table2[Bias_Arima]),FALSE)</f>
        <v>0.61634998428187249</v>
      </c>
      <c r="P307">
        <f>Table2[[#This Row],[WA]]-Table2[[#This Row],[Actual]]</f>
        <v>-0.16666666666666963</v>
      </c>
      <c r="Q307">
        <f>_xlfn.NORM.DIST(Table2[[#This Row],[Bias_WA]],AVERAGE(Table2[Bias_WA]),_xlfn.STDEV.P(Table2[Bias_WA]),FALSE)</f>
        <v>0.51093141851898038</v>
      </c>
      <c r="R307">
        <f>ABS(Table2[[#This Row],[Bias_Arima]])</f>
        <v>0.4319593666005499</v>
      </c>
      <c r="S307">
        <f>ABS(Table2[[#This Row],[Bias_WA]])</f>
        <v>0.16666666666666963</v>
      </c>
    </row>
    <row r="308" spans="1:19" x14ac:dyDescent="0.2">
      <c r="A308" t="str">
        <f>CONCATENATE(Table2[[#This Row],[Sector]],YEAR(Table2[[#This Row],[Cutoff]]),ROUNDUP(MONTH(Table2[[#This Row],[Cutoff]])/3,0),YEAR(Table2[[#This Row],[TargetDate]]),ROUNDUP(MONTH(Table2[[#This Row],[TargetDate]])/3,0))</f>
        <v>C Industrie2022320232</v>
      </c>
      <c r="B308" t="s">
        <v>21</v>
      </c>
      <c r="C308" s="3">
        <v>44743</v>
      </c>
      <c r="D308" s="3">
        <v>45017</v>
      </c>
      <c r="E308">
        <v>3</v>
      </c>
      <c r="F308">
        <v>5.1893123737373754</v>
      </c>
      <c r="G308">
        <v>5.7</v>
      </c>
      <c r="H308">
        <v>0.51068762626262565</v>
      </c>
      <c r="I308">
        <v>8.9594320396951872</v>
      </c>
      <c r="J308">
        <v>-0.51068762626262565</v>
      </c>
      <c r="K308">
        <f>_xlfn.NORM.DIST(Table2[[#This Row],[Bias_RF]],AVERAGE(Table2[Bias_RF]),_xlfn.STDEV.P(Table2[Bias_RF]),FALSE)</f>
        <v>0.53482673561371497</v>
      </c>
      <c r="L308">
        <f>VLOOKUP(Table2[[#This Row],[Key]],[1]!Table1[#Data],7,0)</f>
        <v>6.0629599749067697</v>
      </c>
      <c r="M308">
        <f>VLOOKUP(Table2[[#This Row],[Key]],[1]!Table1[#Data],8,0)</f>
        <v>5.9666666666666597</v>
      </c>
      <c r="N308">
        <f>Table2[[#This Row],[Auto Arima]]-Table2[[#This Row],[Actual]]</f>
        <v>0.36295997490676957</v>
      </c>
      <c r="O308">
        <f>_xlfn.NORM.DIST(Table2[[#This Row],[Bias_Arima]],AVERAGE(Table2[Bias_Arima]),_xlfn.STDEV.P(Table2[Bias_Arima]),FALSE)</f>
        <v>0.44990371222890979</v>
      </c>
      <c r="P308">
        <f>Table2[[#This Row],[WA]]-Table2[[#This Row],[Actual]]</f>
        <v>0.2666666666666595</v>
      </c>
      <c r="Q308">
        <f>_xlfn.NORM.DIST(Table2[[#This Row],[Bias_WA]],AVERAGE(Table2[Bias_WA]),_xlfn.STDEV.P(Table2[Bias_WA]),FALSE)</f>
        <v>0.20149663098405873</v>
      </c>
      <c r="R308">
        <f>ABS(Table2[[#This Row],[Bias_Arima]])</f>
        <v>0.36295997490676957</v>
      </c>
      <c r="S308">
        <f>ABS(Table2[[#This Row],[Bias_WA]])</f>
        <v>0.2666666666666595</v>
      </c>
    </row>
    <row r="309" spans="1:19" x14ac:dyDescent="0.2">
      <c r="A309" t="str">
        <f>CONCATENATE(Table2[[#This Row],[Sector]],YEAR(Table2[[#This Row],[Cutoff]]),ROUNDUP(MONTH(Table2[[#This Row],[Cutoff]])/3,0),YEAR(Table2[[#This Row],[TargetDate]]),ROUNDUP(MONTH(Table2[[#This Row],[TargetDate]])/3,0))</f>
        <v>C Industrie2022320233</v>
      </c>
      <c r="B309" t="s">
        <v>21</v>
      </c>
      <c r="C309" s="3">
        <v>44743</v>
      </c>
      <c r="D309" s="3">
        <v>45108</v>
      </c>
      <c r="E309">
        <v>4</v>
      </c>
      <c r="F309">
        <v>5.0402885642135651</v>
      </c>
      <c r="G309">
        <v>5.5</v>
      </c>
      <c r="H309">
        <v>0.45971143578643492</v>
      </c>
      <c r="I309">
        <v>8.3583897415715445</v>
      </c>
      <c r="J309">
        <v>-0.45971143578643492</v>
      </c>
      <c r="K309">
        <f>_xlfn.NORM.DIST(Table2[[#This Row],[Bias_RF]],AVERAGE(Table2[Bias_RF]),_xlfn.STDEV.P(Table2[Bias_RF]),FALSE)</f>
        <v>0.52618553927918232</v>
      </c>
      <c r="L309">
        <f>VLOOKUP(Table2[[#This Row],[Key]],[1]!Table1[#Data],7,0)</f>
        <v>5.5682327628730803</v>
      </c>
      <c r="M309">
        <f>VLOOKUP(Table2[[#This Row],[Key]],[1]!Table1[#Data],8,0)</f>
        <v>5.5666666666666602</v>
      </c>
      <c r="N309">
        <f>Table2[[#This Row],[Auto Arima]]-Table2[[#This Row],[Actual]]</f>
        <v>6.8232762873080333E-2</v>
      </c>
      <c r="O309">
        <f>_xlfn.NORM.DIST(Table2[[#This Row],[Bias_Arima]],AVERAGE(Table2[Bias_Arima]),_xlfn.STDEV.P(Table2[Bias_Arima]),FALSE)</f>
        <v>0.62670477549440406</v>
      </c>
      <c r="P309">
        <f>Table2[[#This Row],[WA]]-Table2[[#This Row],[Actual]]</f>
        <v>6.6666666666660213E-2</v>
      </c>
      <c r="Q309">
        <f>_xlfn.NORM.DIST(Table2[[#This Row],[Bias_WA]],AVERAGE(Table2[Bias_WA]),_xlfn.STDEV.P(Table2[Bias_WA]),FALSE)</f>
        <v>0.333496251474098</v>
      </c>
      <c r="R309">
        <f>ABS(Table2[[#This Row],[Bias_Arima]])</f>
        <v>6.8232762873080333E-2</v>
      </c>
      <c r="S309">
        <f>ABS(Table2[[#This Row],[Bias_WA]])</f>
        <v>6.6666666666660213E-2</v>
      </c>
    </row>
    <row r="310" spans="1:19" x14ac:dyDescent="0.2">
      <c r="A310" t="str">
        <f>CONCATENATE(Table2[[#This Row],[Sector]],YEAR(Table2[[#This Row],[Cutoff]]),ROUNDUP(MONTH(Table2[[#This Row],[Cutoff]])/3,0),YEAR(Table2[[#This Row],[TargetDate]]),ROUNDUP(MONTH(Table2[[#This Row],[TargetDate]])/3,0))</f>
        <v>C Industrie2022320234</v>
      </c>
      <c r="B310" t="s">
        <v>21</v>
      </c>
      <c r="C310" s="3">
        <v>44743</v>
      </c>
      <c r="D310" s="3">
        <v>45200</v>
      </c>
      <c r="E310">
        <v>5</v>
      </c>
      <c r="F310">
        <v>5.0503218975468984</v>
      </c>
      <c r="G310">
        <v>6.4</v>
      </c>
      <c r="H310">
        <v>1.3496781024531019</v>
      </c>
      <c r="I310">
        <v>21.088720350829721</v>
      </c>
      <c r="J310">
        <v>-1.3496781024531019</v>
      </c>
      <c r="K310">
        <f>_xlfn.NORM.DIST(Table2[[#This Row],[Bias_RF]],AVERAGE(Table2[Bias_RF]),_xlfn.STDEV.P(Table2[Bias_RF]),FALSE)</f>
        <v>0.3479292681665867</v>
      </c>
      <c r="L310">
        <f>VLOOKUP(Table2[[#This Row],[Key]],[1]!Table1[#Data],7,0)</f>
        <v>6.6023888265249902</v>
      </c>
      <c r="M310">
        <f>VLOOKUP(Table2[[#This Row],[Key]],[1]!Table1[#Data],8,0)</f>
        <v>6.0666666666666602</v>
      </c>
      <c r="N310">
        <f>Table2[[#This Row],[Auto Arima]]-Table2[[#This Row],[Actual]]</f>
        <v>0.2023888265249898</v>
      </c>
      <c r="O310">
        <f>_xlfn.NORM.DIST(Table2[[#This Row],[Bias_Arima]],AVERAGE(Table2[Bias_Arima]),_xlfn.STDEV.P(Table2[Bias_Arima]),FALSE)</f>
        <v>0.55612046083196465</v>
      </c>
      <c r="P310">
        <f>Table2[[#This Row],[WA]]-Table2[[#This Row],[Actual]]</f>
        <v>-0.33333333333334014</v>
      </c>
      <c r="Q310">
        <f>_xlfn.NORM.DIST(Table2[[#This Row],[Bias_WA]],AVERAGE(Table2[Bias_WA]),_xlfn.STDEV.P(Table2[Bias_WA]),FALSE)</f>
        <v>0.62306179826912544</v>
      </c>
      <c r="R310">
        <f>ABS(Table2[[#This Row],[Bias_Arima]])</f>
        <v>0.2023888265249898</v>
      </c>
      <c r="S310">
        <f>ABS(Table2[[#This Row],[Bias_WA]])</f>
        <v>0.33333333333334014</v>
      </c>
    </row>
    <row r="311" spans="1:19" x14ac:dyDescent="0.2">
      <c r="A311" t="str">
        <f>CONCATENATE(Table2[[#This Row],[Sector]],YEAR(Table2[[#This Row],[Cutoff]]),ROUNDUP(MONTH(Table2[[#This Row],[Cutoff]])/3,0),YEAR(Table2[[#This Row],[TargetDate]]),ROUNDUP(MONTH(Table2[[#This Row],[TargetDate]])/3,0))</f>
        <v>C Industrie2022320241</v>
      </c>
      <c r="B311" t="s">
        <v>21</v>
      </c>
      <c r="C311" s="3">
        <v>44743</v>
      </c>
      <c r="D311" s="3">
        <v>45292</v>
      </c>
      <c r="E311">
        <v>6</v>
      </c>
      <c r="F311">
        <v>5.0503218975468984</v>
      </c>
      <c r="G311">
        <v>6.5</v>
      </c>
      <c r="H311">
        <v>1.449678102453102</v>
      </c>
      <c r="I311">
        <v>22.302740037740019</v>
      </c>
      <c r="J311">
        <v>-1.449678102453102</v>
      </c>
      <c r="K311">
        <f>_xlfn.NORM.DIST(Table2[[#This Row],[Bias_RF]],AVERAGE(Table2[Bias_RF]),_xlfn.STDEV.P(Table2[Bias_RF]),FALSE)</f>
        <v>0.30276939101338657</v>
      </c>
      <c r="L311">
        <f>VLOOKUP(Table2[[#This Row],[Key]],[1]!Table1[#Data],7,0)</f>
        <v>7.3318495190627599</v>
      </c>
      <c r="M311">
        <f>VLOOKUP(Table2[[#This Row],[Key]],[1]!Table1[#Data],8,0)</f>
        <v>6.6333333333333302</v>
      </c>
      <c r="N311">
        <f>Table2[[#This Row],[Auto Arima]]-Table2[[#This Row],[Actual]]</f>
        <v>0.83184951906275995</v>
      </c>
      <c r="O311">
        <f>_xlfn.NORM.DIST(Table2[[#This Row],[Bias_Arima]],AVERAGE(Table2[Bias_Arima]),_xlfn.STDEV.P(Table2[Bias_Arima]),FALSE)</f>
        <v>0.15762119263670396</v>
      </c>
      <c r="P311">
        <f>Table2[[#This Row],[WA]]-Table2[[#This Row],[Actual]]</f>
        <v>0.1333333333333302</v>
      </c>
      <c r="Q311">
        <f>_xlfn.NORM.DIST(Table2[[#This Row],[Bias_WA]],AVERAGE(Table2[Bias_WA]),_xlfn.STDEV.P(Table2[Bias_WA]),FALSE)</f>
        <v>0.28596026107311823</v>
      </c>
      <c r="R311">
        <f>ABS(Table2[[#This Row],[Bias_Arima]])</f>
        <v>0.83184951906275995</v>
      </c>
      <c r="S311">
        <f>ABS(Table2[[#This Row],[Bias_WA]])</f>
        <v>0.1333333333333302</v>
      </c>
    </row>
    <row r="312" spans="1:19" x14ac:dyDescent="0.2">
      <c r="A312" t="str">
        <f>CONCATENATE(Table2[[#This Row],[Sector]],YEAR(Table2[[#This Row],[Cutoff]]),ROUNDUP(MONTH(Table2[[#This Row],[Cutoff]])/3,0),YEAR(Table2[[#This Row],[TargetDate]]),ROUNDUP(MONTH(Table2[[#This Row],[TargetDate]])/3,0))</f>
        <v>C Industrie2022320242</v>
      </c>
      <c r="B312" t="s">
        <v>21</v>
      </c>
      <c r="C312" s="3">
        <v>44743</v>
      </c>
      <c r="D312" s="3">
        <v>45383</v>
      </c>
      <c r="E312">
        <v>7</v>
      </c>
      <c r="F312">
        <v>5.0503218975468984</v>
      </c>
      <c r="G312">
        <v>5.9</v>
      </c>
      <c r="H312">
        <v>0.84967810245310194</v>
      </c>
      <c r="I312">
        <v>14.40132377039156</v>
      </c>
      <c r="J312">
        <v>-0.84967810245310194</v>
      </c>
      <c r="K312">
        <f>_xlfn.NORM.DIST(Table2[[#This Row],[Bias_RF]],AVERAGE(Table2[Bias_RF]),_xlfn.STDEV.P(Table2[Bias_RF]),FALSE)</f>
        <v>0.52672585669493754</v>
      </c>
      <c r="L312">
        <f>VLOOKUP(Table2[[#This Row],[Key]],[1]!Table1[#Data],7,0)</f>
        <v>6.43937352105391</v>
      </c>
      <c r="M312">
        <f>VLOOKUP(Table2[[#This Row],[Key]],[1]!Table1[#Data],8,0)</f>
        <v>5.9666666666666597</v>
      </c>
      <c r="N312">
        <f>Table2[[#This Row],[Auto Arima]]-Table2[[#This Row],[Actual]]</f>
        <v>0.53937352105390968</v>
      </c>
      <c r="O312">
        <f>_xlfn.NORM.DIST(Table2[[#This Row],[Bias_Arima]],AVERAGE(Table2[Bias_Arima]),_xlfn.STDEV.P(Table2[Bias_Arima]),FALSE)</f>
        <v>0.32687490251013329</v>
      </c>
      <c r="P312">
        <f>Table2[[#This Row],[WA]]-Table2[[#This Row],[Actual]]</f>
        <v>6.6666666666659324E-2</v>
      </c>
      <c r="Q312">
        <f>_xlfn.NORM.DIST(Table2[[#This Row],[Bias_WA]],AVERAGE(Table2[Bias_WA]),_xlfn.STDEV.P(Table2[Bias_WA]),FALSE)</f>
        <v>0.33349625147409862</v>
      </c>
      <c r="R312">
        <f>ABS(Table2[[#This Row],[Bias_Arima]])</f>
        <v>0.53937352105390968</v>
      </c>
      <c r="S312">
        <f>ABS(Table2[[#This Row],[Bias_WA]])</f>
        <v>6.6666666666659324E-2</v>
      </c>
    </row>
    <row r="313" spans="1:19" x14ac:dyDescent="0.2">
      <c r="A313" t="str">
        <f>CONCATENATE(Table2[[#This Row],[Sector]],YEAR(Table2[[#This Row],[Cutoff]]),ROUNDUP(MONTH(Table2[[#This Row],[Cutoff]])/3,0),YEAR(Table2[[#This Row],[TargetDate]]),ROUNDUP(MONTH(Table2[[#This Row],[TargetDate]])/3,0))</f>
        <v>C Industrie2022320243</v>
      </c>
      <c r="B313" t="s">
        <v>21</v>
      </c>
      <c r="C313" s="3">
        <v>44743</v>
      </c>
      <c r="D313" s="3">
        <v>45474</v>
      </c>
      <c r="E313">
        <v>8</v>
      </c>
      <c r="F313">
        <v>5.0503218975468984</v>
      </c>
      <c r="G313">
        <v>5.7</v>
      </c>
      <c r="H313">
        <v>0.64967810245310176</v>
      </c>
      <c r="I313">
        <v>11.39786144654564</v>
      </c>
      <c r="J313">
        <v>-0.64967810245310176</v>
      </c>
      <c r="K313">
        <f>_xlfn.NORM.DIST(Table2[[#This Row],[Bias_RF]],AVERAGE(Table2[Bias_RF]),_xlfn.STDEV.P(Table2[Bias_RF]),FALSE)</f>
        <v>0.54548334897624118</v>
      </c>
      <c r="L313">
        <f>VLOOKUP(Table2[[#This Row],[Key]],[1]!Table1[#Data],7,0)</f>
        <v>6.0848120504244996</v>
      </c>
      <c r="M313">
        <f>VLOOKUP(Table2[[#This Row],[Key]],[1]!Table1[#Data],8,0)</f>
        <v>5.5666666666666602</v>
      </c>
      <c r="N313">
        <f>Table2[[#This Row],[Auto Arima]]-Table2[[#This Row],[Actual]]</f>
        <v>0.3848120504244994</v>
      </c>
      <c r="O313">
        <f>_xlfn.NORM.DIST(Table2[[#This Row],[Bias_Arima]],AVERAGE(Table2[Bias_Arima]),_xlfn.STDEV.P(Table2[Bias_Arima]),FALSE)</f>
        <v>0.43458115727025987</v>
      </c>
      <c r="P313">
        <f>Table2[[#This Row],[WA]]-Table2[[#This Row],[Actual]]</f>
        <v>-0.13333333333333997</v>
      </c>
      <c r="Q313">
        <f>_xlfn.NORM.DIST(Table2[[#This Row],[Bias_WA]],AVERAGE(Table2[Bias_WA]),_xlfn.STDEV.P(Table2[Bias_WA]),FALSE)</f>
        <v>0.48586103217619403</v>
      </c>
      <c r="R313">
        <f>ABS(Table2[[#This Row],[Bias_Arima]])</f>
        <v>0.3848120504244994</v>
      </c>
      <c r="S313">
        <f>ABS(Table2[[#This Row],[Bias_WA]])</f>
        <v>0.13333333333333997</v>
      </c>
    </row>
    <row r="314" spans="1:19" x14ac:dyDescent="0.2">
      <c r="A314" t="str">
        <f>CONCATENATE(Table2[[#This Row],[Sector]],YEAR(Table2[[#This Row],[Cutoff]]),ROUNDUP(MONTH(Table2[[#This Row],[Cutoff]])/3,0),YEAR(Table2[[#This Row],[TargetDate]]),ROUNDUP(MONTH(Table2[[#This Row],[TargetDate]])/3,0))</f>
        <v>D Energievoorziening2019320194</v>
      </c>
      <c r="B314" t="s">
        <v>22</v>
      </c>
      <c r="C314" s="3">
        <v>43647</v>
      </c>
      <c r="D314" s="3">
        <v>43739</v>
      </c>
      <c r="E314">
        <v>1</v>
      </c>
      <c r="F314">
        <v>4.2325497113997113</v>
      </c>
      <c r="G314">
        <v>4.2</v>
      </c>
      <c r="H314">
        <v>3.2549711399711079E-2</v>
      </c>
      <c r="I314">
        <v>0.77499312856454949</v>
      </c>
      <c r="J314">
        <v>3.2549711399711079E-2</v>
      </c>
      <c r="K314">
        <f>_xlfn.NORM.DIST(Table2[[#This Row],[Bias_RF]],AVERAGE(Table2[Bias_RF]),_xlfn.STDEV.P(Table2[Bias_RF]),FALSE)</f>
        <v>0.35014993985958198</v>
      </c>
      <c r="L314">
        <f>VLOOKUP(Table2[[#This Row],[Key]],[1]!Table1[#Data],7,0)</f>
        <v>4.3035805549709796</v>
      </c>
      <c r="M314">
        <f>VLOOKUP(Table2[[#This Row],[Key]],[1]!Table1[#Data],8,0)</f>
        <v>4.43333333333333</v>
      </c>
      <c r="N314">
        <f>Table2[[#This Row],[Auto Arima]]-Table2[[#This Row],[Actual]]</f>
        <v>0.1035805549709794</v>
      </c>
      <c r="O314">
        <f>_xlfn.NORM.DIST(Table2[[#This Row],[Bias_Arima]],AVERAGE(Table2[Bias_Arima]),_xlfn.STDEV.P(Table2[Bias_Arima]),FALSE)</f>
        <v>0.61037850902706892</v>
      </c>
      <c r="P314">
        <f>Table2[[#This Row],[WA]]-Table2[[#This Row],[Actual]]</f>
        <v>0.23333333333332984</v>
      </c>
      <c r="Q314">
        <f>_xlfn.NORM.DIST(Table2[[#This Row],[Bias_WA]],AVERAGE(Table2[Bias_WA]),_xlfn.STDEV.P(Table2[Bias_WA]),FALSE)</f>
        <v>0.22109844190252825</v>
      </c>
      <c r="R314">
        <f>ABS(Table2[[#This Row],[Bias_Arima]])</f>
        <v>0.1035805549709794</v>
      </c>
      <c r="S314">
        <f>ABS(Table2[[#This Row],[Bias_WA]])</f>
        <v>0.23333333333332984</v>
      </c>
    </row>
    <row r="315" spans="1:19" x14ac:dyDescent="0.2">
      <c r="A315" t="str">
        <f>CONCATENATE(Table2[[#This Row],[Sector]],YEAR(Table2[[#This Row],[Cutoff]]),ROUNDUP(MONTH(Table2[[#This Row],[Cutoff]])/3,0),YEAR(Table2[[#This Row],[TargetDate]]),ROUNDUP(MONTH(Table2[[#This Row],[TargetDate]])/3,0))</f>
        <v>D Energievoorziening2019320201</v>
      </c>
      <c r="B315" t="s">
        <v>22</v>
      </c>
      <c r="C315" s="3">
        <v>43647</v>
      </c>
      <c r="D315" s="3">
        <v>43831</v>
      </c>
      <c r="E315">
        <v>2</v>
      </c>
      <c r="F315">
        <v>4.5659011904761906</v>
      </c>
      <c r="G315">
        <v>4.5999999999999996</v>
      </c>
      <c r="H315">
        <v>3.4098809523809059E-2</v>
      </c>
      <c r="I315">
        <v>0.74127846790889262</v>
      </c>
      <c r="J315">
        <v>-3.4098809523809059E-2</v>
      </c>
      <c r="K315">
        <f>_xlfn.NORM.DIST(Table2[[#This Row],[Bias_RF]],AVERAGE(Table2[Bias_RF]),_xlfn.STDEV.P(Table2[Bias_RF]),FALSE)</f>
        <v>0.37994423638463881</v>
      </c>
      <c r="L315">
        <f>VLOOKUP(Table2[[#This Row],[Key]],[1]!Table1[#Data],7,0)</f>
        <v>4.5035805549709798</v>
      </c>
      <c r="M315">
        <f>VLOOKUP(Table2[[#This Row],[Key]],[1]!Table1[#Data],8,0)</f>
        <v>4.9000000000000004</v>
      </c>
      <c r="N315">
        <f>Table2[[#This Row],[Auto Arima]]-Table2[[#This Row],[Actual]]</f>
        <v>-9.641944502901989E-2</v>
      </c>
      <c r="O315">
        <f>_xlfn.NORM.DIST(Table2[[#This Row],[Bias_Arima]],AVERAGE(Table2[Bias_Arima]),_xlfn.STDEV.P(Table2[Bias_Arima]),FALSE)</f>
        <v>0.67550778698659375</v>
      </c>
      <c r="P315">
        <f>Table2[[#This Row],[WA]]-Table2[[#This Row],[Actual]]</f>
        <v>0.30000000000000071</v>
      </c>
      <c r="Q315">
        <f>_xlfn.NORM.DIST(Table2[[#This Row],[Bias_WA]],AVERAGE(Table2[Bias_WA]),_xlfn.STDEV.P(Table2[Bias_WA]),FALSE)</f>
        <v>0.18298308707274166</v>
      </c>
      <c r="R315">
        <f>ABS(Table2[[#This Row],[Bias_Arima]])</f>
        <v>9.641944502901989E-2</v>
      </c>
      <c r="S315">
        <f>ABS(Table2[[#This Row],[Bias_WA]])</f>
        <v>0.30000000000000071</v>
      </c>
    </row>
    <row r="316" spans="1:19" x14ac:dyDescent="0.2">
      <c r="A316" t="str">
        <f>CONCATENATE(Table2[[#This Row],[Sector]],YEAR(Table2[[#This Row],[Cutoff]]),ROUNDUP(MONTH(Table2[[#This Row],[Cutoff]])/3,0),YEAR(Table2[[#This Row],[TargetDate]]),ROUNDUP(MONTH(Table2[[#This Row],[TargetDate]])/3,0))</f>
        <v>D Energievoorziening2019320202</v>
      </c>
      <c r="B316" t="s">
        <v>22</v>
      </c>
      <c r="C316" s="3">
        <v>43647</v>
      </c>
      <c r="D316" s="3">
        <v>43922</v>
      </c>
      <c r="E316">
        <v>3</v>
      </c>
      <c r="F316">
        <v>4.2421650960150963</v>
      </c>
      <c r="G316">
        <v>3.8</v>
      </c>
      <c r="H316">
        <v>0.44216509601509651</v>
      </c>
      <c r="I316">
        <v>11.63592357934464</v>
      </c>
      <c r="J316">
        <v>0.44216509601509651</v>
      </c>
      <c r="K316">
        <f>_xlfn.NORM.DIST(Table2[[#This Row],[Bias_RF]],AVERAGE(Table2[Bias_RF]),_xlfn.STDEV.P(Table2[Bias_RF]),FALSE)</f>
        <v>0.17663601985586333</v>
      </c>
      <c r="L316">
        <f>VLOOKUP(Table2[[#This Row],[Key]],[1]!Table1[#Data],7,0)</f>
        <v>3.586136430477</v>
      </c>
      <c r="M316">
        <f>VLOOKUP(Table2[[#This Row],[Key]],[1]!Table1[#Data],8,0)</f>
        <v>3.93333333333333</v>
      </c>
      <c r="N316">
        <f>Table2[[#This Row],[Auto Arima]]-Table2[[#This Row],[Actual]]</f>
        <v>-0.21386356952299979</v>
      </c>
      <c r="O316">
        <f>_xlfn.NORM.DIST(Table2[[#This Row],[Bias_Arima]],AVERAGE(Table2[Bias_Arima]),_xlfn.STDEV.P(Table2[Bias_Arima]),FALSE)</f>
        <v>0.67905040559474483</v>
      </c>
      <c r="P316">
        <f>Table2[[#This Row],[WA]]-Table2[[#This Row],[Actual]]</f>
        <v>0.1333333333333302</v>
      </c>
      <c r="Q316">
        <f>_xlfn.NORM.DIST(Table2[[#This Row],[Bias_WA]],AVERAGE(Table2[Bias_WA]),_xlfn.STDEV.P(Table2[Bias_WA]),FALSE)</f>
        <v>0.28596026107311823</v>
      </c>
      <c r="R316">
        <f>ABS(Table2[[#This Row],[Bias_Arima]])</f>
        <v>0.21386356952299979</v>
      </c>
      <c r="S316">
        <f>ABS(Table2[[#This Row],[Bias_WA]])</f>
        <v>0.1333333333333302</v>
      </c>
    </row>
    <row r="317" spans="1:19" x14ac:dyDescent="0.2">
      <c r="A317" t="str">
        <f>CONCATENATE(Table2[[#This Row],[Sector]],YEAR(Table2[[#This Row],[Cutoff]]),ROUNDUP(MONTH(Table2[[#This Row],[Cutoff]])/3,0),YEAR(Table2[[#This Row],[TargetDate]]),ROUNDUP(MONTH(Table2[[#This Row],[TargetDate]])/3,0))</f>
        <v>D Energievoorziening2019320203</v>
      </c>
      <c r="B317" t="s">
        <v>22</v>
      </c>
      <c r="C317" s="3">
        <v>43647</v>
      </c>
      <c r="D317" s="3">
        <v>44013</v>
      </c>
      <c r="E317">
        <v>4</v>
      </c>
      <c r="F317">
        <v>4.2325497113997113</v>
      </c>
      <c r="G317">
        <v>3.6</v>
      </c>
      <c r="H317">
        <v>0.63254971139971117</v>
      </c>
      <c r="I317">
        <v>17.570825316658642</v>
      </c>
      <c r="J317">
        <v>0.63254971139971117</v>
      </c>
      <c r="K317">
        <f>_xlfn.NORM.DIST(Table2[[#This Row],[Bias_RF]],AVERAGE(Table2[Bias_RF]),_xlfn.STDEV.P(Table2[Bias_RF]),FALSE)</f>
        <v>0.11549883090512691</v>
      </c>
      <c r="L317">
        <f>VLOOKUP(Table2[[#This Row],[Key]],[1]!Table1[#Data],7,0)</f>
        <v>3.4861364304769999</v>
      </c>
      <c r="M317">
        <f>VLOOKUP(Table2[[#This Row],[Key]],[1]!Table1[#Data],8,0)</f>
        <v>3.9</v>
      </c>
      <c r="N317">
        <f>Table2[[#This Row],[Auto Arima]]-Table2[[#This Row],[Actual]]</f>
        <v>-0.11386356952300014</v>
      </c>
      <c r="O317">
        <f>_xlfn.NORM.DIST(Table2[[#This Row],[Bias_Arima]],AVERAGE(Table2[Bias_Arima]),_xlfn.STDEV.P(Table2[Bias_Arima]),FALSE)</f>
        <v>0.67775273051949381</v>
      </c>
      <c r="P317">
        <f>Table2[[#This Row],[WA]]-Table2[[#This Row],[Actual]]</f>
        <v>0.29999999999999982</v>
      </c>
      <c r="Q317">
        <f>_xlfn.NORM.DIST(Table2[[#This Row],[Bias_WA]],AVERAGE(Table2[Bias_WA]),_xlfn.STDEV.P(Table2[Bias_WA]),FALSE)</f>
        <v>0.18298308707274211</v>
      </c>
      <c r="R317">
        <f>ABS(Table2[[#This Row],[Bias_Arima]])</f>
        <v>0.11386356952300014</v>
      </c>
      <c r="S317">
        <f>ABS(Table2[[#This Row],[Bias_WA]])</f>
        <v>0.29999999999999982</v>
      </c>
    </row>
    <row r="318" spans="1:19" x14ac:dyDescent="0.2">
      <c r="A318" t="str">
        <f>CONCATENATE(Table2[[#This Row],[Sector]],YEAR(Table2[[#This Row],[Cutoff]]),ROUNDUP(MONTH(Table2[[#This Row],[Cutoff]])/3,0),YEAR(Table2[[#This Row],[TargetDate]]),ROUNDUP(MONTH(Table2[[#This Row],[TargetDate]])/3,0))</f>
        <v>D Energievoorziening2019320204</v>
      </c>
      <c r="B318" t="s">
        <v>22</v>
      </c>
      <c r="C318" s="3">
        <v>43647</v>
      </c>
      <c r="D318" s="3">
        <v>44105</v>
      </c>
      <c r="E318">
        <v>5</v>
      </c>
      <c r="F318">
        <v>4.2325497113997113</v>
      </c>
      <c r="G318">
        <v>4.2</v>
      </c>
      <c r="H318">
        <v>3.2549711399711079E-2</v>
      </c>
      <c r="I318">
        <v>0.77499312856454949</v>
      </c>
      <c r="J318">
        <v>3.2549711399711079E-2</v>
      </c>
      <c r="K318">
        <f>_xlfn.NORM.DIST(Table2[[#This Row],[Bias_RF]],AVERAGE(Table2[Bias_RF]),_xlfn.STDEV.P(Table2[Bias_RF]),FALSE)</f>
        <v>0.35014993985958198</v>
      </c>
      <c r="L318">
        <f>VLOOKUP(Table2[[#This Row],[Key]],[1]!Table1[#Data],7,0)</f>
        <v>4.3083181338711602</v>
      </c>
      <c r="M318">
        <f>VLOOKUP(Table2[[#This Row],[Key]],[1]!Table1[#Data],8,0)</f>
        <v>4.43333333333333</v>
      </c>
      <c r="N318">
        <f>Table2[[#This Row],[Auto Arima]]-Table2[[#This Row],[Actual]]</f>
        <v>0.10831813387116007</v>
      </c>
      <c r="O318">
        <f>_xlfn.NORM.DIST(Table2[[#This Row],[Bias_Arima]],AVERAGE(Table2[Bias_Arima]),_xlfn.STDEV.P(Table2[Bias_Arima]),FALSE)</f>
        <v>0.60805468403575347</v>
      </c>
      <c r="P318">
        <f>Table2[[#This Row],[WA]]-Table2[[#This Row],[Actual]]</f>
        <v>0.23333333333332984</v>
      </c>
      <c r="Q318">
        <f>_xlfn.NORM.DIST(Table2[[#This Row],[Bias_WA]],AVERAGE(Table2[Bias_WA]),_xlfn.STDEV.P(Table2[Bias_WA]),FALSE)</f>
        <v>0.22109844190252825</v>
      </c>
      <c r="R318">
        <f>ABS(Table2[[#This Row],[Bias_Arima]])</f>
        <v>0.10831813387116007</v>
      </c>
      <c r="S318">
        <f>ABS(Table2[[#This Row],[Bias_WA]])</f>
        <v>0.23333333333332984</v>
      </c>
    </row>
    <row r="319" spans="1:19" x14ac:dyDescent="0.2">
      <c r="A319" t="str">
        <f>CONCATENATE(Table2[[#This Row],[Sector]],YEAR(Table2[[#This Row],[Cutoff]]),ROUNDUP(MONTH(Table2[[#This Row],[Cutoff]])/3,0),YEAR(Table2[[#This Row],[TargetDate]]),ROUNDUP(MONTH(Table2[[#This Row],[TargetDate]])/3,0))</f>
        <v>D Energievoorziening2019320211</v>
      </c>
      <c r="B319" t="s">
        <v>22</v>
      </c>
      <c r="C319" s="3">
        <v>43647</v>
      </c>
      <c r="D319" s="3">
        <v>44197</v>
      </c>
      <c r="E319">
        <v>6</v>
      </c>
      <c r="F319">
        <v>4.5659011904761906</v>
      </c>
      <c r="G319">
        <v>4.0999999999999996</v>
      </c>
      <c r="H319">
        <v>0.46590119047619089</v>
      </c>
      <c r="I319">
        <v>11.363443670151</v>
      </c>
      <c r="J319">
        <v>0.46590119047619089</v>
      </c>
      <c r="K319">
        <f>_xlfn.NORM.DIST(Table2[[#This Row],[Bias_RF]],AVERAGE(Table2[Bias_RF]),_xlfn.STDEV.P(Table2[Bias_RF]),FALSE)</f>
        <v>0.16814447900161728</v>
      </c>
      <c r="L319">
        <f>VLOOKUP(Table2[[#This Row],[Key]],[1]!Table1[#Data],7,0)</f>
        <v>4.5083181338711604</v>
      </c>
      <c r="M319">
        <f>VLOOKUP(Table2[[#This Row],[Key]],[1]!Table1[#Data],8,0)</f>
        <v>4.9000000000000004</v>
      </c>
      <c r="N319">
        <f>Table2[[#This Row],[Auto Arima]]-Table2[[#This Row],[Actual]]</f>
        <v>0.40831813387116078</v>
      </c>
      <c r="O319">
        <f>_xlfn.NORM.DIST(Table2[[#This Row],[Bias_Arima]],AVERAGE(Table2[Bias_Arima]),_xlfn.STDEV.P(Table2[Bias_Arima]),FALSE)</f>
        <v>0.41803119240999537</v>
      </c>
      <c r="P319">
        <f>Table2[[#This Row],[WA]]-Table2[[#This Row],[Actual]]</f>
        <v>0.80000000000000071</v>
      </c>
      <c r="Q319">
        <f>_xlfn.NORM.DIST(Table2[[#This Row],[Bias_WA]],AVERAGE(Table2[Bias_WA]),_xlfn.STDEV.P(Table2[Bias_WA]),FALSE)</f>
        <v>2.8176357338568443E-2</v>
      </c>
      <c r="R319">
        <f>ABS(Table2[[#This Row],[Bias_Arima]])</f>
        <v>0.40831813387116078</v>
      </c>
      <c r="S319">
        <f>ABS(Table2[[#This Row],[Bias_WA]])</f>
        <v>0.80000000000000071</v>
      </c>
    </row>
    <row r="320" spans="1:19" x14ac:dyDescent="0.2">
      <c r="A320" t="str">
        <f>CONCATENATE(Table2[[#This Row],[Sector]],YEAR(Table2[[#This Row],[Cutoff]]),ROUNDUP(MONTH(Table2[[#This Row],[Cutoff]])/3,0),YEAR(Table2[[#This Row],[TargetDate]]),ROUNDUP(MONTH(Table2[[#This Row],[TargetDate]])/3,0))</f>
        <v>D Energievoorziening2019320212</v>
      </c>
      <c r="B320" t="s">
        <v>22</v>
      </c>
      <c r="C320" s="3">
        <v>43647</v>
      </c>
      <c r="D320" s="3">
        <v>44287</v>
      </c>
      <c r="E320">
        <v>7</v>
      </c>
      <c r="F320">
        <v>4.4891913586413583</v>
      </c>
      <c r="G320">
        <v>4</v>
      </c>
      <c r="H320">
        <v>0.48919135864135832</v>
      </c>
      <c r="I320">
        <v>12.22978396603396</v>
      </c>
      <c r="J320">
        <v>0.48919135864135832</v>
      </c>
      <c r="K320">
        <f>_xlfn.NORM.DIST(Table2[[#This Row],[Bias_RF]],AVERAGE(Table2[Bias_RF]),_xlfn.STDEV.P(Table2[Bias_RF]),FALSE)</f>
        <v>0.16004542098273045</v>
      </c>
      <c r="L320">
        <f>VLOOKUP(Table2[[#This Row],[Key]],[1]!Table1[#Data],7,0)</f>
        <v>4.3643609755714898</v>
      </c>
      <c r="M320">
        <f>VLOOKUP(Table2[[#This Row],[Key]],[1]!Table1[#Data],8,0)</f>
        <v>3.93333333333333</v>
      </c>
      <c r="N320">
        <f>Table2[[#This Row],[Auto Arima]]-Table2[[#This Row],[Actual]]</f>
        <v>0.36436097557148983</v>
      </c>
      <c r="O320">
        <f>_xlfn.NORM.DIST(Table2[[#This Row],[Bias_Arima]],AVERAGE(Table2[Bias_Arima]),_xlfn.STDEV.P(Table2[Bias_Arima]),FALSE)</f>
        <v>0.44892406455804484</v>
      </c>
      <c r="P320">
        <f>Table2[[#This Row],[WA]]-Table2[[#This Row],[Actual]]</f>
        <v>-6.6666666666669983E-2</v>
      </c>
      <c r="Q320">
        <f>_xlfn.NORM.DIST(Table2[[#This Row],[Bias_WA]],AVERAGE(Table2[Bias_WA]),_xlfn.STDEV.P(Table2[Bias_WA]),FALSE)</f>
        <v>0.43470451260022758</v>
      </c>
      <c r="R320">
        <f>ABS(Table2[[#This Row],[Bias_Arima]])</f>
        <v>0.36436097557148983</v>
      </c>
      <c r="S320">
        <f>ABS(Table2[[#This Row],[Bias_WA]])</f>
        <v>6.6666666666669983E-2</v>
      </c>
    </row>
    <row r="321" spans="1:19" x14ac:dyDescent="0.2">
      <c r="A321" t="str">
        <f>CONCATENATE(Table2[[#This Row],[Sector]],YEAR(Table2[[#This Row],[Cutoff]]),ROUNDUP(MONTH(Table2[[#This Row],[Cutoff]])/3,0),YEAR(Table2[[#This Row],[TargetDate]]),ROUNDUP(MONTH(Table2[[#This Row],[TargetDate]])/3,0))</f>
        <v>D Energievoorziening2019320213</v>
      </c>
      <c r="B321" t="s">
        <v>22</v>
      </c>
      <c r="C321" s="3">
        <v>43647</v>
      </c>
      <c r="D321" s="3">
        <v>44378</v>
      </c>
      <c r="E321">
        <v>8</v>
      </c>
      <c r="F321">
        <v>4.2421650960150963</v>
      </c>
      <c r="G321">
        <v>3.9</v>
      </c>
      <c r="H321">
        <v>0.34216509601509643</v>
      </c>
      <c r="I321">
        <v>8.7734640003870865</v>
      </c>
      <c r="J321">
        <v>0.34216509601509643</v>
      </c>
      <c r="K321">
        <f>_xlfn.NORM.DIST(Table2[[#This Row],[Bias_RF]],AVERAGE(Table2[Bias_RF]),_xlfn.STDEV.P(Table2[Bias_RF]),FALSE)</f>
        <v>0.21488173536552532</v>
      </c>
      <c r="L321">
        <f>VLOOKUP(Table2[[#This Row],[Key]],[1]!Table1[#Data],7,0)</f>
        <v>4.2643609755714902</v>
      </c>
      <c r="M321">
        <f>VLOOKUP(Table2[[#This Row],[Key]],[1]!Table1[#Data],8,0)</f>
        <v>3.9</v>
      </c>
      <c r="N321">
        <f>Table2[[#This Row],[Auto Arima]]-Table2[[#This Row],[Actual]]</f>
        <v>0.36436097557149028</v>
      </c>
      <c r="O321">
        <f>_xlfn.NORM.DIST(Table2[[#This Row],[Bias_Arima]],AVERAGE(Table2[Bias_Arima]),_xlfn.STDEV.P(Table2[Bias_Arima]),FALSE)</f>
        <v>0.44892406455804457</v>
      </c>
      <c r="P321">
        <f>Table2[[#This Row],[WA]]-Table2[[#This Row],[Actual]]</f>
        <v>0</v>
      </c>
      <c r="Q321">
        <f>_xlfn.NORM.DIST(Table2[[#This Row],[Bias_WA]],AVERAGE(Table2[Bias_WA]),_xlfn.STDEV.P(Table2[Bias_WA]),FALSE)</f>
        <v>0.38346033263358809</v>
      </c>
      <c r="R321">
        <f>ABS(Table2[[#This Row],[Bias_Arima]])</f>
        <v>0.36436097557149028</v>
      </c>
      <c r="S321">
        <f>ABS(Table2[[#This Row],[Bias_WA]])</f>
        <v>0</v>
      </c>
    </row>
    <row r="322" spans="1:19" x14ac:dyDescent="0.2">
      <c r="A322" t="str">
        <f>CONCATENATE(Table2[[#This Row],[Sector]],YEAR(Table2[[#This Row],[Cutoff]]),ROUNDUP(MONTH(Table2[[#This Row],[Cutoff]])/3,0),YEAR(Table2[[#This Row],[TargetDate]]),ROUNDUP(MONTH(Table2[[#This Row],[TargetDate]])/3,0))</f>
        <v>D Energievoorziening2019420201</v>
      </c>
      <c r="B322" t="s">
        <v>22</v>
      </c>
      <c r="C322" s="3">
        <v>43739</v>
      </c>
      <c r="D322" s="3">
        <v>43831</v>
      </c>
      <c r="E322">
        <v>1</v>
      </c>
      <c r="F322">
        <v>4.6810307178932176</v>
      </c>
      <c r="G322">
        <v>4.5999999999999996</v>
      </c>
      <c r="H322">
        <v>8.1030717893218807E-2</v>
      </c>
      <c r="I322">
        <v>1.7615373455047569</v>
      </c>
      <c r="J322">
        <v>8.1030717893218807E-2</v>
      </c>
      <c r="K322">
        <f>_xlfn.NORM.DIST(Table2[[#This Row],[Bias_RF]],AVERAGE(Table2[Bias_RF]),_xlfn.STDEV.P(Table2[Bias_RF]),FALSE)</f>
        <v>0.32823857118651439</v>
      </c>
      <c r="L322">
        <f>VLOOKUP(Table2[[#This Row],[Key]],[1]!Table1[#Data],7,0)</f>
        <v>4.4553189098061203</v>
      </c>
      <c r="M322">
        <f>VLOOKUP(Table2[[#This Row],[Key]],[1]!Table1[#Data],8,0)</f>
        <v>4.9000000000000004</v>
      </c>
      <c r="N322">
        <f>Table2[[#This Row],[Auto Arima]]-Table2[[#This Row],[Actual]]</f>
        <v>-0.14468109019387931</v>
      </c>
      <c r="O322">
        <f>_xlfn.NORM.DIST(Table2[[#This Row],[Bias_Arima]],AVERAGE(Table2[Bias_Arima]),_xlfn.STDEV.P(Table2[Bias_Arima]),FALSE)</f>
        <v>0.6802616673256916</v>
      </c>
      <c r="P322">
        <f>Table2[[#This Row],[WA]]-Table2[[#This Row],[Actual]]</f>
        <v>0.30000000000000071</v>
      </c>
      <c r="Q322">
        <f>_xlfn.NORM.DIST(Table2[[#This Row],[Bias_WA]],AVERAGE(Table2[Bias_WA]),_xlfn.STDEV.P(Table2[Bias_WA]),FALSE)</f>
        <v>0.18298308707274166</v>
      </c>
      <c r="R322">
        <f>ABS(Table2[[#This Row],[Bias_Arima]])</f>
        <v>0.14468109019387931</v>
      </c>
      <c r="S322">
        <f>ABS(Table2[[#This Row],[Bias_WA]])</f>
        <v>0.30000000000000071</v>
      </c>
    </row>
    <row r="323" spans="1:19" x14ac:dyDescent="0.2">
      <c r="A323" t="str">
        <f>CONCATENATE(Table2[[#This Row],[Sector]],YEAR(Table2[[#This Row],[Cutoff]]),ROUNDUP(MONTH(Table2[[#This Row],[Cutoff]])/3,0),YEAR(Table2[[#This Row],[TargetDate]]),ROUNDUP(MONTH(Table2[[#This Row],[TargetDate]])/3,0))</f>
        <v>D Energievoorziening2019420202</v>
      </c>
      <c r="B323" t="s">
        <v>22</v>
      </c>
      <c r="C323" s="3">
        <v>43739</v>
      </c>
      <c r="D323" s="3">
        <v>43922</v>
      </c>
      <c r="E323">
        <v>2</v>
      </c>
      <c r="F323">
        <v>4.2310925532800532</v>
      </c>
      <c r="G323">
        <v>3.8</v>
      </c>
      <c r="H323">
        <v>0.43109255328005341</v>
      </c>
      <c r="I323">
        <v>11.34454087579088</v>
      </c>
      <c r="J323">
        <v>0.43109255328005341</v>
      </c>
      <c r="K323">
        <f>_xlfn.NORM.DIST(Table2[[#This Row],[Bias_RF]],AVERAGE(Table2[Bias_RF]),_xlfn.STDEV.P(Table2[Bias_RF]),FALSE)</f>
        <v>0.18067747714415944</v>
      </c>
      <c r="L323">
        <f>VLOOKUP(Table2[[#This Row],[Key]],[1]!Table1[#Data],7,0)</f>
        <v>3.5731493946760802</v>
      </c>
      <c r="M323">
        <f>VLOOKUP(Table2[[#This Row],[Key]],[1]!Table1[#Data],8,0)</f>
        <v>3.93333333333333</v>
      </c>
      <c r="N323">
        <f>Table2[[#This Row],[Auto Arima]]-Table2[[#This Row],[Actual]]</f>
        <v>-0.22685060532391965</v>
      </c>
      <c r="O323">
        <f>_xlfn.NORM.DIST(Table2[[#This Row],[Bias_Arima]],AVERAGE(Table2[Bias_Arima]),_xlfn.STDEV.P(Table2[Bias_Arima]),FALSE)</f>
        <v>0.67776892636083053</v>
      </c>
      <c r="P323">
        <f>Table2[[#This Row],[WA]]-Table2[[#This Row],[Actual]]</f>
        <v>0.1333333333333302</v>
      </c>
      <c r="Q323">
        <f>_xlfn.NORM.DIST(Table2[[#This Row],[Bias_WA]],AVERAGE(Table2[Bias_WA]),_xlfn.STDEV.P(Table2[Bias_WA]),FALSE)</f>
        <v>0.28596026107311823</v>
      </c>
      <c r="R323">
        <f>ABS(Table2[[#This Row],[Bias_Arima]])</f>
        <v>0.22685060532391965</v>
      </c>
      <c r="S323">
        <f>ABS(Table2[[#This Row],[Bias_WA]])</f>
        <v>0.1333333333333302</v>
      </c>
    </row>
    <row r="324" spans="1:19" x14ac:dyDescent="0.2">
      <c r="A324" t="str">
        <f>CONCATENATE(Table2[[#This Row],[Sector]],YEAR(Table2[[#This Row],[Cutoff]]),ROUNDUP(MONTH(Table2[[#This Row],[Cutoff]])/3,0),YEAR(Table2[[#This Row],[TargetDate]]),ROUNDUP(MONTH(Table2[[#This Row],[TargetDate]])/3,0))</f>
        <v>D Energievoorziening2019420203</v>
      </c>
      <c r="B324" t="s">
        <v>22</v>
      </c>
      <c r="C324" s="3">
        <v>43739</v>
      </c>
      <c r="D324" s="3">
        <v>44013</v>
      </c>
      <c r="E324">
        <v>3</v>
      </c>
      <c r="F324">
        <v>4.2310925532800532</v>
      </c>
      <c r="G324">
        <v>3.6</v>
      </c>
      <c r="H324">
        <v>0.63109255328005309</v>
      </c>
      <c r="I324">
        <v>17.530348702223701</v>
      </c>
      <c r="J324">
        <v>0.63109255328005309</v>
      </c>
      <c r="K324">
        <f>_xlfn.NORM.DIST(Table2[[#This Row],[Bias_RF]],AVERAGE(Table2[Bias_RF]),_xlfn.STDEV.P(Table2[Bias_RF]),FALSE)</f>
        <v>0.11590481862117269</v>
      </c>
      <c r="L324">
        <f>VLOOKUP(Table2[[#This Row],[Key]],[1]!Table1[#Data],7,0)</f>
        <v>3.4731493946760801</v>
      </c>
      <c r="M324">
        <f>VLOOKUP(Table2[[#This Row],[Key]],[1]!Table1[#Data],8,0)</f>
        <v>3.9</v>
      </c>
      <c r="N324">
        <f>Table2[[#This Row],[Auto Arima]]-Table2[[#This Row],[Actual]]</f>
        <v>-0.12685060532392001</v>
      </c>
      <c r="O324">
        <f>_xlfn.NORM.DIST(Table2[[#This Row],[Bias_Arima]],AVERAGE(Table2[Bias_Arima]),_xlfn.STDEV.P(Table2[Bias_Arima]),FALSE)</f>
        <v>0.67903790932434771</v>
      </c>
      <c r="P324">
        <f>Table2[[#This Row],[WA]]-Table2[[#This Row],[Actual]]</f>
        <v>0.29999999999999982</v>
      </c>
      <c r="Q324">
        <f>_xlfn.NORM.DIST(Table2[[#This Row],[Bias_WA]],AVERAGE(Table2[Bias_WA]),_xlfn.STDEV.P(Table2[Bias_WA]),FALSE)</f>
        <v>0.18298308707274211</v>
      </c>
      <c r="R324">
        <f>ABS(Table2[[#This Row],[Bias_Arima]])</f>
        <v>0.12685060532392001</v>
      </c>
      <c r="S324">
        <f>ABS(Table2[[#This Row],[Bias_WA]])</f>
        <v>0.29999999999999982</v>
      </c>
    </row>
    <row r="325" spans="1:19" x14ac:dyDescent="0.2">
      <c r="A325" t="str">
        <f>CONCATENATE(Table2[[#This Row],[Sector]],YEAR(Table2[[#This Row],[Cutoff]]),ROUNDUP(MONTH(Table2[[#This Row],[Cutoff]])/3,0),YEAR(Table2[[#This Row],[TargetDate]]),ROUNDUP(MONTH(Table2[[#This Row],[TargetDate]])/3,0))</f>
        <v>D Energievoorziening2019420204</v>
      </c>
      <c r="B325" t="s">
        <v>22</v>
      </c>
      <c r="C325" s="3">
        <v>43739</v>
      </c>
      <c r="D325" s="3">
        <v>44105</v>
      </c>
      <c r="E325">
        <v>4</v>
      </c>
      <c r="F325">
        <v>4.2310925532800532</v>
      </c>
      <c r="G325">
        <v>4.2</v>
      </c>
      <c r="H325">
        <v>3.1092553280053E-2</v>
      </c>
      <c r="I325">
        <v>0.7402988876203096</v>
      </c>
      <c r="J325">
        <v>3.1092553280053E-2</v>
      </c>
      <c r="K325">
        <f>_xlfn.NORM.DIST(Table2[[#This Row],[Bias_RF]],AVERAGE(Table2[Bias_RF]),_xlfn.STDEV.P(Table2[Bias_RF]),FALSE)</f>
        <v>0.35080681725430773</v>
      </c>
      <c r="L325">
        <f>VLOOKUP(Table2[[#This Row],[Key]],[1]!Table1[#Data],7,0)</f>
        <v>4.2201991277471702</v>
      </c>
      <c r="M325">
        <f>VLOOKUP(Table2[[#This Row],[Key]],[1]!Table1[#Data],8,0)</f>
        <v>4.3999999999999897</v>
      </c>
      <c r="N325">
        <f>Table2[[#This Row],[Auto Arima]]-Table2[[#This Row],[Actual]]</f>
        <v>2.0199127747170031E-2</v>
      </c>
      <c r="O325">
        <f>_xlfn.NORM.DIST(Table2[[#This Row],[Bias_Arima]],AVERAGE(Table2[Bias_Arima]),_xlfn.STDEV.P(Table2[Bias_Arima]),FALSE)</f>
        <v>0.64581385145033632</v>
      </c>
      <c r="P325">
        <f>Table2[[#This Row],[WA]]-Table2[[#This Row],[Actual]]</f>
        <v>0.19999999999998952</v>
      </c>
      <c r="Q325">
        <f>_xlfn.NORM.DIST(Table2[[#This Row],[Bias_WA]],AVERAGE(Table2[Bias_WA]),_xlfn.STDEV.P(Table2[Bias_WA]),FALSE)</f>
        <v>0.24174896811947669</v>
      </c>
      <c r="R325">
        <f>ABS(Table2[[#This Row],[Bias_Arima]])</f>
        <v>2.0199127747170031E-2</v>
      </c>
      <c r="S325">
        <f>ABS(Table2[[#This Row],[Bias_WA]])</f>
        <v>0.19999999999998952</v>
      </c>
    </row>
    <row r="326" spans="1:19" x14ac:dyDescent="0.2">
      <c r="A326" t="str">
        <f>CONCATENATE(Table2[[#This Row],[Sector]],YEAR(Table2[[#This Row],[Cutoff]]),ROUNDUP(MONTH(Table2[[#This Row],[Cutoff]])/3,0),YEAR(Table2[[#This Row],[TargetDate]]),ROUNDUP(MONTH(Table2[[#This Row],[TargetDate]])/3,0))</f>
        <v>D Energievoorziening2019420211</v>
      </c>
      <c r="B326" t="s">
        <v>22</v>
      </c>
      <c r="C326" s="3">
        <v>43739</v>
      </c>
      <c r="D326" s="3">
        <v>44197</v>
      </c>
      <c r="E326">
        <v>5</v>
      </c>
      <c r="F326">
        <v>4.6810307178932176</v>
      </c>
      <c r="G326">
        <v>4.0999999999999996</v>
      </c>
      <c r="H326">
        <v>0.58103071789321881</v>
      </c>
      <c r="I326">
        <v>14.17148092422485</v>
      </c>
      <c r="J326">
        <v>0.58103071789321881</v>
      </c>
      <c r="K326">
        <f>_xlfn.NORM.DIST(Table2[[#This Row],[Bias_RF]],AVERAGE(Table2[Bias_RF]),_xlfn.STDEV.P(Table2[Bias_RF]),FALSE)</f>
        <v>0.13043954491573984</v>
      </c>
      <c r="L326">
        <f>VLOOKUP(Table2[[#This Row],[Key]],[1]!Table1[#Data],7,0)</f>
        <v>4.4755180375532904</v>
      </c>
      <c r="M326">
        <f>VLOOKUP(Table2[[#This Row],[Key]],[1]!Table1[#Data],8,0)</f>
        <v>4.9000000000000004</v>
      </c>
      <c r="N326">
        <f>Table2[[#This Row],[Auto Arima]]-Table2[[#This Row],[Actual]]</f>
        <v>0.37551803755329072</v>
      </c>
      <c r="O326">
        <f>_xlfn.NORM.DIST(Table2[[#This Row],[Bias_Arima]],AVERAGE(Table2[Bias_Arima]),_xlfn.STDEV.P(Table2[Bias_Arima]),FALSE)</f>
        <v>0.44110822378479586</v>
      </c>
      <c r="P326">
        <f>Table2[[#This Row],[WA]]-Table2[[#This Row],[Actual]]</f>
        <v>0.80000000000000071</v>
      </c>
      <c r="Q326">
        <f>_xlfn.NORM.DIST(Table2[[#This Row],[Bias_WA]],AVERAGE(Table2[Bias_WA]),_xlfn.STDEV.P(Table2[Bias_WA]),FALSE)</f>
        <v>2.8176357338568443E-2</v>
      </c>
      <c r="R326">
        <f>ABS(Table2[[#This Row],[Bias_Arima]])</f>
        <v>0.37551803755329072</v>
      </c>
      <c r="S326">
        <f>ABS(Table2[[#This Row],[Bias_WA]])</f>
        <v>0.80000000000000071</v>
      </c>
    </row>
    <row r="327" spans="1:19" x14ac:dyDescent="0.2">
      <c r="A327" t="str">
        <f>CONCATENATE(Table2[[#This Row],[Sector]],YEAR(Table2[[#This Row],[Cutoff]]),ROUNDUP(MONTH(Table2[[#This Row],[Cutoff]])/3,0),YEAR(Table2[[#This Row],[TargetDate]]),ROUNDUP(MONTH(Table2[[#This Row],[TargetDate]])/3,0))</f>
        <v>D Energievoorziening2019420212</v>
      </c>
      <c r="B327" t="s">
        <v>22</v>
      </c>
      <c r="C327" s="3">
        <v>43739</v>
      </c>
      <c r="D327" s="3">
        <v>44287</v>
      </c>
      <c r="E327">
        <v>6</v>
      </c>
      <c r="F327">
        <v>4.5104909132534132</v>
      </c>
      <c r="G327">
        <v>4</v>
      </c>
      <c r="H327">
        <v>0.51049091325341323</v>
      </c>
      <c r="I327">
        <v>12.762272831335331</v>
      </c>
      <c r="J327">
        <v>0.51049091325341323</v>
      </c>
      <c r="K327">
        <f>_xlfn.NORM.DIST(Table2[[#This Row],[Bias_RF]],AVERAGE(Table2[Bias_RF]),_xlfn.STDEV.P(Table2[Bias_RF]),FALSE)</f>
        <v>0.15284481831019309</v>
      </c>
      <c r="L327">
        <f>VLOOKUP(Table2[[#This Row],[Key]],[1]!Table1[#Data],7,0)</f>
        <v>4.4091466826294603</v>
      </c>
      <c r="M327">
        <f>VLOOKUP(Table2[[#This Row],[Key]],[1]!Table1[#Data],8,0)</f>
        <v>3.93333333333333</v>
      </c>
      <c r="N327">
        <f>Table2[[#This Row],[Auto Arima]]-Table2[[#This Row],[Actual]]</f>
        <v>0.4091466826294603</v>
      </c>
      <c r="O327">
        <f>_xlfn.NORM.DIST(Table2[[#This Row],[Bias_Arima]],AVERAGE(Table2[Bias_Arima]),_xlfn.STDEV.P(Table2[Bias_Arima]),FALSE)</f>
        <v>0.41744721770000348</v>
      </c>
      <c r="P327">
        <f>Table2[[#This Row],[WA]]-Table2[[#This Row],[Actual]]</f>
        <v>-6.6666666666669983E-2</v>
      </c>
      <c r="Q327">
        <f>_xlfn.NORM.DIST(Table2[[#This Row],[Bias_WA]],AVERAGE(Table2[Bias_WA]),_xlfn.STDEV.P(Table2[Bias_WA]),FALSE)</f>
        <v>0.43470451260022758</v>
      </c>
      <c r="R327">
        <f>ABS(Table2[[#This Row],[Bias_Arima]])</f>
        <v>0.4091466826294603</v>
      </c>
      <c r="S327">
        <f>ABS(Table2[[#This Row],[Bias_WA]])</f>
        <v>6.6666666666669983E-2</v>
      </c>
    </row>
    <row r="328" spans="1:19" x14ac:dyDescent="0.2">
      <c r="A328" t="str">
        <f>CONCATENATE(Table2[[#This Row],[Sector]],YEAR(Table2[[#This Row],[Cutoff]]),ROUNDUP(MONTH(Table2[[#This Row],[Cutoff]])/3,0),YEAR(Table2[[#This Row],[TargetDate]]),ROUNDUP(MONTH(Table2[[#This Row],[TargetDate]])/3,0))</f>
        <v>D Energievoorziening2019420213</v>
      </c>
      <c r="B328" t="s">
        <v>22</v>
      </c>
      <c r="C328" s="3">
        <v>43739</v>
      </c>
      <c r="D328" s="3">
        <v>44378</v>
      </c>
      <c r="E328">
        <v>7</v>
      </c>
      <c r="F328">
        <v>4.2310925532800532</v>
      </c>
      <c r="G328">
        <v>3.9</v>
      </c>
      <c r="H328">
        <v>0.33109255328005333</v>
      </c>
      <c r="I328">
        <v>8.4895526482064945</v>
      </c>
      <c r="J328">
        <v>0.33109255328005333</v>
      </c>
      <c r="K328">
        <f>_xlfn.NORM.DIST(Table2[[#This Row],[Bias_RF]],AVERAGE(Table2[Bias_RF]),_xlfn.STDEV.P(Table2[Bias_RF]),FALSE)</f>
        <v>0.21934369242631585</v>
      </c>
      <c r="L328">
        <f>VLOOKUP(Table2[[#This Row],[Key]],[1]!Table1[#Data],7,0)</f>
        <v>4.3091466826294598</v>
      </c>
      <c r="M328">
        <f>VLOOKUP(Table2[[#This Row],[Key]],[1]!Table1[#Data],8,0)</f>
        <v>3.9</v>
      </c>
      <c r="N328">
        <f>Table2[[#This Row],[Auto Arima]]-Table2[[#This Row],[Actual]]</f>
        <v>0.40914668262945986</v>
      </c>
      <c r="O328">
        <f>_xlfn.NORM.DIST(Table2[[#This Row],[Bias_Arima]],AVERAGE(Table2[Bias_Arima]),_xlfn.STDEV.P(Table2[Bias_Arima]),FALSE)</f>
        <v>0.41744721770000393</v>
      </c>
      <c r="P328">
        <f>Table2[[#This Row],[WA]]-Table2[[#This Row],[Actual]]</f>
        <v>0</v>
      </c>
      <c r="Q328">
        <f>_xlfn.NORM.DIST(Table2[[#This Row],[Bias_WA]],AVERAGE(Table2[Bias_WA]),_xlfn.STDEV.P(Table2[Bias_WA]),FALSE)</f>
        <v>0.38346033263358809</v>
      </c>
      <c r="R328">
        <f>ABS(Table2[[#This Row],[Bias_Arima]])</f>
        <v>0.40914668262945986</v>
      </c>
      <c r="S328">
        <f>ABS(Table2[[#This Row],[Bias_WA]])</f>
        <v>0</v>
      </c>
    </row>
    <row r="329" spans="1:19" x14ac:dyDescent="0.2">
      <c r="A329" t="str">
        <f>CONCATENATE(Table2[[#This Row],[Sector]],YEAR(Table2[[#This Row],[Cutoff]]),ROUNDUP(MONTH(Table2[[#This Row],[Cutoff]])/3,0),YEAR(Table2[[#This Row],[TargetDate]]),ROUNDUP(MONTH(Table2[[#This Row],[TargetDate]])/3,0))</f>
        <v>D Energievoorziening2019420214</v>
      </c>
      <c r="B329" t="s">
        <v>22</v>
      </c>
      <c r="C329" s="3">
        <v>43739</v>
      </c>
      <c r="D329" s="3">
        <v>44470</v>
      </c>
      <c r="E329">
        <v>8</v>
      </c>
      <c r="F329">
        <v>4.6810307178932176</v>
      </c>
      <c r="G329">
        <v>4.8</v>
      </c>
      <c r="H329">
        <v>0.1189692821067814</v>
      </c>
      <c r="I329">
        <v>2.4785267105579449</v>
      </c>
      <c r="J329">
        <v>-0.1189692821067814</v>
      </c>
      <c r="K329">
        <f>_xlfn.NORM.DIST(Table2[[#This Row],[Bias_RF]],AVERAGE(Table2[Bias_RF]),_xlfn.STDEV.P(Table2[Bias_RF]),FALSE)</f>
        <v>0.41654424544978058</v>
      </c>
      <c r="L329">
        <f>VLOOKUP(Table2[[#This Row],[Key]],[1]!Table1[#Data],7,0)</f>
        <v>5.0894557582124902</v>
      </c>
      <c r="M329">
        <f>VLOOKUP(Table2[[#This Row],[Key]],[1]!Table1[#Data],8,0)</f>
        <v>4.3999999999999897</v>
      </c>
      <c r="N329">
        <f>Table2[[#This Row],[Auto Arima]]-Table2[[#This Row],[Actual]]</f>
        <v>0.28945575821249037</v>
      </c>
      <c r="O329">
        <f>_xlfn.NORM.DIST(Table2[[#This Row],[Bias_Arima]],AVERAGE(Table2[Bias_Arima]),_xlfn.STDEV.P(Table2[Bias_Arima]),FALSE)</f>
        <v>0.50038605528713864</v>
      </c>
      <c r="P329">
        <f>Table2[[#This Row],[WA]]-Table2[[#This Row],[Actual]]</f>
        <v>-0.40000000000001013</v>
      </c>
      <c r="Q329">
        <f>_xlfn.NORM.DIST(Table2[[#This Row],[Bias_WA]],AVERAGE(Table2[Bias_WA]),_xlfn.STDEV.P(Table2[Bias_WA]),FALSE)</f>
        <v>0.65800002201620922</v>
      </c>
      <c r="R329">
        <f>ABS(Table2[[#This Row],[Bias_Arima]])</f>
        <v>0.28945575821249037</v>
      </c>
      <c r="S329">
        <f>ABS(Table2[[#This Row],[Bias_WA]])</f>
        <v>0.40000000000001013</v>
      </c>
    </row>
    <row r="330" spans="1:19" x14ac:dyDescent="0.2">
      <c r="A330" t="str">
        <f>CONCATENATE(Table2[[#This Row],[Sector]],YEAR(Table2[[#This Row],[Cutoff]]),ROUNDUP(MONTH(Table2[[#This Row],[Cutoff]])/3,0),YEAR(Table2[[#This Row],[TargetDate]]),ROUNDUP(MONTH(Table2[[#This Row],[TargetDate]])/3,0))</f>
        <v>D Energievoorziening2020120202</v>
      </c>
      <c r="B330" t="s">
        <v>22</v>
      </c>
      <c r="C330" s="3">
        <v>43831</v>
      </c>
      <c r="D330" s="3">
        <v>43922</v>
      </c>
      <c r="E330">
        <v>1</v>
      </c>
      <c r="F330">
        <v>4.3540302188008067</v>
      </c>
      <c r="G330">
        <v>3.8</v>
      </c>
      <c r="H330">
        <v>0.55403021880080683</v>
      </c>
      <c r="I330">
        <v>14.57974260002123</v>
      </c>
      <c r="J330">
        <v>0.55403021880080683</v>
      </c>
      <c r="K330">
        <f>_xlfn.NORM.DIST(Table2[[#This Row],[Bias_RF]],AVERAGE(Table2[Bias_RF]),_xlfn.STDEV.P(Table2[Bias_RF]),FALSE)</f>
        <v>0.13875127586108529</v>
      </c>
      <c r="L330">
        <f>VLOOKUP(Table2[[#This Row],[Key]],[1]!Table1[#Data],7,0)</f>
        <v>3.5855239420442202</v>
      </c>
      <c r="M330">
        <f>VLOOKUP(Table2[[#This Row],[Key]],[1]!Table1[#Data],8,0)</f>
        <v>3.93333333333333</v>
      </c>
      <c r="N330">
        <f>Table2[[#This Row],[Auto Arima]]-Table2[[#This Row],[Actual]]</f>
        <v>-0.21447605795577962</v>
      </c>
      <c r="O330">
        <f>_xlfn.NORM.DIST(Table2[[#This Row],[Bias_Arima]],AVERAGE(Table2[Bias_Arima]),_xlfn.STDEV.P(Table2[Bias_Arima]),FALSE)</f>
        <v>0.67899741074339537</v>
      </c>
      <c r="P330">
        <f>Table2[[#This Row],[WA]]-Table2[[#This Row],[Actual]]</f>
        <v>0.1333333333333302</v>
      </c>
      <c r="Q330">
        <f>_xlfn.NORM.DIST(Table2[[#This Row],[Bias_WA]],AVERAGE(Table2[Bias_WA]),_xlfn.STDEV.P(Table2[Bias_WA]),FALSE)</f>
        <v>0.28596026107311823</v>
      </c>
      <c r="R330">
        <f>ABS(Table2[[#This Row],[Bias_Arima]])</f>
        <v>0.21447605795577962</v>
      </c>
      <c r="S330">
        <f>ABS(Table2[[#This Row],[Bias_WA]])</f>
        <v>0.1333333333333302</v>
      </c>
    </row>
    <row r="331" spans="1:19" x14ac:dyDescent="0.2">
      <c r="A331" t="str">
        <f>CONCATENATE(Table2[[#This Row],[Sector]],YEAR(Table2[[#This Row],[Cutoff]]),ROUNDUP(MONTH(Table2[[#This Row],[Cutoff]])/3,0),YEAR(Table2[[#This Row],[TargetDate]]),ROUNDUP(MONTH(Table2[[#This Row],[TargetDate]])/3,0))</f>
        <v>D Energievoorziening2020120203</v>
      </c>
      <c r="B331" t="s">
        <v>22</v>
      </c>
      <c r="C331" s="3">
        <v>43831</v>
      </c>
      <c r="D331" s="3">
        <v>44013</v>
      </c>
      <c r="E331">
        <v>2</v>
      </c>
      <c r="F331">
        <v>4.3540302188008067</v>
      </c>
      <c r="G331">
        <v>3.6</v>
      </c>
      <c r="H331">
        <v>0.75403021880080656</v>
      </c>
      <c r="I331">
        <v>20.945283855577959</v>
      </c>
      <c r="J331">
        <v>0.75403021880080656</v>
      </c>
      <c r="K331">
        <f>_xlfn.NORM.DIST(Table2[[#This Row],[Bias_RF]],AVERAGE(Table2[Bias_RF]),_xlfn.STDEV.P(Table2[Bias_RF]),FALSE)</f>
        <v>8.50098340020638E-2</v>
      </c>
      <c r="L331">
        <f>VLOOKUP(Table2[[#This Row],[Key]],[1]!Table1[#Data],7,0)</f>
        <v>3.4855239420442201</v>
      </c>
      <c r="M331">
        <f>VLOOKUP(Table2[[#This Row],[Key]],[1]!Table1[#Data],8,0)</f>
        <v>3.9</v>
      </c>
      <c r="N331">
        <f>Table2[[#This Row],[Auto Arima]]-Table2[[#This Row],[Actual]]</f>
        <v>-0.11447605795577998</v>
      </c>
      <c r="O331">
        <f>_xlfn.NORM.DIST(Table2[[#This Row],[Bias_Arima]],AVERAGE(Table2[Bias_Arima]),_xlfn.STDEV.P(Table2[Bias_Arima]),FALSE)</f>
        <v>0.67782076990469453</v>
      </c>
      <c r="P331">
        <f>Table2[[#This Row],[WA]]-Table2[[#This Row],[Actual]]</f>
        <v>0.29999999999999982</v>
      </c>
      <c r="Q331">
        <f>_xlfn.NORM.DIST(Table2[[#This Row],[Bias_WA]],AVERAGE(Table2[Bias_WA]),_xlfn.STDEV.P(Table2[Bias_WA]),FALSE)</f>
        <v>0.18298308707274211</v>
      </c>
      <c r="R331">
        <f>ABS(Table2[[#This Row],[Bias_Arima]])</f>
        <v>0.11447605795577998</v>
      </c>
      <c r="S331">
        <f>ABS(Table2[[#This Row],[Bias_WA]])</f>
        <v>0.29999999999999982</v>
      </c>
    </row>
    <row r="332" spans="1:19" x14ac:dyDescent="0.2">
      <c r="A332" t="str">
        <f>CONCATENATE(Table2[[#This Row],[Sector]],YEAR(Table2[[#This Row],[Cutoff]]),ROUNDUP(MONTH(Table2[[#This Row],[Cutoff]])/3,0),YEAR(Table2[[#This Row],[TargetDate]]),ROUNDUP(MONTH(Table2[[#This Row],[TargetDate]])/3,0))</f>
        <v>D Energievoorziening2020120204</v>
      </c>
      <c r="B332" t="s">
        <v>22</v>
      </c>
      <c r="C332" s="3">
        <v>43831</v>
      </c>
      <c r="D332" s="3">
        <v>44105</v>
      </c>
      <c r="E332">
        <v>3</v>
      </c>
      <c r="F332">
        <v>4.3540302188008067</v>
      </c>
      <c r="G332">
        <v>4.2</v>
      </c>
      <c r="H332">
        <v>0.1540302188008065</v>
      </c>
      <c r="I332">
        <v>3.667386161923964</v>
      </c>
      <c r="J332">
        <v>0.1540302188008065</v>
      </c>
      <c r="K332">
        <f>_xlfn.NORM.DIST(Table2[[#This Row],[Bias_RF]],AVERAGE(Table2[Bias_RF]),_xlfn.STDEV.P(Table2[Bias_RF]),FALSE)</f>
        <v>0.29534632695176793</v>
      </c>
      <c r="L332">
        <f>VLOOKUP(Table2[[#This Row],[Key]],[1]!Table1[#Data],7,0)</f>
        <v>4.2054667691454899</v>
      </c>
      <c r="M332">
        <f>VLOOKUP(Table2[[#This Row],[Key]],[1]!Table1[#Data],8,0)</f>
        <v>4.3999999999999897</v>
      </c>
      <c r="N332">
        <f>Table2[[#This Row],[Auto Arima]]-Table2[[#This Row],[Actual]]</f>
        <v>5.4667691454897138E-3</v>
      </c>
      <c r="O332">
        <f>_xlfn.NORM.DIST(Table2[[#This Row],[Bias_Arima]],AVERAGE(Table2[Bias_Arima]),_xlfn.STDEV.P(Table2[Bias_Arima]),FALSE)</f>
        <v>0.65091341830874971</v>
      </c>
      <c r="P332">
        <f>Table2[[#This Row],[WA]]-Table2[[#This Row],[Actual]]</f>
        <v>0.19999999999998952</v>
      </c>
      <c r="Q332">
        <f>_xlfn.NORM.DIST(Table2[[#This Row],[Bias_WA]],AVERAGE(Table2[Bias_WA]),_xlfn.STDEV.P(Table2[Bias_WA]),FALSE)</f>
        <v>0.24174896811947669</v>
      </c>
      <c r="R332">
        <f>ABS(Table2[[#This Row],[Bias_Arima]])</f>
        <v>5.4667691454897138E-3</v>
      </c>
      <c r="S332">
        <f>ABS(Table2[[#This Row],[Bias_WA]])</f>
        <v>0.19999999999998952</v>
      </c>
    </row>
    <row r="333" spans="1:19" x14ac:dyDescent="0.2">
      <c r="A333" t="str">
        <f>CONCATENATE(Table2[[#This Row],[Sector]],YEAR(Table2[[#This Row],[Cutoff]]),ROUNDUP(MONTH(Table2[[#This Row],[Cutoff]])/3,0),YEAR(Table2[[#This Row],[TargetDate]]),ROUNDUP(MONTH(Table2[[#This Row],[TargetDate]])/3,0))</f>
        <v>D Energievoorziening2020120211</v>
      </c>
      <c r="B333" t="s">
        <v>22</v>
      </c>
      <c r="C333" s="3">
        <v>43831</v>
      </c>
      <c r="D333" s="3">
        <v>44197</v>
      </c>
      <c r="E333">
        <v>4</v>
      </c>
      <c r="F333">
        <v>4.6652636492592379</v>
      </c>
      <c r="G333">
        <v>4.0999999999999996</v>
      </c>
      <c r="H333">
        <v>0.56526364925923822</v>
      </c>
      <c r="I333">
        <v>13.786918274615569</v>
      </c>
      <c r="J333">
        <v>0.56526364925923822</v>
      </c>
      <c r="K333">
        <f>_xlfn.NORM.DIST(Table2[[#This Row],[Bias_RF]],AVERAGE(Table2[Bias_RF]),_xlfn.STDEV.P(Table2[Bias_RF]),FALSE)</f>
        <v>0.13525313912967146</v>
      </c>
      <c r="L333">
        <f>VLOOKUP(Table2[[#This Row],[Key]],[1]!Table1[#Data],7,0)</f>
        <v>4.6054667691454902</v>
      </c>
      <c r="M333">
        <f>VLOOKUP(Table2[[#This Row],[Key]],[1]!Table1[#Data],8,0)</f>
        <v>4.8333333333333304</v>
      </c>
      <c r="N333">
        <f>Table2[[#This Row],[Auto Arima]]-Table2[[#This Row],[Actual]]</f>
        <v>0.5054667691454906</v>
      </c>
      <c r="O333">
        <f>_xlfn.NORM.DIST(Table2[[#This Row],[Bias_Arima]],AVERAGE(Table2[Bias_Arima]),_xlfn.STDEV.P(Table2[Bias_Arima]),FALSE)</f>
        <v>0.35002876146837514</v>
      </c>
      <c r="P333">
        <f>Table2[[#This Row],[WA]]-Table2[[#This Row],[Actual]]</f>
        <v>0.73333333333333073</v>
      </c>
      <c r="Q333">
        <f>_xlfn.NORM.DIST(Table2[[#This Row],[Bias_WA]],AVERAGE(Table2[Bias_WA]),_xlfn.STDEV.P(Table2[Bias_WA]),FALSE)</f>
        <v>3.7864127885287702E-2</v>
      </c>
      <c r="R333">
        <f>ABS(Table2[[#This Row],[Bias_Arima]])</f>
        <v>0.5054667691454906</v>
      </c>
      <c r="S333">
        <f>ABS(Table2[[#This Row],[Bias_WA]])</f>
        <v>0.73333333333333073</v>
      </c>
    </row>
    <row r="334" spans="1:19" x14ac:dyDescent="0.2">
      <c r="A334" t="str">
        <f>CONCATENATE(Table2[[#This Row],[Sector]],YEAR(Table2[[#This Row],[Cutoff]]),ROUNDUP(MONTH(Table2[[#This Row],[Cutoff]])/3,0),YEAR(Table2[[#This Row],[TargetDate]]),ROUNDUP(MONTH(Table2[[#This Row],[TargetDate]])/3,0))</f>
        <v>D Energievoorziening2020120212</v>
      </c>
      <c r="B334" t="s">
        <v>22</v>
      </c>
      <c r="C334" s="3">
        <v>43831</v>
      </c>
      <c r="D334" s="3">
        <v>44287</v>
      </c>
      <c r="E334">
        <v>5</v>
      </c>
      <c r="F334">
        <v>4.5458728234184109</v>
      </c>
      <c r="G334">
        <v>4</v>
      </c>
      <c r="H334">
        <v>0.54587282341841092</v>
      </c>
      <c r="I334">
        <v>13.64682058546027</v>
      </c>
      <c r="J334">
        <v>0.54587282341841092</v>
      </c>
      <c r="K334">
        <f>_xlfn.NORM.DIST(Table2[[#This Row],[Bias_RF]],AVERAGE(Table2[Bias_RF]),_xlfn.STDEV.P(Table2[Bias_RF]),FALSE)</f>
        <v>0.1413271942105348</v>
      </c>
      <c r="L334">
        <f>VLOOKUP(Table2[[#This Row],[Key]],[1]!Table1[#Data],7,0)</f>
        <v>4.3664731378806803</v>
      </c>
      <c r="M334">
        <f>VLOOKUP(Table2[[#This Row],[Key]],[1]!Table1[#Data],8,0)</f>
        <v>3.93333333333333</v>
      </c>
      <c r="N334">
        <f>Table2[[#This Row],[Auto Arima]]-Table2[[#This Row],[Actual]]</f>
        <v>0.36647313788068026</v>
      </c>
      <c r="O334">
        <f>_xlfn.NORM.DIST(Table2[[#This Row],[Bias_Arima]],AVERAGE(Table2[Bias_Arima]),_xlfn.STDEV.P(Table2[Bias_Arima]),FALSE)</f>
        <v>0.44744633257262578</v>
      </c>
      <c r="P334">
        <f>Table2[[#This Row],[WA]]-Table2[[#This Row],[Actual]]</f>
        <v>-6.6666666666669983E-2</v>
      </c>
      <c r="Q334">
        <f>_xlfn.NORM.DIST(Table2[[#This Row],[Bias_WA]],AVERAGE(Table2[Bias_WA]),_xlfn.STDEV.P(Table2[Bias_WA]),FALSE)</f>
        <v>0.43470451260022758</v>
      </c>
      <c r="R334">
        <f>ABS(Table2[[#This Row],[Bias_Arima]])</f>
        <v>0.36647313788068026</v>
      </c>
      <c r="S334">
        <f>ABS(Table2[[#This Row],[Bias_WA]])</f>
        <v>6.6666666666669983E-2</v>
      </c>
    </row>
    <row r="335" spans="1:19" x14ac:dyDescent="0.2">
      <c r="A335" t="str">
        <f>CONCATENATE(Table2[[#This Row],[Sector]],YEAR(Table2[[#This Row],[Cutoff]]),ROUNDUP(MONTH(Table2[[#This Row],[Cutoff]])/3,0),YEAR(Table2[[#This Row],[TargetDate]]),ROUNDUP(MONTH(Table2[[#This Row],[TargetDate]])/3,0))</f>
        <v>D Energievoorziening2020120213</v>
      </c>
      <c r="B335" t="s">
        <v>22</v>
      </c>
      <c r="C335" s="3">
        <v>43831</v>
      </c>
      <c r="D335" s="3">
        <v>44378</v>
      </c>
      <c r="E335">
        <v>6</v>
      </c>
      <c r="F335">
        <v>4.3540302188008067</v>
      </c>
      <c r="G335">
        <v>3.9</v>
      </c>
      <c r="H335">
        <v>0.45403021880080668</v>
      </c>
      <c r="I335">
        <v>11.64180048207197</v>
      </c>
      <c r="J335">
        <v>0.45403021880080668</v>
      </c>
      <c r="K335">
        <f>_xlfn.NORM.DIST(Table2[[#This Row],[Bias_RF]],AVERAGE(Table2[Bias_RF]),_xlfn.STDEV.P(Table2[Bias_RF]),FALSE)</f>
        <v>0.17236169774086638</v>
      </c>
      <c r="L335">
        <f>VLOOKUP(Table2[[#This Row],[Key]],[1]!Table1[#Data],7,0)</f>
        <v>4.2664731378806797</v>
      </c>
      <c r="M335">
        <f>VLOOKUP(Table2[[#This Row],[Key]],[1]!Table1[#Data],8,0)</f>
        <v>3.9</v>
      </c>
      <c r="N335">
        <f>Table2[[#This Row],[Auto Arima]]-Table2[[#This Row],[Actual]]</f>
        <v>0.36647313788067981</v>
      </c>
      <c r="O335">
        <f>_xlfn.NORM.DIST(Table2[[#This Row],[Bias_Arima]],AVERAGE(Table2[Bias_Arima]),_xlfn.STDEV.P(Table2[Bias_Arima]),FALSE)</f>
        <v>0.447446332572626</v>
      </c>
      <c r="P335">
        <f>Table2[[#This Row],[WA]]-Table2[[#This Row],[Actual]]</f>
        <v>0</v>
      </c>
      <c r="Q335">
        <f>_xlfn.NORM.DIST(Table2[[#This Row],[Bias_WA]],AVERAGE(Table2[Bias_WA]),_xlfn.STDEV.P(Table2[Bias_WA]),FALSE)</f>
        <v>0.38346033263358809</v>
      </c>
      <c r="R335">
        <f>ABS(Table2[[#This Row],[Bias_Arima]])</f>
        <v>0.36647313788067981</v>
      </c>
      <c r="S335">
        <f>ABS(Table2[[#This Row],[Bias_WA]])</f>
        <v>0</v>
      </c>
    </row>
    <row r="336" spans="1:19" x14ac:dyDescent="0.2">
      <c r="A336" t="str">
        <f>CONCATENATE(Table2[[#This Row],[Sector]],YEAR(Table2[[#This Row],[Cutoff]]),ROUNDUP(MONTH(Table2[[#This Row],[Cutoff]])/3,0),YEAR(Table2[[#This Row],[TargetDate]]),ROUNDUP(MONTH(Table2[[#This Row],[TargetDate]])/3,0))</f>
        <v>D Energievoorziening2020120214</v>
      </c>
      <c r="B336" t="s">
        <v>22</v>
      </c>
      <c r="C336" s="3">
        <v>43831</v>
      </c>
      <c r="D336" s="3">
        <v>44470</v>
      </c>
      <c r="E336">
        <v>7</v>
      </c>
      <c r="F336">
        <v>4.6652636492592379</v>
      </c>
      <c r="G336">
        <v>4.8</v>
      </c>
      <c r="H336">
        <v>0.13473635074076201</v>
      </c>
      <c r="I336">
        <v>2.807007307099207</v>
      </c>
      <c r="J336">
        <v>-0.13473635074076201</v>
      </c>
      <c r="K336">
        <f>_xlfn.NORM.DIST(Table2[[#This Row],[Bias_RF]],AVERAGE(Table2[Bias_RF]),_xlfn.STDEV.P(Table2[Bias_RF]),FALSE)</f>
        <v>0.42309424666197254</v>
      </c>
      <c r="L336">
        <f>VLOOKUP(Table2[[#This Row],[Key]],[1]!Table1[#Data],7,0)</f>
        <v>5.0322193427830904</v>
      </c>
      <c r="M336">
        <f>VLOOKUP(Table2[[#This Row],[Key]],[1]!Table1[#Data],8,0)</f>
        <v>4.3999999999999897</v>
      </c>
      <c r="N336">
        <f>Table2[[#This Row],[Auto Arima]]-Table2[[#This Row],[Actual]]</f>
        <v>0.23221934278309053</v>
      </c>
      <c r="O336">
        <f>_xlfn.NORM.DIST(Table2[[#This Row],[Bias_Arima]],AVERAGE(Table2[Bias_Arima]),_xlfn.STDEV.P(Table2[Bias_Arima]),FALSE)</f>
        <v>0.53769417851908685</v>
      </c>
      <c r="P336">
        <f>Table2[[#This Row],[WA]]-Table2[[#This Row],[Actual]]</f>
        <v>-0.40000000000001013</v>
      </c>
      <c r="Q336">
        <f>_xlfn.NORM.DIST(Table2[[#This Row],[Bias_WA]],AVERAGE(Table2[Bias_WA]),_xlfn.STDEV.P(Table2[Bias_WA]),FALSE)</f>
        <v>0.65800002201620922</v>
      </c>
      <c r="R336">
        <f>ABS(Table2[[#This Row],[Bias_Arima]])</f>
        <v>0.23221934278309053</v>
      </c>
      <c r="S336">
        <f>ABS(Table2[[#This Row],[Bias_WA]])</f>
        <v>0.40000000000001013</v>
      </c>
    </row>
    <row r="337" spans="1:19" x14ac:dyDescent="0.2">
      <c r="A337" t="str">
        <f>CONCATENATE(Table2[[#This Row],[Sector]],YEAR(Table2[[#This Row],[Cutoff]]),ROUNDUP(MONTH(Table2[[#This Row],[Cutoff]])/3,0),YEAR(Table2[[#This Row],[TargetDate]]),ROUNDUP(MONTH(Table2[[#This Row],[TargetDate]])/3,0))</f>
        <v>D Energievoorziening2020120221</v>
      </c>
      <c r="B337" t="s">
        <v>22</v>
      </c>
      <c r="C337" s="3">
        <v>43831</v>
      </c>
      <c r="D337" s="3">
        <v>44562</v>
      </c>
      <c r="E337">
        <v>8</v>
      </c>
      <c r="F337">
        <v>4.6849944934150809</v>
      </c>
      <c r="G337">
        <v>5.4</v>
      </c>
      <c r="H337">
        <v>0.71500550658491946</v>
      </c>
      <c r="I337">
        <v>13.240842714535541</v>
      </c>
      <c r="J337">
        <v>-0.71500550658491946</v>
      </c>
      <c r="K337">
        <f>_xlfn.NORM.DIST(Table2[[#This Row],[Bias_RF]],AVERAGE(Table2[Bias_RF]),_xlfn.STDEV.P(Table2[Bias_RF]),FALSE)</f>
        <v>0.54373788143272272</v>
      </c>
      <c r="L337">
        <f>VLOOKUP(Table2[[#This Row],[Key]],[1]!Table1[#Data],7,0)</f>
        <v>5.4322193427830898</v>
      </c>
      <c r="M337">
        <f>VLOOKUP(Table2[[#This Row],[Key]],[1]!Table1[#Data],8,0)</f>
        <v>4.8333333333333304</v>
      </c>
      <c r="N337">
        <f>Table2[[#This Row],[Auto Arima]]-Table2[[#This Row],[Actual]]</f>
        <v>3.2219342783089466E-2</v>
      </c>
      <c r="O337">
        <f>_xlfn.NORM.DIST(Table2[[#This Row],[Bias_Arima]],AVERAGE(Table2[Bias_Arima]),_xlfn.STDEV.P(Table2[Bias_Arima]),FALSE)</f>
        <v>0.64138220218333097</v>
      </c>
      <c r="P337">
        <f>Table2[[#This Row],[WA]]-Table2[[#This Row],[Actual]]</f>
        <v>-0.56666666666666998</v>
      </c>
      <c r="Q337">
        <f>_xlfn.NORM.DIST(Table2[[#This Row],[Bias_WA]],AVERAGE(Table2[Bias_WA]),_xlfn.STDEV.P(Table2[Bias_WA]),FALSE)</f>
        <v>0.70881241059406874</v>
      </c>
      <c r="R337">
        <f>ABS(Table2[[#This Row],[Bias_Arima]])</f>
        <v>3.2219342783089466E-2</v>
      </c>
      <c r="S337">
        <f>ABS(Table2[[#This Row],[Bias_WA]])</f>
        <v>0.56666666666666998</v>
      </c>
    </row>
    <row r="338" spans="1:19" x14ac:dyDescent="0.2">
      <c r="A338" t="str">
        <f>CONCATENATE(Table2[[#This Row],[Sector]],YEAR(Table2[[#This Row],[Cutoff]]),ROUNDUP(MONTH(Table2[[#This Row],[Cutoff]])/3,0),YEAR(Table2[[#This Row],[TargetDate]]),ROUNDUP(MONTH(Table2[[#This Row],[TargetDate]])/3,0))</f>
        <v>D Energievoorziening2020220203</v>
      </c>
      <c r="B338" t="s">
        <v>22</v>
      </c>
      <c r="C338" s="3">
        <v>43922</v>
      </c>
      <c r="D338" s="3">
        <v>44013</v>
      </c>
      <c r="E338">
        <v>1</v>
      </c>
      <c r="F338">
        <v>4.1448611194361176</v>
      </c>
      <c r="G338">
        <v>3.6</v>
      </c>
      <c r="H338">
        <v>0.54486111943611837</v>
      </c>
      <c r="I338">
        <v>15.135031095447729</v>
      </c>
      <c r="J338">
        <v>0.54486111943611837</v>
      </c>
      <c r="K338">
        <f>_xlfn.NORM.DIST(Table2[[#This Row],[Bias_RF]],AVERAGE(Table2[Bias_RF]),_xlfn.STDEV.P(Table2[Bias_RF]),FALSE)</f>
        <v>0.1416487541038319</v>
      </c>
      <c r="L338">
        <f>VLOOKUP(Table2[[#This Row],[Key]],[1]!Table1[#Data],7,0)</f>
        <v>3.52705547151499</v>
      </c>
      <c r="M338">
        <f>VLOOKUP(Table2[[#This Row],[Key]],[1]!Table1[#Data],8,0)</f>
        <v>3.9</v>
      </c>
      <c r="N338">
        <f>Table2[[#This Row],[Auto Arima]]-Table2[[#This Row],[Actual]]</f>
        <v>-7.2944528485010096E-2</v>
      </c>
      <c r="O338">
        <f>_xlfn.NORM.DIST(Table2[[#This Row],[Bias_Arima]],AVERAGE(Table2[Bias_Arima]),_xlfn.STDEV.P(Table2[Bias_Arima]),FALSE)</f>
        <v>0.67155817140447982</v>
      </c>
      <c r="P338">
        <f>Table2[[#This Row],[WA]]-Table2[[#This Row],[Actual]]</f>
        <v>0.29999999999999982</v>
      </c>
      <c r="Q338">
        <f>_xlfn.NORM.DIST(Table2[[#This Row],[Bias_WA]],AVERAGE(Table2[Bias_WA]),_xlfn.STDEV.P(Table2[Bias_WA]),FALSE)</f>
        <v>0.18298308707274211</v>
      </c>
      <c r="R338">
        <f>ABS(Table2[[#This Row],[Bias_Arima]])</f>
        <v>7.2944528485010096E-2</v>
      </c>
      <c r="S338">
        <f>ABS(Table2[[#This Row],[Bias_WA]])</f>
        <v>0.29999999999999982</v>
      </c>
    </row>
    <row r="339" spans="1:19" x14ac:dyDescent="0.2">
      <c r="A339" t="str">
        <f>CONCATENATE(Table2[[#This Row],[Sector]],YEAR(Table2[[#This Row],[Cutoff]]),ROUNDUP(MONTH(Table2[[#This Row],[Cutoff]])/3,0),YEAR(Table2[[#This Row],[TargetDate]]),ROUNDUP(MONTH(Table2[[#This Row],[TargetDate]])/3,0))</f>
        <v>D Energievoorziening2020220204</v>
      </c>
      <c r="B339" t="s">
        <v>22</v>
      </c>
      <c r="C339" s="3">
        <v>43922</v>
      </c>
      <c r="D339" s="3">
        <v>44105</v>
      </c>
      <c r="E339">
        <v>2</v>
      </c>
      <c r="F339">
        <v>4.1448611194361176</v>
      </c>
      <c r="G339">
        <v>4.2</v>
      </c>
      <c r="H339">
        <v>5.513888056388172E-2</v>
      </c>
      <c r="I339">
        <v>1.3128304896162311</v>
      </c>
      <c r="J339">
        <v>-5.513888056388172E-2</v>
      </c>
      <c r="K339">
        <f>_xlfn.NORM.DIST(Table2[[#This Row],[Bias_RF]],AVERAGE(Table2[Bias_RF]),_xlfn.STDEV.P(Table2[Bias_RF]),FALSE)</f>
        <v>0.38919467217646081</v>
      </c>
      <c r="L339">
        <f>VLOOKUP(Table2[[#This Row],[Key]],[1]!Table1[#Data],7,0)</f>
        <v>4.2486171504432102</v>
      </c>
      <c r="M339">
        <f>VLOOKUP(Table2[[#This Row],[Key]],[1]!Table1[#Data],8,0)</f>
        <v>4.3999999999999897</v>
      </c>
      <c r="N339">
        <f>Table2[[#This Row],[Auto Arima]]-Table2[[#This Row],[Actual]]</f>
        <v>4.8617150443210022E-2</v>
      </c>
      <c r="O339">
        <f>_xlfn.NORM.DIST(Table2[[#This Row],[Bias_Arima]],AVERAGE(Table2[Bias_Arima]),_xlfn.STDEV.P(Table2[Bias_Arima]),FALSE)</f>
        <v>0.63495447565434526</v>
      </c>
      <c r="P339">
        <f>Table2[[#This Row],[WA]]-Table2[[#This Row],[Actual]]</f>
        <v>0.19999999999998952</v>
      </c>
      <c r="Q339">
        <f>_xlfn.NORM.DIST(Table2[[#This Row],[Bias_WA]],AVERAGE(Table2[Bias_WA]),_xlfn.STDEV.P(Table2[Bias_WA]),FALSE)</f>
        <v>0.24174896811947669</v>
      </c>
      <c r="R339">
        <f>ABS(Table2[[#This Row],[Bias_Arima]])</f>
        <v>4.8617150443210022E-2</v>
      </c>
      <c r="S339">
        <f>ABS(Table2[[#This Row],[Bias_WA]])</f>
        <v>0.19999999999998952</v>
      </c>
    </row>
    <row r="340" spans="1:19" x14ac:dyDescent="0.2">
      <c r="A340" t="str">
        <f>CONCATENATE(Table2[[#This Row],[Sector]],YEAR(Table2[[#This Row],[Cutoff]]),ROUNDUP(MONTH(Table2[[#This Row],[Cutoff]])/3,0),YEAR(Table2[[#This Row],[TargetDate]]),ROUNDUP(MONTH(Table2[[#This Row],[TargetDate]])/3,0))</f>
        <v>D Energievoorziening2020220211</v>
      </c>
      <c r="B340" t="s">
        <v>22</v>
      </c>
      <c r="C340" s="3">
        <v>43922</v>
      </c>
      <c r="D340" s="3">
        <v>44197</v>
      </c>
      <c r="E340">
        <v>3</v>
      </c>
      <c r="F340">
        <v>4.5165920496170493</v>
      </c>
      <c r="G340">
        <v>4.0999999999999996</v>
      </c>
      <c r="H340">
        <v>0.41659204961704971</v>
      </c>
      <c r="I340">
        <v>10.16078169797682</v>
      </c>
      <c r="J340">
        <v>0.41659204961704971</v>
      </c>
      <c r="K340">
        <f>_xlfn.NORM.DIST(Table2[[#This Row],[Bias_RF]],AVERAGE(Table2[Bias_RF]),_xlfn.STDEV.P(Table2[Bias_RF]),FALSE)</f>
        <v>0.18604579756291845</v>
      </c>
      <c r="L340">
        <f>VLOOKUP(Table2[[#This Row],[Key]],[1]!Table1[#Data],7,0)</f>
        <v>4.6486171504432097</v>
      </c>
      <c r="M340">
        <f>VLOOKUP(Table2[[#This Row],[Key]],[1]!Table1[#Data],8,0)</f>
        <v>4.8333333333333304</v>
      </c>
      <c r="N340">
        <f>Table2[[#This Row],[Auto Arima]]-Table2[[#This Row],[Actual]]</f>
        <v>0.54861715044321002</v>
      </c>
      <c r="O340">
        <f>_xlfn.NORM.DIST(Table2[[#This Row],[Bias_Arima]],AVERAGE(Table2[Bias_Arima]),_xlfn.STDEV.P(Table2[Bias_Arima]),FALSE)</f>
        <v>0.32064644429564487</v>
      </c>
      <c r="P340">
        <f>Table2[[#This Row],[WA]]-Table2[[#This Row],[Actual]]</f>
        <v>0.73333333333333073</v>
      </c>
      <c r="Q340">
        <f>_xlfn.NORM.DIST(Table2[[#This Row],[Bias_WA]],AVERAGE(Table2[Bias_WA]),_xlfn.STDEV.P(Table2[Bias_WA]),FALSE)</f>
        <v>3.7864127885287702E-2</v>
      </c>
      <c r="R340">
        <f>ABS(Table2[[#This Row],[Bias_Arima]])</f>
        <v>0.54861715044321002</v>
      </c>
      <c r="S340">
        <f>ABS(Table2[[#This Row],[Bias_WA]])</f>
        <v>0.73333333333333073</v>
      </c>
    </row>
    <row r="341" spans="1:19" x14ac:dyDescent="0.2">
      <c r="A341" t="str">
        <f>CONCATENATE(Table2[[#This Row],[Sector]],YEAR(Table2[[#This Row],[Cutoff]]),ROUNDUP(MONTH(Table2[[#This Row],[Cutoff]])/3,0),YEAR(Table2[[#This Row],[TargetDate]]),ROUNDUP(MONTH(Table2[[#This Row],[TargetDate]])/3,0))</f>
        <v>D Energievoorziening2020220212</v>
      </c>
      <c r="B341" t="s">
        <v>22</v>
      </c>
      <c r="C341" s="3">
        <v>43922</v>
      </c>
      <c r="D341" s="3">
        <v>44287</v>
      </c>
      <c r="E341">
        <v>4</v>
      </c>
      <c r="F341">
        <v>4.3604374181374173</v>
      </c>
      <c r="G341">
        <v>4</v>
      </c>
      <c r="H341">
        <v>0.36043741813741731</v>
      </c>
      <c r="I341">
        <v>9.0109354534354313</v>
      </c>
      <c r="J341">
        <v>0.36043741813741731</v>
      </c>
      <c r="K341">
        <f>_xlfn.NORM.DIST(Table2[[#This Row],[Bias_RF]],AVERAGE(Table2[Bias_RF]),_xlfn.STDEV.P(Table2[Bias_RF]),FALSE)</f>
        <v>0.20761195976277777</v>
      </c>
      <c r="L341">
        <f>VLOOKUP(Table2[[#This Row],[Key]],[1]!Table1[#Data],7,0)</f>
        <v>4.5323714887660698</v>
      </c>
      <c r="M341">
        <f>VLOOKUP(Table2[[#This Row],[Key]],[1]!Table1[#Data],8,0)</f>
        <v>4</v>
      </c>
      <c r="N341">
        <f>Table2[[#This Row],[Auto Arima]]-Table2[[#This Row],[Actual]]</f>
        <v>0.53237148876606977</v>
      </c>
      <c r="O341">
        <f>_xlfn.NORM.DIST(Table2[[#This Row],[Bias_Arima]],AVERAGE(Table2[Bias_Arima]),_xlfn.STDEV.P(Table2[Bias_Arima]),FALSE)</f>
        <v>0.33161840567039752</v>
      </c>
      <c r="P341">
        <f>Table2[[#This Row],[WA]]-Table2[[#This Row],[Actual]]</f>
        <v>0</v>
      </c>
      <c r="Q341">
        <f>_xlfn.NORM.DIST(Table2[[#This Row],[Bias_WA]],AVERAGE(Table2[Bias_WA]),_xlfn.STDEV.P(Table2[Bias_WA]),FALSE)</f>
        <v>0.38346033263358809</v>
      </c>
      <c r="R341">
        <f>ABS(Table2[[#This Row],[Bias_Arima]])</f>
        <v>0.53237148876606977</v>
      </c>
      <c r="S341">
        <f>ABS(Table2[[#This Row],[Bias_WA]])</f>
        <v>0</v>
      </c>
    </row>
    <row r="342" spans="1:19" x14ac:dyDescent="0.2">
      <c r="A342" t="str">
        <f>CONCATENATE(Table2[[#This Row],[Sector]],YEAR(Table2[[#This Row],[Cutoff]]),ROUNDUP(MONTH(Table2[[#This Row],[Cutoff]])/3,0),YEAR(Table2[[#This Row],[TargetDate]]),ROUNDUP(MONTH(Table2[[#This Row],[TargetDate]])/3,0))</f>
        <v>D Energievoorziening2020220213</v>
      </c>
      <c r="B342" t="s">
        <v>22</v>
      </c>
      <c r="C342" s="3">
        <v>43922</v>
      </c>
      <c r="D342" s="3">
        <v>44378</v>
      </c>
      <c r="E342">
        <v>5</v>
      </c>
      <c r="F342">
        <v>4.1448611194361176</v>
      </c>
      <c r="G342">
        <v>3.9</v>
      </c>
      <c r="H342">
        <v>0.24486111943611849</v>
      </c>
      <c r="I342">
        <v>6.2784902419517579</v>
      </c>
      <c r="J342">
        <v>0.24486111943611849</v>
      </c>
      <c r="K342">
        <f>_xlfn.NORM.DIST(Table2[[#This Row],[Bias_RF]],AVERAGE(Table2[Bias_RF]),_xlfn.STDEV.P(Table2[Bias_RF]),FALSE)</f>
        <v>0.25540548202515134</v>
      </c>
      <c r="L342">
        <f>VLOOKUP(Table2[[#This Row],[Key]],[1]!Table1[#Data],7,0)</f>
        <v>4.2594269602810702</v>
      </c>
      <c r="M342">
        <f>VLOOKUP(Table2[[#This Row],[Key]],[1]!Table1[#Data],8,0)</f>
        <v>3.9</v>
      </c>
      <c r="N342">
        <f>Table2[[#This Row],[Auto Arima]]-Table2[[#This Row],[Actual]]</f>
        <v>0.35942696028107024</v>
      </c>
      <c r="O342">
        <f>_xlfn.NORM.DIST(Table2[[#This Row],[Bias_Arima]],AVERAGE(Table2[Bias_Arima]),_xlfn.STDEV.P(Table2[Bias_Arima]),FALSE)</f>
        <v>0.45237218461413847</v>
      </c>
      <c r="P342">
        <f>Table2[[#This Row],[WA]]-Table2[[#This Row],[Actual]]</f>
        <v>0</v>
      </c>
      <c r="Q342">
        <f>_xlfn.NORM.DIST(Table2[[#This Row],[Bias_WA]],AVERAGE(Table2[Bias_WA]),_xlfn.STDEV.P(Table2[Bias_WA]),FALSE)</f>
        <v>0.38346033263358809</v>
      </c>
      <c r="R342">
        <f>ABS(Table2[[#This Row],[Bias_Arima]])</f>
        <v>0.35942696028107024</v>
      </c>
      <c r="S342">
        <f>ABS(Table2[[#This Row],[Bias_WA]])</f>
        <v>0</v>
      </c>
    </row>
    <row r="343" spans="1:19" x14ac:dyDescent="0.2">
      <c r="A343" t="str">
        <f>CONCATENATE(Table2[[#This Row],[Sector]],YEAR(Table2[[#This Row],[Cutoff]]),ROUNDUP(MONTH(Table2[[#This Row],[Cutoff]])/3,0),YEAR(Table2[[#This Row],[TargetDate]]),ROUNDUP(MONTH(Table2[[#This Row],[TargetDate]])/3,0))</f>
        <v>D Energievoorziening2020220214</v>
      </c>
      <c r="B343" t="s">
        <v>22</v>
      </c>
      <c r="C343" s="3">
        <v>43922</v>
      </c>
      <c r="D343" s="3">
        <v>44470</v>
      </c>
      <c r="E343">
        <v>6</v>
      </c>
      <c r="F343">
        <v>4.5165920496170493</v>
      </c>
      <c r="G343">
        <v>4.8</v>
      </c>
      <c r="H343">
        <v>0.28340795038295052</v>
      </c>
      <c r="I343">
        <v>5.9043322996448033</v>
      </c>
      <c r="J343">
        <v>-0.28340795038295052</v>
      </c>
      <c r="K343">
        <f>_xlfn.NORM.DIST(Table2[[#This Row],[Bias_RF]],AVERAGE(Table2[Bias_RF]),_xlfn.STDEV.P(Table2[Bias_RF]),FALSE)</f>
        <v>0.4790753072802596</v>
      </c>
      <c r="L343">
        <f>VLOOKUP(Table2[[#This Row],[Key]],[1]!Table1[#Data],7,0)</f>
        <v>5.0106518585687203</v>
      </c>
      <c r="M343">
        <f>VLOOKUP(Table2[[#This Row],[Key]],[1]!Table1[#Data],8,0)</f>
        <v>4.3999999999999897</v>
      </c>
      <c r="N343">
        <f>Table2[[#This Row],[Auto Arima]]-Table2[[#This Row],[Actual]]</f>
        <v>0.21065185856872048</v>
      </c>
      <c r="O343">
        <f>_xlfn.NORM.DIST(Table2[[#This Row],[Bias_Arima]],AVERAGE(Table2[Bias_Arima]),_xlfn.STDEV.P(Table2[Bias_Arima]),FALSE)</f>
        <v>0.55109710568826376</v>
      </c>
      <c r="P343">
        <f>Table2[[#This Row],[WA]]-Table2[[#This Row],[Actual]]</f>
        <v>-0.40000000000001013</v>
      </c>
      <c r="Q343">
        <f>_xlfn.NORM.DIST(Table2[[#This Row],[Bias_WA]],AVERAGE(Table2[Bias_WA]),_xlfn.STDEV.P(Table2[Bias_WA]),FALSE)</f>
        <v>0.65800002201620922</v>
      </c>
      <c r="R343">
        <f>ABS(Table2[[#This Row],[Bias_Arima]])</f>
        <v>0.21065185856872048</v>
      </c>
      <c r="S343">
        <f>ABS(Table2[[#This Row],[Bias_WA]])</f>
        <v>0.40000000000001013</v>
      </c>
    </row>
    <row r="344" spans="1:19" x14ac:dyDescent="0.2">
      <c r="A344" t="str">
        <f>CONCATENATE(Table2[[#This Row],[Sector]],YEAR(Table2[[#This Row],[Cutoff]]),ROUNDUP(MONTH(Table2[[#This Row],[Cutoff]])/3,0),YEAR(Table2[[#This Row],[TargetDate]]),ROUNDUP(MONTH(Table2[[#This Row],[TargetDate]])/3,0))</f>
        <v>D Energievoorziening2020220221</v>
      </c>
      <c r="B344" t="s">
        <v>22</v>
      </c>
      <c r="C344" s="3">
        <v>43922</v>
      </c>
      <c r="D344" s="3">
        <v>44562</v>
      </c>
      <c r="E344">
        <v>7</v>
      </c>
      <c r="F344">
        <v>4.7194353269279734</v>
      </c>
      <c r="G344">
        <v>5.4</v>
      </c>
      <c r="H344">
        <v>0.68056467307202695</v>
      </c>
      <c r="I344">
        <v>12.60304950133383</v>
      </c>
      <c r="J344">
        <v>-0.68056467307202695</v>
      </c>
      <c r="K344">
        <f>_xlfn.NORM.DIST(Table2[[#This Row],[Bias_RF]],AVERAGE(Table2[Bias_RF]),_xlfn.STDEV.P(Table2[Bias_RF]),FALSE)</f>
        <v>0.54519931314868075</v>
      </c>
      <c r="L344">
        <f>VLOOKUP(Table2[[#This Row],[Key]],[1]!Table1[#Data],7,0)</f>
        <v>5.4106518585687198</v>
      </c>
      <c r="M344">
        <f>VLOOKUP(Table2[[#This Row],[Key]],[1]!Table1[#Data],8,0)</f>
        <v>4.8333333333333304</v>
      </c>
      <c r="N344">
        <f>Table2[[#This Row],[Auto Arima]]-Table2[[#This Row],[Actual]]</f>
        <v>1.0651858568719419E-2</v>
      </c>
      <c r="O344">
        <f>_xlfn.NORM.DIST(Table2[[#This Row],[Bias_Arima]],AVERAGE(Table2[Bias_Arima]),_xlfn.STDEV.P(Table2[Bias_Arima]),FALSE)</f>
        <v>0.64916084463954737</v>
      </c>
      <c r="P344">
        <f>Table2[[#This Row],[WA]]-Table2[[#This Row],[Actual]]</f>
        <v>-0.56666666666666998</v>
      </c>
      <c r="Q344">
        <f>_xlfn.NORM.DIST(Table2[[#This Row],[Bias_WA]],AVERAGE(Table2[Bias_WA]),_xlfn.STDEV.P(Table2[Bias_WA]),FALSE)</f>
        <v>0.70881241059406874</v>
      </c>
      <c r="R344">
        <f>ABS(Table2[[#This Row],[Bias_Arima]])</f>
        <v>1.0651858568719419E-2</v>
      </c>
      <c r="S344">
        <f>ABS(Table2[[#This Row],[Bias_WA]])</f>
        <v>0.56666666666666998</v>
      </c>
    </row>
    <row r="345" spans="1:19" x14ac:dyDescent="0.2">
      <c r="A345" t="str">
        <f>CONCATENATE(Table2[[#This Row],[Sector]],YEAR(Table2[[#This Row],[Cutoff]]),ROUNDUP(MONTH(Table2[[#This Row],[Cutoff]])/3,0),YEAR(Table2[[#This Row],[TargetDate]]),ROUNDUP(MONTH(Table2[[#This Row],[TargetDate]])/3,0))</f>
        <v>D Energievoorziening2020220222</v>
      </c>
      <c r="B345" t="s">
        <v>22</v>
      </c>
      <c r="C345" s="3">
        <v>43922</v>
      </c>
      <c r="D345" s="3">
        <v>44652</v>
      </c>
      <c r="E345">
        <v>8</v>
      </c>
      <c r="F345">
        <v>4.7194353269279734</v>
      </c>
      <c r="G345">
        <v>4.9000000000000004</v>
      </c>
      <c r="H345">
        <v>0.18056467307202689</v>
      </c>
      <c r="I345">
        <v>3.6849933280005498</v>
      </c>
      <c r="J345">
        <v>-0.18056467307202689</v>
      </c>
      <c r="K345">
        <f>_xlfn.NORM.DIST(Table2[[#This Row],[Bias_RF]],AVERAGE(Table2[Bias_RF]),_xlfn.STDEV.P(Table2[Bias_RF]),FALSE)</f>
        <v>0.44155622083900781</v>
      </c>
      <c r="L345">
        <f>VLOOKUP(Table2[[#This Row],[Key]],[1]!Table1[#Data],7,0)</f>
        <v>4.9075344475148404</v>
      </c>
      <c r="M345">
        <f>VLOOKUP(Table2[[#This Row],[Key]],[1]!Table1[#Data],8,0)</f>
        <v>4</v>
      </c>
      <c r="N345">
        <f>Table2[[#This Row],[Auto Arima]]-Table2[[#This Row],[Actual]]</f>
        <v>7.5344475148400036E-3</v>
      </c>
      <c r="O345">
        <f>_xlfn.NORM.DIST(Table2[[#This Row],[Bias_Arima]],AVERAGE(Table2[Bias_Arima]),_xlfn.STDEV.P(Table2[Bias_Arima]),FALSE)</f>
        <v>0.65022007603847343</v>
      </c>
      <c r="P345">
        <f>Table2[[#This Row],[WA]]-Table2[[#This Row],[Actual]]</f>
        <v>-0.90000000000000036</v>
      </c>
      <c r="Q345">
        <f>_xlfn.NORM.DIST(Table2[[#This Row],[Bias_WA]],AVERAGE(Table2[Bias_WA]),_xlfn.STDEV.P(Table2[Bias_WA]),FALSE)</f>
        <v>0.63055238523174562</v>
      </c>
      <c r="R345">
        <f>ABS(Table2[[#This Row],[Bias_Arima]])</f>
        <v>7.5344475148400036E-3</v>
      </c>
      <c r="S345">
        <f>ABS(Table2[[#This Row],[Bias_WA]])</f>
        <v>0.90000000000000036</v>
      </c>
    </row>
    <row r="346" spans="1:19" x14ac:dyDescent="0.2">
      <c r="A346" t="str">
        <f>CONCATENATE(Table2[[#This Row],[Sector]],YEAR(Table2[[#This Row],[Cutoff]]),ROUNDUP(MONTH(Table2[[#This Row],[Cutoff]])/3,0),YEAR(Table2[[#This Row],[TargetDate]]),ROUNDUP(MONTH(Table2[[#This Row],[TargetDate]])/3,0))</f>
        <v>D Energievoorziening2020320204</v>
      </c>
      <c r="B346" t="s">
        <v>22</v>
      </c>
      <c r="C346" s="3">
        <v>44013</v>
      </c>
      <c r="D346" s="3">
        <v>44105</v>
      </c>
      <c r="E346">
        <v>1</v>
      </c>
      <c r="F346">
        <v>4.0156814098483213</v>
      </c>
      <c r="G346">
        <v>4.2</v>
      </c>
      <c r="H346">
        <v>0.18431859015167881</v>
      </c>
      <c r="I346">
        <v>4.3885378607542576</v>
      </c>
      <c r="J346">
        <v>-0.18431859015167881</v>
      </c>
      <c r="K346">
        <f>_xlfn.NORM.DIST(Table2[[#This Row],[Bias_RF]],AVERAGE(Table2[Bias_RF]),_xlfn.STDEV.P(Table2[Bias_RF]),FALSE)</f>
        <v>0.44302662447771712</v>
      </c>
      <c r="L346">
        <f>VLOOKUP(Table2[[#This Row],[Key]],[1]!Table1[#Data],7,0)</f>
        <v>4.2609120368930702</v>
      </c>
      <c r="M346">
        <f>VLOOKUP(Table2[[#This Row],[Key]],[1]!Table1[#Data],8,0)</f>
        <v>4.3999999999999897</v>
      </c>
      <c r="N346">
        <f>Table2[[#This Row],[Auto Arima]]-Table2[[#This Row],[Actual]]</f>
        <v>6.091203689307001E-2</v>
      </c>
      <c r="O346">
        <f>_xlfn.NORM.DIST(Table2[[#This Row],[Bias_Arima]],AVERAGE(Table2[Bias_Arima]),_xlfn.STDEV.P(Table2[Bias_Arima]),FALSE)</f>
        <v>0.62985359890909742</v>
      </c>
      <c r="P346">
        <f>Table2[[#This Row],[WA]]-Table2[[#This Row],[Actual]]</f>
        <v>0.19999999999998952</v>
      </c>
      <c r="Q346">
        <f>_xlfn.NORM.DIST(Table2[[#This Row],[Bias_WA]],AVERAGE(Table2[Bias_WA]),_xlfn.STDEV.P(Table2[Bias_WA]),FALSE)</f>
        <v>0.24174896811947669</v>
      </c>
      <c r="R346">
        <f>ABS(Table2[[#This Row],[Bias_Arima]])</f>
        <v>6.091203689307001E-2</v>
      </c>
      <c r="S346">
        <f>ABS(Table2[[#This Row],[Bias_WA]])</f>
        <v>0.19999999999998952</v>
      </c>
    </row>
    <row r="347" spans="1:19" x14ac:dyDescent="0.2">
      <c r="A347" t="str">
        <f>CONCATENATE(Table2[[#This Row],[Sector]],YEAR(Table2[[#This Row],[Cutoff]]),ROUNDUP(MONTH(Table2[[#This Row],[Cutoff]])/3,0),YEAR(Table2[[#This Row],[TargetDate]]),ROUNDUP(MONTH(Table2[[#This Row],[TargetDate]])/3,0))</f>
        <v>D Energievoorziening2020320211</v>
      </c>
      <c r="B347" t="s">
        <v>22</v>
      </c>
      <c r="C347" s="3">
        <v>44013</v>
      </c>
      <c r="D347" s="3">
        <v>44197</v>
      </c>
      <c r="E347">
        <v>2</v>
      </c>
      <c r="F347">
        <v>4.4130014769544177</v>
      </c>
      <c r="G347">
        <v>4.0999999999999996</v>
      </c>
      <c r="H347">
        <v>0.31300147695441799</v>
      </c>
      <c r="I347">
        <v>7.6341823647419034</v>
      </c>
      <c r="J347">
        <v>0.31300147695441799</v>
      </c>
      <c r="K347">
        <f>_xlfn.NORM.DIST(Table2[[#This Row],[Bias_RF]],AVERAGE(Table2[Bias_RF]),_xlfn.STDEV.P(Table2[Bias_RF]),FALSE)</f>
        <v>0.22672231839411702</v>
      </c>
      <c r="L347">
        <f>VLOOKUP(Table2[[#This Row],[Key]],[1]!Table1[#Data],7,0)</f>
        <v>4.6609120368930697</v>
      </c>
      <c r="M347">
        <f>VLOOKUP(Table2[[#This Row],[Key]],[1]!Table1[#Data],8,0)</f>
        <v>4.8333333333333304</v>
      </c>
      <c r="N347">
        <f>Table2[[#This Row],[Auto Arima]]-Table2[[#This Row],[Actual]]</f>
        <v>0.56091203689307001</v>
      </c>
      <c r="O347">
        <f>_xlfn.NORM.DIST(Table2[[#This Row],[Bias_Arima]],AVERAGE(Table2[Bias_Arima]),_xlfn.STDEV.P(Table2[Bias_Arima]),FALSE)</f>
        <v>0.31242500449935551</v>
      </c>
      <c r="P347">
        <f>Table2[[#This Row],[WA]]-Table2[[#This Row],[Actual]]</f>
        <v>0.73333333333333073</v>
      </c>
      <c r="Q347">
        <f>_xlfn.NORM.DIST(Table2[[#This Row],[Bias_WA]],AVERAGE(Table2[Bias_WA]),_xlfn.STDEV.P(Table2[Bias_WA]),FALSE)</f>
        <v>3.7864127885287702E-2</v>
      </c>
      <c r="R347">
        <f>ABS(Table2[[#This Row],[Bias_Arima]])</f>
        <v>0.56091203689307001</v>
      </c>
      <c r="S347">
        <f>ABS(Table2[[#This Row],[Bias_WA]])</f>
        <v>0.73333333333333073</v>
      </c>
    </row>
    <row r="348" spans="1:19" x14ac:dyDescent="0.2">
      <c r="A348" t="str">
        <f>CONCATENATE(Table2[[#This Row],[Sector]],YEAR(Table2[[#This Row],[Cutoff]]),ROUNDUP(MONTH(Table2[[#This Row],[Cutoff]])/3,0),YEAR(Table2[[#This Row],[TargetDate]]),ROUNDUP(MONTH(Table2[[#This Row],[TargetDate]])/3,0))</f>
        <v>D Energievoorziening2020320212</v>
      </c>
      <c r="B348" t="s">
        <v>22</v>
      </c>
      <c r="C348" s="3">
        <v>44013</v>
      </c>
      <c r="D348" s="3">
        <v>44287</v>
      </c>
      <c r="E348">
        <v>3</v>
      </c>
      <c r="F348">
        <v>4.2547486578780704</v>
      </c>
      <c r="G348">
        <v>4</v>
      </c>
      <c r="H348">
        <v>0.25474865787806961</v>
      </c>
      <c r="I348">
        <v>6.3687164469517388</v>
      </c>
      <c r="J348">
        <v>0.25474865787806961</v>
      </c>
      <c r="K348">
        <f>_xlfn.NORM.DIST(Table2[[#This Row],[Bias_RF]],AVERAGE(Table2[Bias_RF]),_xlfn.STDEV.P(Table2[Bias_RF]),FALSE)</f>
        <v>0.25116371376057356</v>
      </c>
      <c r="L348">
        <f>VLOOKUP(Table2[[#This Row],[Key]],[1]!Table1[#Data],7,0)</f>
        <v>4.5185301883079401</v>
      </c>
      <c r="M348">
        <f>VLOOKUP(Table2[[#This Row],[Key]],[1]!Table1[#Data],8,0)</f>
        <v>4</v>
      </c>
      <c r="N348">
        <f>Table2[[#This Row],[Auto Arima]]-Table2[[#This Row],[Actual]]</f>
        <v>0.51853018830794007</v>
      </c>
      <c r="O348">
        <f>_xlfn.NORM.DIST(Table2[[#This Row],[Bias_Arima]],AVERAGE(Table2[Bias_Arima]),_xlfn.STDEV.P(Table2[Bias_Arima]),FALSE)</f>
        <v>0.34105528066203256</v>
      </c>
      <c r="P348">
        <f>Table2[[#This Row],[WA]]-Table2[[#This Row],[Actual]]</f>
        <v>0</v>
      </c>
      <c r="Q348">
        <f>_xlfn.NORM.DIST(Table2[[#This Row],[Bias_WA]],AVERAGE(Table2[Bias_WA]),_xlfn.STDEV.P(Table2[Bias_WA]),FALSE)</f>
        <v>0.38346033263358809</v>
      </c>
      <c r="R348">
        <f>ABS(Table2[[#This Row],[Bias_Arima]])</f>
        <v>0.51853018830794007</v>
      </c>
      <c r="S348">
        <f>ABS(Table2[[#This Row],[Bias_WA]])</f>
        <v>0</v>
      </c>
    </row>
    <row r="349" spans="1:19" x14ac:dyDescent="0.2">
      <c r="A349" t="str">
        <f>CONCATENATE(Table2[[#This Row],[Sector]],YEAR(Table2[[#This Row],[Cutoff]]),ROUNDUP(MONTH(Table2[[#This Row],[Cutoff]])/3,0),YEAR(Table2[[#This Row],[TargetDate]]),ROUNDUP(MONTH(Table2[[#This Row],[TargetDate]])/3,0))</f>
        <v>D Energievoorziening2020320213</v>
      </c>
      <c r="B349" t="s">
        <v>22</v>
      </c>
      <c r="C349" s="3">
        <v>44013</v>
      </c>
      <c r="D349" s="3">
        <v>44378</v>
      </c>
      <c r="E349">
        <v>4</v>
      </c>
      <c r="F349">
        <v>4.0093422864716981</v>
      </c>
      <c r="G349">
        <v>3.9</v>
      </c>
      <c r="H349">
        <v>0.10934228647169821</v>
      </c>
      <c r="I349">
        <v>2.8036483710691842</v>
      </c>
      <c r="J349">
        <v>0.10934228647169821</v>
      </c>
      <c r="K349">
        <f>_xlfn.NORM.DIST(Table2[[#This Row],[Bias_RF]],AVERAGE(Table2[Bias_RF]),_xlfn.STDEV.P(Table2[Bias_RF]),FALSE)</f>
        <v>0.31544093602147338</v>
      </c>
      <c r="L349">
        <f>VLOOKUP(Table2[[#This Row],[Key]],[1]!Table1[#Data],7,0)</f>
        <v>4.3185301883079399</v>
      </c>
      <c r="M349">
        <f>VLOOKUP(Table2[[#This Row],[Key]],[1]!Table1[#Data],8,0)</f>
        <v>3.86666666666666</v>
      </c>
      <c r="N349">
        <f>Table2[[#This Row],[Auto Arima]]-Table2[[#This Row],[Actual]]</f>
        <v>0.41853018830793998</v>
      </c>
      <c r="O349">
        <f>_xlfn.NORM.DIST(Table2[[#This Row],[Bias_Arima]],AVERAGE(Table2[Bias_Arima]),_xlfn.STDEV.P(Table2[Bias_Arima]),FALSE)</f>
        <v>0.41083288573812565</v>
      </c>
      <c r="P349">
        <f>Table2[[#This Row],[WA]]-Table2[[#This Row],[Actual]]</f>
        <v>-3.3333333333339876E-2</v>
      </c>
      <c r="Q349">
        <f>_xlfn.NORM.DIST(Table2[[#This Row],[Bias_WA]],AVERAGE(Table2[Bias_WA]),_xlfn.STDEV.P(Table2[Bias_WA]),FALSE)</f>
        <v>0.4090032600018057</v>
      </c>
      <c r="R349">
        <f>ABS(Table2[[#This Row],[Bias_Arima]])</f>
        <v>0.41853018830793998</v>
      </c>
      <c r="S349">
        <f>ABS(Table2[[#This Row],[Bias_WA]])</f>
        <v>3.3333333333339876E-2</v>
      </c>
    </row>
    <row r="350" spans="1:19" x14ac:dyDescent="0.2">
      <c r="A350" t="str">
        <f>CONCATENATE(Table2[[#This Row],[Sector]],YEAR(Table2[[#This Row],[Cutoff]]),ROUNDUP(MONTH(Table2[[#This Row],[Cutoff]])/3,0),YEAR(Table2[[#This Row],[TargetDate]]),ROUNDUP(MONTH(Table2[[#This Row],[TargetDate]])/3,0))</f>
        <v>D Energievoorziening2020320214</v>
      </c>
      <c r="B350" t="s">
        <v>22</v>
      </c>
      <c r="C350" s="3">
        <v>44013</v>
      </c>
      <c r="D350" s="3">
        <v>44470</v>
      </c>
      <c r="E350">
        <v>5</v>
      </c>
      <c r="F350">
        <v>4.4130014769544177</v>
      </c>
      <c r="G350">
        <v>4.8</v>
      </c>
      <c r="H350">
        <v>0.38699852304558208</v>
      </c>
      <c r="I350">
        <v>8.0624692301162959</v>
      </c>
      <c r="J350">
        <v>-0.38699852304558208</v>
      </c>
      <c r="K350">
        <f>_xlfn.NORM.DIST(Table2[[#This Row],[Bias_RF]],AVERAGE(Table2[Bias_RF]),_xlfn.STDEV.P(Table2[Bias_RF]),FALSE)</f>
        <v>0.50979630449093516</v>
      </c>
      <c r="L350">
        <f>VLOOKUP(Table2[[#This Row],[Key]],[1]!Table1[#Data],7,0)</f>
        <v>5.0045066111467902</v>
      </c>
      <c r="M350">
        <f>VLOOKUP(Table2[[#This Row],[Key]],[1]!Table1[#Data],8,0)</f>
        <v>4.3999999999999897</v>
      </c>
      <c r="N350">
        <f>Table2[[#This Row],[Auto Arima]]-Table2[[#This Row],[Actual]]</f>
        <v>0.20450661114679036</v>
      </c>
      <c r="O350">
        <f>_xlfn.NORM.DIST(Table2[[#This Row],[Bias_Arima]],AVERAGE(Table2[Bias_Arima]),_xlfn.STDEV.P(Table2[Bias_Arima]),FALSE)</f>
        <v>0.55483916394431543</v>
      </c>
      <c r="P350">
        <f>Table2[[#This Row],[WA]]-Table2[[#This Row],[Actual]]</f>
        <v>-0.40000000000001013</v>
      </c>
      <c r="Q350">
        <f>_xlfn.NORM.DIST(Table2[[#This Row],[Bias_WA]],AVERAGE(Table2[Bias_WA]),_xlfn.STDEV.P(Table2[Bias_WA]),FALSE)</f>
        <v>0.65800002201620922</v>
      </c>
      <c r="R350">
        <f>ABS(Table2[[#This Row],[Bias_Arima]])</f>
        <v>0.20450661114679036</v>
      </c>
      <c r="S350">
        <f>ABS(Table2[[#This Row],[Bias_WA]])</f>
        <v>0.40000000000001013</v>
      </c>
    </row>
    <row r="351" spans="1:19" x14ac:dyDescent="0.2">
      <c r="A351" t="str">
        <f>CONCATENATE(Table2[[#This Row],[Sector]],YEAR(Table2[[#This Row],[Cutoff]]),ROUNDUP(MONTH(Table2[[#This Row],[Cutoff]])/3,0),YEAR(Table2[[#This Row],[TargetDate]]),ROUNDUP(MONTH(Table2[[#This Row],[TargetDate]])/3,0))</f>
        <v>D Energievoorziening2020320221</v>
      </c>
      <c r="B351" t="s">
        <v>22</v>
      </c>
      <c r="C351" s="3">
        <v>44013</v>
      </c>
      <c r="D351" s="3">
        <v>44562</v>
      </c>
      <c r="E351">
        <v>6</v>
      </c>
      <c r="F351">
        <v>4.7328808155080209</v>
      </c>
      <c r="G351">
        <v>5.4</v>
      </c>
      <c r="H351">
        <v>0.66711918449197949</v>
      </c>
      <c r="I351">
        <v>12.354058972073689</v>
      </c>
      <c r="J351">
        <v>-0.66711918449197949</v>
      </c>
      <c r="K351">
        <f>_xlfn.NORM.DIST(Table2[[#This Row],[Bias_RF]],AVERAGE(Table2[Bias_RF]),_xlfn.STDEV.P(Table2[Bias_RF]),FALSE)</f>
        <v>0.54544250421781382</v>
      </c>
      <c r="L351">
        <f>VLOOKUP(Table2[[#This Row],[Key]],[1]!Table1[#Data],7,0)</f>
        <v>5.4045066111467897</v>
      </c>
      <c r="M351">
        <f>VLOOKUP(Table2[[#This Row],[Key]],[1]!Table1[#Data],8,0)</f>
        <v>4.8333333333333304</v>
      </c>
      <c r="N351">
        <f>Table2[[#This Row],[Auto Arima]]-Table2[[#This Row],[Actual]]</f>
        <v>4.5066111467892966E-3</v>
      </c>
      <c r="O351">
        <f>_xlfn.NORM.DIST(Table2[[#This Row],[Bias_Arima]],AVERAGE(Table2[Bias_Arima]),_xlfn.STDEV.P(Table2[Bias_Arima]),FALSE)</f>
        <v>0.65123287595517021</v>
      </c>
      <c r="P351">
        <f>Table2[[#This Row],[WA]]-Table2[[#This Row],[Actual]]</f>
        <v>-0.56666666666666998</v>
      </c>
      <c r="Q351">
        <f>_xlfn.NORM.DIST(Table2[[#This Row],[Bias_WA]],AVERAGE(Table2[Bias_WA]),_xlfn.STDEV.P(Table2[Bias_WA]),FALSE)</f>
        <v>0.70881241059406874</v>
      </c>
      <c r="R351">
        <f>ABS(Table2[[#This Row],[Bias_Arima]])</f>
        <v>4.5066111467892966E-3</v>
      </c>
      <c r="S351">
        <f>ABS(Table2[[#This Row],[Bias_WA]])</f>
        <v>0.56666666666666998</v>
      </c>
    </row>
    <row r="352" spans="1:19" x14ac:dyDescent="0.2">
      <c r="A352" t="str">
        <f>CONCATENATE(Table2[[#This Row],[Sector]],YEAR(Table2[[#This Row],[Cutoff]]),ROUNDUP(MONTH(Table2[[#This Row],[Cutoff]])/3,0),YEAR(Table2[[#This Row],[TargetDate]]),ROUNDUP(MONTH(Table2[[#This Row],[TargetDate]])/3,0))</f>
        <v>D Energievoorziening2020320222</v>
      </c>
      <c r="B352" t="s">
        <v>22</v>
      </c>
      <c r="C352" s="3">
        <v>44013</v>
      </c>
      <c r="D352" s="3">
        <v>44652</v>
      </c>
      <c r="E352">
        <v>7</v>
      </c>
      <c r="F352">
        <v>4.7328808155080209</v>
      </c>
      <c r="G352">
        <v>4.9000000000000004</v>
      </c>
      <c r="H352">
        <v>0.16711918449197949</v>
      </c>
      <c r="I352">
        <v>3.410595601877132</v>
      </c>
      <c r="J352">
        <v>-0.16711918449197949</v>
      </c>
      <c r="K352">
        <f>_xlfn.NORM.DIST(Table2[[#This Row],[Bias_RF]],AVERAGE(Table2[Bias_RF]),_xlfn.STDEV.P(Table2[Bias_RF]),FALSE)</f>
        <v>0.43623525269797547</v>
      </c>
      <c r="L352">
        <f>VLOOKUP(Table2[[#This Row],[Key]],[1]!Table1[#Data],7,0)</f>
        <v>4.8982654233134699</v>
      </c>
      <c r="M352">
        <f>VLOOKUP(Table2[[#This Row],[Key]],[1]!Table1[#Data],8,0)</f>
        <v>4</v>
      </c>
      <c r="N352">
        <f>Table2[[#This Row],[Auto Arima]]-Table2[[#This Row],[Actual]]</f>
        <v>-1.7345766865304313E-3</v>
      </c>
      <c r="O352">
        <f>_xlfn.NORM.DIST(Table2[[#This Row],[Bias_Arima]],AVERAGE(Table2[Bias_Arima]),_xlfn.STDEV.P(Table2[Bias_Arima]),FALSE)</f>
        <v>0.65327046044554771</v>
      </c>
      <c r="P352">
        <f>Table2[[#This Row],[WA]]-Table2[[#This Row],[Actual]]</f>
        <v>-0.90000000000000036</v>
      </c>
      <c r="Q352">
        <f>_xlfn.NORM.DIST(Table2[[#This Row],[Bias_WA]],AVERAGE(Table2[Bias_WA]),_xlfn.STDEV.P(Table2[Bias_WA]),FALSE)</f>
        <v>0.63055238523174562</v>
      </c>
      <c r="R352">
        <f>ABS(Table2[[#This Row],[Bias_Arima]])</f>
        <v>1.7345766865304313E-3</v>
      </c>
      <c r="S352">
        <f>ABS(Table2[[#This Row],[Bias_WA]])</f>
        <v>0.90000000000000036</v>
      </c>
    </row>
    <row r="353" spans="1:19" x14ac:dyDescent="0.2">
      <c r="A353" t="str">
        <f>CONCATENATE(Table2[[#This Row],[Sector]],YEAR(Table2[[#This Row],[Cutoff]]),ROUNDUP(MONTH(Table2[[#This Row],[Cutoff]])/3,0),YEAR(Table2[[#This Row],[TargetDate]]),ROUNDUP(MONTH(Table2[[#This Row],[TargetDate]])/3,0))</f>
        <v>D Energievoorziening2020320223</v>
      </c>
      <c r="B353" t="s">
        <v>22</v>
      </c>
      <c r="C353" s="3">
        <v>44013</v>
      </c>
      <c r="D353" s="3">
        <v>44743</v>
      </c>
      <c r="E353">
        <v>8</v>
      </c>
      <c r="F353">
        <v>4.7276141488413543</v>
      </c>
      <c r="G353">
        <v>4.8</v>
      </c>
      <c r="H353">
        <v>7.2385851158645487E-2</v>
      </c>
      <c r="I353">
        <v>1.5080385658051141</v>
      </c>
      <c r="J353">
        <v>-7.2385851158645487E-2</v>
      </c>
      <c r="K353">
        <f>_xlfn.NORM.DIST(Table2[[#This Row],[Bias_RF]],AVERAGE(Table2[Bias_RF]),_xlfn.STDEV.P(Table2[Bias_RF]),FALSE)</f>
        <v>0.39670020504719911</v>
      </c>
      <c r="L353">
        <f>VLOOKUP(Table2[[#This Row],[Key]],[1]!Table1[#Data],7,0)</f>
        <v>4.6982654233134697</v>
      </c>
      <c r="M353">
        <f>VLOOKUP(Table2[[#This Row],[Key]],[1]!Table1[#Data],8,0)</f>
        <v>3.86666666666666</v>
      </c>
      <c r="N353">
        <f>Table2[[#This Row],[Auto Arima]]-Table2[[#This Row],[Actual]]</f>
        <v>-0.10173457668653008</v>
      </c>
      <c r="O353">
        <f>_xlfn.NORM.DIST(Table2[[#This Row],[Bias_Arima]],AVERAGE(Table2[Bias_Arima]),_xlfn.STDEV.P(Table2[Bias_Arima]),FALSE)</f>
        <v>0.67625451982906815</v>
      </c>
      <c r="P353">
        <f>Table2[[#This Row],[WA]]-Table2[[#This Row],[Actual]]</f>
        <v>-0.93333333333333979</v>
      </c>
      <c r="Q353">
        <f>_xlfn.NORM.DIST(Table2[[#This Row],[Bias_WA]],AVERAGE(Table2[Bias_WA]),_xlfn.STDEV.P(Table2[Bias_WA]),FALSE)</f>
        <v>0.61118960025546065</v>
      </c>
      <c r="R353">
        <f>ABS(Table2[[#This Row],[Bias_Arima]])</f>
        <v>0.10173457668653008</v>
      </c>
      <c r="S353">
        <f>ABS(Table2[[#This Row],[Bias_WA]])</f>
        <v>0.93333333333333979</v>
      </c>
    </row>
    <row r="354" spans="1:19" x14ac:dyDescent="0.2">
      <c r="A354" t="str">
        <f>CONCATENATE(Table2[[#This Row],[Sector]],YEAR(Table2[[#This Row],[Cutoff]]),ROUNDUP(MONTH(Table2[[#This Row],[Cutoff]])/3,0),YEAR(Table2[[#This Row],[TargetDate]]),ROUNDUP(MONTH(Table2[[#This Row],[TargetDate]])/3,0))</f>
        <v>D Energievoorziening2020420211</v>
      </c>
      <c r="B354" t="s">
        <v>22</v>
      </c>
      <c r="C354" s="3">
        <v>44105</v>
      </c>
      <c r="D354" s="3">
        <v>44197</v>
      </c>
      <c r="E354">
        <v>1</v>
      </c>
      <c r="F354">
        <v>4.4201174603174609</v>
      </c>
      <c r="G354">
        <v>4.0999999999999996</v>
      </c>
      <c r="H354">
        <v>0.32011746031746119</v>
      </c>
      <c r="I354">
        <v>7.807742934572226</v>
      </c>
      <c r="J354">
        <v>0.32011746031746119</v>
      </c>
      <c r="K354">
        <f>_xlfn.NORM.DIST(Table2[[#This Row],[Bias_RF]],AVERAGE(Table2[Bias_RF]),_xlfn.STDEV.P(Table2[Bias_RF]),FALSE)</f>
        <v>0.22380717211948659</v>
      </c>
      <c r="L354">
        <f>VLOOKUP(Table2[[#This Row],[Key]],[1]!Table1[#Data],7,0)</f>
        <v>4.6348124787464497</v>
      </c>
      <c r="M354">
        <f>VLOOKUP(Table2[[#This Row],[Key]],[1]!Table1[#Data],8,0)</f>
        <v>4.8333333333333304</v>
      </c>
      <c r="N354">
        <f>Table2[[#This Row],[Auto Arima]]-Table2[[#This Row],[Actual]]</f>
        <v>0.5348124787464501</v>
      </c>
      <c r="O354">
        <f>_xlfn.NORM.DIST(Table2[[#This Row],[Bias_Arima]],AVERAGE(Table2[Bias_Arima]),_xlfn.STDEV.P(Table2[Bias_Arima]),FALSE)</f>
        <v>0.32996235104045851</v>
      </c>
      <c r="P354">
        <f>Table2[[#This Row],[WA]]-Table2[[#This Row],[Actual]]</f>
        <v>0.73333333333333073</v>
      </c>
      <c r="Q354">
        <f>_xlfn.NORM.DIST(Table2[[#This Row],[Bias_WA]],AVERAGE(Table2[Bias_WA]),_xlfn.STDEV.P(Table2[Bias_WA]),FALSE)</f>
        <v>3.7864127885287702E-2</v>
      </c>
      <c r="R354">
        <f>ABS(Table2[[#This Row],[Bias_Arima]])</f>
        <v>0.5348124787464501</v>
      </c>
      <c r="S354">
        <f>ABS(Table2[[#This Row],[Bias_WA]])</f>
        <v>0.73333333333333073</v>
      </c>
    </row>
    <row r="355" spans="1:19" x14ac:dyDescent="0.2">
      <c r="A355" t="str">
        <f>CONCATENATE(Table2[[#This Row],[Sector]],YEAR(Table2[[#This Row],[Cutoff]]),ROUNDUP(MONTH(Table2[[#This Row],[Cutoff]])/3,0),YEAR(Table2[[#This Row],[TargetDate]]),ROUNDUP(MONTH(Table2[[#This Row],[TargetDate]])/3,0))</f>
        <v>D Energievoorziening2020420212</v>
      </c>
      <c r="B355" t="s">
        <v>22</v>
      </c>
      <c r="C355" s="3">
        <v>44105</v>
      </c>
      <c r="D355" s="3">
        <v>44287</v>
      </c>
      <c r="E355">
        <v>2</v>
      </c>
      <c r="F355">
        <v>4.2451700396825398</v>
      </c>
      <c r="G355">
        <v>4</v>
      </c>
      <c r="H355">
        <v>0.24517003968253981</v>
      </c>
      <c r="I355">
        <v>6.1292509920634952</v>
      </c>
      <c r="J355">
        <v>0.24517003968253981</v>
      </c>
      <c r="K355">
        <f>_xlfn.NORM.DIST(Table2[[#This Row],[Bias_RF]],AVERAGE(Table2[Bias_RF]),_xlfn.STDEV.P(Table2[Bias_RF]),FALSE)</f>
        <v>0.25527258306121825</v>
      </c>
      <c r="L355">
        <f>VLOOKUP(Table2[[#This Row],[Key]],[1]!Table1[#Data],7,0)</f>
        <v>4.5090903401403102</v>
      </c>
      <c r="M355">
        <f>VLOOKUP(Table2[[#This Row],[Key]],[1]!Table1[#Data],8,0)</f>
        <v>4</v>
      </c>
      <c r="N355">
        <f>Table2[[#This Row],[Auto Arima]]-Table2[[#This Row],[Actual]]</f>
        <v>0.50909034014031018</v>
      </c>
      <c r="O355">
        <f>_xlfn.NORM.DIST(Table2[[#This Row],[Bias_Arima]],AVERAGE(Table2[Bias_Arima]),_xlfn.STDEV.P(Table2[Bias_Arima]),FALSE)</f>
        <v>0.34753358425051495</v>
      </c>
      <c r="P355">
        <f>Table2[[#This Row],[WA]]-Table2[[#This Row],[Actual]]</f>
        <v>0</v>
      </c>
      <c r="Q355">
        <f>_xlfn.NORM.DIST(Table2[[#This Row],[Bias_WA]],AVERAGE(Table2[Bias_WA]),_xlfn.STDEV.P(Table2[Bias_WA]),FALSE)</f>
        <v>0.38346033263358809</v>
      </c>
      <c r="R355">
        <f>ABS(Table2[[#This Row],[Bias_Arima]])</f>
        <v>0.50909034014031018</v>
      </c>
      <c r="S355">
        <f>ABS(Table2[[#This Row],[Bias_WA]])</f>
        <v>0</v>
      </c>
    </row>
    <row r="356" spans="1:19" x14ac:dyDescent="0.2">
      <c r="A356" t="str">
        <f>CONCATENATE(Table2[[#This Row],[Sector]],YEAR(Table2[[#This Row],[Cutoff]]),ROUNDUP(MONTH(Table2[[#This Row],[Cutoff]])/3,0),YEAR(Table2[[#This Row],[TargetDate]]),ROUNDUP(MONTH(Table2[[#This Row],[TargetDate]])/3,0))</f>
        <v>D Energievoorziening2020420213</v>
      </c>
      <c r="B356" t="s">
        <v>22</v>
      </c>
      <c r="C356" s="3">
        <v>44105</v>
      </c>
      <c r="D356" s="3">
        <v>44378</v>
      </c>
      <c r="E356">
        <v>3</v>
      </c>
      <c r="F356">
        <v>4.0283754120879118</v>
      </c>
      <c r="G356">
        <v>3.9</v>
      </c>
      <c r="H356">
        <v>0.12837541208791189</v>
      </c>
      <c r="I356">
        <v>3.2916772330233832</v>
      </c>
      <c r="J356">
        <v>0.12837541208791189</v>
      </c>
      <c r="K356">
        <f>_xlfn.NORM.DIST(Table2[[#This Row],[Bias_RF]],AVERAGE(Table2[Bias_RF]),_xlfn.STDEV.P(Table2[Bias_RF]),FALSE)</f>
        <v>0.30686049232237395</v>
      </c>
      <c r="L356">
        <f>VLOOKUP(Table2[[#This Row],[Key]],[1]!Table1[#Data],7,0)</f>
        <v>4.30909034014031</v>
      </c>
      <c r="M356">
        <f>VLOOKUP(Table2[[#This Row],[Key]],[1]!Table1[#Data],8,0)</f>
        <v>3.86666666666666</v>
      </c>
      <c r="N356">
        <f>Table2[[#This Row],[Auto Arima]]-Table2[[#This Row],[Actual]]</f>
        <v>0.40909034014031009</v>
      </c>
      <c r="O356">
        <f>_xlfn.NORM.DIST(Table2[[#This Row],[Bias_Arima]],AVERAGE(Table2[Bias_Arima]),_xlfn.STDEV.P(Table2[Bias_Arima]),FALSE)</f>
        <v>0.41748692940101634</v>
      </c>
      <c r="P356">
        <f>Table2[[#This Row],[WA]]-Table2[[#This Row],[Actual]]</f>
        <v>-3.3333333333339876E-2</v>
      </c>
      <c r="Q356">
        <f>_xlfn.NORM.DIST(Table2[[#This Row],[Bias_WA]],AVERAGE(Table2[Bias_WA]),_xlfn.STDEV.P(Table2[Bias_WA]),FALSE)</f>
        <v>0.4090032600018057</v>
      </c>
      <c r="R356">
        <f>ABS(Table2[[#This Row],[Bias_Arima]])</f>
        <v>0.40909034014031009</v>
      </c>
      <c r="S356">
        <f>ABS(Table2[[#This Row],[Bias_WA]])</f>
        <v>3.3333333333339876E-2</v>
      </c>
    </row>
    <row r="357" spans="1:19" x14ac:dyDescent="0.2">
      <c r="A357" t="str">
        <f>CONCATENATE(Table2[[#This Row],[Sector]],YEAR(Table2[[#This Row],[Cutoff]]),ROUNDUP(MONTH(Table2[[#This Row],[Cutoff]])/3,0),YEAR(Table2[[#This Row],[TargetDate]]),ROUNDUP(MONTH(Table2[[#This Row],[TargetDate]])/3,0))</f>
        <v>D Energievoorziening2020420214</v>
      </c>
      <c r="B357" t="s">
        <v>22</v>
      </c>
      <c r="C357" s="3">
        <v>44105</v>
      </c>
      <c r="D357" s="3">
        <v>44470</v>
      </c>
      <c r="E357">
        <v>4</v>
      </c>
      <c r="F357">
        <v>4.4201174603174609</v>
      </c>
      <c r="G357">
        <v>4.8</v>
      </c>
      <c r="H357">
        <v>0.37988253968253888</v>
      </c>
      <c r="I357">
        <v>7.9142195767195611</v>
      </c>
      <c r="J357">
        <v>-0.37988253968253888</v>
      </c>
      <c r="K357">
        <f>_xlfn.NORM.DIST(Table2[[#This Row],[Bias_RF]],AVERAGE(Table2[Bias_RF]),_xlfn.STDEV.P(Table2[Bias_RF]),FALSE)</f>
        <v>0.50795024858884197</v>
      </c>
      <c r="L357">
        <f>VLOOKUP(Table2[[#This Row],[Key]],[1]!Table1[#Data],7,0)</f>
        <v>4.9423070846607002</v>
      </c>
      <c r="M357">
        <f>VLOOKUP(Table2[[#This Row],[Key]],[1]!Table1[#Data],8,0)</f>
        <v>4.36666666666666</v>
      </c>
      <c r="N357">
        <f>Table2[[#This Row],[Auto Arima]]-Table2[[#This Row],[Actual]]</f>
        <v>0.14230708466070041</v>
      </c>
      <c r="O357">
        <f>_xlfn.NORM.DIST(Table2[[#This Row],[Bias_Arima]],AVERAGE(Table2[Bias_Arima]),_xlfn.STDEV.P(Table2[Bias_Arima]),FALSE)</f>
        <v>0.59050694318793773</v>
      </c>
      <c r="P357">
        <f>Table2[[#This Row],[WA]]-Table2[[#This Row],[Actual]]</f>
        <v>-0.43333333333333979</v>
      </c>
      <c r="Q357">
        <f>_xlfn.NORM.DIST(Table2[[#This Row],[Bias_WA]],AVERAGE(Table2[Bias_WA]),_xlfn.STDEV.P(Table2[Bias_WA]),FALSE)</f>
        <v>0.67261241795071192</v>
      </c>
      <c r="R357">
        <f>ABS(Table2[[#This Row],[Bias_Arima]])</f>
        <v>0.14230708466070041</v>
      </c>
      <c r="S357">
        <f>ABS(Table2[[#This Row],[Bias_WA]])</f>
        <v>0.43333333333333979</v>
      </c>
    </row>
    <row r="358" spans="1:19" x14ac:dyDescent="0.2">
      <c r="A358" t="str">
        <f>CONCATENATE(Table2[[#This Row],[Sector]],YEAR(Table2[[#This Row],[Cutoff]]),ROUNDUP(MONTH(Table2[[#This Row],[Cutoff]])/3,0),YEAR(Table2[[#This Row],[TargetDate]]),ROUNDUP(MONTH(Table2[[#This Row],[TargetDate]])/3,0))</f>
        <v>D Energievoorziening2020420221</v>
      </c>
      <c r="B358" t="s">
        <v>22</v>
      </c>
      <c r="C358" s="3">
        <v>44105</v>
      </c>
      <c r="D358" s="3">
        <v>44562</v>
      </c>
      <c r="E358">
        <v>5</v>
      </c>
      <c r="F358">
        <v>4.7230852506153971</v>
      </c>
      <c r="G358">
        <v>5.4</v>
      </c>
      <c r="H358">
        <v>0.67691474938460328</v>
      </c>
      <c r="I358">
        <v>12.535458321937099</v>
      </c>
      <c r="J358">
        <v>-0.67691474938460328</v>
      </c>
      <c r="K358">
        <f>_xlfn.NORM.DIST(Table2[[#This Row],[Bias_RF]],AVERAGE(Table2[Bias_RF]),_xlfn.STDEV.P(Table2[Bias_RF]),FALSE)</f>
        <v>0.54528354458189854</v>
      </c>
      <c r="L358">
        <f>VLOOKUP(Table2[[#This Row],[Key]],[1]!Table1[#Data],7,0)</f>
        <v>5.3771195634071498</v>
      </c>
      <c r="M358">
        <f>VLOOKUP(Table2[[#This Row],[Key]],[1]!Table1[#Data],8,0)</f>
        <v>4.8333333333333304</v>
      </c>
      <c r="N358">
        <f>Table2[[#This Row],[Auto Arima]]-Table2[[#This Row],[Actual]]</f>
        <v>-2.288043659285055E-2</v>
      </c>
      <c r="O358">
        <f>_xlfn.NORM.DIST(Table2[[#This Row],[Bias_Arima]],AVERAGE(Table2[Bias_Arima]),_xlfn.STDEV.P(Table2[Bias_Arima]),FALSE)</f>
        <v>0.65966484444129436</v>
      </c>
      <c r="P358">
        <f>Table2[[#This Row],[WA]]-Table2[[#This Row],[Actual]]</f>
        <v>-0.56666666666666998</v>
      </c>
      <c r="Q358">
        <f>_xlfn.NORM.DIST(Table2[[#This Row],[Bias_WA]],AVERAGE(Table2[Bias_WA]),_xlfn.STDEV.P(Table2[Bias_WA]),FALSE)</f>
        <v>0.70881241059406874</v>
      </c>
      <c r="R358">
        <f>ABS(Table2[[#This Row],[Bias_Arima]])</f>
        <v>2.288043659285055E-2</v>
      </c>
      <c r="S358">
        <f>ABS(Table2[[#This Row],[Bias_WA]])</f>
        <v>0.56666666666666998</v>
      </c>
    </row>
    <row r="359" spans="1:19" x14ac:dyDescent="0.2">
      <c r="A359" t="str">
        <f>CONCATENATE(Table2[[#This Row],[Sector]],YEAR(Table2[[#This Row],[Cutoff]]),ROUNDUP(MONTH(Table2[[#This Row],[Cutoff]])/3,0),YEAR(Table2[[#This Row],[TargetDate]]),ROUNDUP(MONTH(Table2[[#This Row],[TargetDate]])/3,0))</f>
        <v>D Energievoorziening2020420222</v>
      </c>
      <c r="B359" t="s">
        <v>22</v>
      </c>
      <c r="C359" s="3">
        <v>44105</v>
      </c>
      <c r="D359" s="3">
        <v>44652</v>
      </c>
      <c r="E359">
        <v>6</v>
      </c>
      <c r="F359">
        <v>4.7230852506153971</v>
      </c>
      <c r="G359">
        <v>4.9000000000000004</v>
      </c>
      <c r="H359">
        <v>0.1769147493846033</v>
      </c>
      <c r="I359">
        <v>3.6105050894816988</v>
      </c>
      <c r="J359">
        <v>-0.1769147493846033</v>
      </c>
      <c r="K359">
        <f>_xlfn.NORM.DIST(Table2[[#This Row],[Bias_RF]],AVERAGE(Table2[Bias_RF]),_xlfn.STDEV.P(Table2[Bias_RF]),FALSE)</f>
        <v>0.44012011178644317</v>
      </c>
      <c r="L359">
        <f>VLOOKUP(Table2[[#This Row],[Key]],[1]!Table1[#Data],7,0)</f>
        <v>4.8671807103146998</v>
      </c>
      <c r="M359">
        <f>VLOOKUP(Table2[[#This Row],[Key]],[1]!Table1[#Data],8,0)</f>
        <v>4</v>
      </c>
      <c r="N359">
        <f>Table2[[#This Row],[Auto Arima]]-Table2[[#This Row],[Actual]]</f>
        <v>-3.2819289685300568E-2</v>
      </c>
      <c r="O359">
        <f>_xlfn.NORM.DIST(Table2[[#This Row],[Bias_Arima]],AVERAGE(Table2[Bias_Arima]),_xlfn.STDEV.P(Table2[Bias_Arima]),FALSE)</f>
        <v>0.66239372859883128</v>
      </c>
      <c r="P359">
        <f>Table2[[#This Row],[WA]]-Table2[[#This Row],[Actual]]</f>
        <v>-0.90000000000000036</v>
      </c>
      <c r="Q359">
        <f>_xlfn.NORM.DIST(Table2[[#This Row],[Bias_WA]],AVERAGE(Table2[Bias_WA]),_xlfn.STDEV.P(Table2[Bias_WA]),FALSE)</f>
        <v>0.63055238523174562</v>
      </c>
      <c r="R359">
        <f>ABS(Table2[[#This Row],[Bias_Arima]])</f>
        <v>3.2819289685300568E-2</v>
      </c>
      <c r="S359">
        <f>ABS(Table2[[#This Row],[Bias_WA]])</f>
        <v>0.90000000000000036</v>
      </c>
    </row>
    <row r="360" spans="1:19" x14ac:dyDescent="0.2">
      <c r="A360" t="str">
        <f>CONCATENATE(Table2[[#This Row],[Sector]],YEAR(Table2[[#This Row],[Cutoff]]),ROUNDUP(MONTH(Table2[[#This Row],[Cutoff]])/3,0),YEAR(Table2[[#This Row],[TargetDate]]),ROUNDUP(MONTH(Table2[[#This Row],[TargetDate]])/3,0))</f>
        <v>D Energievoorziening2020420223</v>
      </c>
      <c r="B360" t="s">
        <v>22</v>
      </c>
      <c r="C360" s="3">
        <v>44105</v>
      </c>
      <c r="D360" s="3">
        <v>44743</v>
      </c>
      <c r="E360">
        <v>7</v>
      </c>
      <c r="F360">
        <v>4.71594239347254</v>
      </c>
      <c r="G360">
        <v>4.8</v>
      </c>
      <c r="H360">
        <v>8.4057606527459861E-2</v>
      </c>
      <c r="I360">
        <v>1.751200135988747</v>
      </c>
      <c r="J360">
        <v>-8.4057606527459861E-2</v>
      </c>
      <c r="K360">
        <f>_xlfn.NORM.DIST(Table2[[#This Row],[Bias_RF]],AVERAGE(Table2[Bias_RF]),_xlfn.STDEV.P(Table2[Bias_RF]),FALSE)</f>
        <v>0.40173468323099959</v>
      </c>
      <c r="L360">
        <f>VLOOKUP(Table2[[#This Row],[Key]],[1]!Table1[#Data],7,0)</f>
        <v>4.6671807103146996</v>
      </c>
      <c r="M360">
        <f>VLOOKUP(Table2[[#This Row],[Key]],[1]!Table1[#Data],8,0)</f>
        <v>3.86666666666666</v>
      </c>
      <c r="N360">
        <f>Table2[[#This Row],[Auto Arima]]-Table2[[#This Row],[Actual]]</f>
        <v>-0.13281928968530021</v>
      </c>
      <c r="O360">
        <f>_xlfn.NORM.DIST(Table2[[#This Row],[Bias_Arima]],AVERAGE(Table2[Bias_Arima]),_xlfn.STDEV.P(Table2[Bias_Arima]),FALSE)</f>
        <v>0.67951738473494538</v>
      </c>
      <c r="P360">
        <f>Table2[[#This Row],[WA]]-Table2[[#This Row],[Actual]]</f>
        <v>-0.93333333333333979</v>
      </c>
      <c r="Q360">
        <f>_xlfn.NORM.DIST(Table2[[#This Row],[Bias_WA]],AVERAGE(Table2[Bias_WA]),_xlfn.STDEV.P(Table2[Bias_WA]),FALSE)</f>
        <v>0.61118960025546065</v>
      </c>
      <c r="R360">
        <f>ABS(Table2[[#This Row],[Bias_Arima]])</f>
        <v>0.13281928968530021</v>
      </c>
      <c r="S360">
        <f>ABS(Table2[[#This Row],[Bias_WA]])</f>
        <v>0.93333333333333979</v>
      </c>
    </row>
    <row r="361" spans="1:19" x14ac:dyDescent="0.2">
      <c r="A361" t="str">
        <f>CONCATENATE(Table2[[#This Row],[Sector]],YEAR(Table2[[#This Row],[Cutoff]]),ROUNDUP(MONTH(Table2[[#This Row],[Cutoff]])/3,0),YEAR(Table2[[#This Row],[TargetDate]]),ROUNDUP(MONTH(Table2[[#This Row],[TargetDate]])/3,0))</f>
        <v>D Energievoorziening2020420224</v>
      </c>
      <c r="B361" t="s">
        <v>22</v>
      </c>
      <c r="C361" s="3">
        <v>44105</v>
      </c>
      <c r="D361" s="3">
        <v>44835</v>
      </c>
      <c r="E361">
        <v>8</v>
      </c>
      <c r="F361">
        <v>4.7230852506153971</v>
      </c>
      <c r="G361">
        <v>4.9000000000000004</v>
      </c>
      <c r="H361">
        <v>0.1769147493846033</v>
      </c>
      <c r="I361">
        <v>3.6105050894816988</v>
      </c>
      <c r="J361">
        <v>-0.1769147493846033</v>
      </c>
      <c r="K361">
        <f>_xlfn.NORM.DIST(Table2[[#This Row],[Bias_RF]],AVERAGE(Table2[Bias_RF]),_xlfn.STDEV.P(Table2[Bias_RF]),FALSE)</f>
        <v>0.44012011178644317</v>
      </c>
      <c r="L361">
        <f>VLOOKUP(Table2[[#This Row],[Key]],[1]!Table1[#Data],7,0)</f>
        <v>4.9318231328917497</v>
      </c>
      <c r="M361">
        <f>VLOOKUP(Table2[[#This Row],[Key]],[1]!Table1[#Data],8,0)</f>
        <v>4.36666666666666</v>
      </c>
      <c r="N361">
        <f>Table2[[#This Row],[Auto Arima]]-Table2[[#This Row],[Actual]]</f>
        <v>3.1823132891749317E-2</v>
      </c>
      <c r="O361">
        <f>_xlfn.NORM.DIST(Table2[[#This Row],[Bias_Arima]],AVERAGE(Table2[Bias_Arima]),_xlfn.STDEV.P(Table2[Bias_Arima]),FALSE)</f>
        <v>0.641532095889501</v>
      </c>
      <c r="P361">
        <f>Table2[[#This Row],[WA]]-Table2[[#This Row],[Actual]]</f>
        <v>-0.53333333333334032</v>
      </c>
      <c r="Q361">
        <f>_xlfn.NORM.DIST(Table2[[#This Row],[Bias_WA]],AVERAGE(Table2[Bias_WA]),_xlfn.STDEV.P(Table2[Bias_WA]),FALSE)</f>
        <v>0.70331215638132427</v>
      </c>
      <c r="R361">
        <f>ABS(Table2[[#This Row],[Bias_Arima]])</f>
        <v>3.1823132891749317E-2</v>
      </c>
      <c r="S361">
        <f>ABS(Table2[[#This Row],[Bias_WA]])</f>
        <v>0.53333333333334032</v>
      </c>
    </row>
    <row r="362" spans="1:19" x14ac:dyDescent="0.2">
      <c r="A362" t="str">
        <f>CONCATENATE(Table2[[#This Row],[Sector]],YEAR(Table2[[#This Row],[Cutoff]]),ROUNDUP(MONTH(Table2[[#This Row],[Cutoff]])/3,0),YEAR(Table2[[#This Row],[TargetDate]]),ROUNDUP(MONTH(Table2[[#This Row],[TargetDate]])/3,0))</f>
        <v>D Energievoorziening2021120212</v>
      </c>
      <c r="B362" t="s">
        <v>22</v>
      </c>
      <c r="C362" s="3">
        <v>44197</v>
      </c>
      <c r="D362" s="3">
        <v>44287</v>
      </c>
      <c r="E362">
        <v>1</v>
      </c>
      <c r="F362">
        <v>4.2860069930069917</v>
      </c>
      <c r="G362">
        <v>4</v>
      </c>
      <c r="H362">
        <v>0.28600699300699173</v>
      </c>
      <c r="I362">
        <v>7.1501748251747932</v>
      </c>
      <c r="J362">
        <v>0.28600699300699173</v>
      </c>
      <c r="K362">
        <f>_xlfn.NORM.DIST(Table2[[#This Row],[Bias_RF]],AVERAGE(Table2[Bias_RF]),_xlfn.STDEV.P(Table2[Bias_RF]),FALSE)</f>
        <v>0.23792547110141204</v>
      </c>
      <c r="L362">
        <f>VLOOKUP(Table2[[#This Row],[Key]],[1]!Table1[#Data],7,0)</f>
        <v>4.64725679891745</v>
      </c>
      <c r="M362">
        <f>VLOOKUP(Table2[[#This Row],[Key]],[1]!Table1[#Data],8,0)</f>
        <v>4</v>
      </c>
      <c r="N362">
        <f>Table2[[#This Row],[Auto Arima]]-Table2[[#This Row],[Actual]]</f>
        <v>0.64725679891745003</v>
      </c>
      <c r="O362">
        <f>_xlfn.NORM.DIST(Table2[[#This Row],[Bias_Arima]],AVERAGE(Table2[Bias_Arima]),_xlfn.STDEV.P(Table2[Bias_Arima]),FALSE)</f>
        <v>0.25712011524144213</v>
      </c>
      <c r="P362">
        <f>Table2[[#This Row],[WA]]-Table2[[#This Row],[Actual]]</f>
        <v>0</v>
      </c>
      <c r="Q362">
        <f>_xlfn.NORM.DIST(Table2[[#This Row],[Bias_WA]],AVERAGE(Table2[Bias_WA]),_xlfn.STDEV.P(Table2[Bias_WA]),FALSE)</f>
        <v>0.38346033263358809</v>
      </c>
      <c r="R362">
        <f>ABS(Table2[[#This Row],[Bias_Arima]])</f>
        <v>0.64725679891745003</v>
      </c>
      <c r="S362">
        <f>ABS(Table2[[#This Row],[Bias_WA]])</f>
        <v>0</v>
      </c>
    </row>
    <row r="363" spans="1:19" x14ac:dyDescent="0.2">
      <c r="A363" t="str">
        <f>CONCATENATE(Table2[[#This Row],[Sector]],YEAR(Table2[[#This Row],[Cutoff]]),ROUNDUP(MONTH(Table2[[#This Row],[Cutoff]])/3,0),YEAR(Table2[[#This Row],[TargetDate]]),ROUNDUP(MONTH(Table2[[#This Row],[TargetDate]])/3,0))</f>
        <v>D Energievoorziening2021120213</v>
      </c>
      <c r="B363" t="s">
        <v>22</v>
      </c>
      <c r="C363" s="3">
        <v>44197</v>
      </c>
      <c r="D363" s="3">
        <v>44378</v>
      </c>
      <c r="E363">
        <v>2</v>
      </c>
      <c r="F363">
        <v>4.0665863428238431</v>
      </c>
      <c r="G363">
        <v>3.9</v>
      </c>
      <c r="H363">
        <v>0.16658634282384319</v>
      </c>
      <c r="I363">
        <v>4.2714446877908516</v>
      </c>
      <c r="J363">
        <v>0.16658634282384319</v>
      </c>
      <c r="K363">
        <f>_xlfn.NORM.DIST(Table2[[#This Row],[Bias_RF]],AVERAGE(Table2[Bias_RF]),_xlfn.STDEV.P(Table2[Bias_RF]),FALSE)</f>
        <v>0.28973950283957756</v>
      </c>
      <c r="L363">
        <f>VLOOKUP(Table2[[#This Row],[Key]],[1]!Table1[#Data],7,0)</f>
        <v>4.3101641151556196</v>
      </c>
      <c r="M363">
        <f>VLOOKUP(Table2[[#This Row],[Key]],[1]!Table1[#Data],8,0)</f>
        <v>3.86666666666666</v>
      </c>
      <c r="N363">
        <f>Table2[[#This Row],[Auto Arima]]-Table2[[#This Row],[Actual]]</f>
        <v>0.41016411515561968</v>
      </c>
      <c r="O363">
        <f>_xlfn.NORM.DIST(Table2[[#This Row],[Bias_Arima]],AVERAGE(Table2[Bias_Arima]),_xlfn.STDEV.P(Table2[Bias_Arima]),FALSE)</f>
        <v>0.4167300903942136</v>
      </c>
      <c r="P363">
        <f>Table2[[#This Row],[WA]]-Table2[[#This Row],[Actual]]</f>
        <v>-3.3333333333339876E-2</v>
      </c>
      <c r="Q363">
        <f>_xlfn.NORM.DIST(Table2[[#This Row],[Bias_WA]],AVERAGE(Table2[Bias_WA]),_xlfn.STDEV.P(Table2[Bias_WA]),FALSE)</f>
        <v>0.4090032600018057</v>
      </c>
      <c r="R363">
        <f>ABS(Table2[[#This Row],[Bias_Arima]])</f>
        <v>0.41016411515561968</v>
      </c>
      <c r="S363">
        <f>ABS(Table2[[#This Row],[Bias_WA]])</f>
        <v>3.3333333333339876E-2</v>
      </c>
    </row>
    <row r="364" spans="1:19" x14ac:dyDescent="0.2">
      <c r="A364" t="str">
        <f>CONCATENATE(Table2[[#This Row],[Sector]],YEAR(Table2[[#This Row],[Cutoff]]),ROUNDUP(MONTH(Table2[[#This Row],[Cutoff]])/3,0),YEAR(Table2[[#This Row],[TargetDate]]),ROUNDUP(MONTH(Table2[[#This Row],[TargetDate]])/3,0))</f>
        <v>D Energievoorziening2021120214</v>
      </c>
      <c r="B364" t="s">
        <v>22</v>
      </c>
      <c r="C364" s="3">
        <v>44197</v>
      </c>
      <c r="D364" s="3">
        <v>44470</v>
      </c>
      <c r="E364">
        <v>3</v>
      </c>
      <c r="F364">
        <v>4.4161017121767117</v>
      </c>
      <c r="G364">
        <v>4.8</v>
      </c>
      <c r="H364">
        <v>0.38389828782328822</v>
      </c>
      <c r="I364">
        <v>7.9978809963185036</v>
      </c>
      <c r="J364">
        <v>-0.38389828782328822</v>
      </c>
      <c r="K364">
        <f>_xlfn.NORM.DIST(Table2[[#This Row],[Bias_RF]],AVERAGE(Table2[Bias_RF]),_xlfn.STDEV.P(Table2[Bias_RF]),FALSE)</f>
        <v>0.50899713022818072</v>
      </c>
      <c r="L364">
        <f>VLOOKUP(Table2[[#This Row],[Key]],[1]!Table1[#Data],7,0)</f>
        <v>5.0268596822934803</v>
      </c>
      <c r="M364">
        <f>VLOOKUP(Table2[[#This Row],[Key]],[1]!Table1[#Data],8,0)</f>
        <v>4.36666666666666</v>
      </c>
      <c r="N364">
        <f>Table2[[#This Row],[Auto Arima]]-Table2[[#This Row],[Actual]]</f>
        <v>0.22685968229348052</v>
      </c>
      <c r="O364">
        <f>_xlfn.NORM.DIST(Table2[[#This Row],[Bias_Arima]],AVERAGE(Table2[Bias_Arima]),_xlfn.STDEV.P(Table2[Bias_Arima]),FALSE)</f>
        <v>0.54106260158570574</v>
      </c>
      <c r="P364">
        <f>Table2[[#This Row],[WA]]-Table2[[#This Row],[Actual]]</f>
        <v>-0.43333333333333979</v>
      </c>
      <c r="Q364">
        <f>_xlfn.NORM.DIST(Table2[[#This Row],[Bias_WA]],AVERAGE(Table2[Bias_WA]),_xlfn.STDEV.P(Table2[Bias_WA]),FALSE)</f>
        <v>0.67261241795071192</v>
      </c>
      <c r="R364">
        <f>ABS(Table2[[#This Row],[Bias_Arima]])</f>
        <v>0.22685968229348052</v>
      </c>
      <c r="S364">
        <f>ABS(Table2[[#This Row],[Bias_WA]])</f>
        <v>0.43333333333333979</v>
      </c>
    </row>
    <row r="365" spans="1:19" x14ac:dyDescent="0.2">
      <c r="A365" t="str">
        <f>CONCATENATE(Table2[[#This Row],[Sector]],YEAR(Table2[[#This Row],[Cutoff]]),ROUNDUP(MONTH(Table2[[#This Row],[Cutoff]])/3,0),YEAR(Table2[[#This Row],[TargetDate]]),ROUNDUP(MONTH(Table2[[#This Row],[TargetDate]])/3,0))</f>
        <v>D Energievoorziening2021120221</v>
      </c>
      <c r="B365" t="s">
        <v>22</v>
      </c>
      <c r="C365" s="3">
        <v>44197</v>
      </c>
      <c r="D365" s="3">
        <v>44562</v>
      </c>
      <c r="E365">
        <v>4</v>
      </c>
      <c r="F365">
        <v>4.6393859748911206</v>
      </c>
      <c r="G365">
        <v>5.4</v>
      </c>
      <c r="H365">
        <v>0.76061402510887888</v>
      </c>
      <c r="I365">
        <v>14.08544490942368</v>
      </c>
      <c r="J365">
        <v>-0.76061402510887888</v>
      </c>
      <c r="K365">
        <f>_xlfn.NORM.DIST(Table2[[#This Row],[Bias_RF]],AVERAGE(Table2[Bias_RF]),_xlfn.STDEV.P(Table2[Bias_RF]),FALSE)</f>
        <v>0.5399624975330265</v>
      </c>
      <c r="L365">
        <f>VLOOKUP(Table2[[#This Row],[Key]],[1]!Table1[#Data],7,0)</f>
        <v>4.9268596822934798</v>
      </c>
      <c r="M365">
        <f>VLOOKUP(Table2[[#This Row],[Key]],[1]!Table1[#Data],8,0)</f>
        <v>4.5333333333333297</v>
      </c>
      <c r="N365">
        <f>Table2[[#This Row],[Auto Arima]]-Table2[[#This Row],[Actual]]</f>
        <v>-0.47314031770652054</v>
      </c>
      <c r="O365">
        <f>_xlfn.NORM.DIST(Table2[[#This Row],[Bias_Arima]],AVERAGE(Table2[Bias_Arima]),_xlfn.STDEV.P(Table2[Bias_Arima]),FALSE)</f>
        <v>0.5958383710260019</v>
      </c>
      <c r="P365">
        <f>Table2[[#This Row],[WA]]-Table2[[#This Row],[Actual]]</f>
        <v>-0.86666666666667069</v>
      </c>
      <c r="Q365">
        <f>_xlfn.NORM.DIST(Table2[[#This Row],[Bias_WA]],AVERAGE(Table2[Bias_WA]),_xlfn.STDEV.P(Table2[Bias_WA]),FALSE)</f>
        <v>0.64822748887047776</v>
      </c>
      <c r="R365">
        <f>ABS(Table2[[#This Row],[Bias_Arima]])</f>
        <v>0.47314031770652054</v>
      </c>
      <c r="S365">
        <f>ABS(Table2[[#This Row],[Bias_WA]])</f>
        <v>0.86666666666667069</v>
      </c>
    </row>
    <row r="366" spans="1:19" x14ac:dyDescent="0.2">
      <c r="A366" t="str">
        <f>CONCATENATE(Table2[[#This Row],[Sector]],YEAR(Table2[[#This Row],[Cutoff]]),ROUNDUP(MONTH(Table2[[#This Row],[Cutoff]])/3,0),YEAR(Table2[[#This Row],[TargetDate]]),ROUNDUP(MONTH(Table2[[#This Row],[TargetDate]])/3,0))</f>
        <v>D Energievoorziening2021120222</v>
      </c>
      <c r="B366" t="s">
        <v>22</v>
      </c>
      <c r="C366" s="3">
        <v>44197</v>
      </c>
      <c r="D366" s="3">
        <v>44652</v>
      </c>
      <c r="E366">
        <v>5</v>
      </c>
      <c r="F366">
        <v>4.6393859748911206</v>
      </c>
      <c r="G366">
        <v>4.9000000000000004</v>
      </c>
      <c r="H366">
        <v>0.26061402510887888</v>
      </c>
      <c r="I366">
        <v>5.3186535736505904</v>
      </c>
      <c r="J366">
        <v>-0.26061402510887888</v>
      </c>
      <c r="K366">
        <f>_xlfn.NORM.DIST(Table2[[#This Row],[Bias_RF]],AVERAGE(Table2[Bias_RF]),_xlfn.STDEV.P(Table2[Bias_RF]),FALSE)</f>
        <v>0.47129701672306723</v>
      </c>
      <c r="L366">
        <f>VLOOKUP(Table2[[#This Row],[Key]],[1]!Table1[#Data],7,0)</f>
        <v>4.9515872212698504</v>
      </c>
      <c r="M366">
        <f>VLOOKUP(Table2[[#This Row],[Key]],[1]!Table1[#Data],8,0)</f>
        <v>4</v>
      </c>
      <c r="N366">
        <f>Table2[[#This Row],[Auto Arima]]-Table2[[#This Row],[Actual]]</f>
        <v>5.1587221269850048E-2</v>
      </c>
      <c r="O366">
        <f>_xlfn.NORM.DIST(Table2[[#This Row],[Bias_Arima]],AVERAGE(Table2[Bias_Arima]),_xlfn.STDEV.P(Table2[Bias_Arima]),FALSE)</f>
        <v>0.6337440526969943</v>
      </c>
      <c r="P366">
        <f>Table2[[#This Row],[WA]]-Table2[[#This Row],[Actual]]</f>
        <v>-0.90000000000000036</v>
      </c>
      <c r="Q366">
        <f>_xlfn.NORM.DIST(Table2[[#This Row],[Bias_WA]],AVERAGE(Table2[Bias_WA]),_xlfn.STDEV.P(Table2[Bias_WA]),FALSE)</f>
        <v>0.63055238523174562</v>
      </c>
      <c r="R366">
        <f>ABS(Table2[[#This Row],[Bias_Arima]])</f>
        <v>5.1587221269850048E-2</v>
      </c>
      <c r="S366">
        <f>ABS(Table2[[#This Row],[Bias_WA]])</f>
        <v>0.90000000000000036</v>
      </c>
    </row>
    <row r="367" spans="1:19" x14ac:dyDescent="0.2">
      <c r="A367" t="str">
        <f>CONCATENATE(Table2[[#This Row],[Sector]],YEAR(Table2[[#This Row],[Cutoff]]),ROUNDUP(MONTH(Table2[[#This Row],[Cutoff]])/3,0),YEAR(Table2[[#This Row],[TargetDate]]),ROUNDUP(MONTH(Table2[[#This Row],[TargetDate]])/3,0))</f>
        <v>D Energievoorziening2021120223</v>
      </c>
      <c r="B367" t="s">
        <v>22</v>
      </c>
      <c r="C367" s="3">
        <v>44197</v>
      </c>
      <c r="D367" s="3">
        <v>44743</v>
      </c>
      <c r="E367">
        <v>6</v>
      </c>
      <c r="F367">
        <v>4.6393859748911206</v>
      </c>
      <c r="G367">
        <v>4.8</v>
      </c>
      <c r="H367">
        <v>0.16061402510887829</v>
      </c>
      <c r="I367">
        <v>3.346125523101632</v>
      </c>
      <c r="J367">
        <v>-0.16061402510887829</v>
      </c>
      <c r="K367">
        <f>_xlfn.NORM.DIST(Table2[[#This Row],[Bias_RF]],AVERAGE(Table2[Bias_RF]),_xlfn.STDEV.P(Table2[Bias_RF]),FALSE)</f>
        <v>0.433631325441525</v>
      </c>
      <c r="L367">
        <f>VLOOKUP(Table2[[#This Row],[Key]],[1]!Table1[#Data],7,0)</f>
        <v>4.61449453750802</v>
      </c>
      <c r="M367">
        <f>VLOOKUP(Table2[[#This Row],[Key]],[1]!Table1[#Data],8,0)</f>
        <v>3.86666666666666</v>
      </c>
      <c r="N367">
        <f>Table2[[#This Row],[Auto Arima]]-Table2[[#This Row],[Actual]]</f>
        <v>-0.18550546249197986</v>
      </c>
      <c r="O367">
        <f>_xlfn.NORM.DIST(Table2[[#This Row],[Bias_Arima]],AVERAGE(Table2[Bias_Arima]),_xlfn.STDEV.P(Table2[Bias_Arima]),FALSE)</f>
        <v>0.68069353745532013</v>
      </c>
      <c r="P367">
        <f>Table2[[#This Row],[WA]]-Table2[[#This Row],[Actual]]</f>
        <v>-0.93333333333333979</v>
      </c>
      <c r="Q367">
        <f>_xlfn.NORM.DIST(Table2[[#This Row],[Bias_WA]],AVERAGE(Table2[Bias_WA]),_xlfn.STDEV.P(Table2[Bias_WA]),FALSE)</f>
        <v>0.61118960025546065</v>
      </c>
      <c r="R367">
        <f>ABS(Table2[[#This Row],[Bias_Arima]])</f>
        <v>0.18550546249197986</v>
      </c>
      <c r="S367">
        <f>ABS(Table2[[#This Row],[Bias_WA]])</f>
        <v>0.93333333333333979</v>
      </c>
    </row>
    <row r="368" spans="1:19" x14ac:dyDescent="0.2">
      <c r="A368" t="str">
        <f>CONCATENATE(Table2[[#This Row],[Sector]],YEAR(Table2[[#This Row],[Cutoff]]),ROUNDUP(MONTH(Table2[[#This Row],[Cutoff]])/3,0),YEAR(Table2[[#This Row],[TargetDate]]),ROUNDUP(MONTH(Table2[[#This Row],[TargetDate]])/3,0))</f>
        <v>D Energievoorziening2021120224</v>
      </c>
      <c r="B368" t="s">
        <v>22</v>
      </c>
      <c r="C368" s="3">
        <v>44197</v>
      </c>
      <c r="D368" s="3">
        <v>44835</v>
      </c>
      <c r="E368">
        <v>7</v>
      </c>
      <c r="F368">
        <v>4.6393859748911206</v>
      </c>
      <c r="G368">
        <v>4.9000000000000004</v>
      </c>
      <c r="H368">
        <v>0.26061402510887888</v>
      </c>
      <c r="I368">
        <v>5.3186535736505904</v>
      </c>
      <c r="J368">
        <v>-0.26061402510887888</v>
      </c>
      <c r="K368">
        <f>_xlfn.NORM.DIST(Table2[[#This Row],[Bias_RF]],AVERAGE(Table2[Bias_RF]),_xlfn.STDEV.P(Table2[Bias_RF]),FALSE)</f>
        <v>0.47129701672306723</v>
      </c>
      <c r="L368">
        <f>VLOOKUP(Table2[[#This Row],[Key]],[1]!Table1[#Data],7,0)</f>
        <v>5.2463939400917399</v>
      </c>
      <c r="M368">
        <f>VLOOKUP(Table2[[#This Row],[Key]],[1]!Table1[#Data],8,0)</f>
        <v>4.36666666666666</v>
      </c>
      <c r="N368">
        <f>Table2[[#This Row],[Auto Arima]]-Table2[[#This Row],[Actual]]</f>
        <v>0.34639394009173952</v>
      </c>
      <c r="O368">
        <f>_xlfn.NORM.DIST(Table2[[#This Row],[Bias_Arima]],AVERAGE(Table2[Bias_Arima]),_xlfn.STDEV.P(Table2[Bias_Arima]),FALSE)</f>
        <v>0.4614507569306906</v>
      </c>
      <c r="P368">
        <f>Table2[[#This Row],[WA]]-Table2[[#This Row],[Actual]]</f>
        <v>-0.53333333333334032</v>
      </c>
      <c r="Q368">
        <f>_xlfn.NORM.DIST(Table2[[#This Row],[Bias_WA]],AVERAGE(Table2[Bias_WA]),_xlfn.STDEV.P(Table2[Bias_WA]),FALSE)</f>
        <v>0.70331215638132427</v>
      </c>
      <c r="R368">
        <f>ABS(Table2[[#This Row],[Bias_Arima]])</f>
        <v>0.34639394009173952</v>
      </c>
      <c r="S368">
        <f>ABS(Table2[[#This Row],[Bias_WA]])</f>
        <v>0.53333333333334032</v>
      </c>
    </row>
    <row r="369" spans="1:19" x14ac:dyDescent="0.2">
      <c r="A369" t="str">
        <f>CONCATENATE(Table2[[#This Row],[Sector]],YEAR(Table2[[#This Row],[Cutoff]]),ROUNDUP(MONTH(Table2[[#This Row],[Cutoff]])/3,0),YEAR(Table2[[#This Row],[TargetDate]]),ROUNDUP(MONTH(Table2[[#This Row],[TargetDate]])/3,0))</f>
        <v>D Energievoorziening2021120231</v>
      </c>
      <c r="B369" t="s">
        <v>22</v>
      </c>
      <c r="C369" s="3">
        <v>44197</v>
      </c>
      <c r="D369" s="3">
        <v>44927</v>
      </c>
      <c r="E369">
        <v>8</v>
      </c>
      <c r="F369">
        <v>4.6393859748911206</v>
      </c>
      <c r="G369">
        <v>5.4</v>
      </c>
      <c r="H369">
        <v>0.76061402510887888</v>
      </c>
      <c r="I369">
        <v>14.08544490942368</v>
      </c>
      <c r="J369">
        <v>-0.76061402510887888</v>
      </c>
      <c r="K369">
        <f>_xlfn.NORM.DIST(Table2[[#This Row],[Bias_RF]],AVERAGE(Table2[Bias_RF]),_xlfn.STDEV.P(Table2[Bias_RF]),FALSE)</f>
        <v>0.5399624975330265</v>
      </c>
      <c r="L369">
        <f>VLOOKUP(Table2[[#This Row],[Key]],[1]!Table1[#Data],7,0)</f>
        <v>5.1463939400917402</v>
      </c>
      <c r="M369">
        <f>VLOOKUP(Table2[[#This Row],[Key]],[1]!Table1[#Data],8,0)</f>
        <v>4.5333333333333297</v>
      </c>
      <c r="N369">
        <f>Table2[[#This Row],[Auto Arima]]-Table2[[#This Row],[Actual]]</f>
        <v>-0.25360605990826013</v>
      </c>
      <c r="O369">
        <f>_xlfn.NORM.DIST(Table2[[#This Row],[Bias_Arima]],AVERAGE(Table2[Bias_Arima]),_xlfn.STDEV.P(Table2[Bias_Arima]),FALSE)</f>
        <v>0.67409161135429652</v>
      </c>
      <c r="P369">
        <f>Table2[[#This Row],[WA]]-Table2[[#This Row],[Actual]]</f>
        <v>-0.86666666666667069</v>
      </c>
      <c r="Q369">
        <f>_xlfn.NORM.DIST(Table2[[#This Row],[Bias_WA]],AVERAGE(Table2[Bias_WA]),_xlfn.STDEV.P(Table2[Bias_WA]),FALSE)</f>
        <v>0.64822748887047776</v>
      </c>
      <c r="R369">
        <f>ABS(Table2[[#This Row],[Bias_Arima]])</f>
        <v>0.25360605990826013</v>
      </c>
      <c r="S369">
        <f>ABS(Table2[[#This Row],[Bias_WA]])</f>
        <v>0.86666666666667069</v>
      </c>
    </row>
    <row r="370" spans="1:19" x14ac:dyDescent="0.2">
      <c r="A370" t="str">
        <f>CONCATENATE(Table2[[#This Row],[Sector]],YEAR(Table2[[#This Row],[Cutoff]]),ROUNDUP(MONTH(Table2[[#This Row],[Cutoff]])/3,0),YEAR(Table2[[#This Row],[TargetDate]]),ROUNDUP(MONTH(Table2[[#This Row],[TargetDate]])/3,0))</f>
        <v>D Energievoorziening2021220213</v>
      </c>
      <c r="B370" t="s">
        <v>22</v>
      </c>
      <c r="C370" s="3">
        <v>44287</v>
      </c>
      <c r="D370" s="3">
        <v>44378</v>
      </c>
      <c r="E370">
        <v>1</v>
      </c>
      <c r="F370">
        <v>4.0395922631290269</v>
      </c>
      <c r="G370">
        <v>3.9</v>
      </c>
      <c r="H370">
        <v>0.13959226312902689</v>
      </c>
      <c r="I370">
        <v>3.579288798180178</v>
      </c>
      <c r="J370">
        <v>0.13959226312902689</v>
      </c>
      <c r="K370">
        <f>_xlfn.NORM.DIST(Table2[[#This Row],[Bias_RF]],AVERAGE(Table2[Bias_RF]),_xlfn.STDEV.P(Table2[Bias_RF]),FALSE)</f>
        <v>0.30181771676698083</v>
      </c>
      <c r="L370">
        <f>VLOOKUP(Table2[[#This Row],[Key]],[1]!Table1[#Data],7,0)</f>
        <v>3.9996913361460198</v>
      </c>
      <c r="M370">
        <f>VLOOKUP(Table2[[#This Row],[Key]],[1]!Table1[#Data],8,0)</f>
        <v>3.86666666666666</v>
      </c>
      <c r="N370">
        <f>Table2[[#This Row],[Auto Arima]]-Table2[[#This Row],[Actual]]</f>
        <v>9.9691336146019882E-2</v>
      </c>
      <c r="O370">
        <f>_xlfn.NORM.DIST(Table2[[#This Row],[Bias_Arima]],AVERAGE(Table2[Bias_Arima]),_xlfn.STDEV.P(Table2[Bias_Arima]),FALSE)</f>
        <v>0.61226291947857714</v>
      </c>
      <c r="P370">
        <f>Table2[[#This Row],[WA]]-Table2[[#This Row],[Actual]]</f>
        <v>-3.3333333333339876E-2</v>
      </c>
      <c r="Q370">
        <f>_xlfn.NORM.DIST(Table2[[#This Row],[Bias_WA]],AVERAGE(Table2[Bias_WA]),_xlfn.STDEV.P(Table2[Bias_WA]),FALSE)</f>
        <v>0.4090032600018057</v>
      </c>
      <c r="R370">
        <f>ABS(Table2[[#This Row],[Bias_Arima]])</f>
        <v>9.9691336146019882E-2</v>
      </c>
      <c r="S370">
        <f>ABS(Table2[[#This Row],[Bias_WA]])</f>
        <v>3.3333333333339876E-2</v>
      </c>
    </row>
    <row r="371" spans="1:19" x14ac:dyDescent="0.2">
      <c r="A371" t="str">
        <f>CONCATENATE(Table2[[#This Row],[Sector]],YEAR(Table2[[#This Row],[Cutoff]]),ROUNDUP(MONTH(Table2[[#This Row],[Cutoff]])/3,0),YEAR(Table2[[#This Row],[TargetDate]]),ROUNDUP(MONTH(Table2[[#This Row],[TargetDate]])/3,0))</f>
        <v>D Energievoorziening2021220214</v>
      </c>
      <c r="B371" t="s">
        <v>22</v>
      </c>
      <c r="C371" s="3">
        <v>44287</v>
      </c>
      <c r="D371" s="3">
        <v>44470</v>
      </c>
      <c r="E371">
        <v>2</v>
      </c>
      <c r="F371">
        <v>4.3998327922077918</v>
      </c>
      <c r="G371">
        <v>4.8</v>
      </c>
      <c r="H371">
        <v>0.40016720779220799</v>
      </c>
      <c r="I371">
        <v>8.3368168290043343</v>
      </c>
      <c r="J371">
        <v>-0.40016720779220799</v>
      </c>
      <c r="K371">
        <f>_xlfn.NORM.DIST(Table2[[#This Row],[Bias_RF]],AVERAGE(Table2[Bias_RF]),_xlfn.STDEV.P(Table2[Bias_RF]),FALSE)</f>
        <v>0.51310214110618413</v>
      </c>
      <c r="L371">
        <f>VLOOKUP(Table2[[#This Row],[Key]],[1]!Table1[#Data],7,0)</f>
        <v>4.7394762546667</v>
      </c>
      <c r="M371">
        <f>VLOOKUP(Table2[[#This Row],[Key]],[1]!Table1[#Data],8,0)</f>
        <v>4.36666666666666</v>
      </c>
      <c r="N371">
        <f>Table2[[#This Row],[Auto Arima]]-Table2[[#This Row],[Actual]]</f>
        <v>-6.052374533329985E-2</v>
      </c>
      <c r="O371">
        <f>_xlfn.NORM.DIST(Table2[[#This Row],[Bias_Arima]],AVERAGE(Table2[Bias_Arima]),_xlfn.STDEV.P(Table2[Bias_Arima]),FALSE)</f>
        <v>0.66904310825878166</v>
      </c>
      <c r="P371">
        <f>Table2[[#This Row],[WA]]-Table2[[#This Row],[Actual]]</f>
        <v>-0.43333333333333979</v>
      </c>
      <c r="Q371">
        <f>_xlfn.NORM.DIST(Table2[[#This Row],[Bias_WA]],AVERAGE(Table2[Bias_WA]),_xlfn.STDEV.P(Table2[Bias_WA]),FALSE)</f>
        <v>0.67261241795071192</v>
      </c>
      <c r="R371">
        <f>ABS(Table2[[#This Row],[Bias_Arima]])</f>
        <v>6.052374533329985E-2</v>
      </c>
      <c r="S371">
        <f>ABS(Table2[[#This Row],[Bias_WA]])</f>
        <v>0.43333333333333979</v>
      </c>
    </row>
    <row r="372" spans="1:19" x14ac:dyDescent="0.2">
      <c r="A372" t="str">
        <f>CONCATENATE(Table2[[#This Row],[Sector]],YEAR(Table2[[#This Row],[Cutoff]]),ROUNDUP(MONTH(Table2[[#This Row],[Cutoff]])/3,0),YEAR(Table2[[#This Row],[TargetDate]]),ROUNDUP(MONTH(Table2[[#This Row],[TargetDate]])/3,0))</f>
        <v>D Energievoorziening2021220221</v>
      </c>
      <c r="B372" t="s">
        <v>22</v>
      </c>
      <c r="C372" s="3">
        <v>44287</v>
      </c>
      <c r="D372" s="3">
        <v>44562</v>
      </c>
      <c r="E372">
        <v>3</v>
      </c>
      <c r="F372">
        <v>4.6693698677956021</v>
      </c>
      <c r="G372">
        <v>5.4</v>
      </c>
      <c r="H372">
        <v>0.73063013220439821</v>
      </c>
      <c r="I372">
        <v>13.53018763341478</v>
      </c>
      <c r="J372">
        <v>-0.73063013220439821</v>
      </c>
      <c r="K372">
        <f>_xlfn.NORM.DIST(Table2[[#This Row],[Bias_RF]],AVERAGE(Table2[Bias_RF]),_xlfn.STDEV.P(Table2[Bias_RF]),FALSE)</f>
        <v>0.54267916714888709</v>
      </c>
      <c r="L372">
        <f>VLOOKUP(Table2[[#This Row],[Key]],[1]!Table1[#Data],7,0)</f>
        <v>4.6394762546667003</v>
      </c>
      <c r="M372">
        <f>VLOOKUP(Table2[[#This Row],[Key]],[1]!Table1[#Data],8,0)</f>
        <v>4.5333333333333297</v>
      </c>
      <c r="N372">
        <f>Table2[[#This Row],[Auto Arima]]-Table2[[#This Row],[Actual]]</f>
        <v>-0.76052374533330003</v>
      </c>
      <c r="O372">
        <f>_xlfn.NORM.DIST(Table2[[#This Row],[Bias_Arima]],AVERAGE(Table2[Bias_Arima]),_xlfn.STDEV.P(Table2[Bias_Arima]),FALSE)</f>
        <v>0.41003341863341669</v>
      </c>
      <c r="P372">
        <f>Table2[[#This Row],[WA]]-Table2[[#This Row],[Actual]]</f>
        <v>-0.86666666666667069</v>
      </c>
      <c r="Q372">
        <f>_xlfn.NORM.DIST(Table2[[#This Row],[Bias_WA]],AVERAGE(Table2[Bias_WA]),_xlfn.STDEV.P(Table2[Bias_WA]),FALSE)</f>
        <v>0.64822748887047776</v>
      </c>
      <c r="R372">
        <f>ABS(Table2[[#This Row],[Bias_Arima]])</f>
        <v>0.76052374533330003</v>
      </c>
      <c r="S372">
        <f>ABS(Table2[[#This Row],[Bias_WA]])</f>
        <v>0.86666666666667069</v>
      </c>
    </row>
    <row r="373" spans="1:19" x14ac:dyDescent="0.2">
      <c r="A373" t="str">
        <f>CONCATENATE(Table2[[#This Row],[Sector]],YEAR(Table2[[#This Row],[Cutoff]]),ROUNDUP(MONTH(Table2[[#This Row],[Cutoff]])/3,0),YEAR(Table2[[#This Row],[TargetDate]]),ROUNDUP(MONTH(Table2[[#This Row],[TargetDate]])/3,0))</f>
        <v>D Energievoorziening2021220222</v>
      </c>
      <c r="B373" t="s">
        <v>22</v>
      </c>
      <c r="C373" s="3">
        <v>44287</v>
      </c>
      <c r="D373" s="3">
        <v>44652</v>
      </c>
      <c r="E373">
        <v>4</v>
      </c>
      <c r="F373">
        <v>4.6693698677956021</v>
      </c>
      <c r="G373">
        <v>4.9000000000000004</v>
      </c>
      <c r="H373">
        <v>0.23063013220439821</v>
      </c>
      <c r="I373">
        <v>4.7067373919264934</v>
      </c>
      <c r="J373">
        <v>-0.23063013220439821</v>
      </c>
      <c r="K373">
        <f>_xlfn.NORM.DIST(Table2[[#This Row],[Bias_RF]],AVERAGE(Table2[Bias_RF]),_xlfn.STDEV.P(Table2[Bias_RF]),FALSE)</f>
        <v>0.460575308797815</v>
      </c>
      <c r="L373">
        <f>VLOOKUP(Table2[[#This Row],[Key]],[1]!Table1[#Data],7,0)</f>
        <v>4.1448008067066198</v>
      </c>
      <c r="M373">
        <f>VLOOKUP(Table2[[#This Row],[Key]],[1]!Table1[#Data],8,0)</f>
        <v>3.93333333333333</v>
      </c>
      <c r="N373">
        <f>Table2[[#This Row],[Auto Arima]]-Table2[[#This Row],[Actual]]</f>
        <v>-0.75519919329338059</v>
      </c>
      <c r="O373">
        <f>_xlfn.NORM.DIST(Table2[[#This Row],[Bias_Arima]],AVERAGE(Table2[Bias_Arima]),_xlfn.STDEV.P(Table2[Bias_Arima]),FALSE)</f>
        <v>0.41378669531969431</v>
      </c>
      <c r="P373">
        <f>Table2[[#This Row],[WA]]-Table2[[#This Row],[Actual]]</f>
        <v>-0.96666666666667034</v>
      </c>
      <c r="Q373">
        <f>_xlfn.NORM.DIST(Table2[[#This Row],[Bias_WA]],AVERAGE(Table2[Bias_WA]),_xlfn.STDEV.P(Table2[Bias_WA]),FALSE)</f>
        <v>0.59032583876504263</v>
      </c>
      <c r="R373">
        <f>ABS(Table2[[#This Row],[Bias_Arima]])</f>
        <v>0.75519919329338059</v>
      </c>
      <c r="S373">
        <f>ABS(Table2[[#This Row],[Bias_WA]])</f>
        <v>0.96666666666667034</v>
      </c>
    </row>
    <row r="374" spans="1:19" x14ac:dyDescent="0.2">
      <c r="A374" t="str">
        <f>CONCATENATE(Table2[[#This Row],[Sector]],YEAR(Table2[[#This Row],[Cutoff]]),ROUNDUP(MONTH(Table2[[#This Row],[Cutoff]])/3,0),YEAR(Table2[[#This Row],[TargetDate]]),ROUNDUP(MONTH(Table2[[#This Row],[TargetDate]])/3,0))</f>
        <v>D Energievoorziening2021220223</v>
      </c>
      <c r="B374" t="s">
        <v>22</v>
      </c>
      <c r="C374" s="3">
        <v>44287</v>
      </c>
      <c r="D374" s="3">
        <v>44743</v>
      </c>
      <c r="E374">
        <v>5</v>
      </c>
      <c r="F374">
        <v>4.6624809789067134</v>
      </c>
      <c r="G374">
        <v>4.8</v>
      </c>
      <c r="H374">
        <v>0.1375190210932864</v>
      </c>
      <c r="I374">
        <v>2.864979606110134</v>
      </c>
      <c r="J374">
        <v>-0.1375190210932864</v>
      </c>
      <c r="K374">
        <f>_xlfn.NORM.DIST(Table2[[#This Row],[Bias_RF]],AVERAGE(Table2[Bias_RF]),_xlfn.STDEV.P(Table2[Bias_RF]),FALSE)</f>
        <v>0.42424040615440484</v>
      </c>
      <c r="L374">
        <f>VLOOKUP(Table2[[#This Row],[Key]],[1]!Table1[#Data],7,0)</f>
        <v>4.1444921428526396</v>
      </c>
      <c r="M374">
        <f>VLOOKUP(Table2[[#This Row],[Key]],[1]!Table1[#Data],8,0)</f>
        <v>3.86666666666666</v>
      </c>
      <c r="N374">
        <f>Table2[[#This Row],[Auto Arima]]-Table2[[#This Row],[Actual]]</f>
        <v>-0.65550785714736026</v>
      </c>
      <c r="O374">
        <f>_xlfn.NORM.DIST(Table2[[#This Row],[Bias_Arima]],AVERAGE(Table2[Bias_Arima]),_xlfn.STDEV.P(Table2[Bias_Arima]),FALSE)</f>
        <v>0.48333198409140499</v>
      </c>
      <c r="P374">
        <f>Table2[[#This Row],[WA]]-Table2[[#This Row],[Actual]]</f>
        <v>-0.93333333333333979</v>
      </c>
      <c r="Q374">
        <f>_xlfn.NORM.DIST(Table2[[#This Row],[Bias_WA]],AVERAGE(Table2[Bias_WA]),_xlfn.STDEV.P(Table2[Bias_WA]),FALSE)</f>
        <v>0.61118960025546065</v>
      </c>
      <c r="R374">
        <f>ABS(Table2[[#This Row],[Bias_Arima]])</f>
        <v>0.65550785714736026</v>
      </c>
      <c r="S374">
        <f>ABS(Table2[[#This Row],[Bias_WA]])</f>
        <v>0.93333333333333979</v>
      </c>
    </row>
    <row r="375" spans="1:19" x14ac:dyDescent="0.2">
      <c r="A375" t="str">
        <f>CONCATENATE(Table2[[#This Row],[Sector]],YEAR(Table2[[#This Row],[Cutoff]]),ROUNDUP(MONTH(Table2[[#This Row],[Cutoff]])/3,0),YEAR(Table2[[#This Row],[TargetDate]]),ROUNDUP(MONTH(Table2[[#This Row],[TargetDate]])/3,0))</f>
        <v>D Energievoorziening2021220224</v>
      </c>
      <c r="B375" t="s">
        <v>22</v>
      </c>
      <c r="C375" s="3">
        <v>44287</v>
      </c>
      <c r="D375" s="3">
        <v>44835</v>
      </c>
      <c r="E375">
        <v>6</v>
      </c>
      <c r="F375">
        <v>4.6693698677956021</v>
      </c>
      <c r="G375">
        <v>4.9000000000000004</v>
      </c>
      <c r="H375">
        <v>0.23063013220439821</v>
      </c>
      <c r="I375">
        <v>4.7067373919264934</v>
      </c>
      <c r="J375">
        <v>-0.23063013220439821</v>
      </c>
      <c r="K375">
        <f>_xlfn.NORM.DIST(Table2[[#This Row],[Bias_RF]],AVERAGE(Table2[Bias_RF]),_xlfn.STDEV.P(Table2[Bias_RF]),FALSE)</f>
        <v>0.460575308797815</v>
      </c>
      <c r="L375">
        <f>VLOOKUP(Table2[[#This Row],[Key]],[1]!Table1[#Data],7,0)</f>
        <v>4.8134843210745899</v>
      </c>
      <c r="M375">
        <f>VLOOKUP(Table2[[#This Row],[Key]],[1]!Table1[#Data],8,0)</f>
        <v>4.36666666666666</v>
      </c>
      <c r="N375">
        <f>Table2[[#This Row],[Auto Arima]]-Table2[[#This Row],[Actual]]</f>
        <v>-8.6515678925410455E-2</v>
      </c>
      <c r="O375">
        <f>_xlfn.NORM.DIST(Table2[[#This Row],[Bias_Arima]],AVERAGE(Table2[Bias_Arima]),_xlfn.STDEV.P(Table2[Bias_Arima]),FALSE)</f>
        <v>0.67397060381369078</v>
      </c>
      <c r="P375">
        <f>Table2[[#This Row],[WA]]-Table2[[#This Row],[Actual]]</f>
        <v>-0.53333333333334032</v>
      </c>
      <c r="Q375">
        <f>_xlfn.NORM.DIST(Table2[[#This Row],[Bias_WA]],AVERAGE(Table2[Bias_WA]),_xlfn.STDEV.P(Table2[Bias_WA]),FALSE)</f>
        <v>0.70331215638132427</v>
      </c>
      <c r="R375">
        <f>ABS(Table2[[#This Row],[Bias_Arima]])</f>
        <v>8.6515678925410455E-2</v>
      </c>
      <c r="S375">
        <f>ABS(Table2[[#This Row],[Bias_WA]])</f>
        <v>0.53333333333334032</v>
      </c>
    </row>
    <row r="376" spans="1:19" x14ac:dyDescent="0.2">
      <c r="A376" t="str">
        <f>CONCATENATE(Table2[[#This Row],[Sector]],YEAR(Table2[[#This Row],[Cutoff]]),ROUNDUP(MONTH(Table2[[#This Row],[Cutoff]])/3,0),YEAR(Table2[[#This Row],[TargetDate]]),ROUNDUP(MONTH(Table2[[#This Row],[TargetDate]])/3,0))</f>
        <v>D Energievoorziening2021220231</v>
      </c>
      <c r="B376" t="s">
        <v>22</v>
      </c>
      <c r="C376" s="3">
        <v>44287</v>
      </c>
      <c r="D376" s="3">
        <v>44927</v>
      </c>
      <c r="E376">
        <v>7</v>
      </c>
      <c r="F376">
        <v>4.6693698677956021</v>
      </c>
      <c r="G376">
        <v>5.4</v>
      </c>
      <c r="H376">
        <v>0.73063013220439821</v>
      </c>
      <c r="I376">
        <v>13.53018763341478</v>
      </c>
      <c r="J376">
        <v>-0.73063013220439821</v>
      </c>
      <c r="K376">
        <f>_xlfn.NORM.DIST(Table2[[#This Row],[Bias_RF]],AVERAGE(Table2[Bias_RF]),_xlfn.STDEV.P(Table2[Bias_RF]),FALSE)</f>
        <v>0.54267916714888709</v>
      </c>
      <c r="L376">
        <f>VLOOKUP(Table2[[#This Row],[Key]],[1]!Table1[#Data],7,0)</f>
        <v>4.7134843210745903</v>
      </c>
      <c r="M376">
        <f>VLOOKUP(Table2[[#This Row],[Key]],[1]!Table1[#Data],8,0)</f>
        <v>4.5333333333333297</v>
      </c>
      <c r="N376">
        <f>Table2[[#This Row],[Auto Arima]]-Table2[[#This Row],[Actual]]</f>
        <v>-0.6865156789254101</v>
      </c>
      <c r="O376">
        <f>_xlfn.NORM.DIST(Table2[[#This Row],[Bias_Arima]],AVERAGE(Table2[Bias_Arima]),_xlfn.STDEV.P(Table2[Bias_Arima]),FALSE)</f>
        <v>0.46196315766320029</v>
      </c>
      <c r="P376">
        <f>Table2[[#This Row],[WA]]-Table2[[#This Row],[Actual]]</f>
        <v>-0.86666666666667069</v>
      </c>
      <c r="Q376">
        <f>_xlfn.NORM.DIST(Table2[[#This Row],[Bias_WA]],AVERAGE(Table2[Bias_WA]),_xlfn.STDEV.P(Table2[Bias_WA]),FALSE)</f>
        <v>0.64822748887047776</v>
      </c>
      <c r="R376">
        <f>ABS(Table2[[#This Row],[Bias_Arima]])</f>
        <v>0.6865156789254101</v>
      </c>
      <c r="S376">
        <f>ABS(Table2[[#This Row],[Bias_WA]])</f>
        <v>0.86666666666667069</v>
      </c>
    </row>
    <row r="377" spans="1:19" x14ac:dyDescent="0.2">
      <c r="A377" t="str">
        <f>CONCATENATE(Table2[[#This Row],[Sector]],YEAR(Table2[[#This Row],[Cutoff]]),ROUNDUP(MONTH(Table2[[#This Row],[Cutoff]])/3,0),YEAR(Table2[[#This Row],[TargetDate]]),ROUNDUP(MONTH(Table2[[#This Row],[TargetDate]])/3,0))</f>
        <v>D Energievoorziening2021220232</v>
      </c>
      <c r="B377" t="s">
        <v>22</v>
      </c>
      <c r="C377" s="3">
        <v>44287</v>
      </c>
      <c r="D377" s="3">
        <v>45017</v>
      </c>
      <c r="E377">
        <v>8</v>
      </c>
      <c r="F377">
        <v>4.6693698677956021</v>
      </c>
      <c r="G377">
        <v>4.5</v>
      </c>
      <c r="H377">
        <v>0.16936986779560209</v>
      </c>
      <c r="I377">
        <v>3.7637748399022701</v>
      </c>
      <c r="J377">
        <v>0.16936986779560209</v>
      </c>
      <c r="K377">
        <f>_xlfn.NORM.DIST(Table2[[#This Row],[Bias_RF]],AVERAGE(Table2[Bias_RF]),_xlfn.STDEV.P(Table2[Bias_RF]),FALSE)</f>
        <v>0.28849951375752608</v>
      </c>
      <c r="L377">
        <f>VLOOKUP(Table2[[#This Row],[Key]],[1]!Table1[#Data],7,0)</f>
        <v>4.3800306002451697</v>
      </c>
      <c r="M377">
        <f>VLOOKUP(Table2[[#This Row],[Key]],[1]!Table1[#Data],8,0)</f>
        <v>3.93333333333333</v>
      </c>
      <c r="N377">
        <f>Table2[[#This Row],[Auto Arima]]-Table2[[#This Row],[Actual]]</f>
        <v>-0.11996939975483034</v>
      </c>
      <c r="O377">
        <f>_xlfn.NORM.DIST(Table2[[#This Row],[Bias_Arima]],AVERAGE(Table2[Bias_Arima]),_xlfn.STDEV.P(Table2[Bias_Arima]),FALSE)</f>
        <v>0.67839816820440257</v>
      </c>
      <c r="P377">
        <f>Table2[[#This Row],[WA]]-Table2[[#This Row],[Actual]]</f>
        <v>-0.56666666666666998</v>
      </c>
      <c r="Q377">
        <f>_xlfn.NORM.DIST(Table2[[#This Row],[Bias_WA]],AVERAGE(Table2[Bias_WA]),_xlfn.STDEV.P(Table2[Bias_WA]),FALSE)</f>
        <v>0.70881241059406874</v>
      </c>
      <c r="R377">
        <f>ABS(Table2[[#This Row],[Bias_Arima]])</f>
        <v>0.11996939975483034</v>
      </c>
      <c r="S377">
        <f>ABS(Table2[[#This Row],[Bias_WA]])</f>
        <v>0.56666666666666998</v>
      </c>
    </row>
    <row r="378" spans="1:19" x14ac:dyDescent="0.2">
      <c r="A378" t="str">
        <f>CONCATENATE(Table2[[#This Row],[Sector]],YEAR(Table2[[#This Row],[Cutoff]]),ROUNDUP(MONTH(Table2[[#This Row],[Cutoff]])/3,0),YEAR(Table2[[#This Row],[TargetDate]]),ROUNDUP(MONTH(Table2[[#This Row],[TargetDate]])/3,0))</f>
        <v>D Energievoorziening2021320214</v>
      </c>
      <c r="B378" t="s">
        <v>22</v>
      </c>
      <c r="C378" s="3">
        <v>44378</v>
      </c>
      <c r="D378" s="3">
        <v>44470</v>
      </c>
      <c r="E378">
        <v>1</v>
      </c>
      <c r="F378">
        <v>4.3900073593073587</v>
      </c>
      <c r="G378">
        <v>4.8</v>
      </c>
      <c r="H378">
        <v>0.40999264069264107</v>
      </c>
      <c r="I378">
        <v>8.541513347763356</v>
      </c>
      <c r="J378">
        <v>-0.40999264069264107</v>
      </c>
      <c r="K378">
        <f>_xlfn.NORM.DIST(Table2[[#This Row],[Bias_RF]],AVERAGE(Table2[Bias_RF]),_xlfn.STDEV.P(Table2[Bias_RF]),FALSE)</f>
        <v>0.51547376726558791</v>
      </c>
      <c r="L378">
        <f>VLOOKUP(Table2[[#This Row],[Key]],[1]!Table1[#Data],7,0)</f>
        <v>4.7118135492363598</v>
      </c>
      <c r="M378">
        <f>VLOOKUP(Table2[[#This Row],[Key]],[1]!Table1[#Data],8,0)</f>
        <v>4.36666666666666</v>
      </c>
      <c r="N378">
        <f>Table2[[#This Row],[Auto Arima]]-Table2[[#This Row],[Actual]]</f>
        <v>-8.8186450763640067E-2</v>
      </c>
      <c r="O378">
        <f>_xlfn.NORM.DIST(Table2[[#This Row],[Bias_Arima]],AVERAGE(Table2[Bias_Arima]),_xlfn.STDEV.P(Table2[Bias_Arima]),FALSE)</f>
        <v>0.67424319126870136</v>
      </c>
      <c r="P378">
        <f>Table2[[#This Row],[WA]]-Table2[[#This Row],[Actual]]</f>
        <v>-0.43333333333333979</v>
      </c>
      <c r="Q378">
        <f>_xlfn.NORM.DIST(Table2[[#This Row],[Bias_WA]],AVERAGE(Table2[Bias_WA]),_xlfn.STDEV.P(Table2[Bias_WA]),FALSE)</f>
        <v>0.67261241795071192</v>
      </c>
      <c r="R378">
        <f>ABS(Table2[[#This Row],[Bias_Arima]])</f>
        <v>8.8186450763640067E-2</v>
      </c>
      <c r="S378">
        <f>ABS(Table2[[#This Row],[Bias_WA]])</f>
        <v>0.43333333333333979</v>
      </c>
    </row>
    <row r="379" spans="1:19" x14ac:dyDescent="0.2">
      <c r="A379" t="str">
        <f>CONCATENATE(Table2[[#This Row],[Sector]],YEAR(Table2[[#This Row],[Cutoff]]),ROUNDUP(MONTH(Table2[[#This Row],[Cutoff]])/3,0),YEAR(Table2[[#This Row],[TargetDate]]),ROUNDUP(MONTH(Table2[[#This Row],[TargetDate]])/3,0))</f>
        <v>D Energievoorziening2021320221</v>
      </c>
      <c r="B379" t="s">
        <v>22</v>
      </c>
      <c r="C379" s="3">
        <v>44378</v>
      </c>
      <c r="D379" s="3">
        <v>44562</v>
      </c>
      <c r="E379">
        <v>2</v>
      </c>
      <c r="F379">
        <v>4.6860218253968249</v>
      </c>
      <c r="G379">
        <v>5.4</v>
      </c>
      <c r="H379">
        <v>0.71397817460317547</v>
      </c>
      <c r="I379">
        <v>13.22181804820695</v>
      </c>
      <c r="J379">
        <v>-0.71397817460317547</v>
      </c>
      <c r="K379">
        <f>_xlfn.NORM.DIST(Table2[[#This Row],[Bias_RF]],AVERAGE(Table2[Bias_RF]),_xlfn.STDEV.P(Table2[Bias_RF]),FALSE)</f>
        <v>0.54379886819496015</v>
      </c>
      <c r="L379">
        <f>VLOOKUP(Table2[[#This Row],[Key]],[1]!Table1[#Data],7,0)</f>
        <v>4.6118135492363601</v>
      </c>
      <c r="M379">
        <f>VLOOKUP(Table2[[#This Row],[Key]],[1]!Table1[#Data],8,0)</f>
        <v>4.5333333333333297</v>
      </c>
      <c r="N379">
        <f>Table2[[#This Row],[Auto Arima]]-Table2[[#This Row],[Actual]]</f>
        <v>-0.78818645076364025</v>
      </c>
      <c r="O379">
        <f>_xlfn.NORM.DIST(Table2[[#This Row],[Bias_Arima]],AVERAGE(Table2[Bias_Arima]),_xlfn.STDEV.P(Table2[Bias_Arima]),FALSE)</f>
        <v>0.39055550218435758</v>
      </c>
      <c r="P379">
        <f>Table2[[#This Row],[WA]]-Table2[[#This Row],[Actual]]</f>
        <v>-0.86666666666667069</v>
      </c>
      <c r="Q379">
        <f>_xlfn.NORM.DIST(Table2[[#This Row],[Bias_WA]],AVERAGE(Table2[Bias_WA]),_xlfn.STDEV.P(Table2[Bias_WA]),FALSE)</f>
        <v>0.64822748887047776</v>
      </c>
      <c r="R379">
        <f>ABS(Table2[[#This Row],[Bias_Arima]])</f>
        <v>0.78818645076364025</v>
      </c>
      <c r="S379">
        <f>ABS(Table2[[#This Row],[Bias_WA]])</f>
        <v>0.86666666666667069</v>
      </c>
    </row>
    <row r="380" spans="1:19" x14ac:dyDescent="0.2">
      <c r="A380" t="str">
        <f>CONCATENATE(Table2[[#This Row],[Sector]],YEAR(Table2[[#This Row],[Cutoff]]),ROUNDUP(MONTH(Table2[[#This Row],[Cutoff]])/3,0),YEAR(Table2[[#This Row],[TargetDate]]),ROUNDUP(MONTH(Table2[[#This Row],[TargetDate]])/3,0))</f>
        <v>D Energievoorziening2021320222</v>
      </c>
      <c r="B380" t="s">
        <v>22</v>
      </c>
      <c r="C380" s="3">
        <v>44378</v>
      </c>
      <c r="D380" s="3">
        <v>44652</v>
      </c>
      <c r="E380">
        <v>3</v>
      </c>
      <c r="F380">
        <v>4.6860218253968249</v>
      </c>
      <c r="G380">
        <v>4.9000000000000004</v>
      </c>
      <c r="H380">
        <v>0.2139781746031755</v>
      </c>
      <c r="I380">
        <v>4.3669015225137846</v>
      </c>
      <c r="J380">
        <v>-0.2139781746031755</v>
      </c>
      <c r="K380">
        <f>_xlfn.NORM.DIST(Table2[[#This Row],[Bias_RF]],AVERAGE(Table2[Bias_RF]),_xlfn.STDEV.P(Table2[Bias_RF]),FALSE)</f>
        <v>0.45439655924123934</v>
      </c>
      <c r="L380">
        <f>VLOOKUP(Table2[[#This Row],[Key]],[1]!Table1[#Data],7,0)</f>
        <v>4.13341165079789</v>
      </c>
      <c r="M380">
        <f>VLOOKUP(Table2[[#This Row],[Key]],[1]!Table1[#Data],8,0)</f>
        <v>3.93333333333333</v>
      </c>
      <c r="N380">
        <f>Table2[[#This Row],[Auto Arima]]-Table2[[#This Row],[Actual]]</f>
        <v>-0.76658834920211039</v>
      </c>
      <c r="O380">
        <f>_xlfn.NORM.DIST(Table2[[#This Row],[Bias_Arima]],AVERAGE(Table2[Bias_Arima]),_xlfn.STDEV.P(Table2[Bias_Arima]),FALSE)</f>
        <v>0.40575910789610331</v>
      </c>
      <c r="P380">
        <f>Table2[[#This Row],[WA]]-Table2[[#This Row],[Actual]]</f>
        <v>-0.96666666666667034</v>
      </c>
      <c r="Q380">
        <f>_xlfn.NORM.DIST(Table2[[#This Row],[Bias_WA]],AVERAGE(Table2[Bias_WA]),_xlfn.STDEV.P(Table2[Bias_WA]),FALSE)</f>
        <v>0.59032583876504263</v>
      </c>
      <c r="R380">
        <f>ABS(Table2[[#This Row],[Bias_Arima]])</f>
        <v>0.76658834920211039</v>
      </c>
      <c r="S380">
        <f>ABS(Table2[[#This Row],[Bias_WA]])</f>
        <v>0.96666666666667034</v>
      </c>
    </row>
    <row r="381" spans="1:19" x14ac:dyDescent="0.2">
      <c r="A381" t="str">
        <f>CONCATENATE(Table2[[#This Row],[Sector]],YEAR(Table2[[#This Row],[Cutoff]]),ROUNDUP(MONTH(Table2[[#This Row],[Cutoff]])/3,0),YEAR(Table2[[#This Row],[TargetDate]]),ROUNDUP(MONTH(Table2[[#This Row],[TargetDate]])/3,0))</f>
        <v>D Energievoorziening2021320223</v>
      </c>
      <c r="B381" t="s">
        <v>22</v>
      </c>
      <c r="C381" s="3">
        <v>44378</v>
      </c>
      <c r="D381" s="3">
        <v>44743</v>
      </c>
      <c r="E381">
        <v>4</v>
      </c>
      <c r="F381">
        <v>4.679121825396825</v>
      </c>
      <c r="G381">
        <v>4.8</v>
      </c>
      <c r="H381">
        <v>0.12087817460317481</v>
      </c>
      <c r="I381">
        <v>2.5182953042328089</v>
      </c>
      <c r="J381">
        <v>-0.12087817460317481</v>
      </c>
      <c r="K381">
        <f>_xlfn.NORM.DIST(Table2[[#This Row],[Bias_RF]],AVERAGE(Table2[Bias_RF]),_xlfn.STDEV.P(Table2[Bias_RF]),FALSE)</f>
        <v>0.41734213747074778</v>
      </c>
      <c r="L381">
        <f>VLOOKUP(Table2[[#This Row],[Key]],[1]!Table1[#Data],7,0)</f>
        <v>4.0334116507978903</v>
      </c>
      <c r="M381">
        <f>VLOOKUP(Table2[[#This Row],[Key]],[1]!Table1[#Data],8,0)</f>
        <v>3.8</v>
      </c>
      <c r="N381">
        <f>Table2[[#This Row],[Auto Arima]]-Table2[[#This Row],[Actual]]</f>
        <v>-0.7665883492021095</v>
      </c>
      <c r="O381">
        <f>_xlfn.NORM.DIST(Table2[[#This Row],[Bias_Arima]],AVERAGE(Table2[Bias_Arima]),_xlfn.STDEV.P(Table2[Bias_Arima]),FALSE)</f>
        <v>0.40575910789610398</v>
      </c>
      <c r="P381">
        <f>Table2[[#This Row],[WA]]-Table2[[#This Row],[Actual]]</f>
        <v>-1</v>
      </c>
      <c r="Q381">
        <f>_xlfn.NORM.DIST(Table2[[#This Row],[Bias_WA]],AVERAGE(Table2[Bias_WA]),_xlfn.STDEV.P(Table2[Bias_WA]),FALSE)</f>
        <v>0.56815742133746028</v>
      </c>
      <c r="R381">
        <f>ABS(Table2[[#This Row],[Bias_Arima]])</f>
        <v>0.7665883492021095</v>
      </c>
      <c r="S381">
        <f>ABS(Table2[[#This Row],[Bias_WA]])</f>
        <v>1</v>
      </c>
    </row>
    <row r="382" spans="1:19" x14ac:dyDescent="0.2">
      <c r="A382" t="str">
        <f>CONCATENATE(Table2[[#This Row],[Sector]],YEAR(Table2[[#This Row],[Cutoff]]),ROUNDUP(MONTH(Table2[[#This Row],[Cutoff]])/3,0),YEAR(Table2[[#This Row],[TargetDate]]),ROUNDUP(MONTH(Table2[[#This Row],[TargetDate]])/3,0))</f>
        <v>D Energievoorziening2021320224</v>
      </c>
      <c r="B382" t="s">
        <v>22</v>
      </c>
      <c r="C382" s="3">
        <v>44378</v>
      </c>
      <c r="D382" s="3">
        <v>44835</v>
      </c>
      <c r="E382">
        <v>5</v>
      </c>
      <c r="F382">
        <v>4.6860218253968249</v>
      </c>
      <c r="G382">
        <v>4.9000000000000004</v>
      </c>
      <c r="H382">
        <v>0.2139781746031755</v>
      </c>
      <c r="I382">
        <v>4.3669015225137846</v>
      </c>
      <c r="J382">
        <v>-0.2139781746031755</v>
      </c>
      <c r="K382">
        <f>_xlfn.NORM.DIST(Table2[[#This Row],[Bias_RF]],AVERAGE(Table2[Bias_RF]),_xlfn.STDEV.P(Table2[Bias_RF]),FALSE)</f>
        <v>0.45439655924123934</v>
      </c>
      <c r="L382">
        <f>VLOOKUP(Table2[[#This Row],[Key]],[1]!Table1[#Data],7,0)</f>
        <v>4.7919339662201299</v>
      </c>
      <c r="M382">
        <f>VLOOKUP(Table2[[#This Row],[Key]],[1]!Table1[#Data],8,0)</f>
        <v>4.36666666666666</v>
      </c>
      <c r="N382">
        <f>Table2[[#This Row],[Auto Arima]]-Table2[[#This Row],[Actual]]</f>
        <v>-0.10806603377987045</v>
      </c>
      <c r="O382">
        <f>_xlfn.NORM.DIST(Table2[[#This Row],[Bias_Arima]],AVERAGE(Table2[Bias_Arima]),_xlfn.STDEV.P(Table2[Bias_Arima]),FALSE)</f>
        <v>0.6770723875607233</v>
      </c>
      <c r="P382">
        <f>Table2[[#This Row],[WA]]-Table2[[#This Row],[Actual]]</f>
        <v>-0.53333333333334032</v>
      </c>
      <c r="Q382">
        <f>_xlfn.NORM.DIST(Table2[[#This Row],[Bias_WA]],AVERAGE(Table2[Bias_WA]),_xlfn.STDEV.P(Table2[Bias_WA]),FALSE)</f>
        <v>0.70331215638132427</v>
      </c>
      <c r="R382">
        <f>ABS(Table2[[#This Row],[Bias_Arima]])</f>
        <v>0.10806603377987045</v>
      </c>
      <c r="S382">
        <f>ABS(Table2[[#This Row],[Bias_WA]])</f>
        <v>0.53333333333334032</v>
      </c>
    </row>
    <row r="383" spans="1:19" x14ac:dyDescent="0.2">
      <c r="A383" t="str">
        <f>CONCATENATE(Table2[[#This Row],[Sector]],YEAR(Table2[[#This Row],[Cutoff]]),ROUNDUP(MONTH(Table2[[#This Row],[Cutoff]])/3,0),YEAR(Table2[[#This Row],[TargetDate]]),ROUNDUP(MONTH(Table2[[#This Row],[TargetDate]])/3,0))</f>
        <v>D Energievoorziening2021320231</v>
      </c>
      <c r="B383" t="s">
        <v>22</v>
      </c>
      <c r="C383" s="3">
        <v>44378</v>
      </c>
      <c r="D383" s="3">
        <v>44927</v>
      </c>
      <c r="E383">
        <v>6</v>
      </c>
      <c r="F383">
        <v>4.6860218253968249</v>
      </c>
      <c r="G383">
        <v>5.4</v>
      </c>
      <c r="H383">
        <v>0.71397817460317547</v>
      </c>
      <c r="I383">
        <v>13.22181804820695</v>
      </c>
      <c r="J383">
        <v>-0.71397817460317547</v>
      </c>
      <c r="K383">
        <f>_xlfn.NORM.DIST(Table2[[#This Row],[Bias_RF]],AVERAGE(Table2[Bias_RF]),_xlfn.STDEV.P(Table2[Bias_RF]),FALSE)</f>
        <v>0.54379886819496015</v>
      </c>
      <c r="L383">
        <f>VLOOKUP(Table2[[#This Row],[Key]],[1]!Table1[#Data],7,0)</f>
        <v>4.6919339662201303</v>
      </c>
      <c r="M383">
        <f>VLOOKUP(Table2[[#This Row],[Key]],[1]!Table1[#Data],8,0)</f>
        <v>4.5333333333333297</v>
      </c>
      <c r="N383">
        <f>Table2[[#This Row],[Auto Arima]]-Table2[[#This Row],[Actual]]</f>
        <v>-0.7080660337798701</v>
      </c>
      <c r="O383">
        <f>_xlfn.NORM.DIST(Table2[[#This Row],[Bias_Arima]],AVERAGE(Table2[Bias_Arima]),_xlfn.STDEV.P(Table2[Bias_Arima]),FALSE)</f>
        <v>0.4469329171170548</v>
      </c>
      <c r="P383">
        <f>Table2[[#This Row],[WA]]-Table2[[#This Row],[Actual]]</f>
        <v>-0.86666666666667069</v>
      </c>
      <c r="Q383">
        <f>_xlfn.NORM.DIST(Table2[[#This Row],[Bias_WA]],AVERAGE(Table2[Bias_WA]),_xlfn.STDEV.P(Table2[Bias_WA]),FALSE)</f>
        <v>0.64822748887047776</v>
      </c>
      <c r="R383">
        <f>ABS(Table2[[#This Row],[Bias_Arima]])</f>
        <v>0.7080660337798701</v>
      </c>
      <c r="S383">
        <f>ABS(Table2[[#This Row],[Bias_WA]])</f>
        <v>0.86666666666667069</v>
      </c>
    </row>
    <row r="384" spans="1:19" x14ac:dyDescent="0.2">
      <c r="A384" t="str">
        <f>CONCATENATE(Table2[[#This Row],[Sector]],YEAR(Table2[[#This Row],[Cutoff]]),ROUNDUP(MONTH(Table2[[#This Row],[Cutoff]])/3,0),YEAR(Table2[[#This Row],[TargetDate]]),ROUNDUP(MONTH(Table2[[#This Row],[TargetDate]])/3,0))</f>
        <v>D Energievoorziening2021320232</v>
      </c>
      <c r="B384" t="s">
        <v>22</v>
      </c>
      <c r="C384" s="3">
        <v>44378</v>
      </c>
      <c r="D384" s="3">
        <v>45017</v>
      </c>
      <c r="E384">
        <v>7</v>
      </c>
      <c r="F384">
        <v>4.6860218253968249</v>
      </c>
      <c r="G384">
        <v>4.5</v>
      </c>
      <c r="H384">
        <v>0.18602182539682491</v>
      </c>
      <c r="I384">
        <v>4.1338183421516641</v>
      </c>
      <c r="J384">
        <v>0.18602182539682491</v>
      </c>
      <c r="K384">
        <f>_xlfn.NORM.DIST(Table2[[#This Row],[Bias_RF]],AVERAGE(Table2[Bias_RF]),_xlfn.STDEV.P(Table2[Bias_RF]),FALSE)</f>
        <v>0.28110647800143851</v>
      </c>
      <c r="L384">
        <f>VLOOKUP(Table2[[#This Row],[Key]],[1]!Table1[#Data],7,0)</f>
        <v>4.3749442297340897</v>
      </c>
      <c r="M384">
        <f>VLOOKUP(Table2[[#This Row],[Key]],[1]!Table1[#Data],8,0)</f>
        <v>3.93333333333333</v>
      </c>
      <c r="N384">
        <f>Table2[[#This Row],[Auto Arima]]-Table2[[#This Row],[Actual]]</f>
        <v>-0.1250557702659103</v>
      </c>
      <c r="O384">
        <f>_xlfn.NORM.DIST(Table2[[#This Row],[Bias_Arima]],AVERAGE(Table2[Bias_Arima]),_xlfn.STDEV.P(Table2[Bias_Arima]),FALSE)</f>
        <v>0.67888001397933762</v>
      </c>
      <c r="P384">
        <f>Table2[[#This Row],[WA]]-Table2[[#This Row],[Actual]]</f>
        <v>-0.56666666666666998</v>
      </c>
      <c r="Q384">
        <f>_xlfn.NORM.DIST(Table2[[#This Row],[Bias_WA]],AVERAGE(Table2[Bias_WA]),_xlfn.STDEV.P(Table2[Bias_WA]),FALSE)</f>
        <v>0.70881241059406874</v>
      </c>
      <c r="R384">
        <f>ABS(Table2[[#This Row],[Bias_Arima]])</f>
        <v>0.1250557702659103</v>
      </c>
      <c r="S384">
        <f>ABS(Table2[[#This Row],[Bias_WA]])</f>
        <v>0.56666666666666998</v>
      </c>
    </row>
    <row r="385" spans="1:19" x14ac:dyDescent="0.2">
      <c r="A385" t="str">
        <f>CONCATENATE(Table2[[#This Row],[Sector]],YEAR(Table2[[#This Row],[Cutoff]]),ROUNDUP(MONTH(Table2[[#This Row],[Cutoff]])/3,0),YEAR(Table2[[#This Row],[TargetDate]]),ROUNDUP(MONTH(Table2[[#This Row],[TargetDate]])/3,0))</f>
        <v>D Energievoorziening2021320233</v>
      </c>
      <c r="B385" t="s">
        <v>22</v>
      </c>
      <c r="C385" s="3">
        <v>44378</v>
      </c>
      <c r="D385" s="3">
        <v>45108</v>
      </c>
      <c r="E385">
        <v>8</v>
      </c>
      <c r="F385">
        <v>4.6860218253968249</v>
      </c>
      <c r="G385">
        <v>4.3</v>
      </c>
      <c r="H385">
        <v>0.38602182539682511</v>
      </c>
      <c r="I385">
        <v>8.9772517534145369</v>
      </c>
      <c r="J385">
        <v>0.38602182539682511</v>
      </c>
      <c r="K385">
        <f>_xlfn.NORM.DIST(Table2[[#This Row],[Bias_RF]],AVERAGE(Table2[Bias_RF]),_xlfn.STDEV.P(Table2[Bias_RF]),FALSE)</f>
        <v>0.19763699457223655</v>
      </c>
      <c r="L385">
        <f>VLOOKUP(Table2[[#This Row],[Key]],[1]!Table1[#Data],7,0)</f>
        <v>4.2749442297340901</v>
      </c>
      <c r="M385">
        <f>VLOOKUP(Table2[[#This Row],[Key]],[1]!Table1[#Data],8,0)</f>
        <v>3.8</v>
      </c>
      <c r="N385">
        <f>Table2[[#This Row],[Auto Arima]]-Table2[[#This Row],[Actual]]</f>
        <v>-2.5055770265909771E-2</v>
      </c>
      <c r="O385">
        <f>_xlfn.NORM.DIST(Table2[[#This Row],[Bias_Arima]],AVERAGE(Table2[Bias_Arima]),_xlfn.STDEV.P(Table2[Bias_Arima]),FALSE)</f>
        <v>0.66027739956991371</v>
      </c>
      <c r="P385">
        <f>Table2[[#This Row],[WA]]-Table2[[#This Row],[Actual]]</f>
        <v>-0.5</v>
      </c>
      <c r="Q385">
        <f>_xlfn.NORM.DIST(Table2[[#This Row],[Bias_WA]],AVERAGE(Table2[Bias_WA]),_xlfn.STDEV.P(Table2[Bias_WA]),FALSE)</f>
        <v>0.69538607388356477</v>
      </c>
      <c r="R385">
        <f>ABS(Table2[[#This Row],[Bias_Arima]])</f>
        <v>2.5055770265909771E-2</v>
      </c>
      <c r="S385">
        <f>ABS(Table2[[#This Row],[Bias_WA]])</f>
        <v>0.5</v>
      </c>
    </row>
    <row r="386" spans="1:19" x14ac:dyDescent="0.2">
      <c r="A386" t="str">
        <f>CONCATENATE(Table2[[#This Row],[Sector]],YEAR(Table2[[#This Row],[Cutoff]]),ROUNDUP(MONTH(Table2[[#This Row],[Cutoff]])/3,0),YEAR(Table2[[#This Row],[TargetDate]]),ROUNDUP(MONTH(Table2[[#This Row],[TargetDate]])/3,0))</f>
        <v>D Energievoorziening2021420221</v>
      </c>
      <c r="B386" t="s">
        <v>22</v>
      </c>
      <c r="C386" s="3">
        <v>44470</v>
      </c>
      <c r="D386" s="3">
        <v>44562</v>
      </c>
      <c r="E386">
        <v>1</v>
      </c>
      <c r="F386">
        <v>4.7223149822399817</v>
      </c>
      <c r="G386">
        <v>5.4</v>
      </c>
      <c r="H386">
        <v>0.67768501776001866</v>
      </c>
      <c r="I386">
        <v>12.54972255111146</v>
      </c>
      <c r="J386">
        <v>-0.67768501776001866</v>
      </c>
      <c r="K386">
        <f>_xlfn.NORM.DIST(Table2[[#This Row],[Bias_RF]],AVERAGE(Table2[Bias_RF]),_xlfn.STDEV.P(Table2[Bias_RF]),FALSE)</f>
        <v>0.5452668982373795</v>
      </c>
      <c r="L386">
        <f>VLOOKUP(Table2[[#This Row],[Key]],[1]!Table1[#Data],7,0)</f>
        <v>4.6313793472479601</v>
      </c>
      <c r="M386">
        <f>VLOOKUP(Table2[[#This Row],[Key]],[1]!Table1[#Data],8,0)</f>
        <v>4.5333333333333297</v>
      </c>
      <c r="N386">
        <f>Table2[[#This Row],[Auto Arima]]-Table2[[#This Row],[Actual]]</f>
        <v>-0.76862065275204028</v>
      </c>
      <c r="O386">
        <f>_xlfn.NORM.DIST(Table2[[#This Row],[Bias_Arima]],AVERAGE(Table2[Bias_Arima]),_xlfn.STDEV.P(Table2[Bias_Arima]),FALSE)</f>
        <v>0.40432704697054644</v>
      </c>
      <c r="P386">
        <f>Table2[[#This Row],[WA]]-Table2[[#This Row],[Actual]]</f>
        <v>-0.86666666666667069</v>
      </c>
      <c r="Q386">
        <f>_xlfn.NORM.DIST(Table2[[#This Row],[Bias_WA]],AVERAGE(Table2[Bias_WA]),_xlfn.STDEV.P(Table2[Bias_WA]),FALSE)</f>
        <v>0.64822748887047776</v>
      </c>
      <c r="R386">
        <f>ABS(Table2[[#This Row],[Bias_Arima]])</f>
        <v>0.76862065275204028</v>
      </c>
      <c r="S386">
        <f>ABS(Table2[[#This Row],[Bias_WA]])</f>
        <v>0.86666666666667069</v>
      </c>
    </row>
    <row r="387" spans="1:19" x14ac:dyDescent="0.2">
      <c r="A387" t="str">
        <f>CONCATENATE(Table2[[#This Row],[Sector]],YEAR(Table2[[#This Row],[Cutoff]]),ROUNDUP(MONTH(Table2[[#This Row],[Cutoff]])/3,0),YEAR(Table2[[#This Row],[TargetDate]]),ROUNDUP(MONTH(Table2[[#This Row],[TargetDate]])/3,0))</f>
        <v>D Energievoorziening2021420222</v>
      </c>
      <c r="B387" t="s">
        <v>22</v>
      </c>
      <c r="C387" s="3">
        <v>44470</v>
      </c>
      <c r="D387" s="3">
        <v>44652</v>
      </c>
      <c r="E387">
        <v>2</v>
      </c>
      <c r="F387">
        <v>4.7170927600177599</v>
      </c>
      <c r="G387">
        <v>4.9000000000000004</v>
      </c>
      <c r="H387">
        <v>0.18290723998224051</v>
      </c>
      <c r="I387">
        <v>3.7328008159640911</v>
      </c>
      <c r="J387">
        <v>-0.18290723998224051</v>
      </c>
      <c r="K387">
        <f>_xlfn.NORM.DIST(Table2[[#This Row],[Bias_RF]],AVERAGE(Table2[Bias_RF]),_xlfn.STDEV.P(Table2[Bias_RF]),FALSE)</f>
        <v>0.44247459483324925</v>
      </c>
      <c r="L387">
        <f>VLOOKUP(Table2[[#This Row],[Key]],[1]!Table1[#Data],7,0)</f>
        <v>4.1356594491626399</v>
      </c>
      <c r="M387">
        <f>VLOOKUP(Table2[[#This Row],[Key]],[1]!Table1[#Data],8,0)</f>
        <v>3.93333333333333</v>
      </c>
      <c r="N387">
        <f>Table2[[#This Row],[Auto Arima]]-Table2[[#This Row],[Actual]]</f>
        <v>-0.76434055083736041</v>
      </c>
      <c r="O387">
        <f>_xlfn.NORM.DIST(Table2[[#This Row],[Bias_Arima]],AVERAGE(Table2[Bias_Arima]),_xlfn.STDEV.P(Table2[Bias_Arima]),FALSE)</f>
        <v>0.40734321675192453</v>
      </c>
      <c r="P387">
        <f>Table2[[#This Row],[WA]]-Table2[[#This Row],[Actual]]</f>
        <v>-0.96666666666667034</v>
      </c>
      <c r="Q387">
        <f>_xlfn.NORM.DIST(Table2[[#This Row],[Bias_WA]],AVERAGE(Table2[Bias_WA]),_xlfn.STDEV.P(Table2[Bias_WA]),FALSE)</f>
        <v>0.59032583876504263</v>
      </c>
      <c r="R387">
        <f>ABS(Table2[[#This Row],[Bias_Arima]])</f>
        <v>0.76434055083736041</v>
      </c>
      <c r="S387">
        <f>ABS(Table2[[#This Row],[Bias_WA]])</f>
        <v>0.96666666666667034</v>
      </c>
    </row>
    <row r="388" spans="1:19" x14ac:dyDescent="0.2">
      <c r="A388" t="str">
        <f>CONCATENATE(Table2[[#This Row],[Sector]],YEAR(Table2[[#This Row],[Cutoff]]),ROUNDUP(MONTH(Table2[[#This Row],[Cutoff]])/3,0),YEAR(Table2[[#This Row],[TargetDate]]),ROUNDUP(MONTH(Table2[[#This Row],[TargetDate]])/3,0))</f>
        <v>D Energievoorziening2021420223</v>
      </c>
      <c r="B388" t="s">
        <v>22</v>
      </c>
      <c r="C388" s="3">
        <v>44470</v>
      </c>
      <c r="D388" s="3">
        <v>44743</v>
      </c>
      <c r="E388">
        <v>3</v>
      </c>
      <c r="F388">
        <v>4.7170927600177599</v>
      </c>
      <c r="G388">
        <v>4.8</v>
      </c>
      <c r="H388">
        <v>8.2907239982239922E-2</v>
      </c>
      <c r="I388">
        <v>1.727234166296665</v>
      </c>
      <c r="J388">
        <v>-8.2907239982239922E-2</v>
      </c>
      <c r="K388">
        <f>_xlfn.NORM.DIST(Table2[[#This Row],[Bias_RF]],AVERAGE(Table2[Bias_RF]),_xlfn.STDEV.P(Table2[Bias_RF]),FALSE)</f>
        <v>0.40124020063252352</v>
      </c>
      <c r="L388">
        <f>VLOOKUP(Table2[[#This Row],[Key]],[1]!Table1[#Data],7,0)</f>
        <v>4.0356594491626403</v>
      </c>
      <c r="M388">
        <f>VLOOKUP(Table2[[#This Row],[Key]],[1]!Table1[#Data],8,0)</f>
        <v>3.8</v>
      </c>
      <c r="N388">
        <f>Table2[[#This Row],[Auto Arima]]-Table2[[#This Row],[Actual]]</f>
        <v>-0.76434055083735952</v>
      </c>
      <c r="O388">
        <f>_xlfn.NORM.DIST(Table2[[#This Row],[Bias_Arima]],AVERAGE(Table2[Bias_Arima]),_xlfn.STDEV.P(Table2[Bias_Arima]),FALSE)</f>
        <v>0.40734321675192525</v>
      </c>
      <c r="P388">
        <f>Table2[[#This Row],[WA]]-Table2[[#This Row],[Actual]]</f>
        <v>-1</v>
      </c>
      <c r="Q388">
        <f>_xlfn.NORM.DIST(Table2[[#This Row],[Bias_WA]],AVERAGE(Table2[Bias_WA]),_xlfn.STDEV.P(Table2[Bias_WA]),FALSE)</f>
        <v>0.56815742133746028</v>
      </c>
      <c r="R388">
        <f>ABS(Table2[[#This Row],[Bias_Arima]])</f>
        <v>0.76434055083735952</v>
      </c>
      <c r="S388">
        <f>ABS(Table2[[#This Row],[Bias_WA]])</f>
        <v>1</v>
      </c>
    </row>
    <row r="389" spans="1:19" x14ac:dyDescent="0.2">
      <c r="A389" t="str">
        <f>CONCATENATE(Table2[[#This Row],[Sector]],YEAR(Table2[[#This Row],[Cutoff]]),ROUNDUP(MONTH(Table2[[#This Row],[Cutoff]])/3,0),YEAR(Table2[[#This Row],[TargetDate]]),ROUNDUP(MONTH(Table2[[#This Row],[TargetDate]])/3,0))</f>
        <v>D Energievoorziening2021420224</v>
      </c>
      <c r="B389" t="s">
        <v>22</v>
      </c>
      <c r="C389" s="3">
        <v>44470</v>
      </c>
      <c r="D389" s="3">
        <v>44835</v>
      </c>
      <c r="E389">
        <v>4</v>
      </c>
      <c r="F389">
        <v>4.7223149822399817</v>
      </c>
      <c r="G389">
        <v>4.9000000000000004</v>
      </c>
      <c r="H389">
        <v>0.17768501776001869</v>
      </c>
      <c r="I389">
        <v>3.626224852245278</v>
      </c>
      <c r="J389">
        <v>-0.17768501776001869</v>
      </c>
      <c r="K389">
        <f>_xlfn.NORM.DIST(Table2[[#This Row],[Bias_RF]],AVERAGE(Table2[Bias_RF]),_xlfn.STDEV.P(Table2[Bias_RF]),FALSE)</f>
        <v>0.44042370762433569</v>
      </c>
      <c r="L389">
        <f>VLOOKUP(Table2[[#This Row],[Key]],[1]!Table1[#Data],7,0)</f>
        <v>4.8769386084985502</v>
      </c>
      <c r="M389">
        <f>VLOOKUP(Table2[[#This Row],[Key]],[1]!Table1[#Data],8,0)</f>
        <v>4.3999999999999897</v>
      </c>
      <c r="N389">
        <f>Table2[[#This Row],[Auto Arima]]-Table2[[#This Row],[Actual]]</f>
        <v>-2.3061391501450146E-2</v>
      </c>
      <c r="O389">
        <f>_xlfn.NORM.DIST(Table2[[#This Row],[Bias_Arima]],AVERAGE(Table2[Bias_Arima]),_xlfn.STDEV.P(Table2[Bias_Arima]),FALSE)</f>
        <v>0.6597161248968223</v>
      </c>
      <c r="P389">
        <f>Table2[[#This Row],[WA]]-Table2[[#This Row],[Actual]]</f>
        <v>-0.50000000000001066</v>
      </c>
      <c r="Q389">
        <f>_xlfn.NORM.DIST(Table2[[#This Row],[Bias_WA]],AVERAGE(Table2[Bias_WA]),_xlfn.STDEV.P(Table2[Bias_WA]),FALSE)</f>
        <v>0.69538607388356766</v>
      </c>
      <c r="R389">
        <f>ABS(Table2[[#This Row],[Bias_Arima]])</f>
        <v>2.3061391501450146E-2</v>
      </c>
      <c r="S389">
        <f>ABS(Table2[[#This Row],[Bias_WA]])</f>
        <v>0.50000000000001066</v>
      </c>
    </row>
    <row r="390" spans="1:19" x14ac:dyDescent="0.2">
      <c r="A390" t="str">
        <f>CONCATENATE(Table2[[#This Row],[Sector]],YEAR(Table2[[#This Row],[Cutoff]]),ROUNDUP(MONTH(Table2[[#This Row],[Cutoff]])/3,0),YEAR(Table2[[#This Row],[TargetDate]]),ROUNDUP(MONTH(Table2[[#This Row],[TargetDate]])/3,0))</f>
        <v>D Energievoorziening2021420231</v>
      </c>
      <c r="B390" t="s">
        <v>22</v>
      </c>
      <c r="C390" s="3">
        <v>44470</v>
      </c>
      <c r="D390" s="3">
        <v>44927</v>
      </c>
      <c r="E390">
        <v>5</v>
      </c>
      <c r="F390">
        <v>4.7223149822399817</v>
      </c>
      <c r="G390">
        <v>5.4</v>
      </c>
      <c r="H390">
        <v>0.67768501776001866</v>
      </c>
      <c r="I390">
        <v>12.54972255111146</v>
      </c>
      <c r="J390">
        <v>-0.67768501776001866</v>
      </c>
      <c r="K390">
        <f>_xlfn.NORM.DIST(Table2[[#This Row],[Bias_RF]],AVERAGE(Table2[Bias_RF]),_xlfn.STDEV.P(Table2[Bias_RF]),FALSE)</f>
        <v>0.5452668982373795</v>
      </c>
      <c r="L390">
        <f>VLOOKUP(Table2[[#This Row],[Key]],[1]!Table1[#Data],7,0)</f>
        <v>4.7083179557465096</v>
      </c>
      <c r="M390">
        <f>VLOOKUP(Table2[[#This Row],[Key]],[1]!Table1[#Data],8,0)</f>
        <v>4.5333333333333297</v>
      </c>
      <c r="N390">
        <f>Table2[[#This Row],[Auto Arima]]-Table2[[#This Row],[Actual]]</f>
        <v>-0.69168204425349078</v>
      </c>
      <c r="O390">
        <f>_xlfn.NORM.DIST(Table2[[#This Row],[Bias_Arima]],AVERAGE(Table2[Bias_Arima]),_xlfn.STDEV.P(Table2[Bias_Arima]),FALSE)</f>
        <v>0.45837096559750218</v>
      </c>
      <c r="P390">
        <f>Table2[[#This Row],[WA]]-Table2[[#This Row],[Actual]]</f>
        <v>-0.86666666666667069</v>
      </c>
      <c r="Q390">
        <f>_xlfn.NORM.DIST(Table2[[#This Row],[Bias_WA]],AVERAGE(Table2[Bias_WA]),_xlfn.STDEV.P(Table2[Bias_WA]),FALSE)</f>
        <v>0.64822748887047776</v>
      </c>
      <c r="R390">
        <f>ABS(Table2[[#This Row],[Bias_Arima]])</f>
        <v>0.69168204425349078</v>
      </c>
      <c r="S390">
        <f>ABS(Table2[[#This Row],[Bias_WA]])</f>
        <v>0.86666666666667069</v>
      </c>
    </row>
    <row r="391" spans="1:19" x14ac:dyDescent="0.2">
      <c r="A391" t="str">
        <f>CONCATENATE(Table2[[#This Row],[Sector]],YEAR(Table2[[#This Row],[Cutoff]]),ROUNDUP(MONTH(Table2[[#This Row],[Cutoff]])/3,0),YEAR(Table2[[#This Row],[TargetDate]]),ROUNDUP(MONTH(Table2[[#This Row],[TargetDate]])/3,0))</f>
        <v>D Energievoorziening2021420232</v>
      </c>
      <c r="B391" t="s">
        <v>22</v>
      </c>
      <c r="C391" s="3">
        <v>44470</v>
      </c>
      <c r="D391" s="3">
        <v>45017</v>
      </c>
      <c r="E391">
        <v>6</v>
      </c>
      <c r="F391">
        <v>4.7223149822399817</v>
      </c>
      <c r="G391">
        <v>4.5</v>
      </c>
      <c r="H391">
        <v>0.2223149822399817</v>
      </c>
      <c r="I391">
        <v>4.94033293866626</v>
      </c>
      <c r="J391">
        <v>0.2223149822399817</v>
      </c>
      <c r="K391">
        <f>_xlfn.NORM.DIST(Table2[[#This Row],[Bias_RF]],AVERAGE(Table2[Bias_RF]),_xlfn.STDEV.P(Table2[Bias_RF]),FALSE)</f>
        <v>0.26516632185456096</v>
      </c>
      <c r="L391">
        <f>VLOOKUP(Table2[[#This Row],[Key]],[1]!Table1[#Data],7,0)</f>
        <v>4.3823386877740296</v>
      </c>
      <c r="M391">
        <f>VLOOKUP(Table2[[#This Row],[Key]],[1]!Table1[#Data],8,0)</f>
        <v>3.93333333333333</v>
      </c>
      <c r="N391">
        <f>Table2[[#This Row],[Auto Arima]]-Table2[[#This Row],[Actual]]</f>
        <v>-0.11766131222597043</v>
      </c>
      <c r="O391">
        <f>_xlfn.NORM.DIST(Table2[[#This Row],[Bias_Arima]],AVERAGE(Table2[Bias_Arima]),_xlfn.STDEV.P(Table2[Bias_Arima]),FALSE)</f>
        <v>0.67816277032312366</v>
      </c>
      <c r="P391">
        <f>Table2[[#This Row],[WA]]-Table2[[#This Row],[Actual]]</f>
        <v>-0.56666666666666998</v>
      </c>
      <c r="Q391">
        <f>_xlfn.NORM.DIST(Table2[[#This Row],[Bias_WA]],AVERAGE(Table2[Bias_WA]),_xlfn.STDEV.P(Table2[Bias_WA]),FALSE)</f>
        <v>0.70881241059406874</v>
      </c>
      <c r="R391">
        <f>ABS(Table2[[#This Row],[Bias_Arima]])</f>
        <v>0.11766131222597043</v>
      </c>
      <c r="S391">
        <f>ABS(Table2[[#This Row],[Bias_WA]])</f>
        <v>0.56666666666666998</v>
      </c>
    </row>
    <row r="392" spans="1:19" x14ac:dyDescent="0.2">
      <c r="A392" t="str">
        <f>CONCATENATE(Table2[[#This Row],[Sector]],YEAR(Table2[[#This Row],[Cutoff]]),ROUNDUP(MONTH(Table2[[#This Row],[Cutoff]])/3,0),YEAR(Table2[[#This Row],[TargetDate]]),ROUNDUP(MONTH(Table2[[#This Row],[TargetDate]])/3,0))</f>
        <v>D Energievoorziening2021420233</v>
      </c>
      <c r="B392" t="s">
        <v>22</v>
      </c>
      <c r="C392" s="3">
        <v>44470</v>
      </c>
      <c r="D392" s="3">
        <v>45108</v>
      </c>
      <c r="E392">
        <v>7</v>
      </c>
      <c r="F392">
        <v>4.7223149822399817</v>
      </c>
      <c r="G392">
        <v>4.3</v>
      </c>
      <c r="H392">
        <v>0.42231498223998187</v>
      </c>
      <c r="I392">
        <v>9.8212786567437647</v>
      </c>
      <c r="J392">
        <v>0.42231498223998187</v>
      </c>
      <c r="K392">
        <f>_xlfn.NORM.DIST(Table2[[#This Row],[Bias_RF]],AVERAGE(Table2[Bias_RF]),_xlfn.STDEV.P(Table2[Bias_RF]),FALSE)</f>
        <v>0.18391691764369517</v>
      </c>
      <c r="L392">
        <f>VLOOKUP(Table2[[#This Row],[Key]],[1]!Table1[#Data],7,0)</f>
        <v>4.2823386877740299</v>
      </c>
      <c r="M392">
        <f>VLOOKUP(Table2[[#This Row],[Key]],[1]!Table1[#Data],8,0)</f>
        <v>3.8</v>
      </c>
      <c r="N392">
        <f>Table2[[#This Row],[Auto Arima]]-Table2[[#This Row],[Actual]]</f>
        <v>-1.7661312225969894E-2</v>
      </c>
      <c r="O392">
        <f>_xlfn.NORM.DIST(Table2[[#This Row],[Bias_Arima]],AVERAGE(Table2[Bias_Arima]),_xlfn.STDEV.P(Table2[Bias_Arima]),FALSE)</f>
        <v>0.65816050163419215</v>
      </c>
      <c r="P392">
        <f>Table2[[#This Row],[WA]]-Table2[[#This Row],[Actual]]</f>
        <v>-0.5</v>
      </c>
      <c r="Q392">
        <f>_xlfn.NORM.DIST(Table2[[#This Row],[Bias_WA]],AVERAGE(Table2[Bias_WA]),_xlfn.STDEV.P(Table2[Bias_WA]),FALSE)</f>
        <v>0.69538607388356477</v>
      </c>
      <c r="R392">
        <f>ABS(Table2[[#This Row],[Bias_Arima]])</f>
        <v>1.7661312225969894E-2</v>
      </c>
      <c r="S392">
        <f>ABS(Table2[[#This Row],[Bias_WA]])</f>
        <v>0.5</v>
      </c>
    </row>
    <row r="393" spans="1:19" x14ac:dyDescent="0.2">
      <c r="A393" t="str">
        <f>CONCATENATE(Table2[[#This Row],[Sector]],YEAR(Table2[[#This Row],[Cutoff]]),ROUNDUP(MONTH(Table2[[#This Row],[Cutoff]])/3,0),YEAR(Table2[[#This Row],[TargetDate]]),ROUNDUP(MONTH(Table2[[#This Row],[TargetDate]])/3,0))</f>
        <v>D Energievoorziening2021420234</v>
      </c>
      <c r="B393" t="s">
        <v>22</v>
      </c>
      <c r="C393" s="3">
        <v>44470</v>
      </c>
      <c r="D393" s="3">
        <v>45200</v>
      </c>
      <c r="E393">
        <v>8</v>
      </c>
      <c r="F393">
        <v>4.7223149822399817</v>
      </c>
      <c r="G393">
        <v>5.0999999999999996</v>
      </c>
      <c r="H393">
        <v>0.37768501776001789</v>
      </c>
      <c r="I393">
        <v>7.4055885835297639</v>
      </c>
      <c r="J393">
        <v>-0.37768501776001789</v>
      </c>
      <c r="K393">
        <f>_xlfn.NORM.DIST(Table2[[#This Row],[Bias_RF]],AVERAGE(Table2[Bias_RF]),_xlfn.STDEV.P(Table2[Bias_RF]),FALSE)</f>
        <v>0.50737180318535169</v>
      </c>
      <c r="L393">
        <f>VLOOKUP(Table2[[#This Row],[Key]],[1]!Table1[#Data],7,0)</f>
        <v>5.0357051708816201</v>
      </c>
      <c r="M393">
        <f>VLOOKUP(Table2[[#This Row],[Key]],[1]!Table1[#Data],8,0)</f>
        <v>4.3999999999999897</v>
      </c>
      <c r="N393">
        <f>Table2[[#This Row],[Auto Arima]]-Table2[[#This Row],[Actual]]</f>
        <v>-6.4294829118379582E-2</v>
      </c>
      <c r="O393">
        <f>_xlfn.NORM.DIST(Table2[[#This Row],[Bias_Arima]],AVERAGE(Table2[Bias_Arima]),_xlfn.STDEV.P(Table2[Bias_Arima]),FALSE)</f>
        <v>0.66983753608547991</v>
      </c>
      <c r="P393">
        <f>Table2[[#This Row],[WA]]-Table2[[#This Row],[Actual]]</f>
        <v>-0.70000000000000995</v>
      </c>
      <c r="Q393">
        <f>_xlfn.NORM.DIST(Table2[[#This Row],[Bias_WA]],AVERAGE(Table2[Bias_WA]),_xlfn.STDEV.P(Table2[Bias_WA]),FALSE)</f>
        <v>0.70578855065157331</v>
      </c>
      <c r="R393">
        <f>ABS(Table2[[#This Row],[Bias_Arima]])</f>
        <v>6.4294829118379582E-2</v>
      </c>
      <c r="S393">
        <f>ABS(Table2[[#This Row],[Bias_WA]])</f>
        <v>0.70000000000000995</v>
      </c>
    </row>
    <row r="394" spans="1:19" x14ac:dyDescent="0.2">
      <c r="A394" t="str">
        <f>CONCATENATE(Table2[[#This Row],[Sector]],YEAR(Table2[[#This Row],[Cutoff]]),ROUNDUP(MONTH(Table2[[#This Row],[Cutoff]])/3,0),YEAR(Table2[[#This Row],[TargetDate]]),ROUNDUP(MONTH(Table2[[#This Row],[TargetDate]])/3,0))</f>
        <v>D Energievoorziening2022120222</v>
      </c>
      <c r="B394" t="s">
        <v>22</v>
      </c>
      <c r="C394" s="3">
        <v>44562</v>
      </c>
      <c r="D394" s="3">
        <v>44652</v>
      </c>
      <c r="E394">
        <v>1</v>
      </c>
      <c r="F394">
        <v>4.8359628799047529</v>
      </c>
      <c r="G394">
        <v>4.9000000000000004</v>
      </c>
      <c r="H394">
        <v>6.4037120095247424E-2</v>
      </c>
      <c r="I394">
        <v>1.3068800019438249</v>
      </c>
      <c r="J394">
        <v>-6.4037120095247424E-2</v>
      </c>
      <c r="K394">
        <f>_xlfn.NORM.DIST(Table2[[#This Row],[Bias_RF]],AVERAGE(Table2[Bias_RF]),_xlfn.STDEV.P(Table2[Bias_RF]),FALSE)</f>
        <v>0.39307640016694101</v>
      </c>
      <c r="L394">
        <f>VLOOKUP(Table2[[#This Row],[Key]],[1]!Table1[#Data],7,0)</f>
        <v>4.2794444699733001</v>
      </c>
      <c r="M394">
        <f>VLOOKUP(Table2[[#This Row],[Key]],[1]!Table1[#Data],8,0)</f>
        <v>3.93333333333333</v>
      </c>
      <c r="N394">
        <f>Table2[[#This Row],[Auto Arima]]-Table2[[#This Row],[Actual]]</f>
        <v>-0.62055553002670027</v>
      </c>
      <c r="O394">
        <f>_xlfn.NORM.DIST(Table2[[#This Row],[Bias_Arima]],AVERAGE(Table2[Bias_Arima]),_xlfn.STDEV.P(Table2[Bias_Arima]),FALSE)</f>
        <v>0.50690139175355642</v>
      </c>
      <c r="P394">
        <f>Table2[[#This Row],[WA]]-Table2[[#This Row],[Actual]]</f>
        <v>-0.96666666666667034</v>
      </c>
      <c r="Q394">
        <f>_xlfn.NORM.DIST(Table2[[#This Row],[Bias_WA]],AVERAGE(Table2[Bias_WA]),_xlfn.STDEV.P(Table2[Bias_WA]),FALSE)</f>
        <v>0.59032583876504263</v>
      </c>
      <c r="R394">
        <f>ABS(Table2[[#This Row],[Bias_Arima]])</f>
        <v>0.62055553002670027</v>
      </c>
      <c r="S394">
        <f>ABS(Table2[[#This Row],[Bias_WA]])</f>
        <v>0.96666666666667034</v>
      </c>
    </row>
    <row r="395" spans="1:19" x14ac:dyDescent="0.2">
      <c r="A395" t="str">
        <f>CONCATENATE(Table2[[#This Row],[Sector]],YEAR(Table2[[#This Row],[Cutoff]]),ROUNDUP(MONTH(Table2[[#This Row],[Cutoff]])/3,0),YEAR(Table2[[#This Row],[TargetDate]]),ROUNDUP(MONTH(Table2[[#This Row],[TargetDate]])/3,0))</f>
        <v>D Energievoorziening2022120223</v>
      </c>
      <c r="B395" t="s">
        <v>22</v>
      </c>
      <c r="C395" s="3">
        <v>44562</v>
      </c>
      <c r="D395" s="3">
        <v>44743</v>
      </c>
      <c r="E395">
        <v>2</v>
      </c>
      <c r="F395">
        <v>4.8290628799047539</v>
      </c>
      <c r="G395">
        <v>4.8</v>
      </c>
      <c r="H395">
        <v>2.9062879904754091E-2</v>
      </c>
      <c r="I395">
        <v>0.60547666468237693</v>
      </c>
      <c r="J395">
        <v>2.9062879904754091E-2</v>
      </c>
      <c r="K395">
        <f>_xlfn.NORM.DIST(Table2[[#This Row],[Bias_RF]],AVERAGE(Table2[Bias_RF]),_xlfn.STDEV.P(Table2[Bias_RF]),FALSE)</f>
        <v>0.35172150792276519</v>
      </c>
      <c r="L395">
        <f>VLOOKUP(Table2[[#This Row],[Key]],[1]!Table1[#Data],7,0)</f>
        <v>4.1625358613821497</v>
      </c>
      <c r="M395">
        <f>VLOOKUP(Table2[[#This Row],[Key]],[1]!Table1[#Data],8,0)</f>
        <v>3.8</v>
      </c>
      <c r="N395">
        <f>Table2[[#This Row],[Auto Arima]]-Table2[[#This Row],[Actual]]</f>
        <v>-0.63746413861785012</v>
      </c>
      <c r="O395">
        <f>_xlfn.NORM.DIST(Table2[[#This Row],[Bias_Arima]],AVERAGE(Table2[Bias_Arima]),_xlfn.STDEV.P(Table2[Bias_Arima]),FALSE)</f>
        <v>0.49557943714210795</v>
      </c>
      <c r="P395">
        <f>Table2[[#This Row],[WA]]-Table2[[#This Row],[Actual]]</f>
        <v>-1</v>
      </c>
      <c r="Q395">
        <f>_xlfn.NORM.DIST(Table2[[#This Row],[Bias_WA]],AVERAGE(Table2[Bias_WA]),_xlfn.STDEV.P(Table2[Bias_WA]),FALSE)</f>
        <v>0.56815742133746028</v>
      </c>
      <c r="R395">
        <f>ABS(Table2[[#This Row],[Bias_Arima]])</f>
        <v>0.63746413861785012</v>
      </c>
      <c r="S395">
        <f>ABS(Table2[[#This Row],[Bias_WA]])</f>
        <v>1</v>
      </c>
    </row>
    <row r="396" spans="1:19" x14ac:dyDescent="0.2">
      <c r="A396" t="str">
        <f>CONCATENATE(Table2[[#This Row],[Sector]],YEAR(Table2[[#This Row],[Cutoff]]),ROUNDUP(MONTH(Table2[[#This Row],[Cutoff]])/3,0),YEAR(Table2[[#This Row],[TargetDate]]),ROUNDUP(MONTH(Table2[[#This Row],[TargetDate]])/3,0))</f>
        <v>D Energievoorziening2022120224</v>
      </c>
      <c r="B396" t="s">
        <v>22</v>
      </c>
      <c r="C396" s="3">
        <v>44562</v>
      </c>
      <c r="D396" s="3">
        <v>44835</v>
      </c>
      <c r="E396">
        <v>3</v>
      </c>
      <c r="F396">
        <v>4.8446771656190393</v>
      </c>
      <c r="G396">
        <v>4.9000000000000004</v>
      </c>
      <c r="H396">
        <v>5.5322834380961083E-2</v>
      </c>
      <c r="I396">
        <v>1.1290374363461451</v>
      </c>
      <c r="J396">
        <v>-5.5322834380961083E-2</v>
      </c>
      <c r="K396">
        <f>_xlfn.NORM.DIST(Table2[[#This Row],[Bias_RF]],AVERAGE(Table2[Bias_RF]),_xlfn.STDEV.P(Table2[Bias_RF]),FALSE)</f>
        <v>0.3892751133816435</v>
      </c>
      <c r="L396">
        <f>VLOOKUP(Table2[[#This Row],[Key]],[1]!Table1[#Data],7,0)</f>
        <v>4.8367976201625398</v>
      </c>
      <c r="M396">
        <f>VLOOKUP(Table2[[#This Row],[Key]],[1]!Table1[#Data],8,0)</f>
        <v>4.3999999999999897</v>
      </c>
      <c r="N396">
        <f>Table2[[#This Row],[Auto Arima]]-Table2[[#This Row],[Actual]]</f>
        <v>-6.3202379837460576E-2</v>
      </c>
      <c r="O396">
        <f>_xlfn.NORM.DIST(Table2[[#This Row],[Bias_Arima]],AVERAGE(Table2[Bias_Arima]),_xlfn.STDEV.P(Table2[Bias_Arima]),FALSE)</f>
        <v>0.66961015458680828</v>
      </c>
      <c r="P396">
        <f>Table2[[#This Row],[WA]]-Table2[[#This Row],[Actual]]</f>
        <v>-0.50000000000001066</v>
      </c>
      <c r="Q396">
        <f>_xlfn.NORM.DIST(Table2[[#This Row],[Bias_WA]],AVERAGE(Table2[Bias_WA]),_xlfn.STDEV.P(Table2[Bias_WA]),FALSE)</f>
        <v>0.69538607388356766</v>
      </c>
      <c r="R396">
        <f>ABS(Table2[[#This Row],[Bias_Arima]])</f>
        <v>6.3202379837460576E-2</v>
      </c>
      <c r="S396">
        <f>ABS(Table2[[#This Row],[Bias_WA]])</f>
        <v>0.50000000000001066</v>
      </c>
    </row>
    <row r="397" spans="1:19" x14ac:dyDescent="0.2">
      <c r="A397" t="str">
        <f>CONCATENATE(Table2[[#This Row],[Sector]],YEAR(Table2[[#This Row],[Cutoff]]),ROUNDUP(MONTH(Table2[[#This Row],[Cutoff]])/3,0),YEAR(Table2[[#This Row],[TargetDate]]),ROUNDUP(MONTH(Table2[[#This Row],[TargetDate]])/3,0))</f>
        <v>D Energievoorziening2022120231</v>
      </c>
      <c r="B397" t="s">
        <v>22</v>
      </c>
      <c r="C397" s="3">
        <v>44562</v>
      </c>
      <c r="D397" s="3">
        <v>44927</v>
      </c>
      <c r="E397">
        <v>4</v>
      </c>
      <c r="F397">
        <v>4.8063705044697311</v>
      </c>
      <c r="G397">
        <v>5.4</v>
      </c>
      <c r="H397">
        <v>0.59362949553026922</v>
      </c>
      <c r="I397">
        <v>10.99313880611609</v>
      </c>
      <c r="J397">
        <v>-0.59362949553026922</v>
      </c>
      <c r="K397">
        <f>_xlfn.NORM.DIST(Table2[[#This Row],[Bias_RF]],AVERAGE(Table2[Bias_RF]),_xlfn.STDEV.P(Table2[Bias_RF]),FALSE)</f>
        <v>0.54351767997577616</v>
      </c>
      <c r="L397">
        <f>VLOOKUP(Table2[[#This Row],[Key]],[1]!Table1[#Data],7,0)</f>
        <v>5.21626406163666</v>
      </c>
      <c r="M397">
        <f>VLOOKUP(Table2[[#This Row],[Key]],[1]!Table1[#Data],8,0)</f>
        <v>4.7</v>
      </c>
      <c r="N397">
        <f>Table2[[#This Row],[Auto Arima]]-Table2[[#This Row],[Actual]]</f>
        <v>-0.18373593836334035</v>
      </c>
      <c r="O397">
        <f>_xlfn.NORM.DIST(Table2[[#This Row],[Bias_Arima]],AVERAGE(Table2[Bias_Arima]),_xlfn.STDEV.P(Table2[Bias_Arima]),FALSE)</f>
        <v>0.6807433350216644</v>
      </c>
      <c r="P397">
        <f>Table2[[#This Row],[WA]]-Table2[[#This Row],[Actual]]</f>
        <v>-0.70000000000000018</v>
      </c>
      <c r="Q397">
        <f>_xlfn.NORM.DIST(Table2[[#This Row],[Bias_WA]],AVERAGE(Table2[Bias_WA]),_xlfn.STDEV.P(Table2[Bias_WA]),FALSE)</f>
        <v>0.70578855065157498</v>
      </c>
      <c r="R397">
        <f>ABS(Table2[[#This Row],[Bias_Arima]])</f>
        <v>0.18373593836334035</v>
      </c>
      <c r="S397">
        <f>ABS(Table2[[#This Row],[Bias_WA]])</f>
        <v>0.70000000000000018</v>
      </c>
    </row>
    <row r="398" spans="1:19" x14ac:dyDescent="0.2">
      <c r="A398" t="str">
        <f>CONCATENATE(Table2[[#This Row],[Sector]],YEAR(Table2[[#This Row],[Cutoff]]),ROUNDUP(MONTH(Table2[[#This Row],[Cutoff]])/3,0),YEAR(Table2[[#This Row],[TargetDate]]),ROUNDUP(MONTH(Table2[[#This Row],[TargetDate]])/3,0))</f>
        <v>D Energievoorziening2022120232</v>
      </c>
      <c r="B398" t="s">
        <v>22</v>
      </c>
      <c r="C398" s="3">
        <v>44562</v>
      </c>
      <c r="D398" s="3">
        <v>45017</v>
      </c>
      <c r="E398">
        <v>5</v>
      </c>
      <c r="F398">
        <v>4.786135210352084</v>
      </c>
      <c r="G398">
        <v>4.5</v>
      </c>
      <c r="H398">
        <v>0.286135210352084</v>
      </c>
      <c r="I398">
        <v>6.3585602300463124</v>
      </c>
      <c r="J398">
        <v>0.286135210352084</v>
      </c>
      <c r="K398">
        <f>_xlfn.NORM.DIST(Table2[[#This Row],[Bias_RF]],AVERAGE(Table2[Bias_RF]),_xlfn.STDEV.P(Table2[Bias_RF]),FALSE)</f>
        <v>0.23787173750275289</v>
      </c>
      <c r="L398">
        <f>VLOOKUP(Table2[[#This Row],[Key]],[1]!Table1[#Data],7,0)</f>
        <v>4.5696655229404</v>
      </c>
      <c r="M398">
        <f>VLOOKUP(Table2[[#This Row],[Key]],[1]!Table1[#Data],8,0)</f>
        <v>3.93333333333333</v>
      </c>
      <c r="N398">
        <f>Table2[[#This Row],[Auto Arima]]-Table2[[#This Row],[Actual]]</f>
        <v>6.966552294039996E-2</v>
      </c>
      <c r="O398">
        <f>_xlfn.NORM.DIST(Table2[[#This Row],[Bias_Arima]],AVERAGE(Table2[Bias_Arima]),_xlfn.STDEV.P(Table2[Bias_Arima]),FALSE)</f>
        <v>0.62607891730371246</v>
      </c>
      <c r="P398">
        <f>Table2[[#This Row],[WA]]-Table2[[#This Row],[Actual]]</f>
        <v>-0.56666666666666998</v>
      </c>
      <c r="Q398">
        <f>_xlfn.NORM.DIST(Table2[[#This Row],[Bias_WA]],AVERAGE(Table2[Bias_WA]),_xlfn.STDEV.P(Table2[Bias_WA]),FALSE)</f>
        <v>0.70881241059406874</v>
      </c>
      <c r="R398">
        <f>ABS(Table2[[#This Row],[Bias_Arima]])</f>
        <v>6.966552294039996E-2</v>
      </c>
      <c r="S398">
        <f>ABS(Table2[[#This Row],[Bias_WA]])</f>
        <v>0.56666666666666998</v>
      </c>
    </row>
    <row r="399" spans="1:19" x14ac:dyDescent="0.2">
      <c r="A399" t="str">
        <f>CONCATENATE(Table2[[#This Row],[Sector]],YEAR(Table2[[#This Row],[Cutoff]]),ROUNDUP(MONTH(Table2[[#This Row],[Cutoff]])/3,0),YEAR(Table2[[#This Row],[TargetDate]]),ROUNDUP(MONTH(Table2[[#This Row],[TargetDate]])/3,0))</f>
        <v>D Energievoorziening2022120233</v>
      </c>
      <c r="B399" t="s">
        <v>22</v>
      </c>
      <c r="C399" s="3">
        <v>44562</v>
      </c>
      <c r="D399" s="3">
        <v>45108</v>
      </c>
      <c r="E399">
        <v>6</v>
      </c>
      <c r="F399">
        <v>4.7983705044697311</v>
      </c>
      <c r="G399">
        <v>4.3</v>
      </c>
      <c r="H399">
        <v>0.4983705044697313</v>
      </c>
      <c r="I399">
        <v>11.59001173185422</v>
      </c>
      <c r="J399">
        <v>0.4983705044697313</v>
      </c>
      <c r="K399">
        <f>_xlfn.NORM.DIST(Table2[[#This Row],[Bias_RF]],AVERAGE(Table2[Bias_RF]),_xlfn.STDEV.P(Table2[Bias_RF]),FALSE)</f>
        <v>0.15691792064542506</v>
      </c>
      <c r="L399">
        <f>VLOOKUP(Table2[[#This Row],[Key]],[1]!Table1[#Data],7,0)</f>
        <v>4.4527569143492602</v>
      </c>
      <c r="M399">
        <f>VLOOKUP(Table2[[#This Row],[Key]],[1]!Table1[#Data],8,0)</f>
        <v>3.8</v>
      </c>
      <c r="N399">
        <f>Table2[[#This Row],[Auto Arima]]-Table2[[#This Row],[Actual]]</f>
        <v>0.15275691434926042</v>
      </c>
      <c r="O399">
        <f>_xlfn.NORM.DIST(Table2[[#This Row],[Bias_Arima]],AVERAGE(Table2[Bias_Arima]),_xlfn.STDEV.P(Table2[Bias_Arima]),FALSE)</f>
        <v>0.58481868245062474</v>
      </c>
      <c r="P399">
        <f>Table2[[#This Row],[WA]]-Table2[[#This Row],[Actual]]</f>
        <v>-0.5</v>
      </c>
      <c r="Q399">
        <f>_xlfn.NORM.DIST(Table2[[#This Row],[Bias_WA]],AVERAGE(Table2[Bias_WA]),_xlfn.STDEV.P(Table2[Bias_WA]),FALSE)</f>
        <v>0.69538607388356477</v>
      </c>
      <c r="R399">
        <f>ABS(Table2[[#This Row],[Bias_Arima]])</f>
        <v>0.15275691434926042</v>
      </c>
      <c r="S399">
        <f>ABS(Table2[[#This Row],[Bias_WA]])</f>
        <v>0.5</v>
      </c>
    </row>
    <row r="400" spans="1:19" x14ac:dyDescent="0.2">
      <c r="A400" t="str">
        <f>CONCATENATE(Table2[[#This Row],[Sector]],YEAR(Table2[[#This Row],[Cutoff]]),ROUNDUP(MONTH(Table2[[#This Row],[Cutoff]])/3,0),YEAR(Table2[[#This Row],[TargetDate]]),ROUNDUP(MONTH(Table2[[#This Row],[TargetDate]])/3,0))</f>
        <v>D Energievoorziening2022120234</v>
      </c>
      <c r="B400" t="s">
        <v>22</v>
      </c>
      <c r="C400" s="3">
        <v>44562</v>
      </c>
      <c r="D400" s="3">
        <v>45200</v>
      </c>
      <c r="E400">
        <v>7</v>
      </c>
      <c r="F400">
        <v>4.7783852103520843</v>
      </c>
      <c r="G400">
        <v>5.0999999999999996</v>
      </c>
      <c r="H400">
        <v>0.32161478964791529</v>
      </c>
      <c r="I400">
        <v>6.3061723460375561</v>
      </c>
      <c r="J400">
        <v>-0.32161478964791529</v>
      </c>
      <c r="K400">
        <f>_xlfn.NORM.DIST(Table2[[#This Row],[Bias_RF]],AVERAGE(Table2[Bias_RF]),_xlfn.STDEV.P(Table2[Bias_RF]),FALSE)</f>
        <v>0.49133046747914794</v>
      </c>
      <c r="L400">
        <f>VLOOKUP(Table2[[#This Row],[Key]],[1]!Table1[#Data],7,0)</f>
        <v>5.0463482941798601</v>
      </c>
      <c r="M400">
        <f>VLOOKUP(Table2[[#This Row],[Key]],[1]!Table1[#Data],8,0)</f>
        <v>4.3999999999999897</v>
      </c>
      <c r="N400">
        <f>Table2[[#This Row],[Auto Arima]]-Table2[[#This Row],[Actual]]</f>
        <v>-5.3651705820139561E-2</v>
      </c>
      <c r="O400">
        <f>_xlfn.NORM.DIST(Table2[[#This Row],[Bias_Arima]],AVERAGE(Table2[Bias_Arima]),_xlfn.STDEV.P(Table2[Bias_Arima]),FALSE)</f>
        <v>0.66752672662729551</v>
      </c>
      <c r="P400">
        <f>Table2[[#This Row],[WA]]-Table2[[#This Row],[Actual]]</f>
        <v>-0.70000000000000995</v>
      </c>
      <c r="Q400">
        <f>_xlfn.NORM.DIST(Table2[[#This Row],[Bias_WA]],AVERAGE(Table2[Bias_WA]),_xlfn.STDEV.P(Table2[Bias_WA]),FALSE)</f>
        <v>0.70578855065157331</v>
      </c>
      <c r="R400">
        <f>ABS(Table2[[#This Row],[Bias_Arima]])</f>
        <v>5.3651705820139561E-2</v>
      </c>
      <c r="S400">
        <f>ABS(Table2[[#This Row],[Bias_WA]])</f>
        <v>0.70000000000000995</v>
      </c>
    </row>
    <row r="401" spans="1:19" x14ac:dyDescent="0.2">
      <c r="A401" t="str">
        <f>CONCATENATE(Table2[[#This Row],[Sector]],YEAR(Table2[[#This Row],[Cutoff]]),ROUNDUP(MONTH(Table2[[#This Row],[Cutoff]])/3,0),YEAR(Table2[[#This Row],[TargetDate]]),ROUNDUP(MONTH(Table2[[#This Row],[TargetDate]])/3,0))</f>
        <v>D Energievoorziening2022120241</v>
      </c>
      <c r="B401" t="s">
        <v>22</v>
      </c>
      <c r="C401" s="3">
        <v>44562</v>
      </c>
      <c r="D401" s="3">
        <v>45292</v>
      </c>
      <c r="E401">
        <v>8</v>
      </c>
      <c r="F401">
        <v>4.8063705044697311</v>
      </c>
      <c r="G401">
        <v>5</v>
      </c>
      <c r="H401">
        <v>0.1936294955302689</v>
      </c>
      <c r="I401">
        <v>3.8725899106053769</v>
      </c>
      <c r="J401">
        <v>-0.1936294955302689</v>
      </c>
      <c r="K401">
        <f>_xlfn.NORM.DIST(Table2[[#This Row],[Bias_RF]],AVERAGE(Table2[Bias_RF]),_xlfn.STDEV.P(Table2[Bias_RF]),FALSE)</f>
        <v>0.44664406500608017</v>
      </c>
      <c r="L401">
        <f>VLOOKUP(Table2[[#This Row],[Key]],[1]!Table1[#Data],7,0)</f>
        <v>5.4495182714995796</v>
      </c>
      <c r="M401">
        <f>VLOOKUP(Table2[[#This Row],[Key]],[1]!Table1[#Data],8,0)</f>
        <v>4.7</v>
      </c>
      <c r="N401">
        <f>Table2[[#This Row],[Auto Arima]]-Table2[[#This Row],[Actual]]</f>
        <v>0.44951827149957957</v>
      </c>
      <c r="O401">
        <f>_xlfn.NORM.DIST(Table2[[#This Row],[Bias_Arima]],AVERAGE(Table2[Bias_Arima]),_xlfn.STDEV.P(Table2[Bias_Arima]),FALSE)</f>
        <v>0.38901570502997279</v>
      </c>
      <c r="P401">
        <f>Table2[[#This Row],[WA]]-Table2[[#This Row],[Actual]]</f>
        <v>-0.29999999999999982</v>
      </c>
      <c r="Q401">
        <f>_xlfn.NORM.DIST(Table2[[#This Row],[Bias_WA]],AVERAGE(Table2[Bias_WA]),_xlfn.STDEV.P(Table2[Bias_WA]),FALSE)</f>
        <v>0.6030805375300422</v>
      </c>
      <c r="R401">
        <f>ABS(Table2[[#This Row],[Bias_Arima]])</f>
        <v>0.44951827149957957</v>
      </c>
      <c r="S401">
        <f>ABS(Table2[[#This Row],[Bias_WA]])</f>
        <v>0.29999999999999982</v>
      </c>
    </row>
    <row r="402" spans="1:19" x14ac:dyDescent="0.2">
      <c r="A402" t="str">
        <f>CONCATENATE(Table2[[#This Row],[Sector]],YEAR(Table2[[#This Row],[Cutoff]]),ROUNDUP(MONTH(Table2[[#This Row],[Cutoff]])/3,0),YEAR(Table2[[#This Row],[TargetDate]]),ROUNDUP(MONTH(Table2[[#This Row],[TargetDate]])/3,0))</f>
        <v>D Energievoorziening2022220223</v>
      </c>
      <c r="B402" t="s">
        <v>22</v>
      </c>
      <c r="C402" s="3">
        <v>44652</v>
      </c>
      <c r="D402" s="3">
        <v>44743</v>
      </c>
      <c r="E402">
        <v>1</v>
      </c>
      <c r="F402">
        <v>4.8324125568875571</v>
      </c>
      <c r="G402">
        <v>4.8</v>
      </c>
      <c r="H402">
        <v>3.2412556887557287E-2</v>
      </c>
      <c r="I402">
        <v>0.67526160182411021</v>
      </c>
      <c r="J402">
        <v>3.2412556887557287E-2</v>
      </c>
      <c r="K402">
        <f>_xlfn.NORM.DIST(Table2[[#This Row],[Bias_RF]],AVERAGE(Table2[Bias_RF]),_xlfn.STDEV.P(Table2[Bias_RF]),FALSE)</f>
        <v>0.35021177502116274</v>
      </c>
      <c r="L402">
        <f>VLOOKUP(Table2[[#This Row],[Key]],[1]!Table1[#Data],7,0)</f>
        <v>4.4374570544372904</v>
      </c>
      <c r="M402">
        <f>VLOOKUP(Table2[[#This Row],[Key]],[1]!Table1[#Data],8,0)</f>
        <v>3.8</v>
      </c>
      <c r="N402">
        <f>Table2[[#This Row],[Auto Arima]]-Table2[[#This Row],[Actual]]</f>
        <v>-0.36254294556270938</v>
      </c>
      <c r="O402">
        <f>_xlfn.NORM.DIST(Table2[[#This Row],[Bias_Arima]],AVERAGE(Table2[Bias_Arima]),_xlfn.STDEV.P(Table2[Bias_Arima]),FALSE)</f>
        <v>0.64527960834310216</v>
      </c>
      <c r="P402">
        <f>Table2[[#This Row],[WA]]-Table2[[#This Row],[Actual]]</f>
        <v>-1</v>
      </c>
      <c r="Q402">
        <f>_xlfn.NORM.DIST(Table2[[#This Row],[Bias_WA]],AVERAGE(Table2[Bias_WA]),_xlfn.STDEV.P(Table2[Bias_WA]),FALSE)</f>
        <v>0.56815742133746028</v>
      </c>
      <c r="R402">
        <f>ABS(Table2[[#This Row],[Bias_Arima]])</f>
        <v>0.36254294556270938</v>
      </c>
      <c r="S402">
        <f>ABS(Table2[[#This Row],[Bias_WA]])</f>
        <v>1</v>
      </c>
    </row>
    <row r="403" spans="1:19" x14ac:dyDescent="0.2">
      <c r="A403" t="str">
        <f>CONCATENATE(Table2[[#This Row],[Sector]],YEAR(Table2[[#This Row],[Cutoff]]),ROUNDUP(MONTH(Table2[[#This Row],[Cutoff]])/3,0),YEAR(Table2[[#This Row],[TargetDate]]),ROUNDUP(MONTH(Table2[[#This Row],[TargetDate]])/3,0))</f>
        <v>D Energievoorziening2022220224</v>
      </c>
      <c r="B403" t="s">
        <v>22</v>
      </c>
      <c r="C403" s="3">
        <v>44652</v>
      </c>
      <c r="D403" s="3">
        <v>44835</v>
      </c>
      <c r="E403">
        <v>2</v>
      </c>
      <c r="F403">
        <v>4.8490014457764463</v>
      </c>
      <c r="G403">
        <v>4.9000000000000004</v>
      </c>
      <c r="H403">
        <v>5.0998554223554038E-2</v>
      </c>
      <c r="I403">
        <v>1.040786820888858</v>
      </c>
      <c r="J403">
        <v>-5.0998554223554038E-2</v>
      </c>
      <c r="K403">
        <f>_xlfn.NORM.DIST(Table2[[#This Row],[Bias_RF]],AVERAGE(Table2[Bias_RF]),_xlfn.STDEV.P(Table2[Bias_RF]),FALSE)</f>
        <v>0.38738205498144929</v>
      </c>
      <c r="L403">
        <f>VLOOKUP(Table2[[#This Row],[Key]],[1]!Table1[#Data],7,0)</f>
        <v>4.9367311510067902</v>
      </c>
      <c r="M403">
        <f>VLOOKUP(Table2[[#This Row],[Key]],[1]!Table1[#Data],8,0)</f>
        <v>4.3999999999999897</v>
      </c>
      <c r="N403">
        <f>Table2[[#This Row],[Auto Arima]]-Table2[[#This Row],[Actual]]</f>
        <v>3.6731151006789808E-2</v>
      </c>
      <c r="O403">
        <f>_xlfn.NORM.DIST(Table2[[#This Row],[Bias_Arima]],AVERAGE(Table2[Bias_Arima]),_xlfn.STDEV.P(Table2[Bias_Arima]),FALSE)</f>
        <v>0.63965713534415281</v>
      </c>
      <c r="P403">
        <f>Table2[[#This Row],[WA]]-Table2[[#This Row],[Actual]]</f>
        <v>-0.50000000000001066</v>
      </c>
      <c r="Q403">
        <f>_xlfn.NORM.DIST(Table2[[#This Row],[Bias_WA]],AVERAGE(Table2[Bias_WA]),_xlfn.STDEV.P(Table2[Bias_WA]),FALSE)</f>
        <v>0.69538607388356766</v>
      </c>
      <c r="R403">
        <f>ABS(Table2[[#This Row],[Bias_Arima]])</f>
        <v>3.6731151006789808E-2</v>
      </c>
      <c r="S403">
        <f>ABS(Table2[[#This Row],[Bias_WA]])</f>
        <v>0.50000000000001066</v>
      </c>
    </row>
    <row r="404" spans="1:19" x14ac:dyDescent="0.2">
      <c r="A404" t="str">
        <f>CONCATENATE(Table2[[#This Row],[Sector]],YEAR(Table2[[#This Row],[Cutoff]]),ROUNDUP(MONTH(Table2[[#This Row],[Cutoff]])/3,0),YEAR(Table2[[#This Row],[TargetDate]]),ROUNDUP(MONTH(Table2[[#This Row],[TargetDate]])/3,0))</f>
        <v>D Energievoorziening2022220231</v>
      </c>
      <c r="B404" t="s">
        <v>22</v>
      </c>
      <c r="C404" s="3">
        <v>44652</v>
      </c>
      <c r="D404" s="3">
        <v>44927</v>
      </c>
      <c r="E404">
        <v>3</v>
      </c>
      <c r="F404">
        <v>4.8035306992027573</v>
      </c>
      <c r="G404">
        <v>5.4</v>
      </c>
      <c r="H404">
        <v>0.59646930079724303</v>
      </c>
      <c r="I404">
        <v>11.045727792541539</v>
      </c>
      <c r="J404">
        <v>-0.59646930079724303</v>
      </c>
      <c r="K404">
        <f>_xlfn.NORM.DIST(Table2[[#This Row],[Bias_RF]],AVERAGE(Table2[Bias_RF]),_xlfn.STDEV.P(Table2[Bias_RF]),FALSE)</f>
        <v>0.54369390026255349</v>
      </c>
      <c r="L404">
        <f>VLOOKUP(Table2[[#This Row],[Key]],[1]!Table1[#Data],7,0)</f>
        <v>4.9900936276480801</v>
      </c>
      <c r="M404">
        <f>VLOOKUP(Table2[[#This Row],[Key]],[1]!Table1[#Data],8,0)</f>
        <v>4.7</v>
      </c>
      <c r="N404">
        <f>Table2[[#This Row],[Auto Arima]]-Table2[[#This Row],[Actual]]</f>
        <v>-0.40990637235192029</v>
      </c>
      <c r="O404">
        <f>_xlfn.NORM.DIST(Table2[[#This Row],[Bias_Arima]],AVERAGE(Table2[Bias_Arima]),_xlfn.STDEV.P(Table2[Bias_Arima]),FALSE)</f>
        <v>0.62634948303533988</v>
      </c>
      <c r="P404">
        <f>Table2[[#This Row],[WA]]-Table2[[#This Row],[Actual]]</f>
        <v>-0.70000000000000018</v>
      </c>
      <c r="Q404">
        <f>_xlfn.NORM.DIST(Table2[[#This Row],[Bias_WA]],AVERAGE(Table2[Bias_WA]),_xlfn.STDEV.P(Table2[Bias_WA]),FALSE)</f>
        <v>0.70578855065157498</v>
      </c>
      <c r="R404">
        <f>ABS(Table2[[#This Row],[Bias_Arima]])</f>
        <v>0.40990637235192029</v>
      </c>
      <c r="S404">
        <f>ABS(Table2[[#This Row],[Bias_WA]])</f>
        <v>0.70000000000000018</v>
      </c>
    </row>
    <row r="405" spans="1:19" x14ac:dyDescent="0.2">
      <c r="A405" t="str">
        <f>CONCATENATE(Table2[[#This Row],[Sector]],YEAR(Table2[[#This Row],[Cutoff]]),ROUNDUP(MONTH(Table2[[#This Row],[Cutoff]])/3,0),YEAR(Table2[[#This Row],[TargetDate]]),ROUNDUP(MONTH(Table2[[#This Row],[TargetDate]])/3,0))</f>
        <v>D Energievoorziening2022220232</v>
      </c>
      <c r="B405" t="s">
        <v>22</v>
      </c>
      <c r="C405" s="3">
        <v>44652</v>
      </c>
      <c r="D405" s="3">
        <v>45017</v>
      </c>
      <c r="E405">
        <v>4</v>
      </c>
      <c r="F405">
        <v>4.8035306992027573</v>
      </c>
      <c r="G405">
        <v>4.5</v>
      </c>
      <c r="H405">
        <v>0.30353069920275733</v>
      </c>
      <c r="I405">
        <v>6.7451266489501629</v>
      </c>
      <c r="J405">
        <v>0.30353069920275733</v>
      </c>
      <c r="K405">
        <f>_xlfn.NORM.DIST(Table2[[#This Row],[Bias_RF]],AVERAGE(Table2[Bias_RF]),_xlfn.STDEV.P(Table2[Bias_RF]),FALSE)</f>
        <v>0.23062724381501781</v>
      </c>
      <c r="L405">
        <f>VLOOKUP(Table2[[#This Row],[Key]],[1]!Table1[#Data],7,0)</f>
        <v>4.6176651923608301</v>
      </c>
      <c r="M405">
        <f>VLOOKUP(Table2[[#This Row],[Key]],[1]!Table1[#Data],8,0)</f>
        <v>4.2333333333333298</v>
      </c>
      <c r="N405">
        <f>Table2[[#This Row],[Auto Arima]]-Table2[[#This Row],[Actual]]</f>
        <v>0.11766519236083006</v>
      </c>
      <c r="O405">
        <f>_xlfn.NORM.DIST(Table2[[#This Row],[Bias_Arima]],AVERAGE(Table2[Bias_Arima]),_xlfn.STDEV.P(Table2[Bias_Arima]),FALSE)</f>
        <v>0.60338006663530575</v>
      </c>
      <c r="P405">
        <f>Table2[[#This Row],[WA]]-Table2[[#This Row],[Actual]]</f>
        <v>-0.26666666666667016</v>
      </c>
      <c r="Q405">
        <f>_xlfn.NORM.DIST(Table2[[#This Row],[Bias_WA]],AVERAGE(Table2[Bias_WA]),_xlfn.STDEV.P(Table2[Bias_WA]),FALSE)</f>
        <v>0.58167521131528244</v>
      </c>
      <c r="R405">
        <f>ABS(Table2[[#This Row],[Bias_Arima]])</f>
        <v>0.11766519236083006</v>
      </c>
      <c r="S405">
        <f>ABS(Table2[[#This Row],[Bias_WA]])</f>
        <v>0.26666666666667016</v>
      </c>
    </row>
    <row r="406" spans="1:19" x14ac:dyDescent="0.2">
      <c r="A406" t="str">
        <f>CONCATENATE(Table2[[#This Row],[Sector]],YEAR(Table2[[#This Row],[Cutoff]]),ROUNDUP(MONTH(Table2[[#This Row],[Cutoff]])/3,0),YEAR(Table2[[#This Row],[TargetDate]]),ROUNDUP(MONTH(Table2[[#This Row],[TargetDate]])/3,0))</f>
        <v>D Energievoorziening2022220233</v>
      </c>
      <c r="B406" t="s">
        <v>22</v>
      </c>
      <c r="C406" s="3">
        <v>44652</v>
      </c>
      <c r="D406" s="3">
        <v>45108</v>
      </c>
      <c r="E406">
        <v>5</v>
      </c>
      <c r="F406">
        <v>4.8035306992027573</v>
      </c>
      <c r="G406">
        <v>4.3</v>
      </c>
      <c r="H406">
        <v>0.5035306992027575</v>
      </c>
      <c r="I406">
        <v>11.710016260529249</v>
      </c>
      <c r="J406">
        <v>0.5035306992027575</v>
      </c>
      <c r="K406">
        <f>_xlfn.NORM.DIST(Table2[[#This Row],[Bias_RF]],AVERAGE(Table2[Bias_RF]),_xlfn.STDEV.P(Table2[Bias_RF]),FALSE)</f>
        <v>0.15517592759636997</v>
      </c>
      <c r="L406">
        <f>VLOOKUP(Table2[[#This Row],[Key]],[1]!Table1[#Data],7,0)</f>
        <v>4.4382359294746498</v>
      </c>
      <c r="M406">
        <f>VLOOKUP(Table2[[#This Row],[Key]],[1]!Table1[#Data],8,0)</f>
        <v>3.8</v>
      </c>
      <c r="N406">
        <f>Table2[[#This Row],[Auto Arima]]-Table2[[#This Row],[Actual]]</f>
        <v>0.13823592947465002</v>
      </c>
      <c r="O406">
        <f>_xlfn.NORM.DIST(Table2[[#This Row],[Bias_Arima]],AVERAGE(Table2[Bias_Arima]),_xlfn.STDEV.P(Table2[Bias_Arima]),FALSE)</f>
        <v>0.59268694413464973</v>
      </c>
      <c r="P406">
        <f>Table2[[#This Row],[WA]]-Table2[[#This Row],[Actual]]</f>
        <v>-0.5</v>
      </c>
      <c r="Q406">
        <f>_xlfn.NORM.DIST(Table2[[#This Row],[Bias_WA]],AVERAGE(Table2[Bias_WA]),_xlfn.STDEV.P(Table2[Bias_WA]),FALSE)</f>
        <v>0.69538607388356477</v>
      </c>
      <c r="R406">
        <f>ABS(Table2[[#This Row],[Bias_Arima]])</f>
        <v>0.13823592947465002</v>
      </c>
      <c r="S406">
        <f>ABS(Table2[[#This Row],[Bias_WA]])</f>
        <v>0.5</v>
      </c>
    </row>
    <row r="407" spans="1:19" x14ac:dyDescent="0.2">
      <c r="A407" t="str">
        <f>CONCATENATE(Table2[[#This Row],[Sector]],YEAR(Table2[[#This Row],[Cutoff]]),ROUNDUP(MONTH(Table2[[#This Row],[Cutoff]])/3,0),YEAR(Table2[[#This Row],[TargetDate]]),ROUNDUP(MONTH(Table2[[#This Row],[TargetDate]])/3,0))</f>
        <v>D Energievoorziening2022220234</v>
      </c>
      <c r="B407" t="s">
        <v>22</v>
      </c>
      <c r="C407" s="3">
        <v>44652</v>
      </c>
      <c r="D407" s="3">
        <v>45200</v>
      </c>
      <c r="E407">
        <v>6</v>
      </c>
      <c r="F407">
        <v>4.7948306992027572</v>
      </c>
      <c r="G407">
        <v>5.0999999999999996</v>
      </c>
      <c r="H407">
        <v>0.30516930079724253</v>
      </c>
      <c r="I407">
        <v>5.9837117803380879</v>
      </c>
      <c r="J407">
        <v>-0.30516930079724253</v>
      </c>
      <c r="K407">
        <f>_xlfn.NORM.DIST(Table2[[#This Row],[Bias_RF]],AVERAGE(Table2[Bias_RF]),_xlfn.STDEV.P(Table2[Bias_RF]),FALSE)</f>
        <v>0.48618010473525625</v>
      </c>
      <c r="L407">
        <f>VLOOKUP(Table2[[#This Row],[Key]],[1]!Table1[#Data],7,0)</f>
        <v>5.0279419376394001</v>
      </c>
      <c r="M407">
        <f>VLOOKUP(Table2[[#This Row],[Key]],[1]!Table1[#Data],8,0)</f>
        <v>4.3999999999999897</v>
      </c>
      <c r="N407">
        <f>Table2[[#This Row],[Auto Arima]]-Table2[[#This Row],[Actual]]</f>
        <v>-7.2058062360599529E-2</v>
      </c>
      <c r="O407">
        <f>_xlfn.NORM.DIST(Table2[[#This Row],[Bias_Arima]],AVERAGE(Table2[Bias_Arima]),_xlfn.STDEV.P(Table2[Bias_Arima]),FALSE)</f>
        <v>0.67138835870804936</v>
      </c>
      <c r="P407">
        <f>Table2[[#This Row],[WA]]-Table2[[#This Row],[Actual]]</f>
        <v>-0.70000000000000995</v>
      </c>
      <c r="Q407">
        <f>_xlfn.NORM.DIST(Table2[[#This Row],[Bias_WA]],AVERAGE(Table2[Bias_WA]),_xlfn.STDEV.P(Table2[Bias_WA]),FALSE)</f>
        <v>0.70578855065157331</v>
      </c>
      <c r="R407">
        <f>ABS(Table2[[#This Row],[Bias_Arima]])</f>
        <v>7.2058062360599529E-2</v>
      </c>
      <c r="S407">
        <f>ABS(Table2[[#This Row],[Bias_WA]])</f>
        <v>0.70000000000000995</v>
      </c>
    </row>
    <row r="408" spans="1:19" x14ac:dyDescent="0.2">
      <c r="A408" t="str">
        <f>CONCATENATE(Table2[[#This Row],[Sector]],YEAR(Table2[[#This Row],[Cutoff]]),ROUNDUP(MONTH(Table2[[#This Row],[Cutoff]])/3,0),YEAR(Table2[[#This Row],[TargetDate]]),ROUNDUP(MONTH(Table2[[#This Row],[TargetDate]])/3,0))</f>
        <v>D Energievoorziening2022220241</v>
      </c>
      <c r="B408" t="s">
        <v>22</v>
      </c>
      <c r="C408" s="3">
        <v>44652</v>
      </c>
      <c r="D408" s="3">
        <v>45292</v>
      </c>
      <c r="E408">
        <v>7</v>
      </c>
      <c r="F408">
        <v>4.8035306992027573</v>
      </c>
      <c r="G408">
        <v>5</v>
      </c>
      <c r="H408">
        <v>0.1964693007972427</v>
      </c>
      <c r="I408">
        <v>3.9293860159448539</v>
      </c>
      <c r="J408">
        <v>-0.1964693007972427</v>
      </c>
      <c r="K408">
        <f>_xlfn.NORM.DIST(Table2[[#This Row],[Bias_RF]],AVERAGE(Table2[Bias_RF]),_xlfn.STDEV.P(Table2[Bias_RF]),FALSE)</f>
        <v>0.44773880008042027</v>
      </c>
      <c r="L408">
        <f>VLOOKUP(Table2[[#This Row],[Key]],[1]!Table1[#Data],7,0)</f>
        <v>5.5275450913260604</v>
      </c>
      <c r="M408">
        <f>VLOOKUP(Table2[[#This Row],[Key]],[1]!Table1[#Data],8,0)</f>
        <v>4.7</v>
      </c>
      <c r="N408">
        <f>Table2[[#This Row],[Auto Arima]]-Table2[[#This Row],[Actual]]</f>
        <v>0.52754509132606042</v>
      </c>
      <c r="O408">
        <f>_xlfn.NORM.DIST(Table2[[#This Row],[Bias_Arima]],AVERAGE(Table2[Bias_Arima]),_xlfn.STDEV.P(Table2[Bias_Arima]),FALSE)</f>
        <v>0.33490019885293543</v>
      </c>
      <c r="P408">
        <f>Table2[[#This Row],[WA]]-Table2[[#This Row],[Actual]]</f>
        <v>-0.29999999999999982</v>
      </c>
      <c r="Q408">
        <f>_xlfn.NORM.DIST(Table2[[#This Row],[Bias_WA]],AVERAGE(Table2[Bias_WA]),_xlfn.STDEV.P(Table2[Bias_WA]),FALSE)</f>
        <v>0.6030805375300422</v>
      </c>
      <c r="R408">
        <f>ABS(Table2[[#This Row],[Bias_Arima]])</f>
        <v>0.52754509132606042</v>
      </c>
      <c r="S408">
        <f>ABS(Table2[[#This Row],[Bias_WA]])</f>
        <v>0.29999999999999982</v>
      </c>
    </row>
    <row r="409" spans="1:19" x14ac:dyDescent="0.2">
      <c r="A409" t="str">
        <f>CONCATENATE(Table2[[#This Row],[Sector]],YEAR(Table2[[#This Row],[Cutoff]]),ROUNDUP(MONTH(Table2[[#This Row],[Cutoff]])/3,0),YEAR(Table2[[#This Row],[TargetDate]]),ROUNDUP(MONTH(Table2[[#This Row],[TargetDate]])/3,0))</f>
        <v>D Energievoorziening2022220242</v>
      </c>
      <c r="B409" t="s">
        <v>22</v>
      </c>
      <c r="C409" s="3">
        <v>44652</v>
      </c>
      <c r="D409" s="3">
        <v>45383</v>
      </c>
      <c r="E409">
        <v>8</v>
      </c>
      <c r="F409">
        <v>4.7948306992027572</v>
      </c>
      <c r="G409">
        <v>4.5</v>
      </c>
      <c r="H409">
        <v>0.29483069920275717</v>
      </c>
      <c r="I409">
        <v>6.551793315616826</v>
      </c>
      <c r="J409">
        <v>0.29483069920275717</v>
      </c>
      <c r="K409">
        <f>_xlfn.NORM.DIST(Table2[[#This Row],[Bias_RF]],AVERAGE(Table2[Bias_RF]),_xlfn.STDEV.P(Table2[Bias_RF]),FALSE)</f>
        <v>0.23423898799548887</v>
      </c>
      <c r="L409">
        <f>VLOOKUP(Table2[[#This Row],[Key]],[1]!Table1[#Data],7,0)</f>
        <v>5.0402854575689204</v>
      </c>
      <c r="M409">
        <f>VLOOKUP(Table2[[#This Row],[Key]],[1]!Table1[#Data],8,0)</f>
        <v>4.2333333333333298</v>
      </c>
      <c r="N409">
        <f>Table2[[#This Row],[Auto Arima]]-Table2[[#This Row],[Actual]]</f>
        <v>0.54028545756892044</v>
      </c>
      <c r="O409">
        <f>_xlfn.NORM.DIST(Table2[[#This Row],[Bias_Arima]],AVERAGE(Table2[Bias_Arima]),_xlfn.STDEV.P(Table2[Bias_Arima]),FALSE)</f>
        <v>0.32625869918828831</v>
      </c>
      <c r="P409">
        <f>Table2[[#This Row],[WA]]-Table2[[#This Row],[Actual]]</f>
        <v>-0.26666666666667016</v>
      </c>
      <c r="Q409">
        <f>_xlfn.NORM.DIST(Table2[[#This Row],[Bias_WA]],AVERAGE(Table2[Bias_WA]),_xlfn.STDEV.P(Table2[Bias_WA]),FALSE)</f>
        <v>0.58167521131528244</v>
      </c>
      <c r="R409">
        <f>ABS(Table2[[#This Row],[Bias_Arima]])</f>
        <v>0.54028545756892044</v>
      </c>
      <c r="S409">
        <f>ABS(Table2[[#This Row],[Bias_WA]])</f>
        <v>0.26666666666667016</v>
      </c>
    </row>
    <row r="410" spans="1:19" x14ac:dyDescent="0.2">
      <c r="A410" t="str">
        <f>CONCATENATE(Table2[[#This Row],[Sector]],YEAR(Table2[[#This Row],[Cutoff]]),ROUNDUP(MONTH(Table2[[#This Row],[Cutoff]])/3,0),YEAR(Table2[[#This Row],[TargetDate]]),ROUNDUP(MONTH(Table2[[#This Row],[TargetDate]])/3,0))</f>
        <v>D Energievoorziening2022320224</v>
      </c>
      <c r="B410" t="s">
        <v>22</v>
      </c>
      <c r="C410" s="3">
        <v>44743</v>
      </c>
      <c r="D410" s="3">
        <v>44835</v>
      </c>
      <c r="E410">
        <v>1</v>
      </c>
      <c r="F410">
        <v>4.8351904373404384</v>
      </c>
      <c r="G410">
        <v>4.9000000000000004</v>
      </c>
      <c r="H410">
        <v>6.4809562659562836E-2</v>
      </c>
      <c r="I410">
        <v>1.3226441359094461</v>
      </c>
      <c r="J410">
        <v>-6.4809562659562836E-2</v>
      </c>
      <c r="K410">
        <f>_xlfn.NORM.DIST(Table2[[#This Row],[Bias_RF]],AVERAGE(Table2[Bias_RF]),_xlfn.STDEV.P(Table2[Bias_RF]),FALSE)</f>
        <v>0.39341244041960094</v>
      </c>
      <c r="L410">
        <f>VLOOKUP(Table2[[#This Row],[Key]],[1]!Table1[#Data],7,0)</f>
        <v>4.9637139491092297</v>
      </c>
      <c r="M410">
        <f>VLOOKUP(Table2[[#This Row],[Key]],[1]!Table1[#Data],8,0)</f>
        <v>4.3999999999999897</v>
      </c>
      <c r="N410">
        <f>Table2[[#This Row],[Auto Arima]]-Table2[[#This Row],[Actual]]</f>
        <v>6.371394910922934E-2</v>
      </c>
      <c r="O410">
        <f>_xlfn.NORM.DIST(Table2[[#This Row],[Bias_Arima]],AVERAGE(Table2[Bias_Arima]),_xlfn.STDEV.P(Table2[Bias_Arima]),FALSE)</f>
        <v>0.62865815727265062</v>
      </c>
      <c r="P410">
        <f>Table2[[#This Row],[WA]]-Table2[[#This Row],[Actual]]</f>
        <v>-0.50000000000001066</v>
      </c>
      <c r="Q410">
        <f>_xlfn.NORM.DIST(Table2[[#This Row],[Bias_WA]],AVERAGE(Table2[Bias_WA]),_xlfn.STDEV.P(Table2[Bias_WA]),FALSE)</f>
        <v>0.69538607388356766</v>
      </c>
      <c r="R410">
        <f>ABS(Table2[[#This Row],[Bias_Arima]])</f>
        <v>6.371394910922934E-2</v>
      </c>
      <c r="S410">
        <f>ABS(Table2[[#This Row],[Bias_WA]])</f>
        <v>0.50000000000001066</v>
      </c>
    </row>
    <row r="411" spans="1:19" x14ac:dyDescent="0.2">
      <c r="A411" t="str">
        <f>CONCATENATE(Table2[[#This Row],[Sector]],YEAR(Table2[[#This Row],[Cutoff]]),ROUNDUP(MONTH(Table2[[#This Row],[Cutoff]])/3,0),YEAR(Table2[[#This Row],[TargetDate]]),ROUNDUP(MONTH(Table2[[#This Row],[TargetDate]])/3,0))</f>
        <v>D Energievoorziening2022320231</v>
      </c>
      <c r="B411" t="s">
        <v>22</v>
      </c>
      <c r="C411" s="3">
        <v>44743</v>
      </c>
      <c r="D411" s="3">
        <v>44927</v>
      </c>
      <c r="E411">
        <v>2</v>
      </c>
      <c r="F411">
        <v>4.7918164973914967</v>
      </c>
      <c r="G411">
        <v>5.4</v>
      </c>
      <c r="H411">
        <v>0.60818350260850362</v>
      </c>
      <c r="I411">
        <v>11.262657455713031</v>
      </c>
      <c r="J411">
        <v>-0.60818350260850362</v>
      </c>
      <c r="K411">
        <f>_xlfn.NORM.DIST(Table2[[#This Row],[Bias_RF]],AVERAGE(Table2[Bias_RF]),_xlfn.STDEV.P(Table2[Bias_RF]),FALSE)</f>
        <v>0.54433464885736893</v>
      </c>
      <c r="L411">
        <f>VLOOKUP(Table2[[#This Row],[Key]],[1]!Table1[#Data],7,0)</f>
        <v>5.0025031860900802</v>
      </c>
      <c r="M411">
        <f>VLOOKUP(Table2[[#This Row],[Key]],[1]!Table1[#Data],8,0)</f>
        <v>4.7</v>
      </c>
      <c r="N411">
        <f>Table2[[#This Row],[Auto Arima]]-Table2[[#This Row],[Actual]]</f>
        <v>-0.3974968139099202</v>
      </c>
      <c r="O411">
        <f>_xlfn.NORM.DIST(Table2[[#This Row],[Bias_Arima]],AVERAGE(Table2[Bias_Arima]),_xlfn.STDEV.P(Table2[Bias_Arima]),FALSE)</f>
        <v>0.63165391259384496</v>
      </c>
      <c r="P411">
        <f>Table2[[#This Row],[WA]]-Table2[[#This Row],[Actual]]</f>
        <v>-0.70000000000000018</v>
      </c>
      <c r="Q411">
        <f>_xlfn.NORM.DIST(Table2[[#This Row],[Bias_WA]],AVERAGE(Table2[Bias_WA]),_xlfn.STDEV.P(Table2[Bias_WA]),FALSE)</f>
        <v>0.70578855065157498</v>
      </c>
      <c r="R411">
        <f>ABS(Table2[[#This Row],[Bias_Arima]])</f>
        <v>0.3974968139099202</v>
      </c>
      <c r="S411">
        <f>ABS(Table2[[#This Row],[Bias_WA]])</f>
        <v>0.70000000000000018</v>
      </c>
    </row>
    <row r="412" spans="1:19" x14ac:dyDescent="0.2">
      <c r="A412" t="str">
        <f>CONCATENATE(Table2[[#This Row],[Sector]],YEAR(Table2[[#This Row],[Cutoff]]),ROUNDUP(MONTH(Table2[[#This Row],[Cutoff]])/3,0),YEAR(Table2[[#This Row],[TargetDate]]),ROUNDUP(MONTH(Table2[[#This Row],[TargetDate]])/3,0))</f>
        <v>D Energievoorziening2022320232</v>
      </c>
      <c r="B412" t="s">
        <v>22</v>
      </c>
      <c r="C412" s="3">
        <v>44743</v>
      </c>
      <c r="D412" s="3">
        <v>45017</v>
      </c>
      <c r="E412">
        <v>3</v>
      </c>
      <c r="F412">
        <v>4.7918164973914967</v>
      </c>
      <c r="G412">
        <v>4.5</v>
      </c>
      <c r="H412">
        <v>0.29181649739149668</v>
      </c>
      <c r="I412">
        <v>6.4848110531443721</v>
      </c>
      <c r="J412">
        <v>0.29181649739149668</v>
      </c>
      <c r="K412">
        <f>_xlfn.NORM.DIST(Table2[[#This Row],[Bias_RF]],AVERAGE(Table2[Bias_RF]),_xlfn.STDEV.P(Table2[Bias_RF]),FALSE)</f>
        <v>0.23549568738599694</v>
      </c>
      <c r="L412">
        <f>VLOOKUP(Table2[[#This Row],[Key]],[1]!Table1[#Data],7,0)</f>
        <v>4.60717596386037</v>
      </c>
      <c r="M412">
        <f>VLOOKUP(Table2[[#This Row],[Key]],[1]!Table1[#Data],8,0)</f>
        <v>4.2333333333333298</v>
      </c>
      <c r="N412">
        <f>Table2[[#This Row],[Auto Arima]]-Table2[[#This Row],[Actual]]</f>
        <v>0.10717596386036998</v>
      </c>
      <c r="O412">
        <f>_xlfn.NORM.DIST(Table2[[#This Row],[Bias_Arima]],AVERAGE(Table2[Bias_Arima]),_xlfn.STDEV.P(Table2[Bias_Arima]),FALSE)</f>
        <v>0.60861775855768141</v>
      </c>
      <c r="P412">
        <f>Table2[[#This Row],[WA]]-Table2[[#This Row],[Actual]]</f>
        <v>-0.26666666666667016</v>
      </c>
      <c r="Q412">
        <f>_xlfn.NORM.DIST(Table2[[#This Row],[Bias_WA]],AVERAGE(Table2[Bias_WA]),_xlfn.STDEV.P(Table2[Bias_WA]),FALSE)</f>
        <v>0.58167521131528244</v>
      </c>
      <c r="R412">
        <f>ABS(Table2[[#This Row],[Bias_Arima]])</f>
        <v>0.10717596386036998</v>
      </c>
      <c r="S412">
        <f>ABS(Table2[[#This Row],[Bias_WA]])</f>
        <v>0.26666666666667016</v>
      </c>
    </row>
    <row r="413" spans="1:19" x14ac:dyDescent="0.2">
      <c r="A413" t="str">
        <f>CONCATENATE(Table2[[#This Row],[Sector]],YEAR(Table2[[#This Row],[Cutoff]]),ROUNDUP(MONTH(Table2[[#This Row],[Cutoff]])/3,0),YEAR(Table2[[#This Row],[TargetDate]]),ROUNDUP(MONTH(Table2[[#This Row],[TargetDate]])/3,0))</f>
        <v>D Energievoorziening2022320233</v>
      </c>
      <c r="B413" t="s">
        <v>22</v>
      </c>
      <c r="C413" s="3">
        <v>44743</v>
      </c>
      <c r="D413" s="3">
        <v>45108</v>
      </c>
      <c r="E413">
        <v>4</v>
      </c>
      <c r="F413">
        <v>4.7918164973914967</v>
      </c>
      <c r="G413">
        <v>4.3</v>
      </c>
      <c r="H413">
        <v>0.49181649739149691</v>
      </c>
      <c r="I413">
        <v>11.43759296259295</v>
      </c>
      <c r="J413">
        <v>0.49181649739149691</v>
      </c>
      <c r="K413">
        <f>_xlfn.NORM.DIST(Table2[[#This Row],[Bias_RF]],AVERAGE(Table2[Bias_RF]),_xlfn.STDEV.P(Table2[Bias_RF]),FALSE)</f>
        <v>0.15914723821072549</v>
      </c>
      <c r="L413">
        <f>VLOOKUP(Table2[[#This Row],[Key]],[1]!Table1[#Data],7,0)</f>
        <v>4.5071759638603703</v>
      </c>
      <c r="M413">
        <f>VLOOKUP(Table2[[#This Row],[Key]],[1]!Table1[#Data],8,0)</f>
        <v>4.0999999999999996</v>
      </c>
      <c r="N413">
        <f>Table2[[#This Row],[Auto Arima]]-Table2[[#This Row],[Actual]]</f>
        <v>0.20717596386037052</v>
      </c>
      <c r="O413">
        <f>_xlfn.NORM.DIST(Table2[[#This Row],[Bias_Arima]],AVERAGE(Table2[Bias_Arima]),_xlfn.STDEV.P(Table2[Bias_Arima]),FALSE)</f>
        <v>0.55321806605633428</v>
      </c>
      <c r="P413">
        <f>Table2[[#This Row],[WA]]-Table2[[#This Row],[Actual]]</f>
        <v>-0.20000000000000018</v>
      </c>
      <c r="Q413">
        <f>_xlfn.NORM.DIST(Table2[[#This Row],[Bias_WA]],AVERAGE(Table2[Bias_WA]),_xlfn.STDEV.P(Table2[Bias_WA]),FALSE)</f>
        <v>0.53539486850278706</v>
      </c>
      <c r="R413">
        <f>ABS(Table2[[#This Row],[Bias_Arima]])</f>
        <v>0.20717596386037052</v>
      </c>
      <c r="S413">
        <f>ABS(Table2[[#This Row],[Bias_WA]])</f>
        <v>0.20000000000000018</v>
      </c>
    </row>
    <row r="414" spans="1:19" x14ac:dyDescent="0.2">
      <c r="A414" t="str">
        <f>CONCATENATE(Table2[[#This Row],[Sector]],YEAR(Table2[[#This Row],[Cutoff]]),ROUNDUP(MONTH(Table2[[#This Row],[Cutoff]])/3,0),YEAR(Table2[[#This Row],[TargetDate]]),ROUNDUP(MONTH(Table2[[#This Row],[TargetDate]])/3,0))</f>
        <v>D Energievoorziening2022320234</v>
      </c>
      <c r="B414" t="s">
        <v>22</v>
      </c>
      <c r="C414" s="3">
        <v>44743</v>
      </c>
      <c r="D414" s="3">
        <v>45200</v>
      </c>
      <c r="E414">
        <v>5</v>
      </c>
      <c r="F414">
        <v>4.7918164973914967</v>
      </c>
      <c r="G414">
        <v>5.0999999999999996</v>
      </c>
      <c r="H414">
        <v>0.30818350260850291</v>
      </c>
      <c r="I414">
        <v>6.0428137766373116</v>
      </c>
      <c r="J414">
        <v>-0.30818350260850291</v>
      </c>
      <c r="K414">
        <f>_xlfn.NORM.DIST(Table2[[#This Row],[Bias_RF]],AVERAGE(Table2[Bias_RF]),_xlfn.STDEV.P(Table2[Bias_RF]),FALSE)</f>
        <v>0.48713846493563673</v>
      </c>
      <c r="L414">
        <f>VLOOKUP(Table2[[#This Row],[Key]],[1]!Table1[#Data],7,0)</f>
        <v>5.0306968183410703</v>
      </c>
      <c r="M414">
        <f>VLOOKUP(Table2[[#This Row],[Key]],[1]!Table1[#Data],8,0)</f>
        <v>4.3999999999999897</v>
      </c>
      <c r="N414">
        <f>Table2[[#This Row],[Auto Arima]]-Table2[[#This Row],[Actual]]</f>
        <v>-6.9303181658929347E-2</v>
      </c>
      <c r="O414">
        <f>_xlfn.NORM.DIST(Table2[[#This Row],[Bias_Arima]],AVERAGE(Table2[Bias_Arima]),_xlfn.STDEV.P(Table2[Bias_Arima]),FALSE)</f>
        <v>0.67085110146027926</v>
      </c>
      <c r="P414">
        <f>Table2[[#This Row],[WA]]-Table2[[#This Row],[Actual]]</f>
        <v>-0.70000000000000995</v>
      </c>
      <c r="Q414">
        <f>_xlfn.NORM.DIST(Table2[[#This Row],[Bias_WA]],AVERAGE(Table2[Bias_WA]),_xlfn.STDEV.P(Table2[Bias_WA]),FALSE)</f>
        <v>0.70578855065157331</v>
      </c>
      <c r="R414">
        <f>ABS(Table2[[#This Row],[Bias_Arima]])</f>
        <v>6.9303181658929347E-2</v>
      </c>
      <c r="S414">
        <f>ABS(Table2[[#This Row],[Bias_WA]])</f>
        <v>0.70000000000000995</v>
      </c>
    </row>
    <row r="415" spans="1:19" x14ac:dyDescent="0.2">
      <c r="A415" t="str">
        <f>CONCATENATE(Table2[[#This Row],[Sector]],YEAR(Table2[[#This Row],[Cutoff]]),ROUNDUP(MONTH(Table2[[#This Row],[Cutoff]])/3,0),YEAR(Table2[[#This Row],[TargetDate]]),ROUNDUP(MONTH(Table2[[#This Row],[TargetDate]])/3,0))</f>
        <v>D Energievoorziening2022320241</v>
      </c>
      <c r="B415" t="s">
        <v>22</v>
      </c>
      <c r="C415" s="3">
        <v>44743</v>
      </c>
      <c r="D415" s="3">
        <v>45292</v>
      </c>
      <c r="E415">
        <v>6</v>
      </c>
      <c r="F415">
        <v>4.7918164973914967</v>
      </c>
      <c r="G415">
        <v>5</v>
      </c>
      <c r="H415">
        <v>0.2081835026085033</v>
      </c>
      <c r="I415">
        <v>4.1636700521700654</v>
      </c>
      <c r="J415">
        <v>-0.2081835026085033</v>
      </c>
      <c r="K415">
        <f>_xlfn.NORM.DIST(Table2[[#This Row],[Bias_RF]],AVERAGE(Table2[Bias_RF]),_xlfn.STDEV.P(Table2[Bias_RF]),FALSE)</f>
        <v>0.45221093881560287</v>
      </c>
      <c r="L415">
        <f>VLOOKUP(Table2[[#This Row],[Key]],[1]!Table1[#Data],7,0)</f>
        <v>5.5380793651397697</v>
      </c>
      <c r="M415">
        <f>VLOOKUP(Table2[[#This Row],[Key]],[1]!Table1[#Data],8,0)</f>
        <v>4.7</v>
      </c>
      <c r="N415">
        <f>Table2[[#This Row],[Auto Arima]]-Table2[[#This Row],[Actual]]</f>
        <v>0.53807936513976973</v>
      </c>
      <c r="O415">
        <f>_xlfn.NORM.DIST(Table2[[#This Row],[Bias_Arima]],AVERAGE(Table2[Bias_Arima]),_xlfn.STDEV.P(Table2[Bias_Arima]),FALSE)</f>
        <v>0.32775001001920673</v>
      </c>
      <c r="P415">
        <f>Table2[[#This Row],[WA]]-Table2[[#This Row],[Actual]]</f>
        <v>-0.29999999999999982</v>
      </c>
      <c r="Q415">
        <f>_xlfn.NORM.DIST(Table2[[#This Row],[Bias_WA]],AVERAGE(Table2[Bias_WA]),_xlfn.STDEV.P(Table2[Bias_WA]),FALSE)</f>
        <v>0.6030805375300422</v>
      </c>
      <c r="R415">
        <f>ABS(Table2[[#This Row],[Bias_Arima]])</f>
        <v>0.53807936513976973</v>
      </c>
      <c r="S415">
        <f>ABS(Table2[[#This Row],[Bias_WA]])</f>
        <v>0.29999999999999982</v>
      </c>
    </row>
    <row r="416" spans="1:19" x14ac:dyDescent="0.2">
      <c r="A416" t="str">
        <f>CONCATENATE(Table2[[#This Row],[Sector]],YEAR(Table2[[#This Row],[Cutoff]]),ROUNDUP(MONTH(Table2[[#This Row],[Cutoff]])/3,0),YEAR(Table2[[#This Row],[TargetDate]]),ROUNDUP(MONTH(Table2[[#This Row],[TargetDate]])/3,0))</f>
        <v>D Energievoorziening2022320242</v>
      </c>
      <c r="B416" t="s">
        <v>22</v>
      </c>
      <c r="C416" s="3">
        <v>44743</v>
      </c>
      <c r="D416" s="3">
        <v>45383</v>
      </c>
      <c r="E416">
        <v>7</v>
      </c>
      <c r="F416">
        <v>4.7918164973914967</v>
      </c>
      <c r="G416">
        <v>4.5</v>
      </c>
      <c r="H416">
        <v>0.29181649739149668</v>
      </c>
      <c r="I416">
        <v>6.4848110531443721</v>
      </c>
      <c r="J416">
        <v>0.29181649739149668</v>
      </c>
      <c r="K416">
        <f>_xlfn.NORM.DIST(Table2[[#This Row],[Bias_RF]],AVERAGE(Table2[Bias_RF]),_xlfn.STDEV.P(Table2[Bias_RF]),FALSE)</f>
        <v>0.23549568738599694</v>
      </c>
      <c r="L416">
        <f>VLOOKUP(Table2[[#This Row],[Key]],[1]!Table1[#Data],7,0)</f>
        <v>5.0313052535355602</v>
      </c>
      <c r="M416">
        <f>VLOOKUP(Table2[[#This Row],[Key]],[1]!Table1[#Data],8,0)</f>
        <v>4.2333333333333298</v>
      </c>
      <c r="N416">
        <f>Table2[[#This Row],[Auto Arima]]-Table2[[#This Row],[Actual]]</f>
        <v>0.53130525353556024</v>
      </c>
      <c r="O416">
        <f>_xlfn.NORM.DIST(Table2[[#This Row],[Bias_Arima]],AVERAGE(Table2[Bias_Arima]),_xlfn.STDEV.P(Table2[Bias_Arima]),FALSE)</f>
        <v>0.33234257312952109</v>
      </c>
      <c r="P416">
        <f>Table2[[#This Row],[WA]]-Table2[[#This Row],[Actual]]</f>
        <v>-0.26666666666667016</v>
      </c>
      <c r="Q416">
        <f>_xlfn.NORM.DIST(Table2[[#This Row],[Bias_WA]],AVERAGE(Table2[Bias_WA]),_xlfn.STDEV.P(Table2[Bias_WA]),FALSE)</f>
        <v>0.58167521131528244</v>
      </c>
      <c r="R416">
        <f>ABS(Table2[[#This Row],[Bias_Arima]])</f>
        <v>0.53130525353556024</v>
      </c>
      <c r="S416">
        <f>ABS(Table2[[#This Row],[Bias_WA]])</f>
        <v>0.26666666666667016</v>
      </c>
    </row>
    <row r="417" spans="1:19" x14ac:dyDescent="0.2">
      <c r="A417" t="str">
        <f>CONCATENATE(Table2[[#This Row],[Sector]],YEAR(Table2[[#This Row],[Cutoff]]),ROUNDUP(MONTH(Table2[[#This Row],[Cutoff]])/3,0),YEAR(Table2[[#This Row],[TargetDate]]),ROUNDUP(MONTH(Table2[[#This Row],[TargetDate]])/3,0))</f>
        <v>D Energievoorziening2022320243</v>
      </c>
      <c r="B417" t="s">
        <v>22</v>
      </c>
      <c r="C417" s="3">
        <v>44743</v>
      </c>
      <c r="D417" s="3">
        <v>45474</v>
      </c>
      <c r="E417">
        <v>8</v>
      </c>
      <c r="F417">
        <v>4.7918164973914967</v>
      </c>
      <c r="G417">
        <v>4.4000000000000004</v>
      </c>
      <c r="H417">
        <v>0.39181649739149638</v>
      </c>
      <c r="I417">
        <v>8.9049203952612803</v>
      </c>
      <c r="J417">
        <v>0.39181649739149638</v>
      </c>
      <c r="K417">
        <f>_xlfn.NORM.DIST(Table2[[#This Row],[Bias_RF]],AVERAGE(Table2[Bias_RF]),_xlfn.STDEV.P(Table2[Bias_RF]),FALSE)</f>
        <v>0.19541193082810326</v>
      </c>
      <c r="L417">
        <f>VLOOKUP(Table2[[#This Row],[Key]],[1]!Table1[#Data],7,0)</f>
        <v>4.9499592483126298</v>
      </c>
      <c r="M417">
        <f>VLOOKUP(Table2[[#This Row],[Key]],[1]!Table1[#Data],8,0)</f>
        <v>4.0999999999999996</v>
      </c>
      <c r="N417">
        <f>Table2[[#This Row],[Auto Arima]]-Table2[[#This Row],[Actual]]</f>
        <v>0.54995924831262943</v>
      </c>
      <c r="O417">
        <f>_xlfn.NORM.DIST(Table2[[#This Row],[Bias_Arima]],AVERAGE(Table2[Bias_Arima]),_xlfn.STDEV.P(Table2[Bias_Arima]),FALSE)</f>
        <v>0.31974542791829902</v>
      </c>
      <c r="P417">
        <f>Table2[[#This Row],[WA]]-Table2[[#This Row],[Actual]]</f>
        <v>-0.30000000000000071</v>
      </c>
      <c r="Q417">
        <f>_xlfn.NORM.DIST(Table2[[#This Row],[Bias_WA]],AVERAGE(Table2[Bias_WA]),_xlfn.STDEV.P(Table2[Bias_WA]),FALSE)</f>
        <v>0.60308053753004276</v>
      </c>
      <c r="R417">
        <f>ABS(Table2[[#This Row],[Bias_Arima]])</f>
        <v>0.54995924831262943</v>
      </c>
      <c r="S417">
        <f>ABS(Table2[[#This Row],[Bias_WA]])</f>
        <v>0.30000000000000071</v>
      </c>
    </row>
    <row r="418" spans="1:19" x14ac:dyDescent="0.2">
      <c r="A41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afvalbeheer2019320194</v>
      </c>
      <c r="B418" t="s">
        <v>23</v>
      </c>
      <c r="C418" s="3">
        <v>43647</v>
      </c>
      <c r="D418" s="3">
        <v>43739</v>
      </c>
      <c r="E418">
        <v>1</v>
      </c>
      <c r="F418">
        <v>5.2275997835497829</v>
      </c>
      <c r="G418">
        <v>6</v>
      </c>
      <c r="H418">
        <v>0.77240021645021706</v>
      </c>
      <c r="I418">
        <v>12.87333694083695</v>
      </c>
      <c r="J418">
        <v>-0.77240021645021706</v>
      </c>
      <c r="K418">
        <f>_xlfn.NORM.DIST(Table2[[#This Row],[Bias_RF]],AVERAGE(Table2[Bias_RF]),_xlfn.STDEV.P(Table2[Bias_RF]),FALSE)</f>
        <v>0.53865037930400894</v>
      </c>
      <c r="L418">
        <f>VLOOKUP(Table2[[#This Row],[Key]],[1]!Table1[#Data],7,0)</f>
        <v>6.1857424013882998</v>
      </c>
      <c r="M418">
        <f>VLOOKUP(Table2[[#This Row],[Key]],[1]!Table1[#Data],8,0)</f>
        <v>5.3333333333333304</v>
      </c>
      <c r="N418">
        <f>Table2[[#This Row],[Auto Arima]]-Table2[[#This Row],[Actual]]</f>
        <v>0.18574240138829978</v>
      </c>
      <c r="O418">
        <f>_xlfn.NORM.DIST(Table2[[#This Row],[Bias_Arima]],AVERAGE(Table2[Bias_Arima]),_xlfn.STDEV.P(Table2[Bias_Arima]),FALSE)</f>
        <v>0.56603782833939531</v>
      </c>
      <c r="P418">
        <f>Table2[[#This Row],[WA]]-Table2[[#This Row],[Actual]]</f>
        <v>-0.66666666666666963</v>
      </c>
      <c r="Q418">
        <f>_xlfn.NORM.DIST(Table2[[#This Row],[Bias_WA]],AVERAGE(Table2[Bias_WA]),_xlfn.STDEV.P(Table2[Bias_WA]),FALSE)</f>
        <v>0.71030881435070081</v>
      </c>
      <c r="R418">
        <f>ABS(Table2[[#This Row],[Bias_Arima]])</f>
        <v>0.18574240138829978</v>
      </c>
      <c r="S418">
        <f>ABS(Table2[[#This Row],[Bias_WA]])</f>
        <v>0.66666666666666963</v>
      </c>
    </row>
    <row r="419" spans="1:19" x14ac:dyDescent="0.2">
      <c r="A41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afvalbeheer2019320201</v>
      </c>
      <c r="B419" t="s">
        <v>23</v>
      </c>
      <c r="C419" s="3">
        <v>43647</v>
      </c>
      <c r="D419" s="3">
        <v>43831</v>
      </c>
      <c r="E419">
        <v>2</v>
      </c>
      <c r="F419">
        <v>5.1999962121212127</v>
      </c>
      <c r="G419">
        <v>6.7</v>
      </c>
      <c r="H419">
        <v>1.500003787878788</v>
      </c>
      <c r="I419">
        <v>22.388116236996829</v>
      </c>
      <c r="J419">
        <v>-1.500003787878788</v>
      </c>
      <c r="K419">
        <f>_xlfn.NORM.DIST(Table2[[#This Row],[Bias_RF]],AVERAGE(Table2[Bias_RF]),_xlfn.STDEV.P(Table2[Bias_RF]),FALSE)</f>
        <v>0.28032014033420788</v>
      </c>
      <c r="L419">
        <f>VLOOKUP(Table2[[#This Row],[Key]],[1]!Table1[#Data],7,0)</f>
        <v>6.2857014373536</v>
      </c>
      <c r="M419">
        <f>VLOOKUP(Table2[[#This Row],[Key]],[1]!Table1[#Data],8,0)</f>
        <v>5.7</v>
      </c>
      <c r="N419">
        <f>Table2[[#This Row],[Auto Arima]]-Table2[[#This Row],[Actual]]</f>
        <v>-0.41429856264640019</v>
      </c>
      <c r="O419">
        <f>_xlfn.NORM.DIST(Table2[[#This Row],[Bias_Arima]],AVERAGE(Table2[Bias_Arima]),_xlfn.STDEV.P(Table2[Bias_Arima]),FALSE)</f>
        <v>0.62441562327131239</v>
      </c>
      <c r="P419">
        <f>Table2[[#This Row],[WA]]-Table2[[#This Row],[Actual]]</f>
        <v>-1</v>
      </c>
      <c r="Q419">
        <f>_xlfn.NORM.DIST(Table2[[#This Row],[Bias_WA]],AVERAGE(Table2[Bias_WA]),_xlfn.STDEV.P(Table2[Bias_WA]),FALSE)</f>
        <v>0.56815742133746028</v>
      </c>
      <c r="R419">
        <f>ABS(Table2[[#This Row],[Bias_Arima]])</f>
        <v>0.41429856264640019</v>
      </c>
      <c r="S419">
        <f>ABS(Table2[[#This Row],[Bias_WA]])</f>
        <v>1</v>
      </c>
    </row>
    <row r="420" spans="1:19" x14ac:dyDescent="0.2">
      <c r="A42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afvalbeheer2019320202</v>
      </c>
      <c r="B420" t="s">
        <v>23</v>
      </c>
      <c r="C420" s="3">
        <v>43647</v>
      </c>
      <c r="D420" s="3">
        <v>43922</v>
      </c>
      <c r="E420">
        <v>3</v>
      </c>
      <c r="F420">
        <v>5.1600434343434349</v>
      </c>
      <c r="G420">
        <v>5.8</v>
      </c>
      <c r="H420">
        <v>0.63995656565656489</v>
      </c>
      <c r="I420">
        <v>11.03373389063043</v>
      </c>
      <c r="J420">
        <v>-0.63995656565656489</v>
      </c>
      <c r="K420">
        <f>_xlfn.NORM.DIST(Table2[[#This Row],[Bias_RF]],AVERAGE(Table2[Bias_RF]),_xlfn.STDEV.P(Table2[Bias_RF]),FALSE)</f>
        <v>0.54537146917735502</v>
      </c>
      <c r="L420">
        <f>VLOOKUP(Table2[[#This Row],[Key]],[1]!Table1[#Data],7,0)</f>
        <v>5.6606839244473601</v>
      </c>
      <c r="M420">
        <f>VLOOKUP(Table2[[#This Row],[Key]],[1]!Table1[#Data],8,0)</f>
        <v>4.93333333333333</v>
      </c>
      <c r="N420">
        <f>Table2[[#This Row],[Auto Arima]]-Table2[[#This Row],[Actual]]</f>
        <v>-0.1393160755526397</v>
      </c>
      <c r="O420">
        <f>_xlfn.NORM.DIST(Table2[[#This Row],[Bias_Arima]],AVERAGE(Table2[Bias_Arima]),_xlfn.STDEV.P(Table2[Bias_Arima]),FALSE)</f>
        <v>0.67995945316760642</v>
      </c>
      <c r="P420">
        <f>Table2[[#This Row],[WA]]-Table2[[#This Row],[Actual]]</f>
        <v>-0.8666666666666698</v>
      </c>
      <c r="Q420">
        <f>_xlfn.NORM.DIST(Table2[[#This Row],[Bias_WA]],AVERAGE(Table2[Bias_WA]),_xlfn.STDEV.P(Table2[Bias_WA]),FALSE)</f>
        <v>0.64822748887047821</v>
      </c>
      <c r="R420">
        <f>ABS(Table2[[#This Row],[Bias_Arima]])</f>
        <v>0.1393160755526397</v>
      </c>
      <c r="S420">
        <f>ABS(Table2[[#This Row],[Bias_WA]])</f>
        <v>0.8666666666666698</v>
      </c>
    </row>
    <row r="421" spans="1:19" x14ac:dyDescent="0.2">
      <c r="A42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afvalbeheer2019320203</v>
      </c>
      <c r="B421" t="s">
        <v>23</v>
      </c>
      <c r="C421" s="3">
        <v>43647</v>
      </c>
      <c r="D421" s="3">
        <v>44013</v>
      </c>
      <c r="E421">
        <v>4</v>
      </c>
      <c r="F421">
        <v>5.1999962121212127</v>
      </c>
      <c r="G421">
        <v>5.3</v>
      </c>
      <c r="H421">
        <v>0.10000378787878721</v>
      </c>
      <c r="I421">
        <v>1.886863922241268</v>
      </c>
      <c r="J421">
        <v>-0.10000378787878721</v>
      </c>
      <c r="K421">
        <f>_xlfn.NORM.DIST(Table2[[#This Row],[Bias_RF]],AVERAGE(Table2[Bias_RF]),_xlfn.STDEV.P(Table2[Bias_RF]),FALSE)</f>
        <v>0.40854808102314932</v>
      </c>
      <c r="L421">
        <f>VLOOKUP(Table2[[#This Row],[Key]],[1]!Table1[#Data],7,0)</f>
        <v>5.2606839244473598</v>
      </c>
      <c r="M421">
        <f>VLOOKUP(Table2[[#This Row],[Key]],[1]!Table1[#Data],8,0)</f>
        <v>4.7333333333333298</v>
      </c>
      <c r="N421">
        <f>Table2[[#This Row],[Auto Arima]]-Table2[[#This Row],[Actual]]</f>
        <v>-3.9316075552640051E-2</v>
      </c>
      <c r="O421">
        <f>_xlfn.NORM.DIST(Table2[[#This Row],[Bias_Arima]],AVERAGE(Table2[Bias_Arima]),_xlfn.STDEV.P(Table2[Bias_Arima]),FALSE)</f>
        <v>0.66408033688901835</v>
      </c>
      <c r="P421">
        <f>Table2[[#This Row],[WA]]-Table2[[#This Row],[Actual]]</f>
        <v>-0.56666666666666998</v>
      </c>
      <c r="Q421">
        <f>_xlfn.NORM.DIST(Table2[[#This Row],[Bias_WA]],AVERAGE(Table2[Bias_WA]),_xlfn.STDEV.P(Table2[Bias_WA]),FALSE)</f>
        <v>0.70881241059406874</v>
      </c>
      <c r="R421">
        <f>ABS(Table2[[#This Row],[Bias_Arima]])</f>
        <v>3.9316075552640051E-2</v>
      </c>
      <c r="S421">
        <f>ABS(Table2[[#This Row],[Bias_WA]])</f>
        <v>0.56666666666666998</v>
      </c>
    </row>
    <row r="422" spans="1:19" x14ac:dyDescent="0.2">
      <c r="A42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afvalbeheer2019320204</v>
      </c>
      <c r="B422" t="s">
        <v>23</v>
      </c>
      <c r="C422" s="3">
        <v>43647</v>
      </c>
      <c r="D422" s="3">
        <v>44105</v>
      </c>
      <c r="E422">
        <v>5</v>
      </c>
      <c r="F422">
        <v>5.1540434343434347</v>
      </c>
      <c r="G422">
        <v>5.9</v>
      </c>
      <c r="H422">
        <v>0.74595656565656565</v>
      </c>
      <c r="I422">
        <v>12.643331621297721</v>
      </c>
      <c r="J422">
        <v>-0.74595656565656565</v>
      </c>
      <c r="K422">
        <f>_xlfn.NORM.DIST(Table2[[#This Row],[Bias_RF]],AVERAGE(Table2[Bias_RF]),_xlfn.STDEV.P(Table2[Bias_RF]),FALSE)</f>
        <v>0.54140251265471495</v>
      </c>
      <c r="L422">
        <f>VLOOKUP(Table2[[#This Row],[Key]],[1]!Table1[#Data],7,0)</f>
        <v>6.3464263258356599</v>
      </c>
      <c r="M422">
        <f>VLOOKUP(Table2[[#This Row],[Key]],[1]!Table1[#Data],8,0)</f>
        <v>5.3333333333333304</v>
      </c>
      <c r="N422">
        <f>Table2[[#This Row],[Auto Arima]]-Table2[[#This Row],[Actual]]</f>
        <v>0.44642632583565955</v>
      </c>
      <c r="O422">
        <f>_xlfn.NORM.DIST(Table2[[#This Row],[Bias_Arima]],AVERAGE(Table2[Bias_Arima]),_xlfn.STDEV.P(Table2[Bias_Arima]),FALSE)</f>
        <v>0.39118865966067373</v>
      </c>
      <c r="P422">
        <f>Table2[[#This Row],[WA]]-Table2[[#This Row],[Actual]]</f>
        <v>-0.56666666666666998</v>
      </c>
      <c r="Q422">
        <f>_xlfn.NORM.DIST(Table2[[#This Row],[Bias_WA]],AVERAGE(Table2[Bias_WA]),_xlfn.STDEV.P(Table2[Bias_WA]),FALSE)</f>
        <v>0.70881241059406874</v>
      </c>
      <c r="R422">
        <f>ABS(Table2[[#This Row],[Bias_Arima]])</f>
        <v>0.44642632583565955</v>
      </c>
      <c r="S422">
        <f>ABS(Table2[[#This Row],[Bias_WA]])</f>
        <v>0.56666666666666998</v>
      </c>
    </row>
    <row r="423" spans="1:19" x14ac:dyDescent="0.2">
      <c r="A42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afvalbeheer2019320211</v>
      </c>
      <c r="B423" t="s">
        <v>23</v>
      </c>
      <c r="C423" s="3">
        <v>43647</v>
      </c>
      <c r="D423" s="3">
        <v>44197</v>
      </c>
      <c r="E423">
        <v>6</v>
      </c>
      <c r="F423">
        <v>5.1600434343434349</v>
      </c>
      <c r="G423">
        <v>5.7</v>
      </c>
      <c r="H423">
        <v>0.53995656565656525</v>
      </c>
      <c r="I423">
        <v>9.4729222045011436</v>
      </c>
      <c r="J423">
        <v>-0.53995656565656525</v>
      </c>
      <c r="K423">
        <f>_xlfn.NORM.DIST(Table2[[#This Row],[Bias_RF]],AVERAGE(Table2[Bias_RF]),_xlfn.STDEV.P(Table2[Bias_RF]),FALSE)</f>
        <v>0.53866817324270211</v>
      </c>
      <c r="L423">
        <f>VLOOKUP(Table2[[#This Row],[Key]],[1]!Table1[#Data],7,0)</f>
        <v>6.5993917658352501</v>
      </c>
      <c r="M423">
        <f>VLOOKUP(Table2[[#This Row],[Key]],[1]!Table1[#Data],8,0)</f>
        <v>5.7</v>
      </c>
      <c r="N423">
        <f>Table2[[#This Row],[Auto Arima]]-Table2[[#This Row],[Actual]]</f>
        <v>0.89939176583524993</v>
      </c>
      <c r="O423">
        <f>_xlfn.NORM.DIST(Table2[[#This Row],[Bias_Arima]],AVERAGE(Table2[Bias_Arima]),_xlfn.STDEV.P(Table2[Bias_Arima]),FALSE)</f>
        <v>0.12855244865484766</v>
      </c>
      <c r="P423">
        <f>Table2[[#This Row],[WA]]-Table2[[#This Row],[Actual]]</f>
        <v>0</v>
      </c>
      <c r="Q423">
        <f>_xlfn.NORM.DIST(Table2[[#This Row],[Bias_WA]],AVERAGE(Table2[Bias_WA]),_xlfn.STDEV.P(Table2[Bias_WA]),FALSE)</f>
        <v>0.38346033263358809</v>
      </c>
      <c r="R423">
        <f>ABS(Table2[[#This Row],[Bias_Arima]])</f>
        <v>0.89939176583524993</v>
      </c>
      <c r="S423">
        <f>ABS(Table2[[#This Row],[Bias_WA]])</f>
        <v>0</v>
      </c>
    </row>
    <row r="424" spans="1:19" x14ac:dyDescent="0.2">
      <c r="A42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afvalbeheer2019320212</v>
      </c>
      <c r="B424" t="s">
        <v>23</v>
      </c>
      <c r="C424" s="3">
        <v>43647</v>
      </c>
      <c r="D424" s="3">
        <v>44287</v>
      </c>
      <c r="E424">
        <v>7</v>
      </c>
      <c r="F424">
        <v>5.3818755772005771</v>
      </c>
      <c r="G424">
        <v>5.7</v>
      </c>
      <c r="H424">
        <v>0.3181244227994231</v>
      </c>
      <c r="I424">
        <v>5.5811302245512824</v>
      </c>
      <c r="J424">
        <v>-0.3181244227994231</v>
      </c>
      <c r="K424">
        <f>_xlfn.NORM.DIST(Table2[[#This Row],[Bias_RF]],AVERAGE(Table2[Bias_RF]),_xlfn.STDEV.P(Table2[Bias_RF]),FALSE)</f>
        <v>0.49025354410147209</v>
      </c>
      <c r="L424">
        <f>VLOOKUP(Table2[[#This Row],[Key]],[1]!Table1[#Data],7,0)</f>
        <v>5.5688086554548804</v>
      </c>
      <c r="M424">
        <f>VLOOKUP(Table2[[#This Row],[Key]],[1]!Table1[#Data],8,0)</f>
        <v>4.93333333333333</v>
      </c>
      <c r="N424">
        <f>Table2[[#This Row],[Auto Arima]]-Table2[[#This Row],[Actual]]</f>
        <v>-0.13119134454511983</v>
      </c>
      <c r="O424">
        <f>_xlfn.NORM.DIST(Table2[[#This Row],[Bias_Arima]],AVERAGE(Table2[Bias_Arima]),_xlfn.STDEV.P(Table2[Bias_Arima]),FALSE)</f>
        <v>0.67939356833168496</v>
      </c>
      <c r="P424">
        <f>Table2[[#This Row],[WA]]-Table2[[#This Row],[Actual]]</f>
        <v>-0.76666666666667016</v>
      </c>
      <c r="Q424">
        <f>_xlfn.NORM.DIST(Table2[[#This Row],[Bias_WA]],AVERAGE(Table2[Bias_WA]),_xlfn.STDEV.P(Table2[Bias_WA]),FALSE)</f>
        <v>0.68946556572687312</v>
      </c>
      <c r="R424">
        <f>ABS(Table2[[#This Row],[Bias_Arima]])</f>
        <v>0.13119134454511983</v>
      </c>
      <c r="S424">
        <f>ABS(Table2[[#This Row],[Bias_WA]])</f>
        <v>0.76666666666667016</v>
      </c>
    </row>
    <row r="425" spans="1:19" x14ac:dyDescent="0.2">
      <c r="A42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afvalbeheer2019320213</v>
      </c>
      <c r="B425" t="s">
        <v>23</v>
      </c>
      <c r="C425" s="3">
        <v>43647</v>
      </c>
      <c r="D425" s="3">
        <v>44378</v>
      </c>
      <c r="E425">
        <v>8</v>
      </c>
      <c r="F425">
        <v>5.3946612914862921</v>
      </c>
      <c r="G425">
        <v>5.5</v>
      </c>
      <c r="H425">
        <v>0.1053387085137079</v>
      </c>
      <c r="I425">
        <v>1.9152492457037791</v>
      </c>
      <c r="J425">
        <v>-0.1053387085137079</v>
      </c>
      <c r="K425">
        <f>_xlfn.NORM.DIST(Table2[[#This Row],[Bias_RF]],AVERAGE(Table2[Bias_RF]),_xlfn.STDEV.P(Table2[Bias_RF]),FALSE)</f>
        <v>0.4108096528562275</v>
      </c>
      <c r="L425">
        <f>VLOOKUP(Table2[[#This Row],[Key]],[1]!Table1[#Data],7,0)</f>
        <v>5.16880865545488</v>
      </c>
      <c r="M425">
        <f>VLOOKUP(Table2[[#This Row],[Key]],[1]!Table1[#Data],8,0)</f>
        <v>4.7333333333333298</v>
      </c>
      <c r="N425">
        <f>Table2[[#This Row],[Auto Arima]]-Table2[[#This Row],[Actual]]</f>
        <v>-0.33119134454512</v>
      </c>
      <c r="O425">
        <f>_xlfn.NORM.DIST(Table2[[#This Row],[Bias_Arima]],AVERAGE(Table2[Bias_Arima]),_xlfn.STDEV.P(Table2[Bias_Arima]),FALSE)</f>
        <v>0.65576230664696666</v>
      </c>
      <c r="P425">
        <f>Table2[[#This Row],[WA]]-Table2[[#This Row],[Actual]]</f>
        <v>-0.76666666666667016</v>
      </c>
      <c r="Q425">
        <f>_xlfn.NORM.DIST(Table2[[#This Row],[Bias_WA]],AVERAGE(Table2[Bias_WA]),_xlfn.STDEV.P(Table2[Bias_WA]),FALSE)</f>
        <v>0.68946556572687312</v>
      </c>
      <c r="R425">
        <f>ABS(Table2[[#This Row],[Bias_Arima]])</f>
        <v>0.33119134454512</v>
      </c>
      <c r="S425">
        <f>ABS(Table2[[#This Row],[Bias_WA]])</f>
        <v>0.76666666666667016</v>
      </c>
    </row>
    <row r="426" spans="1:19" x14ac:dyDescent="0.2">
      <c r="A42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afvalbeheer2019420201</v>
      </c>
      <c r="B426" t="s">
        <v>23</v>
      </c>
      <c r="C426" s="3">
        <v>43739</v>
      </c>
      <c r="D426" s="3">
        <v>43831</v>
      </c>
      <c r="E426">
        <v>1</v>
      </c>
      <c r="F426">
        <v>5.2393603896103889</v>
      </c>
      <c r="G426">
        <v>6.7</v>
      </c>
      <c r="H426">
        <v>1.4606396103896111</v>
      </c>
      <c r="I426">
        <v>21.800591199844941</v>
      </c>
      <c r="J426">
        <v>-1.4606396103896111</v>
      </c>
      <c r="K426">
        <f>_xlfn.NORM.DIST(Table2[[#This Row],[Bias_RF]],AVERAGE(Table2[Bias_RF]),_xlfn.STDEV.P(Table2[Bias_RF]),FALSE)</f>
        <v>0.29785143275606424</v>
      </c>
      <c r="L426">
        <f>VLOOKUP(Table2[[#This Row],[Key]],[1]!Table1[#Data],7,0)</f>
        <v>6.3090982660051704</v>
      </c>
      <c r="M426">
        <f>VLOOKUP(Table2[[#This Row],[Key]],[1]!Table1[#Data],8,0)</f>
        <v>5.7</v>
      </c>
      <c r="N426">
        <f>Table2[[#This Row],[Auto Arima]]-Table2[[#This Row],[Actual]]</f>
        <v>-0.39090173399482975</v>
      </c>
      <c r="O426">
        <f>_xlfn.NORM.DIST(Table2[[#This Row],[Bias_Arima]],AVERAGE(Table2[Bias_Arima]),_xlfn.STDEV.P(Table2[Bias_Arima]),FALSE)</f>
        <v>0.63437539099512807</v>
      </c>
      <c r="P426">
        <f>Table2[[#This Row],[WA]]-Table2[[#This Row],[Actual]]</f>
        <v>-1</v>
      </c>
      <c r="Q426">
        <f>_xlfn.NORM.DIST(Table2[[#This Row],[Bias_WA]],AVERAGE(Table2[Bias_WA]),_xlfn.STDEV.P(Table2[Bias_WA]),FALSE)</f>
        <v>0.56815742133746028</v>
      </c>
      <c r="R426">
        <f>ABS(Table2[[#This Row],[Bias_Arima]])</f>
        <v>0.39090173399482975</v>
      </c>
      <c r="S426">
        <f>ABS(Table2[[#This Row],[Bias_WA]])</f>
        <v>1</v>
      </c>
    </row>
    <row r="427" spans="1:19" x14ac:dyDescent="0.2">
      <c r="A42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afvalbeheer2019420202</v>
      </c>
      <c r="B427" t="s">
        <v>23</v>
      </c>
      <c r="C427" s="3">
        <v>43739</v>
      </c>
      <c r="D427" s="3">
        <v>43922</v>
      </c>
      <c r="E427">
        <v>2</v>
      </c>
      <c r="F427">
        <v>5.2182873737373736</v>
      </c>
      <c r="G427">
        <v>5.8</v>
      </c>
      <c r="H427">
        <v>0.58171262626262621</v>
      </c>
      <c r="I427">
        <v>10.029528039010801</v>
      </c>
      <c r="J427">
        <v>-0.58171262626262621</v>
      </c>
      <c r="K427">
        <f>_xlfn.NORM.DIST(Table2[[#This Row],[Bias_RF]],AVERAGE(Table2[Bias_RF]),_xlfn.STDEV.P(Table2[Bias_RF]),FALSE)</f>
        <v>0.54268959271247796</v>
      </c>
      <c r="L427">
        <f>VLOOKUP(Table2[[#This Row],[Key]],[1]!Table1[#Data],7,0)</f>
        <v>5.6654676227113097</v>
      </c>
      <c r="M427">
        <f>VLOOKUP(Table2[[#This Row],[Key]],[1]!Table1[#Data],8,0)</f>
        <v>4.93333333333333</v>
      </c>
      <c r="N427">
        <f>Table2[[#This Row],[Auto Arima]]-Table2[[#This Row],[Actual]]</f>
        <v>-0.13453237728869016</v>
      </c>
      <c r="O427">
        <f>_xlfn.NORM.DIST(Table2[[#This Row],[Bias_Arima]],AVERAGE(Table2[Bias_Arima]),_xlfn.STDEV.P(Table2[Bias_Arima]),FALSE)</f>
        <v>0.6796420350889647</v>
      </c>
      <c r="P427">
        <f>Table2[[#This Row],[WA]]-Table2[[#This Row],[Actual]]</f>
        <v>-0.8666666666666698</v>
      </c>
      <c r="Q427">
        <f>_xlfn.NORM.DIST(Table2[[#This Row],[Bias_WA]],AVERAGE(Table2[Bias_WA]),_xlfn.STDEV.P(Table2[Bias_WA]),FALSE)</f>
        <v>0.64822748887047821</v>
      </c>
      <c r="R427">
        <f>ABS(Table2[[#This Row],[Bias_Arima]])</f>
        <v>0.13453237728869016</v>
      </c>
      <c r="S427">
        <f>ABS(Table2[[#This Row],[Bias_WA]])</f>
        <v>0.8666666666666698</v>
      </c>
    </row>
    <row r="428" spans="1:19" x14ac:dyDescent="0.2">
      <c r="A42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afvalbeheer2019420203</v>
      </c>
      <c r="B428" t="s">
        <v>23</v>
      </c>
      <c r="C428" s="3">
        <v>43739</v>
      </c>
      <c r="D428" s="3">
        <v>44013</v>
      </c>
      <c r="E428">
        <v>3</v>
      </c>
      <c r="F428">
        <v>5.2393603896103889</v>
      </c>
      <c r="G428">
        <v>5.3</v>
      </c>
      <c r="H428">
        <v>6.0639610389610972E-2</v>
      </c>
      <c r="I428">
        <v>1.1441435922568111</v>
      </c>
      <c r="J428">
        <v>-6.0639610389610972E-2</v>
      </c>
      <c r="K428">
        <f>_xlfn.NORM.DIST(Table2[[#This Row],[Bias_RF]],AVERAGE(Table2[Bias_RF]),_xlfn.STDEV.P(Table2[Bias_RF]),FALSE)</f>
        <v>0.3915965793039658</v>
      </c>
      <c r="L428">
        <f>VLOOKUP(Table2[[#This Row],[Key]],[1]!Table1[#Data],7,0)</f>
        <v>5.4301045232585103</v>
      </c>
      <c r="M428">
        <f>VLOOKUP(Table2[[#This Row],[Key]],[1]!Table1[#Data],8,0)</f>
        <v>4.7333333333333298</v>
      </c>
      <c r="N428">
        <f>Table2[[#This Row],[Auto Arima]]-Table2[[#This Row],[Actual]]</f>
        <v>0.13010452325851052</v>
      </c>
      <c r="O428">
        <f>_xlfn.NORM.DIST(Table2[[#This Row],[Bias_Arima]],AVERAGE(Table2[Bias_Arima]),_xlfn.STDEV.P(Table2[Bias_Arima]),FALSE)</f>
        <v>0.59697893938475732</v>
      </c>
      <c r="P428">
        <f>Table2[[#This Row],[WA]]-Table2[[#This Row],[Actual]]</f>
        <v>-0.56666666666666998</v>
      </c>
      <c r="Q428">
        <f>_xlfn.NORM.DIST(Table2[[#This Row],[Bias_WA]],AVERAGE(Table2[Bias_WA]),_xlfn.STDEV.P(Table2[Bias_WA]),FALSE)</f>
        <v>0.70881241059406874</v>
      </c>
      <c r="R428">
        <f>ABS(Table2[[#This Row],[Bias_Arima]])</f>
        <v>0.13010452325851052</v>
      </c>
      <c r="S428">
        <f>ABS(Table2[[#This Row],[Bias_WA]])</f>
        <v>0.56666666666666998</v>
      </c>
    </row>
    <row r="429" spans="1:19" x14ac:dyDescent="0.2">
      <c r="A42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afvalbeheer2019420204</v>
      </c>
      <c r="B429" t="s">
        <v>23</v>
      </c>
      <c r="C429" s="3">
        <v>43739</v>
      </c>
      <c r="D429" s="3">
        <v>44105</v>
      </c>
      <c r="E429">
        <v>4</v>
      </c>
      <c r="F429">
        <v>5.1780919191919192</v>
      </c>
      <c r="G429">
        <v>5.9</v>
      </c>
      <c r="H429">
        <v>0.72190808080808111</v>
      </c>
      <c r="I429">
        <v>12.235730183187821</v>
      </c>
      <c r="J429">
        <v>-0.72190808080808111</v>
      </c>
      <c r="K429">
        <f>_xlfn.NORM.DIST(Table2[[#This Row],[Bias_RF]],AVERAGE(Table2[Bias_RF]),_xlfn.STDEV.P(Table2[Bias_RF]),FALSE)</f>
        <v>0.54330049077486831</v>
      </c>
      <c r="L429">
        <f>VLOOKUP(Table2[[#This Row],[Key]],[1]!Table1[#Data],7,0)</f>
        <v>6.25817375514064</v>
      </c>
      <c r="M429">
        <f>VLOOKUP(Table2[[#This Row],[Key]],[1]!Table1[#Data],8,0)</f>
        <v>5.5333333333333297</v>
      </c>
      <c r="N429">
        <f>Table2[[#This Row],[Auto Arima]]-Table2[[#This Row],[Actual]]</f>
        <v>0.35817375514063965</v>
      </c>
      <c r="O429">
        <f>_xlfn.NORM.DIST(Table2[[#This Row],[Bias_Arima]],AVERAGE(Table2[Bias_Arima]),_xlfn.STDEV.P(Table2[Bias_Arima]),FALSE)</f>
        <v>0.45324707340108011</v>
      </c>
      <c r="P429">
        <f>Table2[[#This Row],[WA]]-Table2[[#This Row],[Actual]]</f>
        <v>-0.36666666666667069</v>
      </c>
      <c r="Q429">
        <f>_xlfn.NORM.DIST(Table2[[#This Row],[Bias_WA]],AVERAGE(Table2[Bias_WA]),_xlfn.STDEV.P(Table2[Bias_WA]),FALSE)</f>
        <v>0.64142811090177865</v>
      </c>
      <c r="R429">
        <f>ABS(Table2[[#This Row],[Bias_Arima]])</f>
        <v>0.35817375514063965</v>
      </c>
      <c r="S429">
        <f>ABS(Table2[[#This Row],[Bias_WA]])</f>
        <v>0.36666666666667069</v>
      </c>
    </row>
    <row r="430" spans="1:19" x14ac:dyDescent="0.2">
      <c r="A43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afvalbeheer2019420211</v>
      </c>
      <c r="B430" t="s">
        <v>23</v>
      </c>
      <c r="C430" s="3">
        <v>43739</v>
      </c>
      <c r="D430" s="3">
        <v>44197</v>
      </c>
      <c r="E430">
        <v>5</v>
      </c>
      <c r="F430">
        <v>5.2182873737373736</v>
      </c>
      <c r="G430">
        <v>5.7</v>
      </c>
      <c r="H430">
        <v>0.48171262626262662</v>
      </c>
      <c r="I430">
        <v>8.4510987063618686</v>
      </c>
      <c r="J430">
        <v>-0.48171262626262662</v>
      </c>
      <c r="K430">
        <f>_xlfn.NORM.DIST(Table2[[#This Row],[Bias_RF]],AVERAGE(Table2[Bias_RF]),_xlfn.STDEV.P(Table2[Bias_RF]),FALSE)</f>
        <v>0.5302136895220152</v>
      </c>
      <c r="L430">
        <f>VLOOKUP(Table2[[#This Row],[Key]],[1]!Table1[#Data],7,0)</f>
        <v>6.7026581507483503</v>
      </c>
      <c r="M430">
        <f>VLOOKUP(Table2[[#This Row],[Key]],[1]!Table1[#Data],8,0)</f>
        <v>5.7</v>
      </c>
      <c r="N430">
        <f>Table2[[#This Row],[Auto Arima]]-Table2[[#This Row],[Actual]]</f>
        <v>1.0026581507483501</v>
      </c>
      <c r="O430">
        <f>_xlfn.NORM.DIST(Table2[[#This Row],[Bias_Arima]],AVERAGE(Table2[Bias_Arima]),_xlfn.STDEV.P(Table2[Bias_Arima]),FALSE)</f>
        <v>9.1740429891974909E-2</v>
      </c>
      <c r="P430">
        <f>Table2[[#This Row],[WA]]-Table2[[#This Row],[Actual]]</f>
        <v>0</v>
      </c>
      <c r="Q430">
        <f>_xlfn.NORM.DIST(Table2[[#This Row],[Bias_WA]],AVERAGE(Table2[Bias_WA]),_xlfn.STDEV.P(Table2[Bias_WA]),FALSE)</f>
        <v>0.38346033263358809</v>
      </c>
      <c r="R430">
        <f>ABS(Table2[[#This Row],[Bias_Arima]])</f>
        <v>1.0026581507483501</v>
      </c>
      <c r="S430">
        <f>ABS(Table2[[#This Row],[Bias_WA]])</f>
        <v>0</v>
      </c>
    </row>
    <row r="431" spans="1:19" x14ac:dyDescent="0.2">
      <c r="A43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afvalbeheer2019420212</v>
      </c>
      <c r="B431" t="s">
        <v>23</v>
      </c>
      <c r="C431" s="3">
        <v>43739</v>
      </c>
      <c r="D431" s="3">
        <v>44287</v>
      </c>
      <c r="E431">
        <v>6</v>
      </c>
      <c r="F431">
        <v>5.4829479797979799</v>
      </c>
      <c r="G431">
        <v>5.7</v>
      </c>
      <c r="H431">
        <v>0.2170520202020203</v>
      </c>
      <c r="I431">
        <v>3.8079301789828119</v>
      </c>
      <c r="J431">
        <v>-0.2170520202020203</v>
      </c>
      <c r="K431">
        <f>_xlfn.NORM.DIST(Table2[[#This Row],[Bias_RF]],AVERAGE(Table2[Bias_RF]),_xlfn.STDEV.P(Table2[Bias_RF]),FALSE)</f>
        <v>0.45554862000653457</v>
      </c>
      <c r="L431">
        <f>VLOOKUP(Table2[[#This Row],[Key]],[1]!Table1[#Data],7,0)</f>
        <v>5.59739399378243</v>
      </c>
      <c r="M431">
        <f>VLOOKUP(Table2[[#This Row],[Key]],[1]!Table1[#Data],8,0)</f>
        <v>4.93333333333333</v>
      </c>
      <c r="N431">
        <f>Table2[[#This Row],[Auto Arima]]-Table2[[#This Row],[Actual]]</f>
        <v>-0.10260600621757021</v>
      </c>
      <c r="O431">
        <f>_xlfn.NORM.DIST(Table2[[#This Row],[Bias_Arima]],AVERAGE(Table2[Bias_Arima]),_xlfn.STDEV.P(Table2[Bias_Arima]),FALSE)</f>
        <v>0.67637171593687562</v>
      </c>
      <c r="P431">
        <f>Table2[[#This Row],[WA]]-Table2[[#This Row],[Actual]]</f>
        <v>-0.76666666666667016</v>
      </c>
      <c r="Q431">
        <f>_xlfn.NORM.DIST(Table2[[#This Row],[Bias_WA]],AVERAGE(Table2[Bias_WA]),_xlfn.STDEV.P(Table2[Bias_WA]),FALSE)</f>
        <v>0.68946556572687312</v>
      </c>
      <c r="R431">
        <f>ABS(Table2[[#This Row],[Bias_Arima]])</f>
        <v>0.10260600621757021</v>
      </c>
      <c r="S431">
        <f>ABS(Table2[[#This Row],[Bias_WA]])</f>
        <v>0.76666666666667016</v>
      </c>
    </row>
    <row r="432" spans="1:19" x14ac:dyDescent="0.2">
      <c r="A43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afvalbeheer2019420213</v>
      </c>
      <c r="B432" t="s">
        <v>23</v>
      </c>
      <c r="C432" s="3">
        <v>43739</v>
      </c>
      <c r="D432" s="3">
        <v>44378</v>
      </c>
      <c r="E432">
        <v>7</v>
      </c>
      <c r="F432">
        <v>5.4829479797979799</v>
      </c>
      <c r="G432">
        <v>5.5</v>
      </c>
      <c r="H432">
        <v>1.705202020202012E-2</v>
      </c>
      <c r="I432">
        <v>0.31003673094582052</v>
      </c>
      <c r="J432">
        <v>-1.705202020202012E-2</v>
      </c>
      <c r="K432">
        <f>_xlfn.NORM.DIST(Table2[[#This Row],[Bias_RF]],AVERAGE(Table2[Bias_RF]),_xlfn.STDEV.P(Table2[Bias_RF]),FALSE)</f>
        <v>0.37238486148058964</v>
      </c>
      <c r="L432">
        <f>VLOOKUP(Table2[[#This Row],[Key]],[1]!Table1[#Data],7,0)</f>
        <v>5.3620308943296298</v>
      </c>
      <c r="M432">
        <f>VLOOKUP(Table2[[#This Row],[Key]],[1]!Table1[#Data],8,0)</f>
        <v>4.7333333333333298</v>
      </c>
      <c r="N432">
        <f>Table2[[#This Row],[Auto Arima]]-Table2[[#This Row],[Actual]]</f>
        <v>-0.13796910567037024</v>
      </c>
      <c r="O432">
        <f>_xlfn.NORM.DIST(Table2[[#This Row],[Bias_Arima]],AVERAGE(Table2[Bias_Arima]),_xlfn.STDEV.P(Table2[Bias_Arima]),FALSE)</f>
        <v>0.67987464545801923</v>
      </c>
      <c r="P432">
        <f>Table2[[#This Row],[WA]]-Table2[[#This Row],[Actual]]</f>
        <v>-0.76666666666667016</v>
      </c>
      <c r="Q432">
        <f>_xlfn.NORM.DIST(Table2[[#This Row],[Bias_WA]],AVERAGE(Table2[Bias_WA]),_xlfn.STDEV.P(Table2[Bias_WA]),FALSE)</f>
        <v>0.68946556572687312</v>
      </c>
      <c r="R432">
        <f>ABS(Table2[[#This Row],[Bias_Arima]])</f>
        <v>0.13796910567037024</v>
      </c>
      <c r="S432">
        <f>ABS(Table2[[#This Row],[Bias_WA]])</f>
        <v>0.76666666666667016</v>
      </c>
    </row>
    <row r="433" spans="1:19" x14ac:dyDescent="0.2">
      <c r="A43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afvalbeheer2019420214</v>
      </c>
      <c r="B433" t="s">
        <v>23</v>
      </c>
      <c r="C433" s="3">
        <v>43739</v>
      </c>
      <c r="D433" s="3">
        <v>44470</v>
      </c>
      <c r="E433">
        <v>8</v>
      </c>
      <c r="F433">
        <v>5.3779112554112558</v>
      </c>
      <c r="G433">
        <v>6.5</v>
      </c>
      <c r="H433">
        <v>1.122088744588744</v>
      </c>
      <c r="I433">
        <v>17.262903762903751</v>
      </c>
      <c r="J433">
        <v>-1.122088744588744</v>
      </c>
      <c r="K433">
        <f>_xlfn.NORM.DIST(Table2[[#This Row],[Bias_RF]],AVERAGE(Table2[Bias_RF]),_xlfn.STDEV.P(Table2[Bias_RF]),FALSE)</f>
        <v>0.44528404376676806</v>
      </c>
      <c r="L433">
        <f>VLOOKUP(Table2[[#This Row],[Key]],[1]!Table1[#Data],7,0)</f>
        <v>6.1901001262117497</v>
      </c>
      <c r="M433">
        <f>VLOOKUP(Table2[[#This Row],[Key]],[1]!Table1[#Data],8,0)</f>
        <v>5.5333333333333297</v>
      </c>
      <c r="N433">
        <f>Table2[[#This Row],[Auto Arima]]-Table2[[#This Row],[Actual]]</f>
        <v>-0.30989987378825035</v>
      </c>
      <c r="O433">
        <f>_xlfn.NORM.DIST(Table2[[#This Row],[Bias_Arima]],AVERAGE(Table2[Bias_Arima]),_xlfn.STDEV.P(Table2[Bias_Arima]),FALSE)</f>
        <v>0.66189671956526119</v>
      </c>
      <c r="P433">
        <f>Table2[[#This Row],[WA]]-Table2[[#This Row],[Actual]]</f>
        <v>-0.96666666666667034</v>
      </c>
      <c r="Q433">
        <f>_xlfn.NORM.DIST(Table2[[#This Row],[Bias_WA]],AVERAGE(Table2[Bias_WA]),_xlfn.STDEV.P(Table2[Bias_WA]),FALSE)</f>
        <v>0.59032583876504263</v>
      </c>
      <c r="R433">
        <f>ABS(Table2[[#This Row],[Bias_Arima]])</f>
        <v>0.30989987378825035</v>
      </c>
      <c r="S433">
        <f>ABS(Table2[[#This Row],[Bias_WA]])</f>
        <v>0.96666666666667034</v>
      </c>
    </row>
    <row r="434" spans="1:19" x14ac:dyDescent="0.2">
      <c r="A43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afvalbeheer2020120202</v>
      </c>
      <c r="B434" t="s">
        <v>23</v>
      </c>
      <c r="C434" s="3">
        <v>43831</v>
      </c>
      <c r="D434" s="3">
        <v>43922</v>
      </c>
      <c r="E434">
        <v>1</v>
      </c>
      <c r="F434">
        <v>5.3061784592858112</v>
      </c>
      <c r="G434">
        <v>5.8</v>
      </c>
      <c r="H434">
        <v>0.4938215407141886</v>
      </c>
      <c r="I434">
        <v>8.5141644950722171</v>
      </c>
      <c r="J434">
        <v>-0.4938215407141886</v>
      </c>
      <c r="K434">
        <f>_xlfn.NORM.DIST(Table2[[#This Row],[Bias_RF]],AVERAGE(Table2[Bias_RF]),_xlfn.STDEV.P(Table2[Bias_RF]),FALSE)</f>
        <v>0.53223827242006005</v>
      </c>
      <c r="L434">
        <f>VLOOKUP(Table2[[#This Row],[Key]],[1]!Table1[#Data],7,0)</f>
        <v>5.1766909964721197</v>
      </c>
      <c r="M434">
        <f>VLOOKUP(Table2[[#This Row],[Key]],[1]!Table1[#Data],8,0)</f>
        <v>4.93333333333333</v>
      </c>
      <c r="N434">
        <f>Table2[[#This Row],[Auto Arima]]-Table2[[#This Row],[Actual]]</f>
        <v>-0.6233090035278801</v>
      </c>
      <c r="O434">
        <f>_xlfn.NORM.DIST(Table2[[#This Row],[Bias_Arima]],AVERAGE(Table2[Bias_Arima]),_xlfn.STDEV.P(Table2[Bias_Arima]),FALSE)</f>
        <v>0.50506887019629454</v>
      </c>
      <c r="P434">
        <f>Table2[[#This Row],[WA]]-Table2[[#This Row],[Actual]]</f>
        <v>-0.8666666666666698</v>
      </c>
      <c r="Q434">
        <f>_xlfn.NORM.DIST(Table2[[#This Row],[Bias_WA]],AVERAGE(Table2[Bias_WA]),_xlfn.STDEV.P(Table2[Bias_WA]),FALSE)</f>
        <v>0.64822748887047821</v>
      </c>
      <c r="R434">
        <f>ABS(Table2[[#This Row],[Bias_Arima]])</f>
        <v>0.6233090035278801</v>
      </c>
      <c r="S434">
        <f>ABS(Table2[[#This Row],[Bias_WA]])</f>
        <v>0.8666666666666698</v>
      </c>
    </row>
    <row r="435" spans="1:19" x14ac:dyDescent="0.2">
      <c r="A43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afvalbeheer2020120203</v>
      </c>
      <c r="B435" t="s">
        <v>23</v>
      </c>
      <c r="C435" s="3">
        <v>43831</v>
      </c>
      <c r="D435" s="3">
        <v>44013</v>
      </c>
      <c r="E435">
        <v>2</v>
      </c>
      <c r="F435">
        <v>5.3061784592858112</v>
      </c>
      <c r="G435">
        <v>5.3</v>
      </c>
      <c r="H435">
        <v>6.1784592858113996E-3</v>
      </c>
      <c r="I435">
        <v>0.1165747035058755</v>
      </c>
      <c r="J435">
        <v>6.1784592858113996E-3</v>
      </c>
      <c r="K435">
        <f>_xlfn.NORM.DIST(Table2[[#This Row],[Bias_RF]],AVERAGE(Table2[Bias_RF]),_xlfn.STDEV.P(Table2[Bias_RF]),FALSE)</f>
        <v>0.36200809598114936</v>
      </c>
      <c r="L435">
        <f>VLOOKUP(Table2[[#This Row],[Key]],[1]!Table1[#Data],7,0)</f>
        <v>4.6829653104614302</v>
      </c>
      <c r="M435">
        <f>VLOOKUP(Table2[[#This Row],[Key]],[1]!Table1[#Data],8,0)</f>
        <v>4.7333333333333298</v>
      </c>
      <c r="N435">
        <f>Table2[[#This Row],[Auto Arima]]-Table2[[#This Row],[Actual]]</f>
        <v>-0.61703468953856966</v>
      </c>
      <c r="O435">
        <f>_xlfn.NORM.DIST(Table2[[#This Row],[Bias_Arima]],AVERAGE(Table2[Bias_Arima]),_xlfn.STDEV.P(Table2[Bias_Arima]),FALSE)</f>
        <v>0.5092379232056472</v>
      </c>
      <c r="P435">
        <f>Table2[[#This Row],[WA]]-Table2[[#This Row],[Actual]]</f>
        <v>-0.56666666666666998</v>
      </c>
      <c r="Q435">
        <f>_xlfn.NORM.DIST(Table2[[#This Row],[Bias_WA]],AVERAGE(Table2[Bias_WA]),_xlfn.STDEV.P(Table2[Bias_WA]),FALSE)</f>
        <v>0.70881241059406874</v>
      </c>
      <c r="R435">
        <f>ABS(Table2[[#This Row],[Bias_Arima]])</f>
        <v>0.61703468953856966</v>
      </c>
      <c r="S435">
        <f>ABS(Table2[[#This Row],[Bias_WA]])</f>
        <v>0.56666666666666998</v>
      </c>
    </row>
    <row r="436" spans="1:19" x14ac:dyDescent="0.2">
      <c r="A43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afvalbeheer2020120204</v>
      </c>
      <c r="B436" t="s">
        <v>23</v>
      </c>
      <c r="C436" s="3">
        <v>43831</v>
      </c>
      <c r="D436" s="3">
        <v>44105</v>
      </c>
      <c r="E436">
        <v>3</v>
      </c>
      <c r="F436">
        <v>5.2895686108009627</v>
      </c>
      <c r="G436">
        <v>5.9</v>
      </c>
      <c r="H436">
        <v>0.61043138919903761</v>
      </c>
      <c r="I436">
        <v>10.346294732187079</v>
      </c>
      <c r="J436">
        <v>-0.61043138919903761</v>
      </c>
      <c r="K436">
        <f>_xlfn.NORM.DIST(Table2[[#This Row],[Bias_RF]],AVERAGE(Table2[Bias_RF]),_xlfn.STDEV.P(Table2[Bias_RF]),FALSE)</f>
        <v>0.54444171652021633</v>
      </c>
      <c r="L436">
        <f>VLOOKUP(Table2[[#This Row],[Key]],[1]!Table1[#Data],7,0)</f>
        <v>5.4705497127239102</v>
      </c>
      <c r="M436">
        <f>VLOOKUP(Table2[[#This Row],[Key]],[1]!Table1[#Data],8,0)</f>
        <v>5.5333333333333297</v>
      </c>
      <c r="N436">
        <f>Table2[[#This Row],[Auto Arima]]-Table2[[#This Row],[Actual]]</f>
        <v>-0.42945028727609014</v>
      </c>
      <c r="O436">
        <f>_xlfn.NORM.DIST(Table2[[#This Row],[Bias_Arima]],AVERAGE(Table2[Bias_Arima]),_xlfn.STDEV.P(Table2[Bias_Arima]),FALSE)</f>
        <v>0.61752368758490461</v>
      </c>
      <c r="P436">
        <f>Table2[[#This Row],[WA]]-Table2[[#This Row],[Actual]]</f>
        <v>-0.36666666666667069</v>
      </c>
      <c r="Q436">
        <f>_xlfn.NORM.DIST(Table2[[#This Row],[Bias_WA]],AVERAGE(Table2[Bias_WA]),_xlfn.STDEV.P(Table2[Bias_WA]),FALSE)</f>
        <v>0.64142811090177865</v>
      </c>
      <c r="R436">
        <f>ABS(Table2[[#This Row],[Bias_Arima]])</f>
        <v>0.42945028727609014</v>
      </c>
      <c r="S436">
        <f>ABS(Table2[[#This Row],[Bias_WA]])</f>
        <v>0.36666666666667069</v>
      </c>
    </row>
    <row r="437" spans="1:19" x14ac:dyDescent="0.2">
      <c r="A43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afvalbeheer2020120211</v>
      </c>
      <c r="B437" t="s">
        <v>23</v>
      </c>
      <c r="C437" s="3">
        <v>43831</v>
      </c>
      <c r="D437" s="3">
        <v>44197</v>
      </c>
      <c r="E437">
        <v>4</v>
      </c>
      <c r="F437">
        <v>5.3061784592858112</v>
      </c>
      <c r="G437">
        <v>5.7</v>
      </c>
      <c r="H437">
        <v>0.39382154071418901</v>
      </c>
      <c r="I437">
        <v>6.9091498370910349</v>
      </c>
      <c r="J437">
        <v>-0.39382154071418901</v>
      </c>
      <c r="K437">
        <f>_xlfn.NORM.DIST(Table2[[#This Row],[Bias_RF]],AVERAGE(Table2[Bias_RF]),_xlfn.STDEV.P(Table2[Bias_RF]),FALSE)</f>
        <v>0.51152717599934583</v>
      </c>
      <c r="L437">
        <f>VLOOKUP(Table2[[#This Row],[Key]],[1]!Table1[#Data],7,0)</f>
        <v>6.4384727457403903</v>
      </c>
      <c r="M437">
        <f>VLOOKUP(Table2[[#This Row],[Key]],[1]!Table1[#Data],8,0)</f>
        <v>6.1999999999999904</v>
      </c>
      <c r="N437">
        <f>Table2[[#This Row],[Auto Arima]]-Table2[[#This Row],[Actual]]</f>
        <v>0.73847274574039012</v>
      </c>
      <c r="O437">
        <f>_xlfn.NORM.DIST(Table2[[#This Row],[Bias_Arima]],AVERAGE(Table2[Bias_Arima]),_xlfn.STDEV.P(Table2[Bias_Arima]),FALSE)</f>
        <v>0.2044124284895551</v>
      </c>
      <c r="P437">
        <f>Table2[[#This Row],[WA]]-Table2[[#This Row],[Actual]]</f>
        <v>0.49999999999999023</v>
      </c>
      <c r="Q437">
        <f>_xlfn.NORM.DIST(Table2[[#This Row],[Bias_WA]],AVERAGE(Table2[Bias_WA]),_xlfn.STDEV.P(Table2[Bias_WA]),FALSE)</f>
        <v>9.5269097407750095E-2</v>
      </c>
      <c r="R437">
        <f>ABS(Table2[[#This Row],[Bias_Arima]])</f>
        <v>0.73847274574039012</v>
      </c>
      <c r="S437">
        <f>ABS(Table2[[#This Row],[Bias_WA]])</f>
        <v>0.49999999999999023</v>
      </c>
    </row>
    <row r="438" spans="1:19" x14ac:dyDescent="0.2">
      <c r="A43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afvalbeheer2020120212</v>
      </c>
      <c r="B438" t="s">
        <v>23</v>
      </c>
      <c r="C438" s="3">
        <v>43831</v>
      </c>
      <c r="D438" s="3">
        <v>44287</v>
      </c>
      <c r="E438">
        <v>5</v>
      </c>
      <c r="F438">
        <v>5.4884171705745226</v>
      </c>
      <c r="G438">
        <v>5.7</v>
      </c>
      <c r="H438">
        <v>0.21158282942547671</v>
      </c>
      <c r="I438">
        <v>3.711979463604854</v>
      </c>
      <c r="J438">
        <v>-0.21158282942547671</v>
      </c>
      <c r="K438">
        <f>_xlfn.NORM.DIST(Table2[[#This Row],[Bias_RF]],AVERAGE(Table2[Bias_RF]),_xlfn.STDEV.P(Table2[Bias_RF]),FALSE)</f>
        <v>0.45349526288476233</v>
      </c>
      <c r="L438">
        <f>VLOOKUP(Table2[[#This Row],[Key]],[1]!Table1[#Data],7,0)</f>
        <v>4.9323451996962699</v>
      </c>
      <c r="M438">
        <f>VLOOKUP(Table2[[#This Row],[Key]],[1]!Table1[#Data],8,0)</f>
        <v>4.93333333333333</v>
      </c>
      <c r="N438">
        <f>Table2[[#This Row],[Auto Arima]]-Table2[[#This Row],[Actual]]</f>
        <v>-0.76765480030373023</v>
      </c>
      <c r="O438">
        <f>_xlfn.NORM.DIST(Table2[[#This Row],[Bias_Arima]],AVERAGE(Table2[Bias_Arima]),_xlfn.STDEV.P(Table2[Bias_Arima]),FALSE)</f>
        <v>0.40500761038257915</v>
      </c>
      <c r="P438">
        <f>Table2[[#This Row],[WA]]-Table2[[#This Row],[Actual]]</f>
        <v>-0.76666666666667016</v>
      </c>
      <c r="Q438">
        <f>_xlfn.NORM.DIST(Table2[[#This Row],[Bias_WA]],AVERAGE(Table2[Bias_WA]),_xlfn.STDEV.P(Table2[Bias_WA]),FALSE)</f>
        <v>0.68946556572687312</v>
      </c>
      <c r="R438">
        <f>ABS(Table2[[#This Row],[Bias_Arima]])</f>
        <v>0.76765480030373023</v>
      </c>
      <c r="S438">
        <f>ABS(Table2[[#This Row],[Bias_WA]])</f>
        <v>0.76666666666667016</v>
      </c>
    </row>
    <row r="439" spans="1:19" x14ac:dyDescent="0.2">
      <c r="A43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afvalbeheer2020120213</v>
      </c>
      <c r="B439" t="s">
        <v>23</v>
      </c>
      <c r="C439" s="3">
        <v>43831</v>
      </c>
      <c r="D439" s="3">
        <v>44378</v>
      </c>
      <c r="E439">
        <v>6</v>
      </c>
      <c r="F439">
        <v>5.4844020190593721</v>
      </c>
      <c r="G439">
        <v>5.5</v>
      </c>
      <c r="H439">
        <v>1.559798094062792E-2</v>
      </c>
      <c r="I439">
        <v>0.28359965346596222</v>
      </c>
      <c r="J439">
        <v>-1.559798094062792E-2</v>
      </c>
      <c r="K439">
        <f>_xlfn.NORM.DIST(Table2[[#This Row],[Bias_RF]],AVERAGE(Table2[Bias_RF]),_xlfn.STDEV.P(Table2[Bias_RF]),FALSE)</f>
        <v>0.37173772516069031</v>
      </c>
      <c r="L439">
        <f>VLOOKUP(Table2[[#This Row],[Key]],[1]!Table1[#Data],7,0)</f>
        <v>4.4568838541915001</v>
      </c>
      <c r="M439">
        <f>VLOOKUP(Table2[[#This Row],[Key]],[1]!Table1[#Data],8,0)</f>
        <v>4.7333333333333298</v>
      </c>
      <c r="N439">
        <f>Table2[[#This Row],[Auto Arima]]-Table2[[#This Row],[Actual]]</f>
        <v>-1.0431161458084999</v>
      </c>
      <c r="O439">
        <f>_xlfn.NORM.DIST(Table2[[#This Row],[Bias_Arima]],AVERAGE(Table2[Bias_Arima]),_xlfn.STDEV.P(Table2[Bias_Arima]),FALSE)</f>
        <v>0.22455540011215244</v>
      </c>
      <c r="P439">
        <f>Table2[[#This Row],[WA]]-Table2[[#This Row],[Actual]]</f>
        <v>-0.76666666666667016</v>
      </c>
      <c r="Q439">
        <f>_xlfn.NORM.DIST(Table2[[#This Row],[Bias_WA]],AVERAGE(Table2[Bias_WA]),_xlfn.STDEV.P(Table2[Bias_WA]),FALSE)</f>
        <v>0.68946556572687312</v>
      </c>
      <c r="R439">
        <f>ABS(Table2[[#This Row],[Bias_Arima]])</f>
        <v>1.0431161458084999</v>
      </c>
      <c r="S439">
        <f>ABS(Table2[[#This Row],[Bias_WA]])</f>
        <v>0.76666666666667016</v>
      </c>
    </row>
    <row r="440" spans="1:19" x14ac:dyDescent="0.2">
      <c r="A44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afvalbeheer2020120214</v>
      </c>
      <c r="B440" t="s">
        <v>23</v>
      </c>
      <c r="C440" s="3">
        <v>43831</v>
      </c>
      <c r="D440" s="3">
        <v>44470</v>
      </c>
      <c r="E440">
        <v>7</v>
      </c>
      <c r="F440">
        <v>5.4587037506611038</v>
      </c>
      <c r="G440">
        <v>6.5</v>
      </c>
      <c r="H440">
        <v>1.041296249338896</v>
      </c>
      <c r="I440">
        <v>16.019942297521482</v>
      </c>
      <c r="J440">
        <v>-1.041296249338896</v>
      </c>
      <c r="K440">
        <f>_xlfn.NORM.DIST(Table2[[#This Row],[Bias_RF]],AVERAGE(Table2[Bias_RF]),_xlfn.STDEV.P(Table2[Bias_RF]),FALSE)</f>
        <v>0.47485130538335502</v>
      </c>
      <c r="L440">
        <f>VLOOKUP(Table2[[#This Row],[Key]],[1]!Table1[#Data],7,0)</f>
        <v>5.1953004100666202</v>
      </c>
      <c r="M440">
        <f>VLOOKUP(Table2[[#This Row],[Key]],[1]!Table1[#Data],8,0)</f>
        <v>5.5333333333333297</v>
      </c>
      <c r="N440">
        <f>Table2[[#This Row],[Auto Arima]]-Table2[[#This Row],[Actual]]</f>
        <v>-1.3046995899333798</v>
      </c>
      <c r="O440">
        <f>_xlfn.NORM.DIST(Table2[[#This Row],[Bias_Arima]],AVERAGE(Table2[Bias_Arima]),_xlfn.STDEV.P(Table2[Bias_Arima]),FALSE)</f>
        <v>0.10452500987066786</v>
      </c>
      <c r="P440">
        <f>Table2[[#This Row],[WA]]-Table2[[#This Row],[Actual]]</f>
        <v>-0.96666666666667034</v>
      </c>
      <c r="Q440">
        <f>_xlfn.NORM.DIST(Table2[[#This Row],[Bias_WA]],AVERAGE(Table2[Bias_WA]),_xlfn.STDEV.P(Table2[Bias_WA]),FALSE)</f>
        <v>0.59032583876504263</v>
      </c>
      <c r="R440">
        <f>ABS(Table2[[#This Row],[Bias_Arima]])</f>
        <v>1.3046995899333798</v>
      </c>
      <c r="S440">
        <f>ABS(Table2[[#This Row],[Bias_WA]])</f>
        <v>0.96666666666667034</v>
      </c>
    </row>
    <row r="441" spans="1:19" x14ac:dyDescent="0.2">
      <c r="A44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afvalbeheer2020120221</v>
      </c>
      <c r="B441" t="s">
        <v>23</v>
      </c>
      <c r="C441" s="3">
        <v>43831</v>
      </c>
      <c r="D441" s="3">
        <v>44562</v>
      </c>
      <c r="E441">
        <v>8</v>
      </c>
      <c r="F441">
        <v>5.479688599145951</v>
      </c>
      <c r="G441">
        <v>7.4</v>
      </c>
      <c r="H441">
        <v>1.9203114008540489</v>
      </c>
      <c r="I441">
        <v>25.95015406559526</v>
      </c>
      <c r="J441">
        <v>-1.9203114008540489</v>
      </c>
      <c r="K441">
        <f>_xlfn.NORM.DIST(Table2[[#This Row],[Bias_RF]],AVERAGE(Table2[Bias_RF]),_xlfn.STDEV.P(Table2[Bias_RF]),FALSE)</f>
        <v>0.12243685600320169</v>
      </c>
      <c r="L441">
        <f>VLOOKUP(Table2[[#This Row],[Key]],[1]!Table1[#Data],7,0)</f>
        <v>6.0722983596467497</v>
      </c>
      <c r="M441">
        <f>VLOOKUP(Table2[[#This Row],[Key]],[1]!Table1[#Data],8,0)</f>
        <v>6.1999999999999904</v>
      </c>
      <c r="N441">
        <f>Table2[[#This Row],[Auto Arima]]-Table2[[#This Row],[Actual]]</f>
        <v>-1.3277016403532507</v>
      </c>
      <c r="O441">
        <f>_xlfn.NORM.DIST(Table2[[#This Row],[Bias_Arima]],AVERAGE(Table2[Bias_Arima]),_xlfn.STDEV.P(Table2[Bias_Arima]),FALSE)</f>
        <v>9.6800163639157277E-2</v>
      </c>
      <c r="P441">
        <f>Table2[[#This Row],[WA]]-Table2[[#This Row],[Actual]]</f>
        <v>-1.2000000000000099</v>
      </c>
      <c r="Q441">
        <f>_xlfn.NORM.DIST(Table2[[#This Row],[Bias_WA]],AVERAGE(Table2[Bias_WA]),_xlfn.STDEV.P(Table2[Bias_WA]),FALSE)</f>
        <v>0.41919120663794379</v>
      </c>
      <c r="R441">
        <f>ABS(Table2[[#This Row],[Bias_Arima]])</f>
        <v>1.3277016403532507</v>
      </c>
      <c r="S441">
        <f>ABS(Table2[[#This Row],[Bias_WA]])</f>
        <v>1.2000000000000099</v>
      </c>
    </row>
    <row r="442" spans="1:19" x14ac:dyDescent="0.2">
      <c r="A44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afvalbeheer2020220203</v>
      </c>
      <c r="B442" t="s">
        <v>23</v>
      </c>
      <c r="C442" s="3">
        <v>43922</v>
      </c>
      <c r="D442" s="3">
        <v>44013</v>
      </c>
      <c r="E442">
        <v>1</v>
      </c>
      <c r="F442">
        <v>5.4230172605172617</v>
      </c>
      <c r="G442">
        <v>5.3</v>
      </c>
      <c r="H442">
        <v>0.1230172605172619</v>
      </c>
      <c r="I442">
        <v>2.3210803871181489</v>
      </c>
      <c r="J442">
        <v>0.1230172605172619</v>
      </c>
      <c r="K442">
        <f>_xlfn.NORM.DIST(Table2[[#This Row],[Bias_RF]],AVERAGE(Table2[Bias_RF]),_xlfn.STDEV.P(Table2[Bias_RF]),FALSE)</f>
        <v>0.309273335881245</v>
      </c>
      <c r="L442">
        <f>VLOOKUP(Table2[[#This Row],[Key]],[1]!Table1[#Data],7,0)</f>
        <v>5.7999999999999901</v>
      </c>
      <c r="M442">
        <f>VLOOKUP(Table2[[#This Row],[Key]],[1]!Table1[#Data],8,0)</f>
        <v>4.7333333333333298</v>
      </c>
      <c r="N442">
        <f>Table2[[#This Row],[Auto Arima]]-Table2[[#This Row],[Actual]]</f>
        <v>0.49999999999999023</v>
      </c>
      <c r="O442">
        <f>_xlfn.NORM.DIST(Table2[[#This Row],[Bias_Arima]],AVERAGE(Table2[Bias_Arima]),_xlfn.STDEV.P(Table2[Bias_Arima]),FALSE)</f>
        <v>0.35380148920417975</v>
      </c>
      <c r="P442">
        <f>Table2[[#This Row],[WA]]-Table2[[#This Row],[Actual]]</f>
        <v>-0.56666666666666998</v>
      </c>
      <c r="Q442">
        <f>_xlfn.NORM.DIST(Table2[[#This Row],[Bias_WA]],AVERAGE(Table2[Bias_WA]),_xlfn.STDEV.P(Table2[Bias_WA]),FALSE)</f>
        <v>0.70881241059406874</v>
      </c>
      <c r="R442">
        <f>ABS(Table2[[#This Row],[Bias_Arima]])</f>
        <v>0.49999999999999023</v>
      </c>
      <c r="S442">
        <f>ABS(Table2[[#This Row],[Bias_WA]])</f>
        <v>0.56666666666666998</v>
      </c>
    </row>
    <row r="443" spans="1:19" x14ac:dyDescent="0.2">
      <c r="A44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afvalbeheer2020220204</v>
      </c>
      <c r="B443" t="s">
        <v>23</v>
      </c>
      <c r="C443" s="3">
        <v>43922</v>
      </c>
      <c r="D443" s="3">
        <v>44105</v>
      </c>
      <c r="E443">
        <v>2</v>
      </c>
      <c r="F443">
        <v>5.4201839271839276</v>
      </c>
      <c r="G443">
        <v>5.9</v>
      </c>
      <c r="H443">
        <v>0.47981607281607191</v>
      </c>
      <c r="I443">
        <v>8.1324758104418962</v>
      </c>
      <c r="J443">
        <v>-0.47981607281607191</v>
      </c>
      <c r="K443">
        <f>_xlfn.NORM.DIST(Table2[[#This Row],[Bias_RF]],AVERAGE(Table2[Bias_RF]),_xlfn.STDEV.P(Table2[Bias_RF]),FALSE)</f>
        <v>0.52988413025778758</v>
      </c>
      <c r="L443">
        <f>VLOOKUP(Table2[[#This Row],[Key]],[1]!Table1[#Data],7,0)</f>
        <v>5.7999999999999901</v>
      </c>
      <c r="M443">
        <f>VLOOKUP(Table2[[#This Row],[Key]],[1]!Table1[#Data],8,0)</f>
        <v>5.5333333333333297</v>
      </c>
      <c r="N443">
        <f>Table2[[#This Row],[Auto Arima]]-Table2[[#This Row],[Actual]]</f>
        <v>-0.1000000000000103</v>
      </c>
      <c r="O443">
        <f>_xlfn.NORM.DIST(Table2[[#This Row],[Bias_Arima]],AVERAGE(Table2[Bias_Arima]),_xlfn.STDEV.P(Table2[Bias_Arima]),FALSE)</f>
        <v>0.6760168508095209</v>
      </c>
      <c r="P443">
        <f>Table2[[#This Row],[WA]]-Table2[[#This Row],[Actual]]</f>
        <v>-0.36666666666667069</v>
      </c>
      <c r="Q443">
        <f>_xlfn.NORM.DIST(Table2[[#This Row],[Bias_WA]],AVERAGE(Table2[Bias_WA]),_xlfn.STDEV.P(Table2[Bias_WA]),FALSE)</f>
        <v>0.64142811090177865</v>
      </c>
      <c r="R443">
        <f>ABS(Table2[[#This Row],[Bias_Arima]])</f>
        <v>0.1000000000000103</v>
      </c>
      <c r="S443">
        <f>ABS(Table2[[#This Row],[Bias_WA]])</f>
        <v>0.36666666666667069</v>
      </c>
    </row>
    <row r="444" spans="1:19" x14ac:dyDescent="0.2">
      <c r="A44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afvalbeheer2020220211</v>
      </c>
      <c r="B444" t="s">
        <v>23</v>
      </c>
      <c r="C444" s="3">
        <v>43922</v>
      </c>
      <c r="D444" s="3">
        <v>44197</v>
      </c>
      <c r="E444">
        <v>3</v>
      </c>
      <c r="F444">
        <v>5.4201839271839276</v>
      </c>
      <c r="G444">
        <v>5.7</v>
      </c>
      <c r="H444">
        <v>0.27981607281607168</v>
      </c>
      <c r="I444">
        <v>4.9090539090538892</v>
      </c>
      <c r="J444">
        <v>-0.27981607281607168</v>
      </c>
      <c r="K444">
        <f>_xlfn.NORM.DIST(Table2[[#This Row],[Bias_RF]],AVERAGE(Table2[Bias_RF]),_xlfn.STDEV.P(Table2[Bias_RF]),FALSE)</f>
        <v>0.47787194517092457</v>
      </c>
      <c r="L444">
        <f>VLOOKUP(Table2[[#This Row],[Key]],[1]!Table1[#Data],7,0)</f>
        <v>4.8813122037486396</v>
      </c>
      <c r="M444">
        <f>VLOOKUP(Table2[[#This Row],[Key]],[1]!Table1[#Data],8,0)</f>
        <v>6.1999999999999904</v>
      </c>
      <c r="N444">
        <f>Table2[[#This Row],[Auto Arima]]-Table2[[#This Row],[Actual]]</f>
        <v>-0.81868779625136057</v>
      </c>
      <c r="O444">
        <f>_xlfn.NORM.DIST(Table2[[#This Row],[Bias_Arima]],AVERAGE(Table2[Bias_Arima]),_xlfn.STDEV.P(Table2[Bias_Arima]),FALSE)</f>
        <v>0.36919435185358301</v>
      </c>
      <c r="P444">
        <f>Table2[[#This Row],[WA]]-Table2[[#This Row],[Actual]]</f>
        <v>0.49999999999999023</v>
      </c>
      <c r="Q444">
        <f>_xlfn.NORM.DIST(Table2[[#This Row],[Bias_WA]],AVERAGE(Table2[Bias_WA]),_xlfn.STDEV.P(Table2[Bias_WA]),FALSE)</f>
        <v>9.5269097407750095E-2</v>
      </c>
      <c r="R444">
        <f>ABS(Table2[[#This Row],[Bias_Arima]])</f>
        <v>0.81868779625136057</v>
      </c>
      <c r="S444">
        <f>ABS(Table2[[#This Row],[Bias_WA]])</f>
        <v>0.49999999999999023</v>
      </c>
    </row>
    <row r="445" spans="1:19" x14ac:dyDescent="0.2">
      <c r="A44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afvalbeheer2020220212</v>
      </c>
      <c r="B445" t="s">
        <v>23</v>
      </c>
      <c r="C445" s="3">
        <v>43922</v>
      </c>
      <c r="D445" s="3">
        <v>44287</v>
      </c>
      <c r="E445">
        <v>4</v>
      </c>
      <c r="F445">
        <v>5.492208313908316</v>
      </c>
      <c r="G445">
        <v>5.7</v>
      </c>
      <c r="H445">
        <v>0.20779168609168419</v>
      </c>
      <c r="I445">
        <v>3.6454681770470909</v>
      </c>
      <c r="J445">
        <v>-0.20779168609168419</v>
      </c>
      <c r="K445">
        <f>_xlfn.NORM.DIST(Table2[[#This Row],[Bias_RF]],AVERAGE(Table2[Bias_RF]),_xlfn.STDEV.P(Table2[Bias_RF]),FALSE)</f>
        <v>0.45206251001685877</v>
      </c>
      <c r="L445">
        <f>VLOOKUP(Table2[[#This Row],[Key]],[1]!Table1[#Data],7,0)</f>
        <v>5.4324197886047898</v>
      </c>
      <c r="M445">
        <f>VLOOKUP(Table2[[#This Row],[Key]],[1]!Table1[#Data],8,0)</f>
        <v>5.43333333333333</v>
      </c>
      <c r="N445">
        <f>Table2[[#This Row],[Auto Arima]]-Table2[[#This Row],[Actual]]</f>
        <v>-0.26758021139521038</v>
      </c>
      <c r="O445">
        <f>_xlfn.NORM.DIST(Table2[[#This Row],[Bias_Arima]],AVERAGE(Table2[Bias_Arima]),_xlfn.STDEV.P(Table2[Bias_Arima]),FALSE)</f>
        <v>0.67162188540207146</v>
      </c>
      <c r="P445">
        <f>Table2[[#This Row],[WA]]-Table2[[#This Row],[Actual]]</f>
        <v>-0.26666666666667016</v>
      </c>
      <c r="Q445">
        <f>_xlfn.NORM.DIST(Table2[[#This Row],[Bias_WA]],AVERAGE(Table2[Bias_WA]),_xlfn.STDEV.P(Table2[Bias_WA]),FALSE)</f>
        <v>0.58167521131528244</v>
      </c>
      <c r="R445">
        <f>ABS(Table2[[#This Row],[Bias_Arima]])</f>
        <v>0.26758021139521038</v>
      </c>
      <c r="S445">
        <f>ABS(Table2[[#This Row],[Bias_WA]])</f>
        <v>0.26666666666667016</v>
      </c>
    </row>
    <row r="446" spans="1:19" x14ac:dyDescent="0.2">
      <c r="A44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afvalbeheer2020220213</v>
      </c>
      <c r="B446" t="s">
        <v>23</v>
      </c>
      <c r="C446" s="3">
        <v>43922</v>
      </c>
      <c r="D446" s="3">
        <v>44378</v>
      </c>
      <c r="E446">
        <v>5</v>
      </c>
      <c r="F446">
        <v>5.4703035520035526</v>
      </c>
      <c r="G446">
        <v>5.5</v>
      </c>
      <c r="H446">
        <v>2.9696447996446551E-2</v>
      </c>
      <c r="I446">
        <v>0.53993541811721002</v>
      </c>
      <c r="J446">
        <v>-2.9696447996446551E-2</v>
      </c>
      <c r="K446">
        <f>_xlfn.NORM.DIST(Table2[[#This Row],[Bias_RF]],AVERAGE(Table2[Bias_RF]),_xlfn.STDEV.P(Table2[Bias_RF]),FALSE)</f>
        <v>0.37799711152233711</v>
      </c>
      <c r="L446">
        <f>VLOOKUP(Table2[[#This Row],[Key]],[1]!Table1[#Data],7,0)</f>
        <v>5.4324197886047898</v>
      </c>
      <c r="M446">
        <f>VLOOKUP(Table2[[#This Row],[Key]],[1]!Table1[#Data],8,0)</f>
        <v>4.7333333333333298</v>
      </c>
      <c r="N446">
        <f>Table2[[#This Row],[Auto Arima]]-Table2[[#This Row],[Actual]]</f>
        <v>-6.7580211395210199E-2</v>
      </c>
      <c r="O446">
        <f>_xlfn.NORM.DIST(Table2[[#This Row],[Bias_Arima]],AVERAGE(Table2[Bias_Arima]),_xlfn.STDEV.P(Table2[Bias_Arima]),FALSE)</f>
        <v>0.67050777089602387</v>
      </c>
      <c r="P446">
        <f>Table2[[#This Row],[WA]]-Table2[[#This Row],[Actual]]</f>
        <v>-0.76666666666667016</v>
      </c>
      <c r="Q446">
        <f>_xlfn.NORM.DIST(Table2[[#This Row],[Bias_WA]],AVERAGE(Table2[Bias_WA]),_xlfn.STDEV.P(Table2[Bias_WA]),FALSE)</f>
        <v>0.68946556572687312</v>
      </c>
      <c r="R446">
        <f>ABS(Table2[[#This Row],[Bias_Arima]])</f>
        <v>6.7580211395210199E-2</v>
      </c>
      <c r="S446">
        <f>ABS(Table2[[#This Row],[Bias_WA]])</f>
        <v>0.76666666666667016</v>
      </c>
    </row>
    <row r="447" spans="1:19" x14ac:dyDescent="0.2">
      <c r="A44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afvalbeheer2020220214</v>
      </c>
      <c r="B447" t="s">
        <v>23</v>
      </c>
      <c r="C447" s="3">
        <v>43922</v>
      </c>
      <c r="D447" s="3">
        <v>44470</v>
      </c>
      <c r="E447">
        <v>6</v>
      </c>
      <c r="F447">
        <v>5.487745110445112</v>
      </c>
      <c r="G447">
        <v>6.5</v>
      </c>
      <c r="H447">
        <v>1.012254889554888</v>
      </c>
      <c r="I447">
        <v>15.573152146998281</v>
      </c>
      <c r="J447">
        <v>-1.012254889554888</v>
      </c>
      <c r="K447">
        <f>_xlfn.NORM.DIST(Table2[[#This Row],[Bias_RF]],AVERAGE(Table2[Bias_RF]),_xlfn.STDEV.P(Table2[Bias_RF]),FALSE)</f>
        <v>0.48450558873412763</v>
      </c>
      <c r="L447">
        <f>VLOOKUP(Table2[[#This Row],[Key]],[1]!Table1[#Data],7,0)</f>
        <v>5.4324197886047898</v>
      </c>
      <c r="M447">
        <f>VLOOKUP(Table2[[#This Row],[Key]],[1]!Table1[#Data],8,0)</f>
        <v>5.5333333333333297</v>
      </c>
      <c r="N447">
        <f>Table2[[#This Row],[Auto Arima]]-Table2[[#This Row],[Actual]]</f>
        <v>-1.0675802113952102</v>
      </c>
      <c r="O447">
        <f>_xlfn.NORM.DIST(Table2[[#This Row],[Bias_Arima]],AVERAGE(Table2[Bias_Arima]),_xlfn.STDEV.P(Table2[Bias_Arima]),FALSE)</f>
        <v>0.21083068890686615</v>
      </c>
      <c r="P447">
        <f>Table2[[#This Row],[WA]]-Table2[[#This Row],[Actual]]</f>
        <v>-0.96666666666667034</v>
      </c>
      <c r="Q447">
        <f>_xlfn.NORM.DIST(Table2[[#This Row],[Bias_WA]],AVERAGE(Table2[Bias_WA]),_xlfn.STDEV.P(Table2[Bias_WA]),FALSE)</f>
        <v>0.59032583876504263</v>
      </c>
      <c r="R447">
        <f>ABS(Table2[[#This Row],[Bias_Arima]])</f>
        <v>1.0675802113952102</v>
      </c>
      <c r="S447">
        <f>ABS(Table2[[#This Row],[Bias_WA]])</f>
        <v>0.96666666666667034</v>
      </c>
    </row>
    <row r="448" spans="1:19" x14ac:dyDescent="0.2">
      <c r="A44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afvalbeheer2020220221</v>
      </c>
      <c r="B448" t="s">
        <v>23</v>
      </c>
      <c r="C448" s="3">
        <v>43922</v>
      </c>
      <c r="D448" s="3">
        <v>44562</v>
      </c>
      <c r="E448">
        <v>7</v>
      </c>
      <c r="F448">
        <v>5.4943425130425148</v>
      </c>
      <c r="G448">
        <v>7.4</v>
      </c>
      <c r="H448">
        <v>1.905657486957486</v>
      </c>
      <c r="I448">
        <v>25.75212820212818</v>
      </c>
      <c r="J448">
        <v>-1.905657486957486</v>
      </c>
      <c r="K448">
        <f>_xlfn.NORM.DIST(Table2[[#This Row],[Bias_RF]],AVERAGE(Table2[Bias_RF]),_xlfn.STDEV.P(Table2[Bias_RF]),FALSE)</f>
        <v>0.12672664623053842</v>
      </c>
      <c r="L448">
        <f>VLOOKUP(Table2[[#This Row],[Key]],[1]!Table1[#Data],7,0)</f>
        <v>5.3477294033564098</v>
      </c>
      <c r="M448">
        <f>VLOOKUP(Table2[[#This Row],[Key]],[1]!Table1[#Data],8,0)</f>
        <v>6.1999999999999904</v>
      </c>
      <c r="N448">
        <f>Table2[[#This Row],[Auto Arima]]-Table2[[#This Row],[Actual]]</f>
        <v>-2.0522705966435906</v>
      </c>
      <c r="O448">
        <f>_xlfn.NORM.DIST(Table2[[#This Row],[Bias_Arima]],AVERAGE(Table2[Bias_Arima]),_xlfn.STDEV.P(Table2[Bias_Arima]),FALSE)</f>
        <v>3.9162889576106258E-3</v>
      </c>
      <c r="P448">
        <f>Table2[[#This Row],[WA]]-Table2[[#This Row],[Actual]]</f>
        <v>-1.2000000000000099</v>
      </c>
      <c r="Q448">
        <f>_xlfn.NORM.DIST(Table2[[#This Row],[Bias_WA]],AVERAGE(Table2[Bias_WA]),_xlfn.STDEV.P(Table2[Bias_WA]),FALSE)</f>
        <v>0.41919120663794379</v>
      </c>
      <c r="R448">
        <f>ABS(Table2[[#This Row],[Bias_Arima]])</f>
        <v>2.0522705966435906</v>
      </c>
      <c r="S448">
        <f>ABS(Table2[[#This Row],[Bias_WA]])</f>
        <v>1.2000000000000099</v>
      </c>
    </row>
    <row r="449" spans="1:19" x14ac:dyDescent="0.2">
      <c r="A44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afvalbeheer2020220222</v>
      </c>
      <c r="B449" t="s">
        <v>23</v>
      </c>
      <c r="C449" s="3">
        <v>43922</v>
      </c>
      <c r="D449" s="3">
        <v>44652</v>
      </c>
      <c r="E449">
        <v>8</v>
      </c>
      <c r="F449">
        <v>5.4689035520035532</v>
      </c>
      <c r="G449">
        <v>6.3</v>
      </c>
      <c r="H449">
        <v>0.83109644799644666</v>
      </c>
      <c r="I449">
        <v>13.192007111054711</v>
      </c>
      <c r="J449">
        <v>-0.83109644799644666</v>
      </c>
      <c r="K449">
        <f>_xlfn.NORM.DIST(Table2[[#This Row],[Bias_RF]],AVERAGE(Table2[Bias_RF]),_xlfn.STDEV.P(Table2[Bias_RF]),FALSE)</f>
        <v>0.53010904491455835</v>
      </c>
      <c r="L449">
        <f>VLOOKUP(Table2[[#This Row],[Key]],[1]!Table1[#Data],7,0)</f>
        <v>5.2936225807024204</v>
      </c>
      <c r="M449">
        <f>VLOOKUP(Table2[[#This Row],[Key]],[1]!Table1[#Data],8,0)</f>
        <v>5.43333333333333</v>
      </c>
      <c r="N449">
        <f>Table2[[#This Row],[Auto Arima]]-Table2[[#This Row],[Actual]]</f>
        <v>-1.0063774192975794</v>
      </c>
      <c r="O449">
        <f>_xlfn.NORM.DIST(Table2[[#This Row],[Bias_Arima]],AVERAGE(Table2[Bias_Arima]),_xlfn.STDEV.P(Table2[Bias_Arima]),FALSE)</f>
        <v>0.24605565314680072</v>
      </c>
      <c r="P449">
        <f>Table2[[#This Row],[WA]]-Table2[[#This Row],[Actual]]</f>
        <v>-0.8666666666666698</v>
      </c>
      <c r="Q449">
        <f>_xlfn.NORM.DIST(Table2[[#This Row],[Bias_WA]],AVERAGE(Table2[Bias_WA]),_xlfn.STDEV.P(Table2[Bias_WA]),FALSE)</f>
        <v>0.64822748887047821</v>
      </c>
      <c r="R449">
        <f>ABS(Table2[[#This Row],[Bias_Arima]])</f>
        <v>1.0063774192975794</v>
      </c>
      <c r="S449">
        <f>ABS(Table2[[#This Row],[Bias_WA]])</f>
        <v>0.8666666666666698</v>
      </c>
    </row>
    <row r="450" spans="1:19" x14ac:dyDescent="0.2">
      <c r="A45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afvalbeheer2020320204</v>
      </c>
      <c r="B450" t="s">
        <v>23</v>
      </c>
      <c r="C450" s="3">
        <v>44013</v>
      </c>
      <c r="D450" s="3">
        <v>44105</v>
      </c>
      <c r="E450">
        <v>1</v>
      </c>
      <c r="F450">
        <v>5.3985243886230743</v>
      </c>
      <c r="G450">
        <v>5.9</v>
      </c>
      <c r="H450">
        <v>0.50147561137692609</v>
      </c>
      <c r="I450">
        <v>8.4995866335072208</v>
      </c>
      <c r="J450">
        <v>-0.50147561137692609</v>
      </c>
      <c r="K450">
        <f>_xlfn.NORM.DIST(Table2[[#This Row],[Bias_RF]],AVERAGE(Table2[Bias_RF]),_xlfn.STDEV.P(Table2[Bias_RF]),FALSE)</f>
        <v>0.53344655947652098</v>
      </c>
      <c r="L450">
        <f>VLOOKUP(Table2[[#This Row],[Key]],[1]!Table1[#Data],7,0)</f>
        <v>6.21559593354218</v>
      </c>
      <c r="M450">
        <f>VLOOKUP(Table2[[#This Row],[Key]],[1]!Table1[#Data],8,0)</f>
        <v>5.5333333333333297</v>
      </c>
      <c r="N450">
        <f>Table2[[#This Row],[Auto Arima]]-Table2[[#This Row],[Actual]]</f>
        <v>0.31559593354217963</v>
      </c>
      <c r="O450">
        <f>_xlfn.NORM.DIST(Table2[[#This Row],[Bias_Arima]],AVERAGE(Table2[Bias_Arima]),_xlfn.STDEV.P(Table2[Bias_Arima]),FALSE)</f>
        <v>0.48268466801802051</v>
      </c>
      <c r="P450">
        <f>Table2[[#This Row],[WA]]-Table2[[#This Row],[Actual]]</f>
        <v>-0.36666666666667069</v>
      </c>
      <c r="Q450">
        <f>_xlfn.NORM.DIST(Table2[[#This Row],[Bias_WA]],AVERAGE(Table2[Bias_WA]),_xlfn.STDEV.P(Table2[Bias_WA]),FALSE)</f>
        <v>0.64142811090177865</v>
      </c>
      <c r="R450">
        <f>ABS(Table2[[#This Row],[Bias_Arima]])</f>
        <v>0.31559593354217963</v>
      </c>
      <c r="S450">
        <f>ABS(Table2[[#This Row],[Bias_WA]])</f>
        <v>0.36666666666667069</v>
      </c>
    </row>
    <row r="451" spans="1:19" x14ac:dyDescent="0.2">
      <c r="A45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afvalbeheer2020320211</v>
      </c>
      <c r="B451" t="s">
        <v>23</v>
      </c>
      <c r="C451" s="3">
        <v>44013</v>
      </c>
      <c r="D451" s="3">
        <v>44197</v>
      </c>
      <c r="E451">
        <v>2</v>
      </c>
      <c r="F451">
        <v>5.3985243886230743</v>
      </c>
      <c r="G451">
        <v>5.7</v>
      </c>
      <c r="H451">
        <v>0.30147561137692591</v>
      </c>
      <c r="I451">
        <v>5.2890458136302794</v>
      </c>
      <c r="J451">
        <v>-0.30147561137692591</v>
      </c>
      <c r="K451">
        <f>_xlfn.NORM.DIST(Table2[[#This Row],[Bias_RF]],AVERAGE(Table2[Bias_RF]),_xlfn.STDEV.P(Table2[Bias_RF]),FALSE)</f>
        <v>0.4849970390432673</v>
      </c>
      <c r="L451">
        <f>VLOOKUP(Table2[[#This Row],[Key]],[1]!Table1[#Data],7,0)</f>
        <v>6.0747387150010601</v>
      </c>
      <c r="M451">
        <f>VLOOKUP(Table2[[#This Row],[Key]],[1]!Table1[#Data],8,0)</f>
        <v>6.1999999999999904</v>
      </c>
      <c r="N451">
        <f>Table2[[#This Row],[Auto Arima]]-Table2[[#This Row],[Actual]]</f>
        <v>0.37473871500105993</v>
      </c>
      <c r="O451">
        <f>_xlfn.NORM.DIST(Table2[[#This Row],[Bias_Arima]],AVERAGE(Table2[Bias_Arima]),_xlfn.STDEV.P(Table2[Bias_Arima]),FALSE)</f>
        <v>0.44165491618382896</v>
      </c>
      <c r="P451">
        <f>Table2[[#This Row],[WA]]-Table2[[#This Row],[Actual]]</f>
        <v>0.49999999999999023</v>
      </c>
      <c r="Q451">
        <f>_xlfn.NORM.DIST(Table2[[#This Row],[Bias_WA]],AVERAGE(Table2[Bias_WA]),_xlfn.STDEV.P(Table2[Bias_WA]),FALSE)</f>
        <v>9.5269097407750095E-2</v>
      </c>
      <c r="R451">
        <f>ABS(Table2[[#This Row],[Bias_Arima]])</f>
        <v>0.37473871500105993</v>
      </c>
      <c r="S451">
        <f>ABS(Table2[[#This Row],[Bias_WA]])</f>
        <v>0.49999999999999023</v>
      </c>
    </row>
    <row r="452" spans="1:19" x14ac:dyDescent="0.2">
      <c r="A45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afvalbeheer2020320212</v>
      </c>
      <c r="B452" t="s">
        <v>23</v>
      </c>
      <c r="C452" s="3">
        <v>44013</v>
      </c>
      <c r="D452" s="3">
        <v>44287</v>
      </c>
      <c r="E452">
        <v>3</v>
      </c>
      <c r="F452">
        <v>5.4714576470313334</v>
      </c>
      <c r="G452">
        <v>5.7</v>
      </c>
      <c r="H452">
        <v>0.22854235296866771</v>
      </c>
      <c r="I452">
        <v>4.00951496436259</v>
      </c>
      <c r="J452">
        <v>-0.22854235296866771</v>
      </c>
      <c r="K452">
        <f>_xlfn.NORM.DIST(Table2[[#This Row],[Bias_RF]],AVERAGE(Table2[Bias_RF]),_xlfn.STDEV.P(Table2[Bias_RF]),FALSE)</f>
        <v>0.4598091203705883</v>
      </c>
      <c r="L452">
        <f>VLOOKUP(Table2[[#This Row],[Key]],[1]!Table1[#Data],7,0)</f>
        <v>5.6080570132148599</v>
      </c>
      <c r="M452">
        <f>VLOOKUP(Table2[[#This Row],[Key]],[1]!Table1[#Data],8,0)</f>
        <v>5.43333333333333</v>
      </c>
      <c r="N452">
        <f>Table2[[#This Row],[Auto Arima]]-Table2[[#This Row],[Actual]]</f>
        <v>-9.1942986785140235E-2</v>
      </c>
      <c r="O452">
        <f>_xlfn.NORM.DIST(Table2[[#This Row],[Bias_Arima]],AVERAGE(Table2[Bias_Arima]),_xlfn.STDEV.P(Table2[Bias_Arima]),FALSE)</f>
        <v>0.67483643418727068</v>
      </c>
      <c r="P452">
        <f>Table2[[#This Row],[WA]]-Table2[[#This Row],[Actual]]</f>
        <v>-0.26666666666667016</v>
      </c>
      <c r="Q452">
        <f>_xlfn.NORM.DIST(Table2[[#This Row],[Bias_WA]],AVERAGE(Table2[Bias_WA]),_xlfn.STDEV.P(Table2[Bias_WA]),FALSE)</f>
        <v>0.58167521131528244</v>
      </c>
      <c r="R452">
        <f>ABS(Table2[[#This Row],[Bias_Arima]])</f>
        <v>9.1942986785140235E-2</v>
      </c>
      <c r="S452">
        <f>ABS(Table2[[#This Row],[Bias_WA]])</f>
        <v>0.26666666666667016</v>
      </c>
    </row>
    <row r="453" spans="1:19" x14ac:dyDescent="0.2">
      <c r="A45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afvalbeheer2020320213</v>
      </c>
      <c r="B453" t="s">
        <v>23</v>
      </c>
      <c r="C453" s="3">
        <v>44013</v>
      </c>
      <c r="D453" s="3">
        <v>44378</v>
      </c>
      <c r="E453">
        <v>4</v>
      </c>
      <c r="F453">
        <v>5.4468731232218088</v>
      </c>
      <c r="G453">
        <v>5.5</v>
      </c>
      <c r="H453">
        <v>5.3126876778191168E-2</v>
      </c>
      <c r="I453">
        <v>0.96594321414893036</v>
      </c>
      <c r="J453">
        <v>-5.3126876778191168E-2</v>
      </c>
      <c r="K453">
        <f>_xlfn.NORM.DIST(Table2[[#This Row],[Bias_RF]],AVERAGE(Table2[Bias_RF]),_xlfn.STDEV.P(Table2[Bias_RF]),FALSE)</f>
        <v>0.3883143231223749</v>
      </c>
      <c r="L453">
        <f>VLOOKUP(Table2[[#This Row],[Key]],[1]!Table1[#Data],7,0)</f>
        <v>5.1946176784737297</v>
      </c>
      <c r="M453">
        <f>VLOOKUP(Table2[[#This Row],[Key]],[1]!Table1[#Data],8,0)</f>
        <v>5.0666666666666602</v>
      </c>
      <c r="N453">
        <f>Table2[[#This Row],[Auto Arima]]-Table2[[#This Row],[Actual]]</f>
        <v>-0.30538232152627032</v>
      </c>
      <c r="O453">
        <f>_xlfn.NORM.DIST(Table2[[#This Row],[Bias_Arima]],AVERAGE(Table2[Bias_Arima]),_xlfn.STDEV.P(Table2[Bias_Arima]),FALSE)</f>
        <v>0.66309303718469903</v>
      </c>
      <c r="P453">
        <f>Table2[[#This Row],[WA]]-Table2[[#This Row],[Actual]]</f>
        <v>-0.43333333333333979</v>
      </c>
      <c r="Q453">
        <f>_xlfn.NORM.DIST(Table2[[#This Row],[Bias_WA]],AVERAGE(Table2[Bias_WA]),_xlfn.STDEV.P(Table2[Bias_WA]),FALSE)</f>
        <v>0.67261241795071192</v>
      </c>
      <c r="R453">
        <f>ABS(Table2[[#This Row],[Bias_Arima]])</f>
        <v>0.30538232152627032</v>
      </c>
      <c r="S453">
        <f>ABS(Table2[[#This Row],[Bias_WA]])</f>
        <v>0.43333333333333979</v>
      </c>
    </row>
    <row r="454" spans="1:19" x14ac:dyDescent="0.2">
      <c r="A45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afvalbeheer2020320214</v>
      </c>
      <c r="B454" t="s">
        <v>23</v>
      </c>
      <c r="C454" s="3">
        <v>44013</v>
      </c>
      <c r="D454" s="3">
        <v>44470</v>
      </c>
      <c r="E454">
        <v>5</v>
      </c>
      <c r="F454">
        <v>5.4793838375075223</v>
      </c>
      <c r="G454">
        <v>6.5</v>
      </c>
      <c r="H454">
        <v>1.0206161624924781</v>
      </c>
      <c r="I454">
        <v>15.701787115268891</v>
      </c>
      <c r="J454">
        <v>-1.0206161624924781</v>
      </c>
      <c r="K454">
        <f>_xlfn.NORM.DIST(Table2[[#This Row],[Bias_RF]],AVERAGE(Table2[Bias_RF]),_xlfn.STDEV.P(Table2[Bias_RF]),FALSE)</f>
        <v>0.48178395846712874</v>
      </c>
      <c r="L454">
        <f>VLOOKUP(Table2[[#This Row],[Key]],[1]!Table1[#Data],7,0)</f>
        <v>6.0967136681884702</v>
      </c>
      <c r="M454">
        <f>VLOOKUP(Table2[[#This Row],[Key]],[1]!Table1[#Data],8,0)</f>
        <v>5.5333333333333297</v>
      </c>
      <c r="N454">
        <f>Table2[[#This Row],[Auto Arima]]-Table2[[#This Row],[Actual]]</f>
        <v>-0.40328633181152984</v>
      </c>
      <c r="O454">
        <f>_xlfn.NORM.DIST(Table2[[#This Row],[Bias_Arima]],AVERAGE(Table2[Bias_Arima]),_xlfn.STDEV.P(Table2[Bias_Arima]),FALSE)</f>
        <v>0.62920875876936333</v>
      </c>
      <c r="P454">
        <f>Table2[[#This Row],[WA]]-Table2[[#This Row],[Actual]]</f>
        <v>-0.96666666666667034</v>
      </c>
      <c r="Q454">
        <f>_xlfn.NORM.DIST(Table2[[#This Row],[Bias_WA]],AVERAGE(Table2[Bias_WA]),_xlfn.STDEV.P(Table2[Bias_WA]),FALSE)</f>
        <v>0.59032583876504263</v>
      </c>
      <c r="R454">
        <f>ABS(Table2[[#This Row],[Bias_Arima]])</f>
        <v>0.40328633181152984</v>
      </c>
      <c r="S454">
        <f>ABS(Table2[[#This Row],[Bias_WA]])</f>
        <v>0.96666666666667034</v>
      </c>
    </row>
    <row r="455" spans="1:19" x14ac:dyDescent="0.2">
      <c r="A45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afvalbeheer2020320221</v>
      </c>
      <c r="B455" t="s">
        <v>23</v>
      </c>
      <c r="C455" s="3">
        <v>44013</v>
      </c>
      <c r="D455" s="3">
        <v>44562</v>
      </c>
      <c r="E455">
        <v>6</v>
      </c>
      <c r="F455">
        <v>5.475050504174189</v>
      </c>
      <c r="G455">
        <v>7.4</v>
      </c>
      <c r="H455">
        <v>1.9249494958258111</v>
      </c>
      <c r="I455">
        <v>26.012831024673119</v>
      </c>
      <c r="J455">
        <v>-1.9249494958258111</v>
      </c>
      <c r="K455">
        <f>_xlfn.NORM.DIST(Table2[[#This Row],[Bias_RF]],AVERAGE(Table2[Bias_RF]),_xlfn.STDEV.P(Table2[Bias_RF]),FALSE)</f>
        <v>0.12109945944113916</v>
      </c>
      <c r="L455">
        <f>VLOOKUP(Table2[[#This Row],[Key]],[1]!Table1[#Data],7,0)</f>
        <v>6.7107794990552003</v>
      </c>
      <c r="M455">
        <f>VLOOKUP(Table2[[#This Row],[Key]],[1]!Table1[#Data],8,0)</f>
        <v>6.1999999999999904</v>
      </c>
      <c r="N455">
        <f>Table2[[#This Row],[Auto Arima]]-Table2[[#This Row],[Actual]]</f>
        <v>-0.68922050094480003</v>
      </c>
      <c r="O455">
        <f>_xlfn.NORM.DIST(Table2[[#This Row],[Bias_Arima]],AVERAGE(Table2[Bias_Arima]),_xlfn.STDEV.P(Table2[Bias_Arima]),FALSE)</f>
        <v>0.46008345003947432</v>
      </c>
      <c r="P455">
        <f>Table2[[#This Row],[WA]]-Table2[[#This Row],[Actual]]</f>
        <v>-1.2000000000000099</v>
      </c>
      <c r="Q455">
        <f>_xlfn.NORM.DIST(Table2[[#This Row],[Bias_WA]],AVERAGE(Table2[Bias_WA]),_xlfn.STDEV.P(Table2[Bias_WA]),FALSE)</f>
        <v>0.41919120663794379</v>
      </c>
      <c r="R455">
        <f>ABS(Table2[[#This Row],[Bias_Arima]])</f>
        <v>0.68922050094480003</v>
      </c>
      <c r="S455">
        <f>ABS(Table2[[#This Row],[Bias_WA]])</f>
        <v>1.2000000000000099</v>
      </c>
    </row>
    <row r="456" spans="1:19" x14ac:dyDescent="0.2">
      <c r="A45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afvalbeheer2020320222</v>
      </c>
      <c r="B456" t="s">
        <v>23</v>
      </c>
      <c r="C456" s="3">
        <v>44013</v>
      </c>
      <c r="D456" s="3">
        <v>44652</v>
      </c>
      <c r="E456">
        <v>7</v>
      </c>
      <c r="F456">
        <v>5.4468731232218088</v>
      </c>
      <c r="G456">
        <v>6.3</v>
      </c>
      <c r="H456">
        <v>0.85312687677819099</v>
      </c>
      <c r="I456">
        <v>13.54169645679668</v>
      </c>
      <c r="J456">
        <v>-0.85312687677819099</v>
      </c>
      <c r="K456">
        <f>_xlfn.NORM.DIST(Table2[[#This Row],[Bias_RF]],AVERAGE(Table2[Bias_RF]),_xlfn.STDEV.P(Table2[Bias_RF]),FALSE)</f>
        <v>0.52606294628281303</v>
      </c>
      <c r="L456">
        <f>VLOOKUP(Table2[[#This Row],[Key]],[1]!Table1[#Data],7,0)</f>
        <v>5.9656533089105004</v>
      </c>
      <c r="M456">
        <f>VLOOKUP(Table2[[#This Row],[Key]],[1]!Table1[#Data],8,0)</f>
        <v>5.43333333333333</v>
      </c>
      <c r="N456">
        <f>Table2[[#This Row],[Auto Arima]]-Table2[[#This Row],[Actual]]</f>
        <v>-0.33434669108949944</v>
      </c>
      <c r="O456">
        <f>_xlfn.NORM.DIST(Table2[[#This Row],[Bias_Arima]],AVERAGE(Table2[Bias_Arima]),_xlfn.STDEV.P(Table2[Bias_Arima]),FALSE)</f>
        <v>0.65478447532625916</v>
      </c>
      <c r="P456">
        <f>Table2[[#This Row],[WA]]-Table2[[#This Row],[Actual]]</f>
        <v>-0.8666666666666698</v>
      </c>
      <c r="Q456">
        <f>_xlfn.NORM.DIST(Table2[[#This Row],[Bias_WA]],AVERAGE(Table2[Bias_WA]),_xlfn.STDEV.P(Table2[Bias_WA]),FALSE)</f>
        <v>0.64822748887047821</v>
      </c>
      <c r="R456">
        <f>ABS(Table2[[#This Row],[Bias_Arima]])</f>
        <v>0.33434669108949944</v>
      </c>
      <c r="S456">
        <f>ABS(Table2[[#This Row],[Bias_WA]])</f>
        <v>0.8666666666666698</v>
      </c>
    </row>
    <row r="457" spans="1:19" x14ac:dyDescent="0.2">
      <c r="A45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afvalbeheer2020320223</v>
      </c>
      <c r="B457" t="s">
        <v>23</v>
      </c>
      <c r="C457" s="3">
        <v>44013</v>
      </c>
      <c r="D457" s="3">
        <v>44743</v>
      </c>
      <c r="E457">
        <v>8</v>
      </c>
      <c r="F457">
        <v>5.3985243886230743</v>
      </c>
      <c r="G457">
        <v>5.8</v>
      </c>
      <c r="H457">
        <v>0.40147561137692561</v>
      </c>
      <c r="I457">
        <v>6.9219932996021649</v>
      </c>
      <c r="J457">
        <v>-0.40147561137692561</v>
      </c>
      <c r="K457">
        <f>_xlfn.NORM.DIST(Table2[[#This Row],[Bias_RF]],AVERAGE(Table2[Bias_RF]),_xlfn.STDEV.P(Table2[Bias_RF]),FALSE)</f>
        <v>0.51342267650049211</v>
      </c>
      <c r="L457">
        <f>VLOOKUP(Table2[[#This Row],[Key]],[1]!Table1[#Data],7,0)</f>
        <v>5.47728648646879</v>
      </c>
      <c r="M457">
        <f>VLOOKUP(Table2[[#This Row],[Key]],[1]!Table1[#Data],8,0)</f>
        <v>5.0666666666666602</v>
      </c>
      <c r="N457">
        <f>Table2[[#This Row],[Auto Arima]]-Table2[[#This Row],[Actual]]</f>
        <v>-0.32271351353120981</v>
      </c>
      <c r="O457">
        <f>_xlfn.NORM.DIST(Table2[[#This Row],[Bias_Arima]],AVERAGE(Table2[Bias_Arima]),_xlfn.STDEV.P(Table2[Bias_Arima]),FALSE)</f>
        <v>0.65830222078351763</v>
      </c>
      <c r="P457">
        <f>Table2[[#This Row],[WA]]-Table2[[#This Row],[Actual]]</f>
        <v>-0.73333333333333961</v>
      </c>
      <c r="Q457">
        <f>_xlfn.NORM.DIST(Table2[[#This Row],[Bias_WA]],AVERAGE(Table2[Bias_WA]),_xlfn.STDEV.P(Table2[Bias_WA]),FALSE)</f>
        <v>0.69881636677069736</v>
      </c>
      <c r="R457">
        <f>ABS(Table2[[#This Row],[Bias_Arima]])</f>
        <v>0.32271351353120981</v>
      </c>
      <c r="S457">
        <f>ABS(Table2[[#This Row],[Bias_WA]])</f>
        <v>0.73333333333333961</v>
      </c>
    </row>
    <row r="458" spans="1:19" x14ac:dyDescent="0.2">
      <c r="A45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afvalbeheer2020420211</v>
      </c>
      <c r="B458" t="s">
        <v>23</v>
      </c>
      <c r="C458" s="3">
        <v>44105</v>
      </c>
      <c r="D458" s="3">
        <v>44197</v>
      </c>
      <c r="E458">
        <v>1</v>
      </c>
      <c r="F458">
        <v>5.5324723845598847</v>
      </c>
      <c r="G458">
        <v>5.7</v>
      </c>
      <c r="H458">
        <v>0.16752761544011549</v>
      </c>
      <c r="I458">
        <v>2.9390809726336049</v>
      </c>
      <c r="J458">
        <v>-0.16752761544011549</v>
      </c>
      <c r="K458">
        <f>_xlfn.NORM.DIST(Table2[[#This Row],[Bias_RF]],AVERAGE(Table2[Bias_RF]),_xlfn.STDEV.P(Table2[Bias_RF]),FALSE)</f>
        <v>0.43639811079486451</v>
      </c>
      <c r="L458">
        <f>VLOOKUP(Table2[[#This Row],[Key]],[1]!Table1[#Data],7,0)</f>
        <v>7.1159112212029099</v>
      </c>
      <c r="M458">
        <f>VLOOKUP(Table2[[#This Row],[Key]],[1]!Table1[#Data],8,0)</f>
        <v>6.1999999999999904</v>
      </c>
      <c r="N458">
        <f>Table2[[#This Row],[Auto Arima]]-Table2[[#This Row],[Actual]]</f>
        <v>1.4159112212029097</v>
      </c>
      <c r="O458">
        <f>_xlfn.NORM.DIST(Table2[[#This Row],[Bias_Arima]],AVERAGE(Table2[Bias_Arima]),_xlfn.STDEV.P(Table2[Bias_Arima]),FALSE)</f>
        <v>1.7425575944015882E-2</v>
      </c>
      <c r="P458">
        <f>Table2[[#This Row],[WA]]-Table2[[#This Row],[Actual]]</f>
        <v>0.49999999999999023</v>
      </c>
      <c r="Q458">
        <f>_xlfn.NORM.DIST(Table2[[#This Row],[Bias_WA]],AVERAGE(Table2[Bias_WA]),_xlfn.STDEV.P(Table2[Bias_WA]),FALSE)</f>
        <v>9.5269097407750095E-2</v>
      </c>
      <c r="R458">
        <f>ABS(Table2[[#This Row],[Bias_Arima]])</f>
        <v>1.4159112212029097</v>
      </c>
      <c r="S458">
        <f>ABS(Table2[[#This Row],[Bias_WA]])</f>
        <v>0.49999999999999023</v>
      </c>
    </row>
    <row r="459" spans="1:19" x14ac:dyDescent="0.2">
      <c r="A45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afvalbeheer2020420212</v>
      </c>
      <c r="B459" t="s">
        <v>23</v>
      </c>
      <c r="C459" s="3">
        <v>44105</v>
      </c>
      <c r="D459" s="3">
        <v>44287</v>
      </c>
      <c r="E459">
        <v>2</v>
      </c>
      <c r="F459">
        <v>5.5537665459540468</v>
      </c>
      <c r="G459">
        <v>5.7</v>
      </c>
      <c r="H459">
        <v>0.14623345404595331</v>
      </c>
      <c r="I459">
        <v>2.5654991937886549</v>
      </c>
      <c r="J459">
        <v>-0.14623345404595331</v>
      </c>
      <c r="K459">
        <f>_xlfn.NORM.DIST(Table2[[#This Row],[Bias_RF]],AVERAGE(Table2[Bias_RF]),_xlfn.STDEV.P(Table2[Bias_RF]),FALSE)</f>
        <v>0.42780986473178068</v>
      </c>
      <c r="L459">
        <f>VLOOKUP(Table2[[#This Row],[Key]],[1]!Table1[#Data],7,0)</f>
        <v>5.7759343192473196</v>
      </c>
      <c r="M459">
        <f>VLOOKUP(Table2[[#This Row],[Key]],[1]!Table1[#Data],8,0)</f>
        <v>5.43333333333333</v>
      </c>
      <c r="N459">
        <f>Table2[[#This Row],[Auto Arima]]-Table2[[#This Row],[Actual]]</f>
        <v>7.5934319247319415E-2</v>
      </c>
      <c r="O459">
        <f>_xlfn.NORM.DIST(Table2[[#This Row],[Bias_Arima]],AVERAGE(Table2[Bias_Arima]),_xlfn.STDEV.P(Table2[Bias_Arima]),FALSE)</f>
        <v>0.62330408874815968</v>
      </c>
      <c r="P459">
        <f>Table2[[#This Row],[WA]]-Table2[[#This Row],[Actual]]</f>
        <v>-0.26666666666667016</v>
      </c>
      <c r="Q459">
        <f>_xlfn.NORM.DIST(Table2[[#This Row],[Bias_WA]],AVERAGE(Table2[Bias_WA]),_xlfn.STDEV.P(Table2[Bias_WA]),FALSE)</f>
        <v>0.58167521131528244</v>
      </c>
      <c r="R459">
        <f>ABS(Table2[[#This Row],[Bias_Arima]])</f>
        <v>7.5934319247319415E-2</v>
      </c>
      <c r="S459">
        <f>ABS(Table2[[#This Row],[Bias_WA]])</f>
        <v>0.26666666666667016</v>
      </c>
    </row>
    <row r="460" spans="1:19" x14ac:dyDescent="0.2">
      <c r="A46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afvalbeheer2020420213</v>
      </c>
      <c r="B460" t="s">
        <v>23</v>
      </c>
      <c r="C460" s="3">
        <v>44105</v>
      </c>
      <c r="D460" s="3">
        <v>44378</v>
      </c>
      <c r="E460">
        <v>3</v>
      </c>
      <c r="F460">
        <v>5.5407010697635712</v>
      </c>
      <c r="G460">
        <v>5.5</v>
      </c>
      <c r="H460">
        <v>4.070106976357124E-2</v>
      </c>
      <c r="I460">
        <v>0.74001945024674975</v>
      </c>
      <c r="J460">
        <v>4.070106976357124E-2</v>
      </c>
      <c r="K460">
        <f>_xlfn.NORM.DIST(Table2[[#This Row],[Bias_RF]],AVERAGE(Table2[Bias_RF]),_xlfn.STDEV.P(Table2[Bias_RF]),FALSE)</f>
        <v>0.3464726110564198</v>
      </c>
      <c r="L460">
        <f>VLOOKUP(Table2[[#This Row],[Key]],[1]!Table1[#Data],7,0)</f>
        <v>5.2759343192473196</v>
      </c>
      <c r="M460">
        <f>VLOOKUP(Table2[[#This Row],[Key]],[1]!Table1[#Data],8,0)</f>
        <v>5.0666666666666602</v>
      </c>
      <c r="N460">
        <f>Table2[[#This Row],[Auto Arima]]-Table2[[#This Row],[Actual]]</f>
        <v>-0.22406568075268041</v>
      </c>
      <c r="O460">
        <f>_xlfn.NORM.DIST(Table2[[#This Row],[Bias_Arima]],AVERAGE(Table2[Bias_Arima]),_xlfn.STDEV.P(Table2[Bias_Arima]),FALSE)</f>
        <v>0.67807158289147851</v>
      </c>
      <c r="P460">
        <f>Table2[[#This Row],[WA]]-Table2[[#This Row],[Actual]]</f>
        <v>-0.43333333333333979</v>
      </c>
      <c r="Q460">
        <f>_xlfn.NORM.DIST(Table2[[#This Row],[Bias_WA]],AVERAGE(Table2[Bias_WA]),_xlfn.STDEV.P(Table2[Bias_WA]),FALSE)</f>
        <v>0.67261241795071192</v>
      </c>
      <c r="R460">
        <f>ABS(Table2[[#This Row],[Bias_Arima]])</f>
        <v>0.22406568075268041</v>
      </c>
      <c r="S460">
        <f>ABS(Table2[[#This Row],[Bias_WA]])</f>
        <v>0.43333333333333979</v>
      </c>
    </row>
    <row r="461" spans="1:19" x14ac:dyDescent="0.2">
      <c r="A46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afvalbeheer2020420214</v>
      </c>
      <c r="B461" t="s">
        <v>23</v>
      </c>
      <c r="C461" s="3">
        <v>44105</v>
      </c>
      <c r="D461" s="3">
        <v>44470</v>
      </c>
      <c r="E461">
        <v>4</v>
      </c>
      <c r="F461">
        <v>5.5864374333999338</v>
      </c>
      <c r="G461">
        <v>6.5</v>
      </c>
      <c r="H461">
        <v>0.91356256660006618</v>
      </c>
      <c r="I461">
        <v>14.054808716924089</v>
      </c>
      <c r="J461">
        <v>-0.91356256660006618</v>
      </c>
      <c r="K461">
        <f>_xlfn.NORM.DIST(Table2[[#This Row],[Bias_RF]],AVERAGE(Table2[Bias_RF]),_xlfn.STDEV.P(Table2[Bias_RF]),FALSE)</f>
        <v>0.51272672242568862</v>
      </c>
      <c r="L461">
        <f>VLOOKUP(Table2[[#This Row],[Key]],[1]!Table1[#Data],7,0)</f>
        <v>5.8759343192473201</v>
      </c>
      <c r="M461">
        <f>VLOOKUP(Table2[[#This Row],[Key]],[1]!Table1[#Data],8,0)</f>
        <v>5.8333333333333304</v>
      </c>
      <c r="N461">
        <f>Table2[[#This Row],[Auto Arima]]-Table2[[#This Row],[Actual]]</f>
        <v>-0.62406568075267987</v>
      </c>
      <c r="O461">
        <f>_xlfn.NORM.DIST(Table2[[#This Row],[Bias_Arima]],AVERAGE(Table2[Bias_Arima]),_xlfn.STDEV.P(Table2[Bias_Arima]),FALSE)</f>
        <v>0.50456448754048089</v>
      </c>
      <c r="P461">
        <f>Table2[[#This Row],[WA]]-Table2[[#This Row],[Actual]]</f>
        <v>-0.66666666666666963</v>
      </c>
      <c r="Q461">
        <f>_xlfn.NORM.DIST(Table2[[#This Row],[Bias_WA]],AVERAGE(Table2[Bias_WA]),_xlfn.STDEV.P(Table2[Bias_WA]),FALSE)</f>
        <v>0.71030881435070081</v>
      </c>
      <c r="R461">
        <f>ABS(Table2[[#This Row],[Bias_Arima]])</f>
        <v>0.62406568075267987</v>
      </c>
      <c r="S461">
        <f>ABS(Table2[[#This Row],[Bias_WA]])</f>
        <v>0.66666666666666963</v>
      </c>
    </row>
    <row r="462" spans="1:19" x14ac:dyDescent="0.2">
      <c r="A46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afvalbeheer2020420221</v>
      </c>
      <c r="B462" t="s">
        <v>23</v>
      </c>
      <c r="C462" s="3">
        <v>44105</v>
      </c>
      <c r="D462" s="3">
        <v>44562</v>
      </c>
      <c r="E462">
        <v>5</v>
      </c>
      <c r="F462">
        <v>5.4980701173826194</v>
      </c>
      <c r="G462">
        <v>7.4</v>
      </c>
      <c r="H462">
        <v>1.9019298826173821</v>
      </c>
      <c r="I462">
        <v>25.701755170505159</v>
      </c>
      <c r="J462">
        <v>-1.9019298826173821</v>
      </c>
      <c r="K462">
        <f>_xlfn.NORM.DIST(Table2[[#This Row],[Bias_RF]],AVERAGE(Table2[Bias_RF]),_xlfn.STDEV.P(Table2[Bias_RF]),FALSE)</f>
        <v>0.12783345076374933</v>
      </c>
      <c r="L462">
        <f>VLOOKUP(Table2[[#This Row],[Key]],[1]!Table1[#Data],7,0)</f>
        <v>7.0956443805360996</v>
      </c>
      <c r="M462">
        <f>VLOOKUP(Table2[[#This Row],[Key]],[1]!Table1[#Data],8,0)</f>
        <v>6.1999999999999904</v>
      </c>
      <c r="N462">
        <f>Table2[[#This Row],[Auto Arima]]-Table2[[#This Row],[Actual]]</f>
        <v>-0.30435561946390077</v>
      </c>
      <c r="O462">
        <f>_xlfn.NORM.DIST(Table2[[#This Row],[Bias_Arima]],AVERAGE(Table2[Bias_Arima]),_xlfn.STDEV.P(Table2[Bias_Arima]),FALSE)</f>
        <v>0.66335972494724682</v>
      </c>
      <c r="P462">
        <f>Table2[[#This Row],[WA]]-Table2[[#This Row],[Actual]]</f>
        <v>-1.2000000000000099</v>
      </c>
      <c r="Q462">
        <f>_xlfn.NORM.DIST(Table2[[#This Row],[Bias_WA]],AVERAGE(Table2[Bias_WA]),_xlfn.STDEV.P(Table2[Bias_WA]),FALSE)</f>
        <v>0.41919120663794379</v>
      </c>
      <c r="R462">
        <f>ABS(Table2[[#This Row],[Bias_Arima]])</f>
        <v>0.30435561946390077</v>
      </c>
      <c r="S462">
        <f>ABS(Table2[[#This Row],[Bias_WA]])</f>
        <v>1.2000000000000099</v>
      </c>
    </row>
    <row r="463" spans="1:19" x14ac:dyDescent="0.2">
      <c r="A46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afvalbeheer2020420222</v>
      </c>
      <c r="B463" t="s">
        <v>23</v>
      </c>
      <c r="C463" s="3">
        <v>44105</v>
      </c>
      <c r="D463" s="3">
        <v>44652</v>
      </c>
      <c r="E463">
        <v>6</v>
      </c>
      <c r="F463">
        <v>5.4758903554778566</v>
      </c>
      <c r="G463">
        <v>6.3</v>
      </c>
      <c r="H463">
        <v>0.82410964452214319</v>
      </c>
      <c r="I463">
        <v>13.08110546860545</v>
      </c>
      <c r="J463">
        <v>-0.82410964452214319</v>
      </c>
      <c r="K463">
        <f>_xlfn.NORM.DIST(Table2[[#This Row],[Bias_RF]],AVERAGE(Table2[Bias_RF]),_xlfn.STDEV.P(Table2[Bias_RF]),FALSE)</f>
        <v>0.53129801932388487</v>
      </c>
      <c r="L463">
        <f>VLOOKUP(Table2[[#This Row],[Key]],[1]!Table1[#Data],7,0)</f>
        <v>5.97771313872137</v>
      </c>
      <c r="M463">
        <f>VLOOKUP(Table2[[#This Row],[Key]],[1]!Table1[#Data],8,0)</f>
        <v>5.43333333333333</v>
      </c>
      <c r="N463">
        <f>Table2[[#This Row],[Auto Arima]]-Table2[[#This Row],[Actual]]</f>
        <v>-0.32228686127862982</v>
      </c>
      <c r="O463">
        <f>_xlfn.NORM.DIST(Table2[[#This Row],[Bias_Arima]],AVERAGE(Table2[Bias_Arima]),_xlfn.STDEV.P(Table2[Bias_Arima]),FALSE)</f>
        <v>0.65842665965362235</v>
      </c>
      <c r="P463">
        <f>Table2[[#This Row],[WA]]-Table2[[#This Row],[Actual]]</f>
        <v>-0.8666666666666698</v>
      </c>
      <c r="Q463">
        <f>_xlfn.NORM.DIST(Table2[[#This Row],[Bias_WA]],AVERAGE(Table2[Bias_WA]),_xlfn.STDEV.P(Table2[Bias_WA]),FALSE)</f>
        <v>0.64822748887047821</v>
      </c>
      <c r="R463">
        <f>ABS(Table2[[#This Row],[Bias_Arima]])</f>
        <v>0.32228686127862982</v>
      </c>
      <c r="S463">
        <f>ABS(Table2[[#This Row],[Bias_WA]])</f>
        <v>0.8666666666666698</v>
      </c>
    </row>
    <row r="464" spans="1:19" x14ac:dyDescent="0.2">
      <c r="A46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afvalbeheer2020420223</v>
      </c>
      <c r="B464" t="s">
        <v>23</v>
      </c>
      <c r="C464" s="3">
        <v>44105</v>
      </c>
      <c r="D464" s="3">
        <v>44743</v>
      </c>
      <c r="E464">
        <v>7</v>
      </c>
      <c r="F464">
        <v>5.4603533369408384</v>
      </c>
      <c r="G464">
        <v>5.8</v>
      </c>
      <c r="H464">
        <v>0.33964666305916152</v>
      </c>
      <c r="I464">
        <v>5.8559769492958873</v>
      </c>
      <c r="J464">
        <v>-0.33964666305916152</v>
      </c>
      <c r="K464">
        <f>_xlfn.NORM.DIST(Table2[[#This Row],[Bias_RF]],AVERAGE(Table2[Bias_RF]),_xlfn.STDEV.P(Table2[Bias_RF]),FALSE)</f>
        <v>0.49675158796233981</v>
      </c>
      <c r="L464">
        <f>VLOOKUP(Table2[[#This Row],[Key]],[1]!Table1[#Data],7,0)</f>
        <v>5.47771313872137</v>
      </c>
      <c r="M464">
        <f>VLOOKUP(Table2[[#This Row],[Key]],[1]!Table1[#Data],8,0)</f>
        <v>5.0666666666666602</v>
      </c>
      <c r="N464">
        <f>Table2[[#This Row],[Auto Arima]]-Table2[[#This Row],[Actual]]</f>
        <v>-0.32228686127862982</v>
      </c>
      <c r="O464">
        <f>_xlfn.NORM.DIST(Table2[[#This Row],[Bias_Arima]],AVERAGE(Table2[Bias_Arima]),_xlfn.STDEV.P(Table2[Bias_Arima]),FALSE)</f>
        <v>0.65842665965362235</v>
      </c>
      <c r="P464">
        <f>Table2[[#This Row],[WA]]-Table2[[#This Row],[Actual]]</f>
        <v>-0.73333333333333961</v>
      </c>
      <c r="Q464">
        <f>_xlfn.NORM.DIST(Table2[[#This Row],[Bias_WA]],AVERAGE(Table2[Bias_WA]),_xlfn.STDEV.P(Table2[Bias_WA]),FALSE)</f>
        <v>0.69881636677069736</v>
      </c>
      <c r="R464">
        <f>ABS(Table2[[#This Row],[Bias_Arima]])</f>
        <v>0.32228686127862982</v>
      </c>
      <c r="S464">
        <f>ABS(Table2[[#This Row],[Bias_WA]])</f>
        <v>0.73333333333333961</v>
      </c>
    </row>
    <row r="465" spans="1:19" x14ac:dyDescent="0.2">
      <c r="A46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afvalbeheer2020420224</v>
      </c>
      <c r="B465" t="s">
        <v>23</v>
      </c>
      <c r="C465" s="3">
        <v>44105</v>
      </c>
      <c r="D465" s="3">
        <v>44835</v>
      </c>
      <c r="E465">
        <v>8</v>
      </c>
      <c r="F465">
        <v>5.453228336940839</v>
      </c>
      <c r="G465">
        <v>7.1</v>
      </c>
      <c r="H465">
        <v>1.6467716630591609</v>
      </c>
      <c r="I465">
        <v>23.19396708534029</v>
      </c>
      <c r="J465">
        <v>-1.6467716630591609</v>
      </c>
      <c r="K465">
        <f>_xlfn.NORM.DIST(Table2[[#This Row],[Bias_RF]],AVERAGE(Table2[Bias_RF]),_xlfn.STDEV.P(Table2[Bias_RF]),FALSE)</f>
        <v>0.21793911158396193</v>
      </c>
      <c r="L465">
        <f>VLOOKUP(Table2[[#This Row],[Key]],[1]!Table1[#Data],7,0)</f>
        <v>6.0777131387213696</v>
      </c>
      <c r="M465">
        <f>VLOOKUP(Table2[[#This Row],[Key]],[1]!Table1[#Data],8,0)</f>
        <v>5.8333333333333304</v>
      </c>
      <c r="N465">
        <f>Table2[[#This Row],[Auto Arima]]-Table2[[#This Row],[Actual]]</f>
        <v>-1.02228686127863</v>
      </c>
      <c r="O465">
        <f>_xlfn.NORM.DIST(Table2[[#This Row],[Bias_Arima]],AVERAGE(Table2[Bias_Arima]),_xlfn.STDEV.P(Table2[Bias_Arima]),FALSE)</f>
        <v>0.23661752902678268</v>
      </c>
      <c r="P465">
        <f>Table2[[#This Row],[WA]]-Table2[[#This Row],[Actual]]</f>
        <v>-1.2666666666666693</v>
      </c>
      <c r="Q465">
        <f>_xlfn.NORM.DIST(Table2[[#This Row],[Bias_WA]],AVERAGE(Table2[Bias_WA]),_xlfn.STDEV.P(Table2[Bias_WA]),FALSE)</f>
        <v>0.36819828042590091</v>
      </c>
      <c r="R465">
        <f>ABS(Table2[[#This Row],[Bias_Arima]])</f>
        <v>1.02228686127863</v>
      </c>
      <c r="S465">
        <f>ABS(Table2[[#This Row],[Bias_WA]])</f>
        <v>1.2666666666666693</v>
      </c>
    </row>
    <row r="466" spans="1:19" x14ac:dyDescent="0.2">
      <c r="A46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afvalbeheer2021120212</v>
      </c>
      <c r="B466" t="s">
        <v>23</v>
      </c>
      <c r="C466" s="3">
        <v>44197</v>
      </c>
      <c r="D466" s="3">
        <v>44287</v>
      </c>
      <c r="E466">
        <v>1</v>
      </c>
      <c r="F466">
        <v>5.6343840033332686</v>
      </c>
      <c r="G466">
        <v>5.7</v>
      </c>
      <c r="H466">
        <v>6.5615996666731569E-2</v>
      </c>
      <c r="I466">
        <v>1.151157836258448</v>
      </c>
      <c r="J466">
        <v>-6.5615996666731569E-2</v>
      </c>
      <c r="K466">
        <f>_xlfn.NORM.DIST(Table2[[#This Row],[Bias_RF]],AVERAGE(Table2[Bias_RF]),_xlfn.STDEV.P(Table2[Bias_RF]),FALSE)</f>
        <v>0.39376310599132408</v>
      </c>
      <c r="L466">
        <f>VLOOKUP(Table2[[#This Row],[Key]],[1]!Table1[#Data],7,0)</f>
        <v>5.5415437313969997</v>
      </c>
      <c r="M466">
        <f>VLOOKUP(Table2[[#This Row],[Key]],[1]!Table1[#Data],8,0)</f>
        <v>5.43333333333333</v>
      </c>
      <c r="N466">
        <f>Table2[[#This Row],[Auto Arima]]-Table2[[#This Row],[Actual]]</f>
        <v>-0.15845626860300044</v>
      </c>
      <c r="O466">
        <f>_xlfn.NORM.DIST(Table2[[#This Row],[Bias_Arima]],AVERAGE(Table2[Bias_Arima]),_xlfn.STDEV.P(Table2[Bias_Arima]),FALSE)</f>
        <v>0.68077674548858336</v>
      </c>
      <c r="P466">
        <f>Table2[[#This Row],[WA]]-Table2[[#This Row],[Actual]]</f>
        <v>-0.26666666666667016</v>
      </c>
      <c r="Q466">
        <f>_xlfn.NORM.DIST(Table2[[#This Row],[Bias_WA]],AVERAGE(Table2[Bias_WA]),_xlfn.STDEV.P(Table2[Bias_WA]),FALSE)</f>
        <v>0.58167521131528244</v>
      </c>
      <c r="R466">
        <f>ABS(Table2[[#This Row],[Bias_Arima]])</f>
        <v>0.15845626860300044</v>
      </c>
      <c r="S466">
        <f>ABS(Table2[[#This Row],[Bias_WA]])</f>
        <v>0.26666666666667016</v>
      </c>
    </row>
    <row r="467" spans="1:19" x14ac:dyDescent="0.2">
      <c r="A46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afvalbeheer2021120213</v>
      </c>
      <c r="B467" t="s">
        <v>23</v>
      </c>
      <c r="C467" s="3">
        <v>44197</v>
      </c>
      <c r="D467" s="3">
        <v>44378</v>
      </c>
      <c r="E467">
        <v>2</v>
      </c>
      <c r="F467">
        <v>5.6212828128570784</v>
      </c>
      <c r="G467">
        <v>5.5</v>
      </c>
      <c r="H467">
        <v>0.1212828128570775</v>
      </c>
      <c r="I467">
        <v>2.205142051946865</v>
      </c>
      <c r="J467">
        <v>0.1212828128570775</v>
      </c>
      <c r="K467">
        <f>_xlfn.NORM.DIST(Table2[[#This Row],[Bias_RF]],AVERAGE(Table2[Bias_RF]),_xlfn.STDEV.P(Table2[Bias_RF]),FALSE)</f>
        <v>0.31005487134467891</v>
      </c>
      <c r="L467">
        <f>VLOOKUP(Table2[[#This Row],[Key]],[1]!Table1[#Data],7,0)</f>
        <v>5.13061736270555</v>
      </c>
      <c r="M467">
        <f>VLOOKUP(Table2[[#This Row],[Key]],[1]!Table1[#Data],8,0)</f>
        <v>5.0666666666666602</v>
      </c>
      <c r="N467">
        <f>Table2[[#This Row],[Auto Arima]]-Table2[[#This Row],[Actual]]</f>
        <v>-0.36938263729444998</v>
      </c>
      <c r="O467">
        <f>_xlfn.NORM.DIST(Table2[[#This Row],[Bias_Arima]],AVERAGE(Table2[Bias_Arima]),_xlfn.STDEV.P(Table2[Bias_Arima]),FALSE)</f>
        <v>0.64277044061360589</v>
      </c>
      <c r="P467">
        <f>Table2[[#This Row],[WA]]-Table2[[#This Row],[Actual]]</f>
        <v>-0.43333333333333979</v>
      </c>
      <c r="Q467">
        <f>_xlfn.NORM.DIST(Table2[[#This Row],[Bias_WA]],AVERAGE(Table2[Bias_WA]),_xlfn.STDEV.P(Table2[Bias_WA]),FALSE)</f>
        <v>0.67261241795071192</v>
      </c>
      <c r="R467">
        <f>ABS(Table2[[#This Row],[Bias_Arima]])</f>
        <v>0.36938263729444998</v>
      </c>
      <c r="S467">
        <f>ABS(Table2[[#This Row],[Bias_WA]])</f>
        <v>0.43333333333333979</v>
      </c>
    </row>
    <row r="468" spans="1:19" x14ac:dyDescent="0.2">
      <c r="A46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afvalbeheer2021120214</v>
      </c>
      <c r="B468" t="s">
        <v>23</v>
      </c>
      <c r="C468" s="3">
        <v>44197</v>
      </c>
      <c r="D468" s="3">
        <v>44470</v>
      </c>
      <c r="E468">
        <v>3</v>
      </c>
      <c r="F468">
        <v>5.6633899557142202</v>
      </c>
      <c r="G468">
        <v>6.5</v>
      </c>
      <c r="H468">
        <v>0.83661004428577979</v>
      </c>
      <c r="I468">
        <v>12.870923758242769</v>
      </c>
      <c r="J468">
        <v>-0.83661004428577979</v>
      </c>
      <c r="K468">
        <f>_xlfn.NORM.DIST(Table2[[#This Row],[Bias_RF]],AVERAGE(Table2[Bias_RF]),_xlfn.STDEV.P(Table2[Bias_RF]),FALSE)</f>
        <v>0.52913855632623341</v>
      </c>
      <c r="L468">
        <f>VLOOKUP(Table2[[#This Row],[Key]],[1]!Table1[#Data],7,0)</f>
        <v>5.9978382566311996</v>
      </c>
      <c r="M468">
        <f>VLOOKUP(Table2[[#This Row],[Key]],[1]!Table1[#Data],8,0)</f>
        <v>5.8333333333333304</v>
      </c>
      <c r="N468">
        <f>Table2[[#This Row],[Auto Arima]]-Table2[[#This Row],[Actual]]</f>
        <v>-0.50216174336880037</v>
      </c>
      <c r="O468">
        <f>_xlfn.NORM.DIST(Table2[[#This Row],[Bias_Arima]],AVERAGE(Table2[Bias_Arima]),_xlfn.STDEV.P(Table2[Bias_Arima]),FALSE)</f>
        <v>0.58007062898276607</v>
      </c>
      <c r="P468">
        <f>Table2[[#This Row],[WA]]-Table2[[#This Row],[Actual]]</f>
        <v>-0.66666666666666963</v>
      </c>
      <c r="Q468">
        <f>_xlfn.NORM.DIST(Table2[[#This Row],[Bias_WA]],AVERAGE(Table2[Bias_WA]),_xlfn.STDEV.P(Table2[Bias_WA]),FALSE)</f>
        <v>0.71030881435070081</v>
      </c>
      <c r="R468">
        <f>ABS(Table2[[#This Row],[Bias_Arima]])</f>
        <v>0.50216174336880037</v>
      </c>
      <c r="S468">
        <f>ABS(Table2[[#This Row],[Bias_WA]])</f>
        <v>0.66666666666666963</v>
      </c>
    </row>
    <row r="469" spans="1:19" x14ac:dyDescent="0.2">
      <c r="A46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afvalbeheer2021120221</v>
      </c>
      <c r="B469" t="s">
        <v>23</v>
      </c>
      <c r="C469" s="3">
        <v>44197</v>
      </c>
      <c r="D469" s="3">
        <v>44562</v>
      </c>
      <c r="E469">
        <v>4</v>
      </c>
      <c r="F469">
        <v>5.5283993394677218</v>
      </c>
      <c r="G469">
        <v>7.4</v>
      </c>
      <c r="H469">
        <v>1.871600660532279</v>
      </c>
      <c r="I469">
        <v>25.291900818003761</v>
      </c>
      <c r="J469">
        <v>-1.871600660532279</v>
      </c>
      <c r="K469">
        <f>_xlfn.NORM.DIST(Table2[[#This Row],[Bias_RF]],AVERAGE(Table2[Bias_RF]),_xlfn.STDEV.P(Table2[Bias_RF]),FALSE)</f>
        <v>0.13707327106231124</v>
      </c>
      <c r="L469">
        <f>VLOOKUP(Table2[[#This Row],[Key]],[1]!Table1[#Data],7,0)</f>
        <v>6.52283366441507</v>
      </c>
      <c r="M469">
        <f>VLOOKUP(Table2[[#This Row],[Key]],[1]!Table1[#Data],8,0)</f>
        <v>6.1666666666666599</v>
      </c>
      <c r="N469">
        <f>Table2[[#This Row],[Auto Arima]]-Table2[[#This Row],[Actual]]</f>
        <v>-0.8771663355849304</v>
      </c>
      <c r="O469">
        <f>_xlfn.NORM.DIST(Table2[[#This Row],[Bias_Arima]],AVERAGE(Table2[Bias_Arima]),_xlfn.STDEV.P(Table2[Bias_Arima]),FALSE)</f>
        <v>0.32894970534195811</v>
      </c>
      <c r="P469">
        <f>Table2[[#This Row],[WA]]-Table2[[#This Row],[Actual]]</f>
        <v>-1.2333333333333405</v>
      </c>
      <c r="Q469">
        <f>_xlfn.NORM.DIST(Table2[[#This Row],[Bias_WA]],AVERAGE(Table2[Bias_WA]),_xlfn.STDEV.P(Table2[Bias_WA]),FALSE)</f>
        <v>0.39356496694449489</v>
      </c>
      <c r="R469">
        <f>ABS(Table2[[#This Row],[Bias_Arima]])</f>
        <v>0.8771663355849304</v>
      </c>
      <c r="S469">
        <f>ABS(Table2[[#This Row],[Bias_WA]])</f>
        <v>1.2333333333333405</v>
      </c>
    </row>
    <row r="470" spans="1:19" x14ac:dyDescent="0.2">
      <c r="A47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afvalbeheer2021120222</v>
      </c>
      <c r="B470" t="s">
        <v>23</v>
      </c>
      <c r="C470" s="3">
        <v>44197</v>
      </c>
      <c r="D470" s="3">
        <v>44652</v>
      </c>
      <c r="E470">
        <v>5</v>
      </c>
      <c r="F470">
        <v>5.5126894188328013</v>
      </c>
      <c r="G470">
        <v>6.3</v>
      </c>
      <c r="H470">
        <v>0.78731058116719854</v>
      </c>
      <c r="I470">
        <v>12.49699335186029</v>
      </c>
      <c r="J470">
        <v>-0.78731058116719854</v>
      </c>
      <c r="K470">
        <f>_xlfn.NORM.DIST(Table2[[#This Row],[Bias_RF]],AVERAGE(Table2[Bias_RF]),_xlfn.STDEV.P(Table2[Bias_RF]),FALSE)</f>
        <v>0.53679523172836674</v>
      </c>
      <c r="L470">
        <f>VLOOKUP(Table2[[#This Row],[Key]],[1]!Table1[#Data],7,0)</f>
        <v>5.9374106724281397</v>
      </c>
      <c r="M470">
        <f>VLOOKUP(Table2[[#This Row],[Key]],[1]!Table1[#Data],8,0)</f>
        <v>5.43333333333333</v>
      </c>
      <c r="N470">
        <f>Table2[[#This Row],[Auto Arima]]-Table2[[#This Row],[Actual]]</f>
        <v>-0.36258932757186013</v>
      </c>
      <c r="O470">
        <f>_xlfn.NORM.DIST(Table2[[#This Row],[Bias_Arima]],AVERAGE(Table2[Bias_Arima]),_xlfn.STDEV.P(Table2[Bias_Arima]),FALSE)</f>
        <v>0.64526285612578194</v>
      </c>
      <c r="P470">
        <f>Table2[[#This Row],[WA]]-Table2[[#This Row],[Actual]]</f>
        <v>-0.8666666666666698</v>
      </c>
      <c r="Q470">
        <f>_xlfn.NORM.DIST(Table2[[#This Row],[Bias_WA]],AVERAGE(Table2[Bias_WA]),_xlfn.STDEV.P(Table2[Bias_WA]),FALSE)</f>
        <v>0.64822748887047821</v>
      </c>
      <c r="R470">
        <f>ABS(Table2[[#This Row],[Bias_Arima]])</f>
        <v>0.36258932757186013</v>
      </c>
      <c r="S470">
        <f>ABS(Table2[[#This Row],[Bias_WA]])</f>
        <v>0.8666666666666698</v>
      </c>
    </row>
    <row r="471" spans="1:19" x14ac:dyDescent="0.2">
      <c r="A47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afvalbeheer2021120223</v>
      </c>
      <c r="B471" t="s">
        <v>23</v>
      </c>
      <c r="C471" s="3">
        <v>44197</v>
      </c>
      <c r="D471" s="3">
        <v>44743</v>
      </c>
      <c r="E471">
        <v>6</v>
      </c>
      <c r="F471">
        <v>5.5028362747546566</v>
      </c>
      <c r="G471">
        <v>5.8</v>
      </c>
      <c r="H471">
        <v>0.29716372524534318</v>
      </c>
      <c r="I471">
        <v>5.1235125042300549</v>
      </c>
      <c r="J471">
        <v>-0.29716372524534318</v>
      </c>
      <c r="K471">
        <f>_xlfn.NORM.DIST(Table2[[#This Row],[Bias_RF]],AVERAGE(Table2[Bias_RF]),_xlfn.STDEV.P(Table2[Bias_RF]),FALSE)</f>
        <v>0.48360400380398366</v>
      </c>
      <c r="L471">
        <f>VLOOKUP(Table2[[#This Row],[Key]],[1]!Table1[#Data],7,0)</f>
        <v>5.44714318579177</v>
      </c>
      <c r="M471">
        <f>VLOOKUP(Table2[[#This Row],[Key]],[1]!Table1[#Data],8,0)</f>
        <v>5.0666666666666602</v>
      </c>
      <c r="N471">
        <f>Table2[[#This Row],[Auto Arima]]-Table2[[#This Row],[Actual]]</f>
        <v>-0.35285681420822979</v>
      </c>
      <c r="O471">
        <f>_xlfn.NORM.DIST(Table2[[#This Row],[Bias_Arima]],AVERAGE(Table2[Bias_Arima]),_xlfn.STDEV.P(Table2[Bias_Arima]),FALSE)</f>
        <v>0.64869850215174207</v>
      </c>
      <c r="P471">
        <f>Table2[[#This Row],[WA]]-Table2[[#This Row],[Actual]]</f>
        <v>-0.73333333333333961</v>
      </c>
      <c r="Q471">
        <f>_xlfn.NORM.DIST(Table2[[#This Row],[Bias_WA]],AVERAGE(Table2[Bias_WA]),_xlfn.STDEV.P(Table2[Bias_WA]),FALSE)</f>
        <v>0.69881636677069736</v>
      </c>
      <c r="R471">
        <f>ABS(Table2[[#This Row],[Bias_Arima]])</f>
        <v>0.35285681420822979</v>
      </c>
      <c r="S471">
        <f>ABS(Table2[[#This Row],[Bias_WA]])</f>
        <v>0.73333333333333961</v>
      </c>
    </row>
    <row r="472" spans="1:19" x14ac:dyDescent="0.2">
      <c r="A47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afvalbeheer2021120224</v>
      </c>
      <c r="B472" t="s">
        <v>23</v>
      </c>
      <c r="C472" s="3">
        <v>44197</v>
      </c>
      <c r="D472" s="3">
        <v>44835</v>
      </c>
      <c r="E472">
        <v>7</v>
      </c>
      <c r="F472">
        <v>5.5028362747546566</v>
      </c>
      <c r="G472">
        <v>7.1</v>
      </c>
      <c r="H472">
        <v>1.597163725245343</v>
      </c>
      <c r="I472">
        <v>22.4952637358499</v>
      </c>
      <c r="J472">
        <v>-1.597163725245343</v>
      </c>
      <c r="K472">
        <f>_xlfn.NORM.DIST(Table2[[#This Row],[Bias_RF]],AVERAGE(Table2[Bias_RF]),_xlfn.STDEV.P(Table2[Bias_RF]),FALSE)</f>
        <v>0.23836486333627815</v>
      </c>
      <c r="L472">
        <f>VLOOKUP(Table2[[#This Row],[Key]],[1]!Table1[#Data],7,0)</f>
        <v>6.0763407258826696</v>
      </c>
      <c r="M472">
        <f>VLOOKUP(Table2[[#This Row],[Key]],[1]!Table1[#Data],8,0)</f>
        <v>5.8333333333333304</v>
      </c>
      <c r="N472">
        <f>Table2[[#This Row],[Auto Arima]]-Table2[[#This Row],[Actual]]</f>
        <v>-1.02365927411733</v>
      </c>
      <c r="O472">
        <f>_xlfn.NORM.DIST(Table2[[#This Row],[Bias_Arima]],AVERAGE(Table2[Bias_Arima]),_xlfn.STDEV.P(Table2[Bias_Arima]),FALSE)</f>
        <v>0.2358123751335747</v>
      </c>
      <c r="P472">
        <f>Table2[[#This Row],[WA]]-Table2[[#This Row],[Actual]]</f>
        <v>-1.2666666666666693</v>
      </c>
      <c r="Q472">
        <f>_xlfn.NORM.DIST(Table2[[#This Row],[Bias_WA]],AVERAGE(Table2[Bias_WA]),_xlfn.STDEV.P(Table2[Bias_WA]),FALSE)</f>
        <v>0.36819828042590091</v>
      </c>
      <c r="R472">
        <f>ABS(Table2[[#This Row],[Bias_Arima]])</f>
        <v>1.02365927411733</v>
      </c>
      <c r="S472">
        <f>ABS(Table2[[#This Row],[Bias_WA]])</f>
        <v>1.2666666666666693</v>
      </c>
    </row>
    <row r="473" spans="1:19" x14ac:dyDescent="0.2">
      <c r="A47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afvalbeheer2021120231</v>
      </c>
      <c r="B473" t="s">
        <v>23</v>
      </c>
      <c r="C473" s="3">
        <v>44197</v>
      </c>
      <c r="D473" s="3">
        <v>44927</v>
      </c>
      <c r="E473">
        <v>8</v>
      </c>
      <c r="F473">
        <v>4.9683426281235112</v>
      </c>
      <c r="G473">
        <v>7.2</v>
      </c>
      <c r="H473">
        <v>2.2316573718764889</v>
      </c>
      <c r="I473">
        <v>30.995241276062341</v>
      </c>
      <c r="J473">
        <v>-2.2316573718764889</v>
      </c>
      <c r="K473">
        <f>_xlfn.NORM.DIST(Table2[[#This Row],[Bias_RF]],AVERAGE(Table2[Bias_RF]),_xlfn.STDEV.P(Table2[Bias_RF]),FALSE)</f>
        <v>5.3572731498724678E-2</v>
      </c>
      <c r="L473">
        <f>VLOOKUP(Table2[[#This Row],[Key]],[1]!Table1[#Data],7,0)</f>
        <v>6.3351001677476102</v>
      </c>
      <c r="M473">
        <f>VLOOKUP(Table2[[#This Row],[Key]],[1]!Table1[#Data],8,0)</f>
        <v>6.1666666666666599</v>
      </c>
      <c r="N473">
        <f>Table2[[#This Row],[Auto Arima]]-Table2[[#This Row],[Actual]]</f>
        <v>-0.86489983225238998</v>
      </c>
      <c r="O473">
        <f>_xlfn.NORM.DIST(Table2[[#This Row],[Bias_Arima]],AVERAGE(Table2[Bias_Arima]),_xlfn.STDEV.P(Table2[Bias_Arima]),FALSE)</f>
        <v>0.33728922469709255</v>
      </c>
      <c r="P473">
        <f>Table2[[#This Row],[WA]]-Table2[[#This Row],[Actual]]</f>
        <v>-1.0333333333333403</v>
      </c>
      <c r="Q473">
        <f>_xlfn.NORM.DIST(Table2[[#This Row],[Bias_WA]],AVERAGE(Table2[Bias_WA]),_xlfn.STDEV.P(Table2[Bias_WA]),FALSE)</f>
        <v>0.54488722871600803</v>
      </c>
      <c r="R473">
        <f>ABS(Table2[[#This Row],[Bias_Arima]])</f>
        <v>0.86489983225238998</v>
      </c>
      <c r="S473">
        <f>ABS(Table2[[#This Row],[Bias_WA]])</f>
        <v>1.0333333333333403</v>
      </c>
    </row>
    <row r="474" spans="1:19" x14ac:dyDescent="0.2">
      <c r="A47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afvalbeheer2021220213</v>
      </c>
      <c r="B474" t="s">
        <v>23</v>
      </c>
      <c r="C474" s="3">
        <v>44287</v>
      </c>
      <c r="D474" s="3">
        <v>44378</v>
      </c>
      <c r="E474">
        <v>1</v>
      </c>
      <c r="F474">
        <v>5.6777000097125114</v>
      </c>
      <c r="G474">
        <v>5.5</v>
      </c>
      <c r="H474">
        <v>0.17770000971251049</v>
      </c>
      <c r="I474">
        <v>3.2309092675001918</v>
      </c>
      <c r="J474">
        <v>0.17770000971251049</v>
      </c>
      <c r="K474">
        <f>_xlfn.NORM.DIST(Table2[[#This Row],[Bias_RF]],AVERAGE(Table2[Bias_RF]),_xlfn.STDEV.P(Table2[Bias_RF]),FALSE)</f>
        <v>0.28479561360788058</v>
      </c>
      <c r="L474">
        <f>VLOOKUP(Table2[[#This Row],[Key]],[1]!Table1[#Data],7,0)</f>
        <v>5.2890737403637198</v>
      </c>
      <c r="M474">
        <f>VLOOKUP(Table2[[#This Row],[Key]],[1]!Table1[#Data],8,0)</f>
        <v>5.0666666666666602</v>
      </c>
      <c r="N474">
        <f>Table2[[#This Row],[Auto Arima]]-Table2[[#This Row],[Actual]]</f>
        <v>-0.2109262596362802</v>
      </c>
      <c r="O474">
        <f>_xlfn.NORM.DIST(Table2[[#This Row],[Bias_Arima]],AVERAGE(Table2[Bias_Arima]),_xlfn.STDEV.P(Table2[Bias_Arima]),FALSE)</f>
        <v>0.67929429336682079</v>
      </c>
      <c r="P474">
        <f>Table2[[#This Row],[WA]]-Table2[[#This Row],[Actual]]</f>
        <v>-0.43333333333333979</v>
      </c>
      <c r="Q474">
        <f>_xlfn.NORM.DIST(Table2[[#This Row],[Bias_WA]],AVERAGE(Table2[Bias_WA]),_xlfn.STDEV.P(Table2[Bias_WA]),FALSE)</f>
        <v>0.67261241795071192</v>
      </c>
      <c r="R474">
        <f>ABS(Table2[[#This Row],[Bias_Arima]])</f>
        <v>0.2109262596362802</v>
      </c>
      <c r="S474">
        <f>ABS(Table2[[#This Row],[Bias_WA]])</f>
        <v>0.43333333333333979</v>
      </c>
    </row>
    <row r="475" spans="1:19" x14ac:dyDescent="0.2">
      <c r="A47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afvalbeheer2021220214</v>
      </c>
      <c r="B475" t="s">
        <v>23</v>
      </c>
      <c r="C475" s="3">
        <v>44287</v>
      </c>
      <c r="D475" s="3">
        <v>44470</v>
      </c>
      <c r="E475">
        <v>2</v>
      </c>
      <c r="F475">
        <v>5.7157392954267969</v>
      </c>
      <c r="G475">
        <v>6.5</v>
      </c>
      <c r="H475">
        <v>0.78426070457320307</v>
      </c>
      <c r="I475">
        <v>12.0655493011262</v>
      </c>
      <c r="J475">
        <v>-0.78426070457320307</v>
      </c>
      <c r="K475">
        <f>_xlfn.NORM.DIST(Table2[[#This Row],[Bias_RF]],AVERAGE(Table2[Bias_RF]),_xlfn.STDEV.P(Table2[Bias_RF]),FALSE)</f>
        <v>0.53719234262772353</v>
      </c>
      <c r="L475">
        <f>VLOOKUP(Table2[[#This Row],[Key]],[1]!Table1[#Data],7,0)</f>
        <v>6.1562946363031701</v>
      </c>
      <c r="M475">
        <f>VLOOKUP(Table2[[#This Row],[Key]],[1]!Table1[#Data],8,0)</f>
        <v>5.8333333333333304</v>
      </c>
      <c r="N475">
        <f>Table2[[#This Row],[Auto Arima]]-Table2[[#This Row],[Actual]]</f>
        <v>-0.34370536369682991</v>
      </c>
      <c r="O475">
        <f>_xlfn.NORM.DIST(Table2[[#This Row],[Bias_Arima]],AVERAGE(Table2[Bias_Arima]),_xlfn.STDEV.P(Table2[Bias_Arima]),FALSE)</f>
        <v>0.65178162489974723</v>
      </c>
      <c r="P475">
        <f>Table2[[#This Row],[WA]]-Table2[[#This Row],[Actual]]</f>
        <v>-0.66666666666666963</v>
      </c>
      <c r="Q475">
        <f>_xlfn.NORM.DIST(Table2[[#This Row],[Bias_WA]],AVERAGE(Table2[Bias_WA]),_xlfn.STDEV.P(Table2[Bias_WA]),FALSE)</f>
        <v>0.71030881435070081</v>
      </c>
      <c r="R475">
        <f>ABS(Table2[[#This Row],[Bias_Arima]])</f>
        <v>0.34370536369682991</v>
      </c>
      <c r="S475">
        <f>ABS(Table2[[#This Row],[Bias_WA]])</f>
        <v>0.66666666666666963</v>
      </c>
    </row>
    <row r="476" spans="1:19" x14ac:dyDescent="0.2">
      <c r="A47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afvalbeheer2021220221</v>
      </c>
      <c r="B476" t="s">
        <v>23</v>
      </c>
      <c r="C476" s="3">
        <v>44287</v>
      </c>
      <c r="D476" s="3">
        <v>44562</v>
      </c>
      <c r="E476">
        <v>3</v>
      </c>
      <c r="F476">
        <v>5.5433631452697636</v>
      </c>
      <c r="G476">
        <v>7.4</v>
      </c>
      <c r="H476">
        <v>1.856636854730237</v>
      </c>
      <c r="I476">
        <v>25.08968722608428</v>
      </c>
      <c r="J476">
        <v>-1.856636854730237</v>
      </c>
      <c r="K476">
        <f>_xlfn.NORM.DIST(Table2[[#This Row],[Bias_RF]],AVERAGE(Table2[Bias_RF]),_xlfn.STDEV.P(Table2[Bias_RF]),FALSE)</f>
        <v>0.14178525559645638</v>
      </c>
      <c r="L476">
        <f>VLOOKUP(Table2[[#This Row],[Key]],[1]!Table1[#Data],7,0)</f>
        <v>6.6812900543384401</v>
      </c>
      <c r="M476">
        <f>VLOOKUP(Table2[[#This Row],[Key]],[1]!Table1[#Data],8,0)</f>
        <v>6.1666666666666599</v>
      </c>
      <c r="N476">
        <f>Table2[[#This Row],[Auto Arima]]-Table2[[#This Row],[Actual]]</f>
        <v>-0.71870994566156021</v>
      </c>
      <c r="O476">
        <f>_xlfn.NORM.DIST(Table2[[#This Row],[Bias_Arima]],AVERAGE(Table2[Bias_Arima]),_xlfn.STDEV.P(Table2[Bias_Arima]),FALSE)</f>
        <v>0.43947135071429549</v>
      </c>
      <c r="P476">
        <f>Table2[[#This Row],[WA]]-Table2[[#This Row],[Actual]]</f>
        <v>-1.2333333333333405</v>
      </c>
      <c r="Q476">
        <f>_xlfn.NORM.DIST(Table2[[#This Row],[Bias_WA]],AVERAGE(Table2[Bias_WA]),_xlfn.STDEV.P(Table2[Bias_WA]),FALSE)</f>
        <v>0.39356496694449489</v>
      </c>
      <c r="R476">
        <f>ABS(Table2[[#This Row],[Bias_Arima]])</f>
        <v>0.71870994566156021</v>
      </c>
      <c r="S476">
        <f>ABS(Table2[[#This Row],[Bias_WA]])</f>
        <v>1.2333333333333405</v>
      </c>
    </row>
    <row r="477" spans="1:19" x14ac:dyDescent="0.2">
      <c r="A47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afvalbeheer2021220222</v>
      </c>
      <c r="B477" t="s">
        <v>23</v>
      </c>
      <c r="C477" s="3">
        <v>44287</v>
      </c>
      <c r="D477" s="3">
        <v>44652</v>
      </c>
      <c r="E477">
        <v>4</v>
      </c>
      <c r="F477">
        <v>5.5214254468570649</v>
      </c>
      <c r="G477">
        <v>6.3</v>
      </c>
      <c r="H477">
        <v>0.77857455314293489</v>
      </c>
      <c r="I477">
        <v>12.35832624036405</v>
      </c>
      <c r="J477">
        <v>-0.77857455314293489</v>
      </c>
      <c r="K477">
        <f>_xlfn.NORM.DIST(Table2[[#This Row],[Bias_RF]],AVERAGE(Table2[Bias_RF]),_xlfn.STDEV.P(Table2[Bias_RF]),FALSE)</f>
        <v>0.53790851549014462</v>
      </c>
      <c r="L477">
        <f>VLOOKUP(Table2[[#This Row],[Key]],[1]!Table1[#Data],7,0)</f>
        <v>6.1647612205565903</v>
      </c>
      <c r="M477">
        <f>VLOOKUP(Table2[[#This Row],[Key]],[1]!Table1[#Data],8,0)</f>
        <v>5.6666666666666599</v>
      </c>
      <c r="N477">
        <f>Table2[[#This Row],[Auto Arima]]-Table2[[#This Row],[Actual]]</f>
        <v>-0.13523877944340956</v>
      </c>
      <c r="O477">
        <f>_xlfn.NORM.DIST(Table2[[#This Row],[Bias_Arima]],AVERAGE(Table2[Bias_Arima]),_xlfn.STDEV.P(Table2[Bias_Arima]),FALSE)</f>
        <v>0.67969174997165371</v>
      </c>
      <c r="P477">
        <f>Table2[[#This Row],[WA]]-Table2[[#This Row],[Actual]]</f>
        <v>-0.63333333333333997</v>
      </c>
      <c r="Q477">
        <f>_xlfn.NORM.DIST(Table2[[#This Row],[Bias_WA]],AVERAGE(Table2[Bias_WA]),_xlfn.STDEV.P(Table2[Bias_WA]),FALSE)</f>
        <v>0.71232937309261235</v>
      </c>
      <c r="R477">
        <f>ABS(Table2[[#This Row],[Bias_Arima]])</f>
        <v>0.13523877944340956</v>
      </c>
      <c r="S477">
        <f>ABS(Table2[[#This Row],[Bias_WA]])</f>
        <v>0.63333333333333997</v>
      </c>
    </row>
    <row r="478" spans="1:19" x14ac:dyDescent="0.2">
      <c r="A47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afvalbeheer2021220223</v>
      </c>
      <c r="B478" t="s">
        <v>23</v>
      </c>
      <c r="C478" s="3">
        <v>44287</v>
      </c>
      <c r="D478" s="3">
        <v>44743</v>
      </c>
      <c r="E478">
        <v>5</v>
      </c>
      <c r="F478">
        <v>5.4822018662709846</v>
      </c>
      <c r="G478">
        <v>5.8</v>
      </c>
      <c r="H478">
        <v>0.31779813372901522</v>
      </c>
      <c r="I478">
        <v>5.4792781677416418</v>
      </c>
      <c r="J478">
        <v>-0.31779813372901522</v>
      </c>
      <c r="K478">
        <f>_xlfn.NORM.DIST(Table2[[#This Row],[Bias_RF]],AVERAGE(Table2[Bias_RF]),_xlfn.STDEV.P(Table2[Bias_RF]),FALSE)</f>
        <v>0.49015242043261992</v>
      </c>
      <c r="L478">
        <f>VLOOKUP(Table2[[#This Row],[Key]],[1]!Table1[#Data],7,0)</f>
        <v>5.6744937452380704</v>
      </c>
      <c r="M478">
        <f>VLOOKUP(Table2[[#This Row],[Key]],[1]!Table1[#Data],8,0)</f>
        <v>5.0666666666666602</v>
      </c>
      <c r="N478">
        <f>Table2[[#This Row],[Auto Arima]]-Table2[[#This Row],[Actual]]</f>
        <v>-0.12550625476192945</v>
      </c>
      <c r="O478">
        <f>_xlfn.NORM.DIST(Table2[[#This Row],[Bias_Arima]],AVERAGE(Table2[Bias_Arima]),_xlfn.STDEV.P(Table2[Bias_Arima]),FALSE)</f>
        <v>0.67892023947521141</v>
      </c>
      <c r="P478">
        <f>Table2[[#This Row],[WA]]-Table2[[#This Row],[Actual]]</f>
        <v>-0.73333333333333961</v>
      </c>
      <c r="Q478">
        <f>_xlfn.NORM.DIST(Table2[[#This Row],[Bias_WA]],AVERAGE(Table2[Bias_WA]),_xlfn.STDEV.P(Table2[Bias_WA]),FALSE)</f>
        <v>0.69881636677069736</v>
      </c>
      <c r="R478">
        <f>ABS(Table2[[#This Row],[Bias_Arima]])</f>
        <v>0.12550625476192945</v>
      </c>
      <c r="S478">
        <f>ABS(Table2[[#This Row],[Bias_WA]])</f>
        <v>0.73333333333333961</v>
      </c>
    </row>
    <row r="479" spans="1:19" x14ac:dyDescent="0.2">
      <c r="A47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afvalbeheer2021220224</v>
      </c>
      <c r="B479" t="s">
        <v>23</v>
      </c>
      <c r="C479" s="3">
        <v>44287</v>
      </c>
      <c r="D479" s="3">
        <v>44835</v>
      </c>
      <c r="E479">
        <v>6</v>
      </c>
      <c r="F479">
        <v>5.4732018662709834</v>
      </c>
      <c r="G479">
        <v>7.1</v>
      </c>
      <c r="H479">
        <v>1.626798133729016</v>
      </c>
      <c r="I479">
        <v>22.912649770831219</v>
      </c>
      <c r="J479">
        <v>-1.626798133729016</v>
      </c>
      <c r="K479">
        <f>_xlfn.NORM.DIST(Table2[[#This Row],[Bias_RF]],AVERAGE(Table2[Bias_RF]),_xlfn.STDEV.P(Table2[Bias_RF]),FALSE)</f>
        <v>0.22606875986441602</v>
      </c>
      <c r="L479">
        <f>VLOOKUP(Table2[[#This Row],[Key]],[1]!Table1[#Data],7,0)</f>
        <v>6.3036912837552403</v>
      </c>
      <c r="M479">
        <f>VLOOKUP(Table2[[#This Row],[Key]],[1]!Table1[#Data],8,0)</f>
        <v>5.8333333333333304</v>
      </c>
      <c r="N479">
        <f>Table2[[#This Row],[Auto Arima]]-Table2[[#This Row],[Actual]]</f>
        <v>-0.7963087162447593</v>
      </c>
      <c r="O479">
        <f>_xlfn.NORM.DIST(Table2[[#This Row],[Bias_Arima]],AVERAGE(Table2[Bias_Arima]),_xlfn.STDEV.P(Table2[Bias_Arima]),FALSE)</f>
        <v>0.38485119649948552</v>
      </c>
      <c r="P479">
        <f>Table2[[#This Row],[WA]]-Table2[[#This Row],[Actual]]</f>
        <v>-1.2666666666666693</v>
      </c>
      <c r="Q479">
        <f>_xlfn.NORM.DIST(Table2[[#This Row],[Bias_WA]],AVERAGE(Table2[Bias_WA]),_xlfn.STDEV.P(Table2[Bias_WA]),FALSE)</f>
        <v>0.36819828042590091</v>
      </c>
      <c r="R479">
        <f>ABS(Table2[[#This Row],[Bias_Arima]])</f>
        <v>0.7963087162447593</v>
      </c>
      <c r="S479">
        <f>ABS(Table2[[#This Row],[Bias_WA]])</f>
        <v>1.2666666666666693</v>
      </c>
    </row>
    <row r="480" spans="1:19" x14ac:dyDescent="0.2">
      <c r="A48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afvalbeheer2021220231</v>
      </c>
      <c r="B480" t="s">
        <v>23</v>
      </c>
      <c r="C480" s="3">
        <v>44287</v>
      </c>
      <c r="D480" s="3">
        <v>44927</v>
      </c>
      <c r="E480">
        <v>7</v>
      </c>
      <c r="F480">
        <v>4.9340153000594178</v>
      </c>
      <c r="G480">
        <v>7.2</v>
      </c>
      <c r="H480">
        <v>2.2659846999405819</v>
      </c>
      <c r="I480">
        <v>31.472009721396979</v>
      </c>
      <c r="J480">
        <v>-2.2659846999405819</v>
      </c>
      <c r="K480">
        <f>_xlfn.NORM.DIST(Table2[[#This Row],[Bias_RF]],AVERAGE(Table2[Bias_RF]),_xlfn.STDEV.P(Table2[Bias_RF]),FALSE)</f>
        <v>4.8366895002185321E-2</v>
      </c>
      <c r="L480">
        <f>VLOOKUP(Table2[[#This Row],[Key]],[1]!Table1[#Data],7,0)</f>
        <v>6.5624506326896501</v>
      </c>
      <c r="M480">
        <f>VLOOKUP(Table2[[#This Row],[Key]],[1]!Table1[#Data],8,0)</f>
        <v>6.1666666666666599</v>
      </c>
      <c r="N480">
        <f>Table2[[#This Row],[Auto Arima]]-Table2[[#This Row],[Actual]]</f>
        <v>-0.63754936731035006</v>
      </c>
      <c r="O480">
        <f>_xlfn.NORM.DIST(Table2[[#This Row],[Bias_Arima]],AVERAGE(Table2[Bias_Arima]),_xlfn.STDEV.P(Table2[Bias_Arima]),FALSE)</f>
        <v>0.49552196820829442</v>
      </c>
      <c r="P480">
        <f>Table2[[#This Row],[WA]]-Table2[[#This Row],[Actual]]</f>
        <v>-1.0333333333333403</v>
      </c>
      <c r="Q480">
        <f>_xlfn.NORM.DIST(Table2[[#This Row],[Bias_WA]],AVERAGE(Table2[Bias_WA]),_xlfn.STDEV.P(Table2[Bias_WA]),FALSE)</f>
        <v>0.54488722871600803</v>
      </c>
      <c r="R480">
        <f>ABS(Table2[[#This Row],[Bias_Arima]])</f>
        <v>0.63754936731035006</v>
      </c>
      <c r="S480">
        <f>ABS(Table2[[#This Row],[Bias_WA]])</f>
        <v>1.0333333333333403</v>
      </c>
    </row>
    <row r="481" spans="1:19" x14ac:dyDescent="0.2">
      <c r="A48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afvalbeheer2021220232</v>
      </c>
      <c r="B481" t="s">
        <v>23</v>
      </c>
      <c r="C481" s="3">
        <v>44287</v>
      </c>
      <c r="D481" s="3">
        <v>45017</v>
      </c>
      <c r="E481">
        <v>8</v>
      </c>
      <c r="F481">
        <v>4.9153323635514816</v>
      </c>
      <c r="G481">
        <v>5.5</v>
      </c>
      <c r="H481">
        <v>0.58466763644851838</v>
      </c>
      <c r="I481">
        <v>10.630320662700329</v>
      </c>
      <c r="J481">
        <v>-0.58466763644851838</v>
      </c>
      <c r="K481">
        <f>_xlfn.NORM.DIST(Table2[[#This Row],[Bias_RF]],AVERAGE(Table2[Bias_RF]),_xlfn.STDEV.P(Table2[Bias_RF]),FALSE)</f>
        <v>0.54290825547855259</v>
      </c>
      <c r="L481">
        <f>VLOOKUP(Table2[[#This Row],[Key]],[1]!Table1[#Data],7,0)</f>
        <v>6.0391420799519304</v>
      </c>
      <c r="M481">
        <f>VLOOKUP(Table2[[#This Row],[Key]],[1]!Table1[#Data],8,0)</f>
        <v>5.6666666666666599</v>
      </c>
      <c r="N481">
        <f>Table2[[#This Row],[Auto Arima]]-Table2[[#This Row],[Actual]]</f>
        <v>0.53914207995193042</v>
      </c>
      <c r="O481">
        <f>_xlfn.NORM.DIST(Table2[[#This Row],[Bias_Arima]],AVERAGE(Table2[Bias_Arima]),_xlfn.STDEV.P(Table2[Bias_Arima]),FALSE)</f>
        <v>0.32703134826921915</v>
      </c>
      <c r="P481">
        <f>Table2[[#This Row],[WA]]-Table2[[#This Row],[Actual]]</f>
        <v>0.16666666666665986</v>
      </c>
      <c r="Q481">
        <f>_xlfn.NORM.DIST(Table2[[#This Row],[Bias_WA]],AVERAGE(Table2[Bias_WA]),_xlfn.STDEV.P(Table2[Bias_WA]),FALSE)</f>
        <v>0.26339324325908536</v>
      </c>
      <c r="R481">
        <f>ABS(Table2[[#This Row],[Bias_Arima]])</f>
        <v>0.53914207995193042</v>
      </c>
      <c r="S481">
        <f>ABS(Table2[[#This Row],[Bias_WA]])</f>
        <v>0.16666666666665986</v>
      </c>
    </row>
    <row r="482" spans="1:19" x14ac:dyDescent="0.2">
      <c r="A48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afvalbeheer2021320214</v>
      </c>
      <c r="B482" t="s">
        <v>23</v>
      </c>
      <c r="C482" s="3">
        <v>44378</v>
      </c>
      <c r="D482" s="3">
        <v>44470</v>
      </c>
      <c r="E482">
        <v>1</v>
      </c>
      <c r="F482">
        <v>5.719804414323244</v>
      </c>
      <c r="G482">
        <v>6.5</v>
      </c>
      <c r="H482">
        <v>0.78019558567675595</v>
      </c>
      <c r="I482">
        <v>12.003009010411629</v>
      </c>
      <c r="J482">
        <v>-0.78019558567675595</v>
      </c>
      <c r="K482">
        <f>_xlfn.NORM.DIST(Table2[[#This Row],[Bias_RF]],AVERAGE(Table2[Bias_RF]),_xlfn.STDEV.P(Table2[Bias_RF]),FALSE)</f>
        <v>0.53770756110640483</v>
      </c>
      <c r="L482">
        <f>VLOOKUP(Table2[[#This Row],[Key]],[1]!Table1[#Data],7,0)</f>
        <v>6.2649326732403896</v>
      </c>
      <c r="M482">
        <f>VLOOKUP(Table2[[#This Row],[Key]],[1]!Table1[#Data],8,0)</f>
        <v>5.8333333333333304</v>
      </c>
      <c r="N482">
        <f>Table2[[#This Row],[Auto Arima]]-Table2[[#This Row],[Actual]]</f>
        <v>-0.2350673267596104</v>
      </c>
      <c r="O482">
        <f>_xlfn.NORM.DIST(Table2[[#This Row],[Bias_Arima]],AVERAGE(Table2[Bias_Arima]),_xlfn.STDEV.P(Table2[Bias_Arima]),FALSE)</f>
        <v>0.67678762632177436</v>
      </c>
      <c r="P482">
        <f>Table2[[#This Row],[WA]]-Table2[[#This Row],[Actual]]</f>
        <v>-0.66666666666666963</v>
      </c>
      <c r="Q482">
        <f>_xlfn.NORM.DIST(Table2[[#This Row],[Bias_WA]],AVERAGE(Table2[Bias_WA]),_xlfn.STDEV.P(Table2[Bias_WA]),FALSE)</f>
        <v>0.71030881435070081</v>
      </c>
      <c r="R482">
        <f>ABS(Table2[[#This Row],[Bias_Arima]])</f>
        <v>0.2350673267596104</v>
      </c>
      <c r="S482">
        <f>ABS(Table2[[#This Row],[Bias_WA]])</f>
        <v>0.66666666666666963</v>
      </c>
    </row>
    <row r="483" spans="1:19" x14ac:dyDescent="0.2">
      <c r="A48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afvalbeheer2021320221</v>
      </c>
      <c r="B483" t="s">
        <v>23</v>
      </c>
      <c r="C483" s="3">
        <v>44378</v>
      </c>
      <c r="D483" s="3">
        <v>44562</v>
      </c>
      <c r="E483">
        <v>2</v>
      </c>
      <c r="F483">
        <v>5.5239950847639134</v>
      </c>
      <c r="G483">
        <v>7.4</v>
      </c>
      <c r="H483">
        <v>1.8760049152360869</v>
      </c>
      <c r="I483">
        <v>25.351417773460629</v>
      </c>
      <c r="J483">
        <v>-1.8760049152360869</v>
      </c>
      <c r="K483">
        <f>_xlfn.NORM.DIST(Table2[[#This Row],[Bias_RF]],AVERAGE(Table2[Bias_RF]),_xlfn.STDEV.P(Table2[Bias_RF]),FALSE)</f>
        <v>0.1357056479727953</v>
      </c>
      <c r="L483">
        <f>VLOOKUP(Table2[[#This Row],[Key]],[1]!Table1[#Data],7,0)</f>
        <v>6.79483600076101</v>
      </c>
      <c r="M483">
        <f>VLOOKUP(Table2[[#This Row],[Key]],[1]!Table1[#Data],8,0)</f>
        <v>6.1666666666666599</v>
      </c>
      <c r="N483">
        <f>Table2[[#This Row],[Auto Arima]]-Table2[[#This Row],[Actual]]</f>
        <v>-0.60516399923899034</v>
      </c>
      <c r="O483">
        <f>_xlfn.NORM.DIST(Table2[[#This Row],[Bias_Arima]],AVERAGE(Table2[Bias_Arima]),_xlfn.STDEV.P(Table2[Bias_Arima]),FALSE)</f>
        <v>0.5170576912375745</v>
      </c>
      <c r="P483">
        <f>Table2[[#This Row],[WA]]-Table2[[#This Row],[Actual]]</f>
        <v>-1.2333333333333405</v>
      </c>
      <c r="Q483">
        <f>_xlfn.NORM.DIST(Table2[[#This Row],[Bias_WA]],AVERAGE(Table2[Bias_WA]),_xlfn.STDEV.P(Table2[Bias_WA]),FALSE)</f>
        <v>0.39356496694449489</v>
      </c>
      <c r="R483">
        <f>ABS(Table2[[#This Row],[Bias_Arima]])</f>
        <v>0.60516399923899034</v>
      </c>
      <c r="S483">
        <f>ABS(Table2[[#This Row],[Bias_WA]])</f>
        <v>1.2333333333333405</v>
      </c>
    </row>
    <row r="484" spans="1:19" x14ac:dyDescent="0.2">
      <c r="A48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afvalbeheer2021320222</v>
      </c>
      <c r="B484" t="s">
        <v>23</v>
      </c>
      <c r="C484" s="3">
        <v>44378</v>
      </c>
      <c r="D484" s="3">
        <v>44652</v>
      </c>
      <c r="E484">
        <v>3</v>
      </c>
      <c r="F484">
        <v>5.5109362824551127</v>
      </c>
      <c r="G484">
        <v>6.3</v>
      </c>
      <c r="H484">
        <v>0.78906371754488713</v>
      </c>
      <c r="I484">
        <v>12.52482091341091</v>
      </c>
      <c r="J484">
        <v>-0.78906371754488713</v>
      </c>
      <c r="K484">
        <f>_xlfn.NORM.DIST(Table2[[#This Row],[Bias_RF]],AVERAGE(Table2[Bias_RF]),_xlfn.STDEV.P(Table2[Bias_RF]),FALSE)</f>
        <v>0.5365628727538958</v>
      </c>
      <c r="L484">
        <f>VLOOKUP(Table2[[#This Row],[Key]],[1]!Table1[#Data],7,0)</f>
        <v>6.31206824167056</v>
      </c>
      <c r="M484">
        <f>VLOOKUP(Table2[[#This Row],[Key]],[1]!Table1[#Data],8,0)</f>
        <v>5.6666666666666599</v>
      </c>
      <c r="N484">
        <f>Table2[[#This Row],[Auto Arima]]-Table2[[#This Row],[Actual]]</f>
        <v>1.2068241670560198E-2</v>
      </c>
      <c r="O484">
        <f>_xlfn.NORM.DIST(Table2[[#This Row],[Bias_Arima]],AVERAGE(Table2[Bias_Arima]),_xlfn.STDEV.P(Table2[Bias_Arima]),FALSE)</f>
        <v>0.6486740898721699</v>
      </c>
      <c r="P484">
        <f>Table2[[#This Row],[WA]]-Table2[[#This Row],[Actual]]</f>
        <v>-0.63333333333333997</v>
      </c>
      <c r="Q484">
        <f>_xlfn.NORM.DIST(Table2[[#This Row],[Bias_WA]],AVERAGE(Table2[Bias_WA]),_xlfn.STDEV.P(Table2[Bias_WA]),FALSE)</f>
        <v>0.71232937309261235</v>
      </c>
      <c r="R484">
        <f>ABS(Table2[[#This Row],[Bias_Arima]])</f>
        <v>1.2068241670560198E-2</v>
      </c>
      <c r="S484">
        <f>ABS(Table2[[#This Row],[Bias_WA]])</f>
        <v>0.63333333333333997</v>
      </c>
    </row>
    <row r="485" spans="1:19" x14ac:dyDescent="0.2">
      <c r="A48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afvalbeheer2021320223</v>
      </c>
      <c r="B485" t="s">
        <v>23</v>
      </c>
      <c r="C485" s="3">
        <v>44378</v>
      </c>
      <c r="D485" s="3">
        <v>44743</v>
      </c>
      <c r="E485">
        <v>4</v>
      </c>
      <c r="F485">
        <v>5.4673704900775553</v>
      </c>
      <c r="G485">
        <v>5.8</v>
      </c>
      <c r="H485">
        <v>0.33262950992244461</v>
      </c>
      <c r="I485">
        <v>5.7349915503869751</v>
      </c>
      <c r="J485">
        <v>-0.33262950992244461</v>
      </c>
      <c r="K485">
        <f>_xlfn.NORM.DIST(Table2[[#This Row],[Bias_RF]],AVERAGE(Table2[Bias_RF]),_xlfn.STDEV.P(Table2[Bias_RF]),FALSE)</f>
        <v>0.49467061299004822</v>
      </c>
      <c r="L485">
        <f>VLOOKUP(Table2[[#This Row],[Key]],[1]!Table1[#Data],7,0)</f>
        <v>5.8421260347104402</v>
      </c>
      <c r="M485">
        <f>VLOOKUP(Table2[[#This Row],[Key]],[1]!Table1[#Data],8,0)</f>
        <v>5.3</v>
      </c>
      <c r="N485">
        <f>Table2[[#This Row],[Auto Arima]]-Table2[[#This Row],[Actual]]</f>
        <v>4.2126034710440408E-2</v>
      </c>
      <c r="O485">
        <f>_xlfn.NORM.DIST(Table2[[#This Row],[Bias_Arima]],AVERAGE(Table2[Bias_Arima]),_xlfn.STDEV.P(Table2[Bias_Arima]),FALSE)</f>
        <v>0.63755088438959973</v>
      </c>
      <c r="P485">
        <f>Table2[[#This Row],[WA]]-Table2[[#This Row],[Actual]]</f>
        <v>-0.5</v>
      </c>
      <c r="Q485">
        <f>_xlfn.NORM.DIST(Table2[[#This Row],[Bias_WA]],AVERAGE(Table2[Bias_WA]),_xlfn.STDEV.P(Table2[Bias_WA]),FALSE)</f>
        <v>0.69538607388356477</v>
      </c>
      <c r="R485">
        <f>ABS(Table2[[#This Row],[Bias_Arima]])</f>
        <v>4.2126034710440408E-2</v>
      </c>
      <c r="S485">
        <f>ABS(Table2[[#This Row],[Bias_WA]])</f>
        <v>0.5</v>
      </c>
    </row>
    <row r="486" spans="1:19" x14ac:dyDescent="0.2">
      <c r="A48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afvalbeheer2021320224</v>
      </c>
      <c r="B486" t="s">
        <v>23</v>
      </c>
      <c r="C486" s="3">
        <v>44378</v>
      </c>
      <c r="D486" s="3">
        <v>44835</v>
      </c>
      <c r="E486">
        <v>5</v>
      </c>
      <c r="F486">
        <v>5.4583704900775558</v>
      </c>
      <c r="G486">
        <v>7.1</v>
      </c>
      <c r="H486">
        <v>1.6416295099224441</v>
      </c>
      <c r="I486">
        <v>23.12154239327386</v>
      </c>
      <c r="J486">
        <v>-1.6416295099224441</v>
      </c>
      <c r="K486">
        <f>_xlfn.NORM.DIST(Table2[[#This Row],[Bias_RF]],AVERAGE(Table2[Bias_RF]),_xlfn.STDEV.P(Table2[Bias_RF]),FALSE)</f>
        <v>0.22001938869948454</v>
      </c>
      <c r="L486">
        <f>VLOOKUP(Table2[[#This Row],[Key]],[1]!Table1[#Data],7,0)</f>
        <v>6.45865107523636</v>
      </c>
      <c r="M486">
        <f>VLOOKUP(Table2[[#This Row],[Key]],[1]!Table1[#Data],8,0)</f>
        <v>5.8333333333333304</v>
      </c>
      <c r="N486">
        <f>Table2[[#This Row],[Auto Arima]]-Table2[[#This Row],[Actual]]</f>
        <v>-0.64134892476363969</v>
      </c>
      <c r="O486">
        <f>_xlfn.NORM.DIST(Table2[[#This Row],[Bias_Arima]],AVERAGE(Table2[Bias_Arima]),_xlfn.STDEV.P(Table2[Bias_Arima]),FALSE)</f>
        <v>0.49295612196164368</v>
      </c>
      <c r="P486">
        <f>Table2[[#This Row],[WA]]-Table2[[#This Row],[Actual]]</f>
        <v>-1.2666666666666693</v>
      </c>
      <c r="Q486">
        <f>_xlfn.NORM.DIST(Table2[[#This Row],[Bias_WA]],AVERAGE(Table2[Bias_WA]),_xlfn.STDEV.P(Table2[Bias_WA]),FALSE)</f>
        <v>0.36819828042590091</v>
      </c>
      <c r="R486">
        <f>ABS(Table2[[#This Row],[Bias_Arima]])</f>
        <v>0.64134892476363969</v>
      </c>
      <c r="S486">
        <f>ABS(Table2[[#This Row],[Bias_WA]])</f>
        <v>1.2666666666666693</v>
      </c>
    </row>
    <row r="487" spans="1:19" x14ac:dyDescent="0.2">
      <c r="A48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afvalbeheer2021320231</v>
      </c>
      <c r="B487" t="s">
        <v>23</v>
      </c>
      <c r="C487" s="3">
        <v>44378</v>
      </c>
      <c r="D487" s="3">
        <v>44927</v>
      </c>
      <c r="E487">
        <v>6</v>
      </c>
      <c r="F487">
        <v>4.9041596869917523</v>
      </c>
      <c r="G487">
        <v>7.2</v>
      </c>
      <c r="H487">
        <v>2.2958403130082479</v>
      </c>
      <c r="I487">
        <v>31.88667101400344</v>
      </c>
      <c r="J487">
        <v>-2.2958403130082479</v>
      </c>
      <c r="K487">
        <f>_xlfn.NORM.DIST(Table2[[#This Row],[Bias_RF]],AVERAGE(Table2[Bias_RF]),_xlfn.STDEV.P(Table2[Bias_RF]),FALSE)</f>
        <v>4.417310290909468E-2</v>
      </c>
      <c r="L487">
        <f>VLOOKUP(Table2[[#This Row],[Key]],[1]!Table1[#Data],7,0)</f>
        <v>6.7139543632635297</v>
      </c>
      <c r="M487">
        <f>VLOOKUP(Table2[[#This Row],[Key]],[1]!Table1[#Data],8,0)</f>
        <v>6.1666666666666599</v>
      </c>
      <c r="N487">
        <f>Table2[[#This Row],[Auto Arima]]-Table2[[#This Row],[Actual]]</f>
        <v>-0.4860456367364705</v>
      </c>
      <c r="O487">
        <f>_xlfn.NORM.DIST(Table2[[#This Row],[Bias_Arima]],AVERAGE(Table2[Bias_Arima]),_xlfn.STDEV.P(Table2[Bias_Arima]),FALSE)</f>
        <v>0.58895288980649563</v>
      </c>
      <c r="P487">
        <f>Table2[[#This Row],[WA]]-Table2[[#This Row],[Actual]]</f>
        <v>-1.0333333333333403</v>
      </c>
      <c r="Q487">
        <f>_xlfn.NORM.DIST(Table2[[#This Row],[Bias_WA]],AVERAGE(Table2[Bias_WA]),_xlfn.STDEV.P(Table2[Bias_WA]),FALSE)</f>
        <v>0.54488722871600803</v>
      </c>
      <c r="R487">
        <f>ABS(Table2[[#This Row],[Bias_Arima]])</f>
        <v>0.4860456367364705</v>
      </c>
      <c r="S487">
        <f>ABS(Table2[[#This Row],[Bias_WA]])</f>
        <v>1.0333333333333403</v>
      </c>
    </row>
    <row r="488" spans="1:19" x14ac:dyDescent="0.2">
      <c r="A48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afvalbeheer2021320232</v>
      </c>
      <c r="B488" t="s">
        <v>23</v>
      </c>
      <c r="C488" s="3">
        <v>44378</v>
      </c>
      <c r="D488" s="3">
        <v>45017</v>
      </c>
      <c r="E488">
        <v>7</v>
      </c>
      <c r="F488">
        <v>4.8880212254532909</v>
      </c>
      <c r="G488">
        <v>5.5</v>
      </c>
      <c r="H488">
        <v>0.61197877454670913</v>
      </c>
      <c r="I488">
        <v>11.126886809940171</v>
      </c>
      <c r="J488">
        <v>-0.61197877454670913</v>
      </c>
      <c r="K488">
        <f>_xlfn.NORM.DIST(Table2[[#This Row],[Bias_RF]],AVERAGE(Table2[Bias_RF]),_xlfn.STDEV.P(Table2[Bias_RF]),FALSE)</f>
        <v>0.54451244180211456</v>
      </c>
      <c r="L488">
        <f>VLOOKUP(Table2[[#This Row],[Key]],[1]!Table1[#Data],7,0)</f>
        <v>6.0083646569133702</v>
      </c>
      <c r="M488">
        <f>VLOOKUP(Table2[[#This Row],[Key]],[1]!Table1[#Data],8,0)</f>
        <v>5.6666666666666599</v>
      </c>
      <c r="N488">
        <f>Table2[[#This Row],[Auto Arima]]-Table2[[#This Row],[Actual]]</f>
        <v>0.50836465691337018</v>
      </c>
      <c r="O488">
        <f>_xlfn.NORM.DIST(Table2[[#This Row],[Bias_Arima]],AVERAGE(Table2[Bias_Arima]),_xlfn.STDEV.P(Table2[Bias_Arima]),FALSE)</f>
        <v>0.34803292458831619</v>
      </c>
      <c r="P488">
        <f>Table2[[#This Row],[WA]]-Table2[[#This Row],[Actual]]</f>
        <v>0.16666666666665986</v>
      </c>
      <c r="Q488">
        <f>_xlfn.NORM.DIST(Table2[[#This Row],[Bias_WA]],AVERAGE(Table2[Bias_WA]),_xlfn.STDEV.P(Table2[Bias_WA]),FALSE)</f>
        <v>0.26339324325908536</v>
      </c>
      <c r="R488">
        <f>ABS(Table2[[#This Row],[Bias_Arima]])</f>
        <v>0.50836465691337018</v>
      </c>
      <c r="S488">
        <f>ABS(Table2[[#This Row],[Bias_WA]])</f>
        <v>0.16666666666665986</v>
      </c>
    </row>
    <row r="489" spans="1:19" x14ac:dyDescent="0.2">
      <c r="A48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afvalbeheer2021320233</v>
      </c>
      <c r="B489" t="s">
        <v>23</v>
      </c>
      <c r="C489" s="3">
        <v>44378</v>
      </c>
      <c r="D489" s="3">
        <v>45108</v>
      </c>
      <c r="E489">
        <v>8</v>
      </c>
      <c r="F489">
        <v>4.8880212254532909</v>
      </c>
      <c r="G489">
        <v>5.8</v>
      </c>
      <c r="H489">
        <v>0.91197877454670895</v>
      </c>
      <c r="I489">
        <v>15.72377197494326</v>
      </c>
      <c r="J489">
        <v>-0.91197877454670895</v>
      </c>
      <c r="K489">
        <f>_xlfn.NORM.DIST(Table2[[#This Row],[Bias_RF]],AVERAGE(Table2[Bias_RF]),_xlfn.STDEV.P(Table2[Bias_RF]),FALSE)</f>
        <v>0.51311657262359389</v>
      </c>
      <c r="L489">
        <f>VLOOKUP(Table2[[#This Row],[Key]],[1]!Table1[#Data],7,0)</f>
        <v>5.7633511573199003</v>
      </c>
      <c r="M489">
        <f>VLOOKUP(Table2[[#This Row],[Key]],[1]!Table1[#Data],8,0)</f>
        <v>5.3</v>
      </c>
      <c r="N489">
        <f>Table2[[#This Row],[Auto Arima]]-Table2[[#This Row],[Actual]]</f>
        <v>-3.6648842680099492E-2</v>
      </c>
      <c r="O489">
        <f>_xlfn.NORM.DIST(Table2[[#This Row],[Bias_Arima]],AVERAGE(Table2[Bias_Arima]),_xlfn.STDEV.P(Table2[Bias_Arima]),FALSE)</f>
        <v>0.66339725677262151</v>
      </c>
      <c r="P489">
        <f>Table2[[#This Row],[WA]]-Table2[[#This Row],[Actual]]</f>
        <v>-0.5</v>
      </c>
      <c r="Q489">
        <f>_xlfn.NORM.DIST(Table2[[#This Row],[Bias_WA]],AVERAGE(Table2[Bias_WA]),_xlfn.STDEV.P(Table2[Bias_WA]),FALSE)</f>
        <v>0.69538607388356477</v>
      </c>
      <c r="R489">
        <f>ABS(Table2[[#This Row],[Bias_Arima]])</f>
        <v>3.6648842680099492E-2</v>
      </c>
      <c r="S489">
        <f>ABS(Table2[[#This Row],[Bias_WA]])</f>
        <v>0.5</v>
      </c>
    </row>
    <row r="490" spans="1:19" x14ac:dyDescent="0.2">
      <c r="A49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afvalbeheer2021420221</v>
      </c>
      <c r="B490" t="s">
        <v>23</v>
      </c>
      <c r="C490" s="3">
        <v>44470</v>
      </c>
      <c r="D490" s="3">
        <v>44562</v>
      </c>
      <c r="E490">
        <v>1</v>
      </c>
      <c r="F490">
        <v>5.577689555838897</v>
      </c>
      <c r="G490">
        <v>7.4</v>
      </c>
      <c r="H490">
        <v>1.8223104441611031</v>
      </c>
      <c r="I490">
        <v>24.625816812987878</v>
      </c>
      <c r="J490">
        <v>-1.8223104441611031</v>
      </c>
      <c r="K490">
        <f>_xlfn.NORM.DIST(Table2[[#This Row],[Bias_RF]],AVERAGE(Table2[Bias_RF]),_xlfn.STDEV.P(Table2[Bias_RF]),FALSE)</f>
        <v>0.1529732823167187</v>
      </c>
      <c r="L490">
        <f>VLOOKUP(Table2[[#This Row],[Key]],[1]!Table1[#Data],7,0)</f>
        <v>6.9097098115922702</v>
      </c>
      <c r="M490">
        <f>VLOOKUP(Table2[[#This Row],[Key]],[1]!Table1[#Data],8,0)</f>
        <v>6.1666666666666599</v>
      </c>
      <c r="N490">
        <f>Table2[[#This Row],[Auto Arima]]-Table2[[#This Row],[Actual]]</f>
        <v>-0.4902901884077302</v>
      </c>
      <c r="O490">
        <f>_xlfn.NORM.DIST(Table2[[#This Row],[Bias_Arima]],AVERAGE(Table2[Bias_Arima]),_xlfn.STDEV.P(Table2[Bias_Arima]),FALSE)</f>
        <v>0.58664348720522008</v>
      </c>
      <c r="P490">
        <f>Table2[[#This Row],[WA]]-Table2[[#This Row],[Actual]]</f>
        <v>-1.2333333333333405</v>
      </c>
      <c r="Q490">
        <f>_xlfn.NORM.DIST(Table2[[#This Row],[Bias_WA]],AVERAGE(Table2[Bias_WA]),_xlfn.STDEV.P(Table2[Bias_WA]),FALSE)</f>
        <v>0.39356496694449489</v>
      </c>
      <c r="R490">
        <f>ABS(Table2[[#This Row],[Bias_Arima]])</f>
        <v>0.4902901884077302</v>
      </c>
      <c r="S490">
        <f>ABS(Table2[[#This Row],[Bias_WA]])</f>
        <v>1.2333333333333405</v>
      </c>
    </row>
    <row r="491" spans="1:19" x14ac:dyDescent="0.2">
      <c r="A49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afvalbeheer2021420222</v>
      </c>
      <c r="B491" t="s">
        <v>23</v>
      </c>
      <c r="C491" s="3">
        <v>44470</v>
      </c>
      <c r="D491" s="3">
        <v>44652</v>
      </c>
      <c r="E491">
        <v>2</v>
      </c>
      <c r="F491">
        <v>5.5632815471808899</v>
      </c>
      <c r="G491">
        <v>6.3</v>
      </c>
      <c r="H491">
        <v>0.73671845281910997</v>
      </c>
      <c r="I491">
        <v>11.69394369554143</v>
      </c>
      <c r="J491">
        <v>-0.73671845281910997</v>
      </c>
      <c r="K491">
        <f>_xlfn.NORM.DIST(Table2[[#This Row],[Bias_RF]],AVERAGE(Table2[Bias_RF]),_xlfn.STDEV.P(Table2[Bias_RF]),FALSE)</f>
        <v>0.54220017345759408</v>
      </c>
      <c r="L491">
        <f>VLOOKUP(Table2[[#This Row],[Key]],[1]!Table1[#Data],7,0)</f>
        <v>6.4517382245880297</v>
      </c>
      <c r="M491">
        <f>VLOOKUP(Table2[[#This Row],[Key]],[1]!Table1[#Data],8,0)</f>
        <v>5.6666666666666599</v>
      </c>
      <c r="N491">
        <f>Table2[[#This Row],[Auto Arima]]-Table2[[#This Row],[Actual]]</f>
        <v>0.15173822458802988</v>
      </c>
      <c r="O491">
        <f>_xlfn.NORM.DIST(Table2[[#This Row],[Bias_Arima]],AVERAGE(Table2[Bias_Arima]),_xlfn.STDEV.P(Table2[Bias_Arima]),FALSE)</f>
        <v>0.58537896895606256</v>
      </c>
      <c r="P491">
        <f>Table2[[#This Row],[WA]]-Table2[[#This Row],[Actual]]</f>
        <v>-0.63333333333333997</v>
      </c>
      <c r="Q491">
        <f>_xlfn.NORM.DIST(Table2[[#This Row],[Bias_WA]],AVERAGE(Table2[Bias_WA]),_xlfn.STDEV.P(Table2[Bias_WA]),FALSE)</f>
        <v>0.71232937309261235</v>
      </c>
      <c r="R491">
        <f>ABS(Table2[[#This Row],[Bias_Arima]])</f>
        <v>0.15173822458802988</v>
      </c>
      <c r="S491">
        <f>ABS(Table2[[#This Row],[Bias_WA]])</f>
        <v>0.63333333333333997</v>
      </c>
    </row>
    <row r="492" spans="1:19" x14ac:dyDescent="0.2">
      <c r="A49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afvalbeheer2021420223</v>
      </c>
      <c r="B492" t="s">
        <v>23</v>
      </c>
      <c r="C492" s="3">
        <v>44470</v>
      </c>
      <c r="D492" s="3">
        <v>44743</v>
      </c>
      <c r="E492">
        <v>3</v>
      </c>
      <c r="F492">
        <v>5.4850361203854607</v>
      </c>
      <c r="G492">
        <v>5.8</v>
      </c>
      <c r="H492">
        <v>0.31496387961453909</v>
      </c>
      <c r="I492">
        <v>5.4304117174920536</v>
      </c>
      <c r="J492">
        <v>-0.31496387961453909</v>
      </c>
      <c r="K492">
        <f>_xlfn.NORM.DIST(Table2[[#This Row],[Bias_RF]],AVERAGE(Table2[Bias_RF]),_xlfn.STDEV.P(Table2[Bias_RF]),FALSE)</f>
        <v>0.48927080674688073</v>
      </c>
      <c r="L492">
        <f>VLOOKUP(Table2[[#This Row],[Key]],[1]!Table1[#Data],7,0)</f>
        <v>5.9681207522013802</v>
      </c>
      <c r="M492">
        <f>VLOOKUP(Table2[[#This Row],[Key]],[1]!Table1[#Data],8,0)</f>
        <v>5.3</v>
      </c>
      <c r="N492">
        <f>Table2[[#This Row],[Auto Arima]]-Table2[[#This Row],[Actual]]</f>
        <v>0.16812075220138034</v>
      </c>
      <c r="O492">
        <f>_xlfn.NORM.DIST(Table2[[#This Row],[Bias_Arima]],AVERAGE(Table2[Bias_Arima]),_xlfn.STDEV.P(Table2[Bias_Arima]),FALSE)</f>
        <v>0.57622191242664067</v>
      </c>
      <c r="P492">
        <f>Table2[[#This Row],[WA]]-Table2[[#This Row],[Actual]]</f>
        <v>-0.5</v>
      </c>
      <c r="Q492">
        <f>_xlfn.NORM.DIST(Table2[[#This Row],[Bias_WA]],AVERAGE(Table2[Bias_WA]),_xlfn.STDEV.P(Table2[Bias_WA]),FALSE)</f>
        <v>0.69538607388356477</v>
      </c>
      <c r="R492">
        <f>ABS(Table2[[#This Row],[Bias_Arima]])</f>
        <v>0.16812075220138034</v>
      </c>
      <c r="S492">
        <f>ABS(Table2[[#This Row],[Bias_WA]])</f>
        <v>0.5</v>
      </c>
    </row>
    <row r="493" spans="1:19" x14ac:dyDescent="0.2">
      <c r="A49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afvalbeheer2021420224</v>
      </c>
      <c r="B493" t="s">
        <v>23</v>
      </c>
      <c r="C493" s="3">
        <v>44470</v>
      </c>
      <c r="D493" s="3">
        <v>44835</v>
      </c>
      <c r="E493">
        <v>4</v>
      </c>
      <c r="F493">
        <v>5.4760361203854622</v>
      </c>
      <c r="G493">
        <v>7.1</v>
      </c>
      <c r="H493">
        <v>1.623963879614537</v>
      </c>
      <c r="I493">
        <v>22.8727306987963</v>
      </c>
      <c r="J493">
        <v>-1.623963879614537</v>
      </c>
      <c r="K493">
        <f>_xlfn.NORM.DIST(Table2[[#This Row],[Bias_RF]],AVERAGE(Table2[Bias_RF]),_xlfn.STDEV.P(Table2[Bias_RF]),FALSE)</f>
        <v>0.22723294002957944</v>
      </c>
      <c r="L493">
        <f>VLOOKUP(Table2[[#This Row],[Key]],[1]!Table1[#Data],7,0)</f>
        <v>6.58996412235253</v>
      </c>
      <c r="M493">
        <f>VLOOKUP(Table2[[#This Row],[Key]],[1]!Table1[#Data],8,0)</f>
        <v>6.1333333333333302</v>
      </c>
      <c r="N493">
        <f>Table2[[#This Row],[Auto Arima]]-Table2[[#This Row],[Actual]]</f>
        <v>-0.5100358776474696</v>
      </c>
      <c r="O493">
        <f>_xlfn.NORM.DIST(Table2[[#This Row],[Bias_Arima]],AVERAGE(Table2[Bias_Arima]),_xlfn.STDEV.P(Table2[Bias_Arima]),FALSE)</f>
        <v>0.57562129687027319</v>
      </c>
      <c r="P493">
        <f>Table2[[#This Row],[WA]]-Table2[[#This Row],[Actual]]</f>
        <v>-0.96666666666666945</v>
      </c>
      <c r="Q493">
        <f>_xlfn.NORM.DIST(Table2[[#This Row],[Bias_WA]],AVERAGE(Table2[Bias_WA]),_xlfn.STDEV.P(Table2[Bias_WA]),FALSE)</f>
        <v>0.5903258387650433</v>
      </c>
      <c r="R493">
        <f>ABS(Table2[[#This Row],[Bias_Arima]])</f>
        <v>0.5100358776474696</v>
      </c>
      <c r="S493">
        <f>ABS(Table2[[#This Row],[Bias_WA]])</f>
        <v>0.96666666666666945</v>
      </c>
    </row>
    <row r="494" spans="1:19" x14ac:dyDescent="0.2">
      <c r="A49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afvalbeheer2021420231</v>
      </c>
      <c r="B494" t="s">
        <v>23</v>
      </c>
      <c r="C494" s="3">
        <v>44470</v>
      </c>
      <c r="D494" s="3">
        <v>44927</v>
      </c>
      <c r="E494">
        <v>5</v>
      </c>
      <c r="F494">
        <v>4.9005960174328589</v>
      </c>
      <c r="G494">
        <v>7.2</v>
      </c>
      <c r="H494">
        <v>2.2994039825671408</v>
      </c>
      <c r="I494">
        <v>31.936166424543629</v>
      </c>
      <c r="J494">
        <v>-2.2994039825671408</v>
      </c>
      <c r="K494">
        <f>_xlfn.NORM.DIST(Table2[[#This Row],[Bias_RF]],AVERAGE(Table2[Bias_RF]),_xlfn.STDEV.P(Table2[Bias_RF]),FALSE)</f>
        <v>4.3692590137986834E-2</v>
      </c>
      <c r="L494">
        <f>VLOOKUP(Table2[[#This Row],[Key]],[1]!Table1[#Data],7,0)</f>
        <v>6.8179567386383697</v>
      </c>
      <c r="M494">
        <f>VLOOKUP(Table2[[#This Row],[Key]],[1]!Table1[#Data],8,0)</f>
        <v>6.1666666666666599</v>
      </c>
      <c r="N494">
        <f>Table2[[#This Row],[Auto Arima]]-Table2[[#This Row],[Actual]]</f>
        <v>-0.38204326136163047</v>
      </c>
      <c r="O494">
        <f>_xlfn.NORM.DIST(Table2[[#This Row],[Bias_Arima]],AVERAGE(Table2[Bias_Arima]),_xlfn.STDEV.P(Table2[Bias_Arima]),FALSE)</f>
        <v>0.63792211093330309</v>
      </c>
      <c r="P494">
        <f>Table2[[#This Row],[WA]]-Table2[[#This Row],[Actual]]</f>
        <v>-1.0333333333333403</v>
      </c>
      <c r="Q494">
        <f>_xlfn.NORM.DIST(Table2[[#This Row],[Bias_WA]],AVERAGE(Table2[Bias_WA]),_xlfn.STDEV.P(Table2[Bias_WA]),FALSE)</f>
        <v>0.54488722871600803</v>
      </c>
      <c r="R494">
        <f>ABS(Table2[[#This Row],[Bias_Arima]])</f>
        <v>0.38204326136163047</v>
      </c>
      <c r="S494">
        <f>ABS(Table2[[#This Row],[Bias_WA]])</f>
        <v>1.0333333333333403</v>
      </c>
    </row>
    <row r="495" spans="1:19" x14ac:dyDescent="0.2">
      <c r="A49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afvalbeheer2021420232</v>
      </c>
      <c r="B495" t="s">
        <v>23</v>
      </c>
      <c r="C495" s="3">
        <v>44470</v>
      </c>
      <c r="D495" s="3">
        <v>45017</v>
      </c>
      <c r="E495">
        <v>6</v>
      </c>
      <c r="F495">
        <v>4.8844575558943966</v>
      </c>
      <c r="G495">
        <v>5.5</v>
      </c>
      <c r="H495">
        <v>0.61554244410560255</v>
      </c>
      <c r="I495">
        <v>11.19168080192005</v>
      </c>
      <c r="J495">
        <v>-0.61554244410560255</v>
      </c>
      <c r="K495">
        <f>_xlfn.NORM.DIST(Table2[[#This Row],[Bias_RF]],AVERAGE(Table2[Bias_RF]),_xlfn.STDEV.P(Table2[Bias_RF]),FALSE)</f>
        <v>0.54466608449674414</v>
      </c>
      <c r="L495">
        <f>VLOOKUP(Table2[[#This Row],[Key]],[1]!Table1[#Data],7,0)</f>
        <v>5.9630048723975202</v>
      </c>
      <c r="M495">
        <f>VLOOKUP(Table2[[#This Row],[Key]],[1]!Table1[#Data],8,0)</f>
        <v>5.6666666666666599</v>
      </c>
      <c r="N495">
        <f>Table2[[#This Row],[Auto Arima]]-Table2[[#This Row],[Actual]]</f>
        <v>0.4630048723975202</v>
      </c>
      <c r="O495">
        <f>_xlfn.NORM.DIST(Table2[[#This Row],[Bias_Arima]],AVERAGE(Table2[Bias_Arima]),_xlfn.STDEV.P(Table2[Bias_Arima]),FALSE)</f>
        <v>0.37955424238703245</v>
      </c>
      <c r="P495">
        <f>Table2[[#This Row],[WA]]-Table2[[#This Row],[Actual]]</f>
        <v>0.16666666666665986</v>
      </c>
      <c r="Q495">
        <f>_xlfn.NORM.DIST(Table2[[#This Row],[Bias_WA]],AVERAGE(Table2[Bias_WA]),_xlfn.STDEV.P(Table2[Bias_WA]),FALSE)</f>
        <v>0.26339324325908536</v>
      </c>
      <c r="R495">
        <f>ABS(Table2[[#This Row],[Bias_Arima]])</f>
        <v>0.4630048723975202</v>
      </c>
      <c r="S495">
        <f>ABS(Table2[[#This Row],[Bias_WA]])</f>
        <v>0.16666666666665986</v>
      </c>
    </row>
    <row r="496" spans="1:19" x14ac:dyDescent="0.2">
      <c r="A49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afvalbeheer2021420233</v>
      </c>
      <c r="B496" t="s">
        <v>23</v>
      </c>
      <c r="C496" s="3">
        <v>44470</v>
      </c>
      <c r="D496" s="3">
        <v>45108</v>
      </c>
      <c r="E496">
        <v>7</v>
      </c>
      <c r="F496">
        <v>4.8844575558943966</v>
      </c>
      <c r="G496">
        <v>5.8</v>
      </c>
      <c r="H496">
        <v>0.91554244410560237</v>
      </c>
      <c r="I496">
        <v>15.78521455354487</v>
      </c>
      <c r="J496">
        <v>-0.91554244410560237</v>
      </c>
      <c r="K496">
        <f>_xlfn.NORM.DIST(Table2[[#This Row],[Bias_RF]],AVERAGE(Table2[Bias_RF]),_xlfn.STDEV.P(Table2[Bias_RF]),FALSE)</f>
        <v>0.51223641365818129</v>
      </c>
      <c r="L496">
        <f>VLOOKUP(Table2[[#This Row],[Key]],[1]!Table1[#Data],7,0)</f>
        <v>5.7293092245640098</v>
      </c>
      <c r="M496">
        <f>VLOOKUP(Table2[[#This Row],[Key]],[1]!Table1[#Data],8,0)</f>
        <v>5.3</v>
      </c>
      <c r="N496">
        <f>Table2[[#This Row],[Auto Arima]]-Table2[[#This Row],[Actual]]</f>
        <v>-7.0690775435990005E-2</v>
      </c>
      <c r="O496">
        <f>_xlfn.NORM.DIST(Table2[[#This Row],[Bias_Arima]],AVERAGE(Table2[Bias_Arima]),_xlfn.STDEV.P(Table2[Bias_Arima]),FALSE)</f>
        <v>0.67112351110882396</v>
      </c>
      <c r="P496">
        <f>Table2[[#This Row],[WA]]-Table2[[#This Row],[Actual]]</f>
        <v>-0.5</v>
      </c>
      <c r="Q496">
        <f>_xlfn.NORM.DIST(Table2[[#This Row],[Bias_WA]],AVERAGE(Table2[Bias_WA]),_xlfn.STDEV.P(Table2[Bias_WA]),FALSE)</f>
        <v>0.69538607388356477</v>
      </c>
      <c r="R496">
        <f>ABS(Table2[[#This Row],[Bias_Arima]])</f>
        <v>7.0690775435990005E-2</v>
      </c>
      <c r="S496">
        <f>ABS(Table2[[#This Row],[Bias_WA]])</f>
        <v>0.5</v>
      </c>
    </row>
    <row r="497" spans="1:19" x14ac:dyDescent="0.2">
      <c r="A49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afvalbeheer2021420234</v>
      </c>
      <c r="B497" t="s">
        <v>23</v>
      </c>
      <c r="C497" s="3">
        <v>44470</v>
      </c>
      <c r="D497" s="3">
        <v>45200</v>
      </c>
      <c r="E497">
        <v>8</v>
      </c>
      <c r="F497">
        <v>4.8844575558943966</v>
      </c>
      <c r="G497">
        <v>6.9</v>
      </c>
      <c r="H497">
        <v>2.0155424441056029</v>
      </c>
      <c r="I497">
        <v>29.210760059501489</v>
      </c>
      <c r="J497">
        <v>-2.0155424441056029</v>
      </c>
      <c r="K497">
        <f>_xlfn.NORM.DIST(Table2[[#This Row],[Bias_RF]],AVERAGE(Table2[Bias_RF]),_xlfn.STDEV.P(Table2[Bias_RF]),FALSE)</f>
        <v>9.6932815642955653E-2</v>
      </c>
      <c r="L497">
        <f>VLOOKUP(Table2[[#This Row],[Key]],[1]!Table1[#Data],7,0)</f>
        <v>6.6904509422049401</v>
      </c>
      <c r="M497">
        <f>VLOOKUP(Table2[[#This Row],[Key]],[1]!Table1[#Data],8,0)</f>
        <v>6.1333333333333302</v>
      </c>
      <c r="N497">
        <f>Table2[[#This Row],[Auto Arima]]-Table2[[#This Row],[Actual]]</f>
        <v>-0.20954905779506028</v>
      </c>
      <c r="O497">
        <f>_xlfn.NORM.DIST(Table2[[#This Row],[Bias_Arima]],AVERAGE(Table2[Bias_Arima]),_xlfn.STDEV.P(Table2[Bias_Arima]),FALSE)</f>
        <v>0.6794027936765259</v>
      </c>
      <c r="P497">
        <f>Table2[[#This Row],[WA]]-Table2[[#This Row],[Actual]]</f>
        <v>-0.76666666666667016</v>
      </c>
      <c r="Q497">
        <f>_xlfn.NORM.DIST(Table2[[#This Row],[Bias_WA]],AVERAGE(Table2[Bias_WA]),_xlfn.STDEV.P(Table2[Bias_WA]),FALSE)</f>
        <v>0.68946556572687312</v>
      </c>
      <c r="R497">
        <f>ABS(Table2[[#This Row],[Bias_Arima]])</f>
        <v>0.20954905779506028</v>
      </c>
      <c r="S497">
        <f>ABS(Table2[[#This Row],[Bias_WA]])</f>
        <v>0.76666666666667016</v>
      </c>
    </row>
    <row r="498" spans="1:19" x14ac:dyDescent="0.2">
      <c r="A49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afvalbeheer2022120222</v>
      </c>
      <c r="B498" t="s">
        <v>23</v>
      </c>
      <c r="C498" s="3">
        <v>44562</v>
      </c>
      <c r="D498" s="3">
        <v>44652</v>
      </c>
      <c r="E498">
        <v>1</v>
      </c>
      <c r="F498">
        <v>5.9780009488877139</v>
      </c>
      <c r="G498">
        <v>6.3</v>
      </c>
      <c r="H498">
        <v>0.32199905111228588</v>
      </c>
      <c r="I498">
        <v>5.1110960494013629</v>
      </c>
      <c r="J498">
        <v>-0.32199905111228588</v>
      </c>
      <c r="K498">
        <f>_xlfn.NORM.DIST(Table2[[#This Row],[Bias_RF]],AVERAGE(Table2[Bias_RF]),_xlfn.STDEV.P(Table2[Bias_RF]),FALSE)</f>
        <v>0.49144848854776002</v>
      </c>
      <c r="L498">
        <f>VLOOKUP(Table2[[#This Row],[Key]],[1]!Table1[#Data],7,0)</f>
        <v>6.5506321834927199</v>
      </c>
      <c r="M498">
        <f>VLOOKUP(Table2[[#This Row],[Key]],[1]!Table1[#Data],8,0)</f>
        <v>5.6666666666666599</v>
      </c>
      <c r="N498">
        <f>Table2[[#This Row],[Auto Arima]]-Table2[[#This Row],[Actual]]</f>
        <v>0.2506321834927201</v>
      </c>
      <c r="O498">
        <f>_xlfn.NORM.DIST(Table2[[#This Row],[Bias_Arima]],AVERAGE(Table2[Bias_Arima]),_xlfn.STDEV.P(Table2[Bias_Arima]),FALSE)</f>
        <v>0.52594565686330019</v>
      </c>
      <c r="P498">
        <f>Table2[[#This Row],[WA]]-Table2[[#This Row],[Actual]]</f>
        <v>-0.63333333333333997</v>
      </c>
      <c r="Q498">
        <f>_xlfn.NORM.DIST(Table2[[#This Row],[Bias_WA]],AVERAGE(Table2[Bias_WA]),_xlfn.STDEV.P(Table2[Bias_WA]),FALSE)</f>
        <v>0.71232937309261235</v>
      </c>
      <c r="R498">
        <f>ABS(Table2[[#This Row],[Bias_Arima]])</f>
        <v>0.2506321834927201</v>
      </c>
      <c r="S498">
        <f>ABS(Table2[[#This Row],[Bias_WA]])</f>
        <v>0.63333333333333997</v>
      </c>
    </row>
    <row r="499" spans="1:19" x14ac:dyDescent="0.2">
      <c r="A49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afvalbeheer2022120223</v>
      </c>
      <c r="B499" t="s">
        <v>23</v>
      </c>
      <c r="C499" s="3">
        <v>44562</v>
      </c>
      <c r="D499" s="3">
        <v>44743</v>
      </c>
      <c r="E499">
        <v>2</v>
      </c>
      <c r="F499">
        <v>5.9029543290043298</v>
      </c>
      <c r="G499">
        <v>5.8</v>
      </c>
      <c r="H499">
        <v>0.10295432900433001</v>
      </c>
      <c r="I499">
        <v>1.7750746380056901</v>
      </c>
      <c r="J499">
        <v>0.10295432900433001</v>
      </c>
      <c r="K499">
        <f>_xlfn.NORM.DIST(Table2[[#This Row],[Bias_RF]],AVERAGE(Table2[Bias_RF]),_xlfn.STDEV.P(Table2[Bias_RF]),FALSE)</f>
        <v>0.31832584887437704</v>
      </c>
      <c r="L499">
        <f>VLOOKUP(Table2[[#This Row],[Key]],[1]!Table1[#Data],7,0)</f>
        <v>6.1058801790901702</v>
      </c>
      <c r="M499">
        <f>VLOOKUP(Table2[[#This Row],[Key]],[1]!Table1[#Data],8,0)</f>
        <v>5.3</v>
      </c>
      <c r="N499">
        <f>Table2[[#This Row],[Auto Arima]]-Table2[[#This Row],[Actual]]</f>
        <v>0.3058801790901704</v>
      </c>
      <c r="O499">
        <f>_xlfn.NORM.DIST(Table2[[#This Row],[Bias_Arima]],AVERAGE(Table2[Bias_Arima]),_xlfn.STDEV.P(Table2[Bias_Arima]),FALSE)</f>
        <v>0.48930329471584494</v>
      </c>
      <c r="P499">
        <f>Table2[[#This Row],[WA]]-Table2[[#This Row],[Actual]]</f>
        <v>-0.5</v>
      </c>
      <c r="Q499">
        <f>_xlfn.NORM.DIST(Table2[[#This Row],[Bias_WA]],AVERAGE(Table2[Bias_WA]),_xlfn.STDEV.P(Table2[Bias_WA]),FALSE)</f>
        <v>0.69538607388356477</v>
      </c>
      <c r="R499">
        <f>ABS(Table2[[#This Row],[Bias_Arima]])</f>
        <v>0.3058801790901704</v>
      </c>
      <c r="S499">
        <f>ABS(Table2[[#This Row],[Bias_WA]])</f>
        <v>0.5</v>
      </c>
    </row>
    <row r="500" spans="1:19" x14ac:dyDescent="0.2">
      <c r="A50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afvalbeheer2022120224</v>
      </c>
      <c r="B500" t="s">
        <v>23</v>
      </c>
      <c r="C500" s="3">
        <v>44562</v>
      </c>
      <c r="D500" s="3">
        <v>44835</v>
      </c>
      <c r="E500">
        <v>3</v>
      </c>
      <c r="F500">
        <v>5.9029543290043298</v>
      </c>
      <c r="G500">
        <v>7.1</v>
      </c>
      <c r="H500">
        <v>1.1970456709956701</v>
      </c>
      <c r="I500">
        <v>16.859798183037601</v>
      </c>
      <c r="J500">
        <v>-1.1970456709956701</v>
      </c>
      <c r="K500">
        <f>_xlfn.NORM.DIST(Table2[[#This Row],[Bias_RF]],AVERAGE(Table2[Bias_RF]),_xlfn.STDEV.P(Table2[Bias_RF]),FALSE)</f>
        <v>0.41494774175325932</v>
      </c>
      <c r="L500">
        <f>VLOOKUP(Table2[[#This Row],[Key]],[1]!Table1[#Data],7,0)</f>
        <v>6.7795441732201001</v>
      </c>
      <c r="M500">
        <f>VLOOKUP(Table2[[#This Row],[Key]],[1]!Table1[#Data],8,0)</f>
        <v>6.1333333333333302</v>
      </c>
      <c r="N500">
        <f>Table2[[#This Row],[Auto Arima]]-Table2[[#This Row],[Actual]]</f>
        <v>-0.32045582677989959</v>
      </c>
      <c r="O500">
        <f>_xlfn.NORM.DIST(Table2[[#This Row],[Bias_Arima]],AVERAGE(Table2[Bias_Arima]),_xlfn.STDEV.P(Table2[Bias_Arima]),FALSE)</f>
        <v>0.65895700476742092</v>
      </c>
      <c r="P500">
        <f>Table2[[#This Row],[WA]]-Table2[[#This Row],[Actual]]</f>
        <v>-0.96666666666666945</v>
      </c>
      <c r="Q500">
        <f>_xlfn.NORM.DIST(Table2[[#This Row],[Bias_WA]],AVERAGE(Table2[Bias_WA]),_xlfn.STDEV.P(Table2[Bias_WA]),FALSE)</f>
        <v>0.5903258387650433</v>
      </c>
      <c r="R500">
        <f>ABS(Table2[[#This Row],[Bias_Arima]])</f>
        <v>0.32045582677989959</v>
      </c>
      <c r="S500">
        <f>ABS(Table2[[#This Row],[Bias_WA]])</f>
        <v>0.96666666666666945</v>
      </c>
    </row>
    <row r="501" spans="1:19" x14ac:dyDescent="0.2">
      <c r="A50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afvalbeheer2022120231</v>
      </c>
      <c r="B501" t="s">
        <v>23</v>
      </c>
      <c r="C501" s="3">
        <v>44562</v>
      </c>
      <c r="D501" s="3">
        <v>44927</v>
      </c>
      <c r="E501">
        <v>4</v>
      </c>
      <c r="F501">
        <v>4.9281373140748137</v>
      </c>
      <c r="G501">
        <v>7.2</v>
      </c>
      <c r="H501">
        <v>2.271862685925186</v>
      </c>
      <c r="I501">
        <v>31.553648415627588</v>
      </c>
      <c r="J501">
        <v>-2.271862685925186</v>
      </c>
      <c r="K501">
        <f>_xlfn.NORM.DIST(Table2[[#This Row],[Bias_RF]],AVERAGE(Table2[Bias_RF]),_xlfn.STDEV.P(Table2[Bias_RF]),FALSE)</f>
        <v>4.7517135378744323E-2</v>
      </c>
      <c r="L501">
        <f>VLOOKUP(Table2[[#This Row],[Key]],[1]!Table1[#Data],7,0)</f>
        <v>7.0800422865871599</v>
      </c>
      <c r="M501">
        <f>VLOOKUP(Table2[[#This Row],[Key]],[1]!Table1[#Data],8,0)</f>
        <v>6.6</v>
      </c>
      <c r="N501">
        <f>Table2[[#This Row],[Auto Arima]]-Table2[[#This Row],[Actual]]</f>
        <v>-0.11995771341284023</v>
      </c>
      <c r="O501">
        <f>_xlfn.NORM.DIST(Table2[[#This Row],[Bias_Arima]],AVERAGE(Table2[Bias_Arima]),_xlfn.STDEV.P(Table2[Bias_Arima]),FALSE)</f>
        <v>0.67839700264729963</v>
      </c>
      <c r="P501">
        <f>Table2[[#This Row],[WA]]-Table2[[#This Row],[Actual]]</f>
        <v>-0.60000000000000053</v>
      </c>
      <c r="Q501">
        <f>_xlfn.NORM.DIST(Table2[[#This Row],[Bias_WA]],AVERAGE(Table2[Bias_WA]),_xlfn.STDEV.P(Table2[Bias_WA]),FALSE)</f>
        <v>0.71182880125825787</v>
      </c>
      <c r="R501">
        <f>ABS(Table2[[#This Row],[Bias_Arima]])</f>
        <v>0.11995771341284023</v>
      </c>
      <c r="S501">
        <f>ABS(Table2[[#This Row],[Bias_WA]])</f>
        <v>0.60000000000000053</v>
      </c>
    </row>
    <row r="502" spans="1:19" x14ac:dyDescent="0.2">
      <c r="A50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afvalbeheer2022120232</v>
      </c>
      <c r="B502" t="s">
        <v>23</v>
      </c>
      <c r="C502" s="3">
        <v>44562</v>
      </c>
      <c r="D502" s="3">
        <v>45017</v>
      </c>
      <c r="E502">
        <v>5</v>
      </c>
      <c r="F502">
        <v>4.9024877109002114</v>
      </c>
      <c r="G502">
        <v>5.5</v>
      </c>
      <c r="H502">
        <v>0.59751228909978948</v>
      </c>
      <c r="I502">
        <v>10.86385980181436</v>
      </c>
      <c r="J502">
        <v>-0.59751228909978948</v>
      </c>
      <c r="K502">
        <f>_xlfn.NORM.DIST(Table2[[#This Row],[Bias_RF]],AVERAGE(Table2[Bias_RF]),_xlfn.STDEV.P(Table2[Bias_RF]),FALSE)</f>
        <v>0.54375657722325732</v>
      </c>
      <c r="L502">
        <f>VLOOKUP(Table2[[#This Row],[Key]],[1]!Table1[#Data],7,0)</f>
        <v>5.9503329445509401</v>
      </c>
      <c r="M502">
        <f>VLOOKUP(Table2[[#This Row],[Key]],[1]!Table1[#Data],8,0)</f>
        <v>5.6666666666666599</v>
      </c>
      <c r="N502">
        <f>Table2[[#This Row],[Auto Arima]]-Table2[[#This Row],[Actual]]</f>
        <v>0.45033294455094008</v>
      </c>
      <c r="O502">
        <f>_xlfn.NORM.DIST(Table2[[#This Row],[Bias_Arima]],AVERAGE(Table2[Bias_Arima]),_xlfn.STDEV.P(Table2[Bias_Arima]),FALSE)</f>
        <v>0.38844338099271264</v>
      </c>
      <c r="P502">
        <f>Table2[[#This Row],[WA]]-Table2[[#This Row],[Actual]]</f>
        <v>0.16666666666665986</v>
      </c>
      <c r="Q502">
        <f>_xlfn.NORM.DIST(Table2[[#This Row],[Bias_WA]],AVERAGE(Table2[Bias_WA]),_xlfn.STDEV.P(Table2[Bias_WA]),FALSE)</f>
        <v>0.26339324325908536</v>
      </c>
      <c r="R502">
        <f>ABS(Table2[[#This Row],[Bias_Arima]])</f>
        <v>0.45033294455094008</v>
      </c>
      <c r="S502">
        <f>ABS(Table2[[#This Row],[Bias_WA]])</f>
        <v>0.16666666666665986</v>
      </c>
    </row>
    <row r="503" spans="1:19" x14ac:dyDescent="0.2">
      <c r="A50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afvalbeheer2022120233</v>
      </c>
      <c r="B503" t="s">
        <v>23</v>
      </c>
      <c r="C503" s="3">
        <v>44562</v>
      </c>
      <c r="D503" s="3">
        <v>45108</v>
      </c>
      <c r="E503">
        <v>6</v>
      </c>
      <c r="F503">
        <v>4.9024877109002114</v>
      </c>
      <c r="G503">
        <v>5.8</v>
      </c>
      <c r="H503">
        <v>0.89751228909978931</v>
      </c>
      <c r="I503">
        <v>15.474349812065331</v>
      </c>
      <c r="J503">
        <v>-0.89751228909978931</v>
      </c>
      <c r="K503">
        <f>_xlfn.NORM.DIST(Table2[[#This Row],[Bias_RF]],AVERAGE(Table2[Bias_RF]),_xlfn.STDEV.P(Table2[Bias_RF]),FALSE)</f>
        <v>0.51657909959542314</v>
      </c>
      <c r="L503">
        <f>VLOOKUP(Table2[[#This Row],[Key]],[1]!Table1[#Data],7,0)</f>
        <v>5.6852419449463003</v>
      </c>
      <c r="M503">
        <f>VLOOKUP(Table2[[#This Row],[Key]],[1]!Table1[#Data],8,0)</f>
        <v>5.3</v>
      </c>
      <c r="N503">
        <f>Table2[[#This Row],[Auto Arima]]-Table2[[#This Row],[Actual]]</f>
        <v>-0.11475805505369951</v>
      </c>
      <c r="O503">
        <f>_xlfn.NORM.DIST(Table2[[#This Row],[Bias_Arima]],AVERAGE(Table2[Bias_Arima]),_xlfn.STDEV.P(Table2[Bias_Arima]),FALSE)</f>
        <v>0.67785184930462883</v>
      </c>
      <c r="P503">
        <f>Table2[[#This Row],[WA]]-Table2[[#This Row],[Actual]]</f>
        <v>-0.5</v>
      </c>
      <c r="Q503">
        <f>_xlfn.NORM.DIST(Table2[[#This Row],[Bias_WA]],AVERAGE(Table2[Bias_WA]),_xlfn.STDEV.P(Table2[Bias_WA]),FALSE)</f>
        <v>0.69538607388356477</v>
      </c>
      <c r="R503">
        <f>ABS(Table2[[#This Row],[Bias_Arima]])</f>
        <v>0.11475805505369951</v>
      </c>
      <c r="S503">
        <f>ABS(Table2[[#This Row],[Bias_WA]])</f>
        <v>0.5</v>
      </c>
    </row>
    <row r="504" spans="1:19" x14ac:dyDescent="0.2">
      <c r="A50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afvalbeheer2022120234</v>
      </c>
      <c r="B504" t="s">
        <v>23</v>
      </c>
      <c r="C504" s="3">
        <v>44562</v>
      </c>
      <c r="D504" s="3">
        <v>45200</v>
      </c>
      <c r="E504">
        <v>7</v>
      </c>
      <c r="F504">
        <v>4.9024877109002114</v>
      </c>
      <c r="G504">
        <v>6.9</v>
      </c>
      <c r="H504">
        <v>1.9975122890997901</v>
      </c>
      <c r="I504">
        <v>28.94945346521434</v>
      </c>
      <c r="J504">
        <v>-1.9975122890997901</v>
      </c>
      <c r="K504">
        <f>_xlfn.NORM.DIST(Table2[[#This Row],[Bias_RF]],AVERAGE(Table2[Bias_RF]),_xlfn.STDEV.P(Table2[Bias_RF]),FALSE)</f>
        <v>0.10144763291098551</v>
      </c>
      <c r="L504">
        <f>VLOOKUP(Table2[[#This Row],[Key]],[1]!Table1[#Data],7,0)</f>
        <v>6.6051264368286597</v>
      </c>
      <c r="M504">
        <f>VLOOKUP(Table2[[#This Row],[Key]],[1]!Table1[#Data],8,0)</f>
        <v>6.1333333333333302</v>
      </c>
      <c r="N504">
        <f>Table2[[#This Row],[Auto Arima]]-Table2[[#This Row],[Actual]]</f>
        <v>-0.29487356317134061</v>
      </c>
      <c r="O504">
        <f>_xlfn.NORM.DIST(Table2[[#This Row],[Bias_Arima]],AVERAGE(Table2[Bias_Arima]),_xlfn.STDEV.P(Table2[Bias_Arima]),FALSE)</f>
        <v>0.6657311488551233</v>
      </c>
      <c r="P504">
        <f>Table2[[#This Row],[WA]]-Table2[[#This Row],[Actual]]</f>
        <v>-0.76666666666667016</v>
      </c>
      <c r="Q504">
        <f>_xlfn.NORM.DIST(Table2[[#This Row],[Bias_WA]],AVERAGE(Table2[Bias_WA]),_xlfn.STDEV.P(Table2[Bias_WA]),FALSE)</f>
        <v>0.68946556572687312</v>
      </c>
      <c r="R504">
        <f>ABS(Table2[[#This Row],[Bias_Arima]])</f>
        <v>0.29487356317134061</v>
      </c>
      <c r="S504">
        <f>ABS(Table2[[#This Row],[Bias_WA]])</f>
        <v>0.76666666666667016</v>
      </c>
    </row>
    <row r="505" spans="1:19" x14ac:dyDescent="0.2">
      <c r="A50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afvalbeheer2022120241</v>
      </c>
      <c r="B505" t="s">
        <v>23</v>
      </c>
      <c r="C505" s="3">
        <v>44562</v>
      </c>
      <c r="D505" s="3">
        <v>45292</v>
      </c>
      <c r="E505">
        <v>8</v>
      </c>
      <c r="F505">
        <v>4.9024877109002114</v>
      </c>
      <c r="G505">
        <v>7.3</v>
      </c>
      <c r="H505">
        <v>2.3975122890997889</v>
      </c>
      <c r="I505">
        <v>32.842634097257388</v>
      </c>
      <c r="J505">
        <v>-2.3975122890997889</v>
      </c>
      <c r="K505">
        <f>_xlfn.NORM.DIST(Table2[[#This Row],[Bias_RF]],AVERAGE(Table2[Bias_RF]),_xlfn.STDEV.P(Table2[Bias_RF]),FALSE)</f>
        <v>3.2032188306652366E-2</v>
      </c>
      <c r="L505">
        <f>VLOOKUP(Table2[[#This Row],[Key]],[1]!Table1[#Data],7,0)</f>
        <v>7.42913405277457</v>
      </c>
      <c r="M505">
        <f>VLOOKUP(Table2[[#This Row],[Key]],[1]!Table1[#Data],8,0)</f>
        <v>6.6</v>
      </c>
      <c r="N505">
        <f>Table2[[#This Row],[Auto Arima]]-Table2[[#This Row],[Actual]]</f>
        <v>0.12913405277457013</v>
      </c>
      <c r="O505">
        <f>_xlfn.NORM.DIST(Table2[[#This Row],[Bias_Arima]],AVERAGE(Table2[Bias_Arima]),_xlfn.STDEV.P(Table2[Bias_Arima]),FALSE)</f>
        <v>0.59748556643971307</v>
      </c>
      <c r="P505">
        <f>Table2[[#This Row],[WA]]-Table2[[#This Row],[Actual]]</f>
        <v>-0.70000000000000018</v>
      </c>
      <c r="Q505">
        <f>_xlfn.NORM.DIST(Table2[[#This Row],[Bias_WA]],AVERAGE(Table2[Bias_WA]),_xlfn.STDEV.P(Table2[Bias_WA]),FALSE)</f>
        <v>0.70578855065157498</v>
      </c>
      <c r="R505">
        <f>ABS(Table2[[#This Row],[Bias_Arima]])</f>
        <v>0.12913405277457013</v>
      </c>
      <c r="S505">
        <f>ABS(Table2[[#This Row],[Bias_WA]])</f>
        <v>0.70000000000000018</v>
      </c>
    </row>
    <row r="506" spans="1:19" x14ac:dyDescent="0.2">
      <c r="A50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afvalbeheer2022220223</v>
      </c>
      <c r="B506" t="s">
        <v>23</v>
      </c>
      <c r="C506" s="3">
        <v>44652</v>
      </c>
      <c r="D506" s="3">
        <v>44743</v>
      </c>
      <c r="E506">
        <v>1</v>
      </c>
      <c r="F506">
        <v>5.9173516630428402</v>
      </c>
      <c r="G506">
        <v>5.8</v>
      </c>
      <c r="H506">
        <v>0.11735166304284041</v>
      </c>
      <c r="I506">
        <v>2.0233045352213859</v>
      </c>
      <c r="J506">
        <v>0.11735166304284041</v>
      </c>
      <c r="K506">
        <f>_xlfn.NORM.DIST(Table2[[#This Row],[Bias_RF]],AVERAGE(Table2[Bias_RF]),_xlfn.STDEV.P(Table2[Bias_RF]),FALSE)</f>
        <v>0.31182705825348256</v>
      </c>
      <c r="L506">
        <f>VLOOKUP(Table2[[#This Row],[Key]],[1]!Table1[#Data],7,0)</f>
        <v>5.9221700794397902</v>
      </c>
      <c r="M506">
        <f>VLOOKUP(Table2[[#This Row],[Key]],[1]!Table1[#Data],8,0)</f>
        <v>5.3</v>
      </c>
      <c r="N506">
        <f>Table2[[#This Row],[Auto Arima]]-Table2[[#This Row],[Actual]]</f>
        <v>0.12217007943979041</v>
      </c>
      <c r="O506">
        <f>_xlfn.NORM.DIST(Table2[[#This Row],[Bias_Arima]],AVERAGE(Table2[Bias_Arima]),_xlfn.STDEV.P(Table2[Bias_Arima]),FALSE)</f>
        <v>0.60108531225456296</v>
      </c>
      <c r="P506">
        <f>Table2[[#This Row],[WA]]-Table2[[#This Row],[Actual]]</f>
        <v>-0.5</v>
      </c>
      <c r="Q506">
        <f>_xlfn.NORM.DIST(Table2[[#This Row],[Bias_WA]],AVERAGE(Table2[Bias_WA]),_xlfn.STDEV.P(Table2[Bias_WA]),FALSE)</f>
        <v>0.69538607388356477</v>
      </c>
      <c r="R506">
        <f>ABS(Table2[[#This Row],[Bias_Arima]])</f>
        <v>0.12217007943979041</v>
      </c>
      <c r="S506">
        <f>ABS(Table2[[#This Row],[Bias_WA]])</f>
        <v>0.5</v>
      </c>
    </row>
    <row r="507" spans="1:19" x14ac:dyDescent="0.2">
      <c r="A50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afvalbeheer2022220224</v>
      </c>
      <c r="B507" t="s">
        <v>23</v>
      </c>
      <c r="C507" s="3">
        <v>44652</v>
      </c>
      <c r="D507" s="3">
        <v>44835</v>
      </c>
      <c r="E507">
        <v>2</v>
      </c>
      <c r="F507">
        <v>5.9173516630428402</v>
      </c>
      <c r="G507">
        <v>7.1</v>
      </c>
      <c r="H507">
        <v>1.182648336957159</v>
      </c>
      <c r="I507">
        <v>16.65701883038253</v>
      </c>
      <c r="J507">
        <v>-1.182648336957159</v>
      </c>
      <c r="K507">
        <f>_xlfn.NORM.DIST(Table2[[#This Row],[Bias_RF]],AVERAGE(Table2[Bias_RF]),_xlfn.STDEV.P(Table2[Bias_RF]),FALSE)</f>
        <v>0.4209526869964681</v>
      </c>
      <c r="L507">
        <f>VLOOKUP(Table2[[#This Row],[Key]],[1]!Table1[#Data],7,0)</f>
        <v>6.6003931058433496</v>
      </c>
      <c r="M507">
        <f>VLOOKUP(Table2[[#This Row],[Key]],[1]!Table1[#Data],8,0)</f>
        <v>6.1333333333333302</v>
      </c>
      <c r="N507">
        <f>Table2[[#This Row],[Auto Arima]]-Table2[[#This Row],[Actual]]</f>
        <v>-0.49960689415665005</v>
      </c>
      <c r="O507">
        <f>_xlfn.NORM.DIST(Table2[[#This Row],[Bias_Arima]],AVERAGE(Table2[Bias_Arima]),_xlfn.STDEV.P(Table2[Bias_Arima]),FALSE)</f>
        <v>0.58149907177569227</v>
      </c>
      <c r="P507">
        <f>Table2[[#This Row],[WA]]-Table2[[#This Row],[Actual]]</f>
        <v>-0.96666666666666945</v>
      </c>
      <c r="Q507">
        <f>_xlfn.NORM.DIST(Table2[[#This Row],[Bias_WA]],AVERAGE(Table2[Bias_WA]),_xlfn.STDEV.P(Table2[Bias_WA]),FALSE)</f>
        <v>0.5903258387650433</v>
      </c>
      <c r="R507">
        <f>ABS(Table2[[#This Row],[Bias_Arima]])</f>
        <v>0.49960689415665005</v>
      </c>
      <c r="S507">
        <f>ABS(Table2[[#This Row],[Bias_WA]])</f>
        <v>0.96666666666666945</v>
      </c>
    </row>
    <row r="508" spans="1:19" x14ac:dyDescent="0.2">
      <c r="A50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afvalbeheer2022220231</v>
      </c>
      <c r="B508" t="s">
        <v>23</v>
      </c>
      <c r="C508" s="3">
        <v>44652</v>
      </c>
      <c r="D508" s="3">
        <v>44927</v>
      </c>
      <c r="E508">
        <v>3</v>
      </c>
      <c r="F508">
        <v>4.9090098346098348</v>
      </c>
      <c r="G508">
        <v>7.2</v>
      </c>
      <c r="H508">
        <v>2.290990165390165</v>
      </c>
      <c r="I508">
        <v>31.819307852641192</v>
      </c>
      <c r="J508">
        <v>-2.290990165390165</v>
      </c>
      <c r="K508">
        <f>_xlfn.NORM.DIST(Table2[[#This Row],[Bias_RF]],AVERAGE(Table2[Bias_RF]),_xlfn.STDEV.P(Table2[Bias_RF]),FALSE)</f>
        <v>4.4833871009010068E-2</v>
      </c>
      <c r="L508">
        <f>VLOOKUP(Table2[[#This Row],[Key]],[1]!Table1[#Data],7,0)</f>
        <v>6.9234407438465704</v>
      </c>
      <c r="M508">
        <f>VLOOKUP(Table2[[#This Row],[Key]],[1]!Table1[#Data],8,0)</f>
        <v>6.6</v>
      </c>
      <c r="N508">
        <f>Table2[[#This Row],[Auto Arima]]-Table2[[#This Row],[Actual]]</f>
        <v>-0.2765592561534298</v>
      </c>
      <c r="O508">
        <f>_xlfn.NORM.DIST(Table2[[#This Row],[Bias_Arima]],AVERAGE(Table2[Bias_Arima]),_xlfn.STDEV.P(Table2[Bias_Arima]),FALSE)</f>
        <v>0.66983863096218654</v>
      </c>
      <c r="P508">
        <f>Table2[[#This Row],[WA]]-Table2[[#This Row],[Actual]]</f>
        <v>-0.60000000000000053</v>
      </c>
      <c r="Q508">
        <f>_xlfn.NORM.DIST(Table2[[#This Row],[Bias_WA]],AVERAGE(Table2[Bias_WA]),_xlfn.STDEV.P(Table2[Bias_WA]),FALSE)</f>
        <v>0.71182880125825787</v>
      </c>
      <c r="R508">
        <f>ABS(Table2[[#This Row],[Bias_Arima]])</f>
        <v>0.2765592561534298</v>
      </c>
      <c r="S508">
        <f>ABS(Table2[[#This Row],[Bias_WA]])</f>
        <v>0.60000000000000053</v>
      </c>
    </row>
    <row r="509" spans="1:19" x14ac:dyDescent="0.2">
      <c r="A50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afvalbeheer2022220232</v>
      </c>
      <c r="B509" t="s">
        <v>23</v>
      </c>
      <c r="C509" s="3">
        <v>44652</v>
      </c>
      <c r="D509" s="3">
        <v>45017</v>
      </c>
      <c r="E509">
        <v>4</v>
      </c>
      <c r="F509">
        <v>4.8899078504828504</v>
      </c>
      <c r="G509">
        <v>5.5</v>
      </c>
      <c r="H509">
        <v>0.61009214951714963</v>
      </c>
      <c r="I509">
        <v>11.092584536675449</v>
      </c>
      <c r="J509">
        <v>-0.61009214951714963</v>
      </c>
      <c r="K509">
        <f>_xlfn.NORM.DIST(Table2[[#This Row],[Bias_RF]],AVERAGE(Table2[Bias_RF]),_xlfn.STDEV.P(Table2[Bias_RF]),FALSE)</f>
        <v>0.54442588660746871</v>
      </c>
      <c r="L509">
        <f>VLOOKUP(Table2[[#This Row],[Key]],[1]!Table1[#Data],7,0)</f>
        <v>6.0191927675771897</v>
      </c>
      <c r="M509">
        <f>VLOOKUP(Table2[[#This Row],[Key]],[1]!Table1[#Data],8,0)</f>
        <v>5.93333333333333</v>
      </c>
      <c r="N509">
        <f>Table2[[#This Row],[Auto Arima]]-Table2[[#This Row],[Actual]]</f>
        <v>0.51919276757718968</v>
      </c>
      <c r="O509">
        <f>_xlfn.NORM.DIST(Table2[[#This Row],[Bias_Arima]],AVERAGE(Table2[Bias_Arima]),_xlfn.STDEV.P(Table2[Bias_Arima]),FALSE)</f>
        <v>0.34060181215933361</v>
      </c>
      <c r="P509">
        <f>Table2[[#This Row],[WA]]-Table2[[#This Row],[Actual]]</f>
        <v>0.43333333333333002</v>
      </c>
      <c r="Q509">
        <f>_xlfn.NORM.DIST(Table2[[#This Row],[Bias_WA]],AVERAGE(Table2[Bias_WA]),_xlfn.STDEV.P(Table2[Bias_WA]),FALSE)</f>
        <v>0.12011413954774464</v>
      </c>
      <c r="R509">
        <f>ABS(Table2[[#This Row],[Bias_Arima]])</f>
        <v>0.51919276757718968</v>
      </c>
      <c r="S509">
        <f>ABS(Table2[[#This Row],[Bias_WA]])</f>
        <v>0.43333333333333002</v>
      </c>
    </row>
    <row r="510" spans="1:19" x14ac:dyDescent="0.2">
      <c r="A51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afvalbeheer2022220233</v>
      </c>
      <c r="B510" t="s">
        <v>23</v>
      </c>
      <c r="C510" s="3">
        <v>44652</v>
      </c>
      <c r="D510" s="3">
        <v>45108</v>
      </c>
      <c r="E510">
        <v>5</v>
      </c>
      <c r="F510">
        <v>4.8899078504828504</v>
      </c>
      <c r="G510">
        <v>5.8</v>
      </c>
      <c r="H510">
        <v>0.91009214951714945</v>
      </c>
      <c r="I510">
        <v>15.69124395719223</v>
      </c>
      <c r="J510">
        <v>-0.91009214951714945</v>
      </c>
      <c r="K510">
        <f>_xlfn.NORM.DIST(Table2[[#This Row],[Bias_RF]],AVERAGE(Table2[Bias_RF]),_xlfn.STDEV.P(Table2[Bias_RF]),FALSE)</f>
        <v>0.51357820843446012</v>
      </c>
      <c r="L510">
        <f>VLOOKUP(Table2[[#This Row],[Key]],[1]!Table1[#Data],7,0)</f>
        <v>5.76407484125893</v>
      </c>
      <c r="M510">
        <f>VLOOKUP(Table2[[#This Row],[Key]],[1]!Table1[#Data],8,0)</f>
        <v>5.3</v>
      </c>
      <c r="N510">
        <f>Table2[[#This Row],[Auto Arima]]-Table2[[#This Row],[Actual]]</f>
        <v>-3.5925158741069829E-2</v>
      </c>
      <c r="O510">
        <f>_xlfn.NORM.DIST(Table2[[#This Row],[Bias_Arima]],AVERAGE(Table2[Bias_Arima]),_xlfn.STDEV.P(Table2[Bias_Arima]),FALSE)</f>
        <v>0.66320967144491738</v>
      </c>
      <c r="P510">
        <f>Table2[[#This Row],[WA]]-Table2[[#This Row],[Actual]]</f>
        <v>-0.5</v>
      </c>
      <c r="Q510">
        <f>_xlfn.NORM.DIST(Table2[[#This Row],[Bias_WA]],AVERAGE(Table2[Bias_WA]),_xlfn.STDEV.P(Table2[Bias_WA]),FALSE)</f>
        <v>0.69538607388356477</v>
      </c>
      <c r="R510">
        <f>ABS(Table2[[#This Row],[Bias_Arima]])</f>
        <v>3.5925158741069829E-2</v>
      </c>
      <c r="S510">
        <f>ABS(Table2[[#This Row],[Bias_WA]])</f>
        <v>0.5</v>
      </c>
    </row>
    <row r="511" spans="1:19" x14ac:dyDescent="0.2">
      <c r="A51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afvalbeheer2022220234</v>
      </c>
      <c r="B511" t="s">
        <v>23</v>
      </c>
      <c r="C511" s="3">
        <v>44652</v>
      </c>
      <c r="D511" s="3">
        <v>45200</v>
      </c>
      <c r="E511">
        <v>6</v>
      </c>
      <c r="F511">
        <v>4.8899078504828504</v>
      </c>
      <c r="G511">
        <v>6.9</v>
      </c>
      <c r="H511">
        <v>2.01009214951715</v>
      </c>
      <c r="I511">
        <v>29.131770282857239</v>
      </c>
      <c r="J511">
        <v>-2.01009214951715</v>
      </c>
      <c r="K511">
        <f>_xlfn.NORM.DIST(Table2[[#This Row],[Bias_RF]],AVERAGE(Table2[Bias_RF]),_xlfn.STDEV.P(Table2[Bias_RF]),FALSE)</f>
        <v>9.8282280060901728E-2</v>
      </c>
      <c r="L511">
        <f>VLOOKUP(Table2[[#This Row],[Key]],[1]!Table1[#Data],7,0)</f>
        <v>6.6808069796147498</v>
      </c>
      <c r="M511">
        <f>VLOOKUP(Table2[[#This Row],[Key]],[1]!Table1[#Data],8,0)</f>
        <v>6.1333333333333302</v>
      </c>
      <c r="N511">
        <f>Table2[[#This Row],[Auto Arima]]-Table2[[#This Row],[Actual]]</f>
        <v>-0.21919302038525057</v>
      </c>
      <c r="O511">
        <f>_xlfn.NORM.DIST(Table2[[#This Row],[Bias_Arima]],AVERAGE(Table2[Bias_Arima]),_xlfn.STDEV.P(Table2[Bias_Arima]),FALSE)</f>
        <v>0.67856457197619324</v>
      </c>
      <c r="P511">
        <f>Table2[[#This Row],[WA]]-Table2[[#This Row],[Actual]]</f>
        <v>-0.76666666666667016</v>
      </c>
      <c r="Q511">
        <f>_xlfn.NORM.DIST(Table2[[#This Row],[Bias_WA]],AVERAGE(Table2[Bias_WA]),_xlfn.STDEV.P(Table2[Bias_WA]),FALSE)</f>
        <v>0.68946556572687312</v>
      </c>
      <c r="R511">
        <f>ABS(Table2[[#This Row],[Bias_Arima]])</f>
        <v>0.21919302038525057</v>
      </c>
      <c r="S511">
        <f>ABS(Table2[[#This Row],[Bias_WA]])</f>
        <v>0.76666666666667016</v>
      </c>
    </row>
    <row r="512" spans="1:19" x14ac:dyDescent="0.2">
      <c r="A512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afvalbeheer2022220241</v>
      </c>
      <c r="B512" t="s">
        <v>23</v>
      </c>
      <c r="C512" s="3">
        <v>44652</v>
      </c>
      <c r="D512" s="3">
        <v>45292</v>
      </c>
      <c r="E512">
        <v>7</v>
      </c>
      <c r="F512">
        <v>4.8899078504828504</v>
      </c>
      <c r="G512">
        <v>7.3</v>
      </c>
      <c r="H512">
        <v>2.410092149517149</v>
      </c>
      <c r="I512">
        <v>33.014960952289719</v>
      </c>
      <c r="J512">
        <v>-2.410092149517149</v>
      </c>
      <c r="K512">
        <f>_xlfn.NORM.DIST(Table2[[#This Row],[Bias_RF]],AVERAGE(Table2[Bias_RF]),_xlfn.STDEV.P(Table2[Bias_RF]),FALSE)</f>
        <v>3.0742128354714703E-2</v>
      </c>
      <c r="L512">
        <f>VLOOKUP(Table2[[#This Row],[Key]],[1]!Table1[#Data],7,0)</f>
        <v>7.5024607022732903</v>
      </c>
      <c r="M512">
        <f>VLOOKUP(Table2[[#This Row],[Key]],[1]!Table1[#Data],8,0)</f>
        <v>6.6</v>
      </c>
      <c r="N512">
        <f>Table2[[#This Row],[Auto Arima]]-Table2[[#This Row],[Actual]]</f>
        <v>0.20246070227329049</v>
      </c>
      <c r="O512">
        <f>_xlfn.NORM.DIST(Table2[[#This Row],[Bias_Arima]],AVERAGE(Table2[Bias_Arima]),_xlfn.STDEV.P(Table2[Bias_Arima]),FALSE)</f>
        <v>0.55607704538212577</v>
      </c>
      <c r="P512">
        <f>Table2[[#This Row],[WA]]-Table2[[#This Row],[Actual]]</f>
        <v>-0.70000000000000018</v>
      </c>
      <c r="Q512">
        <f>_xlfn.NORM.DIST(Table2[[#This Row],[Bias_WA]],AVERAGE(Table2[Bias_WA]),_xlfn.STDEV.P(Table2[Bias_WA]),FALSE)</f>
        <v>0.70578855065157498</v>
      </c>
      <c r="R512">
        <f>ABS(Table2[[#This Row],[Bias_Arima]])</f>
        <v>0.20246070227329049</v>
      </c>
      <c r="S512">
        <f>ABS(Table2[[#This Row],[Bias_WA]])</f>
        <v>0.70000000000000018</v>
      </c>
    </row>
    <row r="513" spans="1:19" x14ac:dyDescent="0.2">
      <c r="A513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afvalbeheer2022220242</v>
      </c>
      <c r="B513" t="s">
        <v>23</v>
      </c>
      <c r="C513" s="3">
        <v>44652</v>
      </c>
      <c r="D513" s="3">
        <v>45383</v>
      </c>
      <c r="E513">
        <v>8</v>
      </c>
      <c r="F513">
        <v>4.8899078504828504</v>
      </c>
      <c r="G513">
        <v>6.1</v>
      </c>
      <c r="H513">
        <v>1.2100921495171491</v>
      </c>
      <c r="I513">
        <v>19.837576221592609</v>
      </c>
      <c r="J513">
        <v>-1.2100921495171491</v>
      </c>
      <c r="K513">
        <f>_xlfn.NORM.DIST(Table2[[#This Row],[Bias_RF]],AVERAGE(Table2[Bias_RF]),_xlfn.STDEV.P(Table2[Bias_RF]),FALSE)</f>
        <v>0.40944316419782761</v>
      </c>
      <c r="L513">
        <f>VLOOKUP(Table2[[#This Row],[Key]],[1]!Table1[#Data],7,0)</f>
        <v>6.2064698986810196</v>
      </c>
      <c r="M513">
        <f>VLOOKUP(Table2[[#This Row],[Key]],[1]!Table1[#Data],8,0)</f>
        <v>5.93333333333333</v>
      </c>
      <c r="N513">
        <f>Table2[[#This Row],[Auto Arima]]-Table2[[#This Row],[Actual]]</f>
        <v>0.10646989868101997</v>
      </c>
      <c r="O513">
        <f>_xlfn.NORM.DIST(Table2[[#This Row],[Bias_Arima]],AVERAGE(Table2[Bias_Arima]),_xlfn.STDEV.P(Table2[Bias_Arima]),FALSE)</f>
        <v>0.6089649424631427</v>
      </c>
      <c r="P513">
        <f>Table2[[#This Row],[WA]]-Table2[[#This Row],[Actual]]</f>
        <v>-0.16666666666666963</v>
      </c>
      <c r="Q513">
        <f>_xlfn.NORM.DIST(Table2[[#This Row],[Bias_WA]],AVERAGE(Table2[Bias_WA]),_xlfn.STDEV.P(Table2[Bias_WA]),FALSE)</f>
        <v>0.51093141851898038</v>
      </c>
      <c r="R513">
        <f>ABS(Table2[[#This Row],[Bias_Arima]])</f>
        <v>0.10646989868101997</v>
      </c>
      <c r="S513">
        <f>ABS(Table2[[#This Row],[Bias_WA]])</f>
        <v>0.16666666666666963</v>
      </c>
    </row>
    <row r="514" spans="1:19" x14ac:dyDescent="0.2">
      <c r="A514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afvalbeheer2022320224</v>
      </c>
      <c r="B514" t="s">
        <v>23</v>
      </c>
      <c r="C514" s="3">
        <v>44743</v>
      </c>
      <c r="D514" s="3">
        <v>44835</v>
      </c>
      <c r="E514">
        <v>1</v>
      </c>
      <c r="F514">
        <v>5.9166574925074924</v>
      </c>
      <c r="G514">
        <v>7.1</v>
      </c>
      <c r="H514">
        <v>1.1833425074925079</v>
      </c>
      <c r="I514">
        <v>16.666795880176171</v>
      </c>
      <c r="J514">
        <v>-1.1833425074925079</v>
      </c>
      <c r="K514">
        <f>_xlfn.NORM.DIST(Table2[[#This Row],[Bias_RF]],AVERAGE(Table2[Bias_RF]),_xlfn.STDEV.P(Table2[Bias_RF]),FALSE)</f>
        <v>0.4206649141504929</v>
      </c>
      <c r="L514">
        <f>VLOOKUP(Table2[[#This Row],[Key]],[1]!Table1[#Data],7,0)</f>
        <v>6.5443834306760102</v>
      </c>
      <c r="M514">
        <f>VLOOKUP(Table2[[#This Row],[Key]],[1]!Table1[#Data],8,0)</f>
        <v>6.1333333333333302</v>
      </c>
      <c r="N514">
        <f>Table2[[#This Row],[Auto Arima]]-Table2[[#This Row],[Actual]]</f>
        <v>-0.5556165693239894</v>
      </c>
      <c r="O514">
        <f>_xlfn.NORM.DIST(Table2[[#This Row],[Bias_Arima]],AVERAGE(Table2[Bias_Arima]),_xlfn.STDEV.P(Table2[Bias_Arima]),FALSE)</f>
        <v>0.5485776650669496</v>
      </c>
      <c r="P514">
        <f>Table2[[#This Row],[WA]]-Table2[[#This Row],[Actual]]</f>
        <v>-0.96666666666666945</v>
      </c>
      <c r="Q514">
        <f>_xlfn.NORM.DIST(Table2[[#This Row],[Bias_WA]],AVERAGE(Table2[Bias_WA]),_xlfn.STDEV.P(Table2[Bias_WA]),FALSE)</f>
        <v>0.5903258387650433</v>
      </c>
      <c r="R514">
        <f>ABS(Table2[[#This Row],[Bias_Arima]])</f>
        <v>0.5556165693239894</v>
      </c>
      <c r="S514">
        <f>ABS(Table2[[#This Row],[Bias_WA]])</f>
        <v>0.96666666666666945</v>
      </c>
    </row>
    <row r="515" spans="1:19" x14ac:dyDescent="0.2">
      <c r="A515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afvalbeheer2022320231</v>
      </c>
      <c r="B515" t="s">
        <v>23</v>
      </c>
      <c r="C515" s="3">
        <v>44743</v>
      </c>
      <c r="D515" s="3">
        <v>44927</v>
      </c>
      <c r="E515">
        <v>2</v>
      </c>
      <c r="F515">
        <v>4.9033588217338213</v>
      </c>
      <c r="G515">
        <v>7.2</v>
      </c>
      <c r="H515">
        <v>2.2966411782661789</v>
      </c>
      <c r="I515">
        <v>31.89779414258582</v>
      </c>
      <c r="J515">
        <v>-2.2966411782661789</v>
      </c>
      <c r="K515">
        <f>_xlfn.NORM.DIST(Table2[[#This Row],[Bias_RF]],AVERAGE(Table2[Bias_RF]),_xlfn.STDEV.P(Table2[Bias_RF]),FALSE)</f>
        <v>4.4064749885236267E-2</v>
      </c>
      <c r="L515">
        <f>VLOOKUP(Table2[[#This Row],[Key]],[1]!Table1[#Data],7,0)</f>
        <v>6.8601304155771201</v>
      </c>
      <c r="M515">
        <f>VLOOKUP(Table2[[#This Row],[Key]],[1]!Table1[#Data],8,0)</f>
        <v>6.6</v>
      </c>
      <c r="N515">
        <f>Table2[[#This Row],[Auto Arima]]-Table2[[#This Row],[Actual]]</f>
        <v>-0.33986958442288007</v>
      </c>
      <c r="O515">
        <f>_xlfn.NORM.DIST(Table2[[#This Row],[Bias_Arima]],AVERAGE(Table2[Bias_Arima]),_xlfn.STDEV.P(Table2[Bias_Arima]),FALSE)</f>
        <v>0.65303086554704681</v>
      </c>
      <c r="P515">
        <f>Table2[[#This Row],[WA]]-Table2[[#This Row],[Actual]]</f>
        <v>-0.60000000000000053</v>
      </c>
      <c r="Q515">
        <f>_xlfn.NORM.DIST(Table2[[#This Row],[Bias_WA]],AVERAGE(Table2[Bias_WA]),_xlfn.STDEV.P(Table2[Bias_WA]),FALSE)</f>
        <v>0.71182880125825787</v>
      </c>
      <c r="R515">
        <f>ABS(Table2[[#This Row],[Bias_Arima]])</f>
        <v>0.33986958442288007</v>
      </c>
      <c r="S515">
        <f>ABS(Table2[[#This Row],[Bias_WA]])</f>
        <v>0.60000000000000053</v>
      </c>
    </row>
    <row r="516" spans="1:19" x14ac:dyDescent="0.2">
      <c r="A516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afvalbeheer2022320232</v>
      </c>
      <c r="B516" t="s">
        <v>23</v>
      </c>
      <c r="C516" s="3">
        <v>44743</v>
      </c>
      <c r="D516" s="3">
        <v>45017</v>
      </c>
      <c r="E516">
        <v>3</v>
      </c>
      <c r="F516">
        <v>4.889938980463981</v>
      </c>
      <c r="G516">
        <v>5.5</v>
      </c>
      <c r="H516">
        <v>0.61006101953601899</v>
      </c>
      <c r="I516">
        <v>11.09201853701853</v>
      </c>
      <c r="J516">
        <v>-0.61006101953601899</v>
      </c>
      <c r="K516">
        <f>_xlfn.NORM.DIST(Table2[[#This Row],[Bias_RF]],AVERAGE(Table2[Bias_RF]),_xlfn.STDEV.P(Table2[Bias_RF]),FALSE)</f>
        <v>0.54442442814672287</v>
      </c>
      <c r="L516">
        <f>VLOOKUP(Table2[[#This Row],[Key]],[1]!Table1[#Data],7,0)</f>
        <v>6.0474628254421399</v>
      </c>
      <c r="M516">
        <f>VLOOKUP(Table2[[#This Row],[Key]],[1]!Table1[#Data],8,0)</f>
        <v>5.93333333333333</v>
      </c>
      <c r="N516">
        <f>Table2[[#This Row],[Auto Arima]]-Table2[[#This Row],[Actual]]</f>
        <v>0.54746282544213987</v>
      </c>
      <c r="O516">
        <f>_xlfn.NORM.DIST(Table2[[#This Row],[Bias_Arima]],AVERAGE(Table2[Bias_Arima]),_xlfn.STDEV.P(Table2[Bias_Arima]),FALSE)</f>
        <v>0.32142208106982789</v>
      </c>
      <c r="P516">
        <f>Table2[[#This Row],[WA]]-Table2[[#This Row],[Actual]]</f>
        <v>0.43333333333333002</v>
      </c>
      <c r="Q516">
        <f>_xlfn.NORM.DIST(Table2[[#This Row],[Bias_WA]],AVERAGE(Table2[Bias_WA]),_xlfn.STDEV.P(Table2[Bias_WA]),FALSE)</f>
        <v>0.12011413954774464</v>
      </c>
      <c r="R516">
        <f>ABS(Table2[[#This Row],[Bias_Arima]])</f>
        <v>0.54746282544213987</v>
      </c>
      <c r="S516">
        <f>ABS(Table2[[#This Row],[Bias_WA]])</f>
        <v>0.43333333333333002</v>
      </c>
    </row>
    <row r="517" spans="1:19" x14ac:dyDescent="0.2">
      <c r="A517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afvalbeheer2022320233</v>
      </c>
      <c r="B517" t="s">
        <v>23</v>
      </c>
      <c r="C517" s="3">
        <v>44743</v>
      </c>
      <c r="D517" s="3">
        <v>45108</v>
      </c>
      <c r="E517">
        <v>4</v>
      </c>
      <c r="F517">
        <v>4.889938980463981</v>
      </c>
      <c r="G517">
        <v>5.8</v>
      </c>
      <c r="H517">
        <v>0.91006101953601881</v>
      </c>
      <c r="I517">
        <v>15.690707233379641</v>
      </c>
      <c r="J517">
        <v>-0.91006101953601881</v>
      </c>
      <c r="K517">
        <f>_xlfn.NORM.DIST(Table2[[#This Row],[Bias_RF]],AVERAGE(Table2[Bias_RF]),_xlfn.STDEV.P(Table2[Bias_RF]),FALSE)</f>
        <v>0.51358580040715884</v>
      </c>
      <c r="L517">
        <f>VLOOKUP(Table2[[#This Row],[Key]],[1]!Table1[#Data],7,0)</f>
        <v>5.77147865867334</v>
      </c>
      <c r="M517">
        <f>VLOOKUP(Table2[[#This Row],[Key]],[1]!Table1[#Data],8,0)</f>
        <v>5.5333333333333297</v>
      </c>
      <c r="N517">
        <f>Table2[[#This Row],[Auto Arima]]-Table2[[#This Row],[Actual]]</f>
        <v>-2.8521341326659844E-2</v>
      </c>
      <c r="O517">
        <f>_xlfn.NORM.DIST(Table2[[#This Row],[Bias_Arima]],AVERAGE(Table2[Bias_Arima]),_xlfn.STDEV.P(Table2[Bias_Arima]),FALSE)</f>
        <v>0.66123562053848473</v>
      </c>
      <c r="P517">
        <f>Table2[[#This Row],[WA]]-Table2[[#This Row],[Actual]]</f>
        <v>-0.26666666666667016</v>
      </c>
      <c r="Q517">
        <f>_xlfn.NORM.DIST(Table2[[#This Row],[Bias_WA]],AVERAGE(Table2[Bias_WA]),_xlfn.STDEV.P(Table2[Bias_WA]),FALSE)</f>
        <v>0.58167521131528244</v>
      </c>
      <c r="R517">
        <f>ABS(Table2[[#This Row],[Bias_Arima]])</f>
        <v>2.8521341326659844E-2</v>
      </c>
      <c r="S517">
        <f>ABS(Table2[[#This Row],[Bias_WA]])</f>
        <v>0.26666666666667016</v>
      </c>
    </row>
    <row r="518" spans="1:19" x14ac:dyDescent="0.2">
      <c r="A518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afvalbeheer2022320234</v>
      </c>
      <c r="B518" t="s">
        <v>23</v>
      </c>
      <c r="C518" s="3">
        <v>44743</v>
      </c>
      <c r="D518" s="3">
        <v>45200</v>
      </c>
      <c r="E518">
        <v>5</v>
      </c>
      <c r="F518">
        <v>4.889938980463981</v>
      </c>
      <c r="G518">
        <v>6.9</v>
      </c>
      <c r="H518">
        <v>2.0100610195360189</v>
      </c>
      <c r="I518">
        <v>29.13131912371043</v>
      </c>
      <c r="J518">
        <v>-2.0100610195360189</v>
      </c>
      <c r="K518">
        <f>_xlfn.NORM.DIST(Table2[[#This Row],[Bias_RF]],AVERAGE(Table2[Bias_RF]),_xlfn.STDEV.P(Table2[Bias_RF]),FALSE)</f>
        <v>9.8290025712538698E-2</v>
      </c>
      <c r="L518">
        <f>VLOOKUP(Table2[[#This Row],[Key]],[1]!Table1[#Data],7,0)</f>
        <v>6.70369767520355</v>
      </c>
      <c r="M518">
        <f>VLOOKUP(Table2[[#This Row],[Key]],[1]!Table1[#Data],8,0)</f>
        <v>6.1333333333333302</v>
      </c>
      <c r="N518">
        <f>Table2[[#This Row],[Auto Arima]]-Table2[[#This Row],[Actual]]</f>
        <v>-0.19630232479645038</v>
      </c>
      <c r="O518">
        <f>_xlfn.NORM.DIST(Table2[[#This Row],[Bias_Arima]],AVERAGE(Table2[Bias_Arima]),_xlfn.STDEV.P(Table2[Bias_Arima]),FALSE)</f>
        <v>0.68025532255879018</v>
      </c>
      <c r="P518">
        <f>Table2[[#This Row],[WA]]-Table2[[#This Row],[Actual]]</f>
        <v>-0.76666666666667016</v>
      </c>
      <c r="Q518">
        <f>_xlfn.NORM.DIST(Table2[[#This Row],[Bias_WA]],AVERAGE(Table2[Bias_WA]),_xlfn.STDEV.P(Table2[Bias_WA]),FALSE)</f>
        <v>0.68946556572687312</v>
      </c>
      <c r="R518">
        <f>ABS(Table2[[#This Row],[Bias_Arima]])</f>
        <v>0.19630232479645038</v>
      </c>
      <c r="S518">
        <f>ABS(Table2[[#This Row],[Bias_WA]])</f>
        <v>0.76666666666667016</v>
      </c>
    </row>
    <row r="519" spans="1:19" x14ac:dyDescent="0.2">
      <c r="A519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afvalbeheer2022320241</v>
      </c>
      <c r="B519" t="s">
        <v>23</v>
      </c>
      <c r="C519" s="3">
        <v>44743</v>
      </c>
      <c r="D519" s="3">
        <v>45292</v>
      </c>
      <c r="E519">
        <v>6</v>
      </c>
      <c r="F519">
        <v>4.889938980463981</v>
      </c>
      <c r="G519">
        <v>7.3</v>
      </c>
      <c r="H519">
        <v>2.4100610195360188</v>
      </c>
      <c r="I519">
        <v>33.014534514192043</v>
      </c>
      <c r="J519">
        <v>-2.4100610195360188</v>
      </c>
      <c r="K519">
        <f>_xlfn.NORM.DIST(Table2[[#This Row],[Bias_RF]],AVERAGE(Table2[Bias_RF]),_xlfn.STDEV.P(Table2[Bias_RF]),FALSE)</f>
        <v>3.0745266944350265E-2</v>
      </c>
      <c r="L519">
        <f>VLOOKUP(Table2[[#This Row],[Key]],[1]!Table1[#Data],7,0)</f>
        <v>7.5309883436412797</v>
      </c>
      <c r="M519">
        <f>VLOOKUP(Table2[[#This Row],[Key]],[1]!Table1[#Data],8,0)</f>
        <v>6.6</v>
      </c>
      <c r="N519">
        <f>Table2[[#This Row],[Auto Arima]]-Table2[[#This Row],[Actual]]</f>
        <v>0.23098834364127985</v>
      </c>
      <c r="O519">
        <f>_xlfn.NORM.DIST(Table2[[#This Row],[Bias_Arima]],AVERAGE(Table2[Bias_Arima]),_xlfn.STDEV.P(Table2[Bias_Arima]),FALSE)</f>
        <v>0.53846995952634713</v>
      </c>
      <c r="P519">
        <f>Table2[[#This Row],[WA]]-Table2[[#This Row],[Actual]]</f>
        <v>-0.70000000000000018</v>
      </c>
      <c r="Q519">
        <f>_xlfn.NORM.DIST(Table2[[#This Row],[Bias_WA]],AVERAGE(Table2[Bias_WA]),_xlfn.STDEV.P(Table2[Bias_WA]),FALSE)</f>
        <v>0.70578855065157498</v>
      </c>
      <c r="R519">
        <f>ABS(Table2[[#This Row],[Bias_Arima]])</f>
        <v>0.23098834364127985</v>
      </c>
      <c r="S519">
        <f>ABS(Table2[[#This Row],[Bias_WA]])</f>
        <v>0.70000000000000018</v>
      </c>
    </row>
    <row r="520" spans="1:19" x14ac:dyDescent="0.2">
      <c r="A520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afvalbeheer2022320242</v>
      </c>
      <c r="B520" t="s">
        <v>23</v>
      </c>
      <c r="C520" s="3">
        <v>44743</v>
      </c>
      <c r="D520" s="3">
        <v>45383</v>
      </c>
      <c r="E520">
        <v>7</v>
      </c>
      <c r="F520">
        <v>4.889938980463981</v>
      </c>
      <c r="G520">
        <v>6.1</v>
      </c>
      <c r="H520">
        <v>1.2100610195360191</v>
      </c>
      <c r="I520">
        <v>19.837065894033088</v>
      </c>
      <c r="J520">
        <v>-1.2100610195360191</v>
      </c>
      <c r="K520">
        <f>_xlfn.NORM.DIST(Table2[[#This Row],[Bias_RF]],AVERAGE(Table2[Bias_RF]),_xlfn.STDEV.P(Table2[Bias_RF]),FALSE)</f>
        <v>0.4094563663703007</v>
      </c>
      <c r="L520">
        <f>VLOOKUP(Table2[[#This Row],[Key]],[1]!Table1[#Data],7,0)</f>
        <v>6.2653346352054404</v>
      </c>
      <c r="M520">
        <f>VLOOKUP(Table2[[#This Row],[Key]],[1]!Table1[#Data],8,0)</f>
        <v>5.93333333333333</v>
      </c>
      <c r="N520">
        <f>Table2[[#This Row],[Auto Arima]]-Table2[[#This Row],[Actual]]</f>
        <v>0.16533463520544078</v>
      </c>
      <c r="O520">
        <f>_xlfn.NORM.DIST(Table2[[#This Row],[Bias_Arima]],AVERAGE(Table2[Bias_Arima]),_xlfn.STDEV.P(Table2[Bias_Arima]),FALSE)</f>
        <v>0.57780092952081186</v>
      </c>
      <c r="P520">
        <f>Table2[[#This Row],[WA]]-Table2[[#This Row],[Actual]]</f>
        <v>-0.16666666666666963</v>
      </c>
      <c r="Q520">
        <f>_xlfn.NORM.DIST(Table2[[#This Row],[Bias_WA]],AVERAGE(Table2[Bias_WA]),_xlfn.STDEV.P(Table2[Bias_WA]),FALSE)</f>
        <v>0.51093141851898038</v>
      </c>
      <c r="R520">
        <f>ABS(Table2[[#This Row],[Bias_Arima]])</f>
        <v>0.16533463520544078</v>
      </c>
      <c r="S520">
        <f>ABS(Table2[[#This Row],[Bias_WA]])</f>
        <v>0.16666666666666963</v>
      </c>
    </row>
    <row r="521" spans="1:19" x14ac:dyDescent="0.2">
      <c r="A521" t="str">
        <f>CONCATENATE(Table2[[#This Row],[Sector]],YEAR(Table2[[#This Row],[Cutoff]]),ROUNDUP(MONTH(Table2[[#This Row],[Cutoff]])/3,0),YEAR(Table2[[#This Row],[TargetDate]]),ROUNDUP(MONTH(Table2[[#This Row],[TargetDate]])/3,0))</f>
        <v>E Waterbedrijven en afvalbeheer2022320243</v>
      </c>
      <c r="B521" t="s">
        <v>23</v>
      </c>
      <c r="C521" s="3">
        <v>44743</v>
      </c>
      <c r="D521" s="3">
        <v>45474</v>
      </c>
      <c r="E521">
        <v>8</v>
      </c>
      <c r="F521">
        <v>4.889938980463981</v>
      </c>
      <c r="G521">
        <v>6.1</v>
      </c>
      <c r="H521">
        <v>1.2100610195360191</v>
      </c>
      <c r="I521">
        <v>19.837065894033088</v>
      </c>
      <c r="J521">
        <v>-1.2100610195360191</v>
      </c>
      <c r="K521">
        <f>_xlfn.NORM.DIST(Table2[[#This Row],[Bias_RF]],AVERAGE(Table2[Bias_RF]),_xlfn.STDEV.P(Table2[Bias_RF]),FALSE)</f>
        <v>0.4094563663703007</v>
      </c>
      <c r="L521">
        <f>VLOOKUP(Table2[[#This Row],[Key]],[1]!Table1[#Data],7,0)</f>
        <v>5.7899975575309899</v>
      </c>
      <c r="M521">
        <f>VLOOKUP(Table2[[#This Row],[Key]],[1]!Table1[#Data],8,0)</f>
        <v>5.5333333333333297</v>
      </c>
      <c r="N521">
        <f>Table2[[#This Row],[Auto Arima]]-Table2[[#This Row],[Actual]]</f>
        <v>-0.31000244246900976</v>
      </c>
      <c r="O521">
        <f>_xlfn.NORM.DIST(Table2[[#This Row],[Bias_Arima]],AVERAGE(Table2[Bias_Arima]),_xlfn.STDEV.P(Table2[Bias_Arima]),FALSE)</f>
        <v>0.66186912600940873</v>
      </c>
      <c r="P521">
        <f>Table2[[#This Row],[WA]]-Table2[[#This Row],[Actual]]</f>
        <v>-0.56666666666666998</v>
      </c>
      <c r="Q521">
        <f>_xlfn.NORM.DIST(Table2[[#This Row],[Bias_WA]],AVERAGE(Table2[Bias_WA]),_xlfn.STDEV.P(Table2[Bias_WA]),FALSE)</f>
        <v>0.70881241059406874</v>
      </c>
      <c r="R521">
        <f>ABS(Table2[[#This Row],[Bias_Arima]])</f>
        <v>0.31000244246900976</v>
      </c>
      <c r="S521">
        <f>ABS(Table2[[#This Row],[Bias_WA]])</f>
        <v>0.56666666666666998</v>
      </c>
    </row>
    <row r="522" spans="1:19" x14ac:dyDescent="0.2">
      <c r="A522" t="str">
        <f>CONCATENATE(Table2[[#This Row],[Sector]],YEAR(Table2[[#This Row],[Cutoff]]),ROUNDUP(MONTH(Table2[[#This Row],[Cutoff]])/3,0),YEAR(Table2[[#This Row],[TargetDate]]),ROUNDUP(MONTH(Table2[[#This Row],[TargetDate]])/3,0))</f>
        <v>F Bouwnijverheid2019320194</v>
      </c>
      <c r="B522" t="s">
        <v>24</v>
      </c>
      <c r="C522" s="3">
        <v>43647</v>
      </c>
      <c r="D522" s="3">
        <v>43739</v>
      </c>
      <c r="E522">
        <v>1</v>
      </c>
      <c r="F522">
        <v>3.8092158730158729</v>
      </c>
      <c r="G522">
        <v>4.2</v>
      </c>
      <c r="H522">
        <v>0.39078412698412679</v>
      </c>
      <c r="I522">
        <v>9.3043839758125433</v>
      </c>
      <c r="J522">
        <v>-0.39078412698412679</v>
      </c>
      <c r="K522">
        <f>_xlfn.NORM.DIST(Table2[[#This Row],[Bias_RF]],AVERAGE(Table2[Bias_RF]),_xlfn.STDEV.P(Table2[Bias_RF]),FALSE)</f>
        <v>0.51076140694748062</v>
      </c>
      <c r="L522">
        <f>VLOOKUP(Table2[[#This Row],[Key]],[1]!Table1[#Data],7,0)</f>
        <v>3.9549191941494199</v>
      </c>
      <c r="M522">
        <f>VLOOKUP(Table2[[#This Row],[Key]],[1]!Table1[#Data],8,0)</f>
        <v>3.7</v>
      </c>
      <c r="N522">
        <f>Table2[[#This Row],[Auto Arima]]-Table2[[#This Row],[Actual]]</f>
        <v>-0.24508080585058023</v>
      </c>
      <c r="O522">
        <f>_xlfn.NORM.DIST(Table2[[#This Row],[Bias_Arima]],AVERAGE(Table2[Bias_Arima]),_xlfn.STDEV.P(Table2[Bias_Arima]),FALSE)</f>
        <v>0.67541404912428871</v>
      </c>
      <c r="P522">
        <f>Table2[[#This Row],[WA]]-Table2[[#This Row],[Actual]]</f>
        <v>-0.5</v>
      </c>
      <c r="Q522">
        <f>_xlfn.NORM.DIST(Table2[[#This Row],[Bias_WA]],AVERAGE(Table2[Bias_WA]),_xlfn.STDEV.P(Table2[Bias_WA]),FALSE)</f>
        <v>0.69538607388356477</v>
      </c>
      <c r="R522">
        <f>ABS(Table2[[#This Row],[Bias_Arima]])</f>
        <v>0.24508080585058023</v>
      </c>
      <c r="S522">
        <f>ABS(Table2[[#This Row],[Bias_WA]])</f>
        <v>0.5</v>
      </c>
    </row>
    <row r="523" spans="1:19" x14ac:dyDescent="0.2">
      <c r="A523" t="str">
        <f>CONCATENATE(Table2[[#This Row],[Sector]],YEAR(Table2[[#This Row],[Cutoff]]),ROUNDUP(MONTH(Table2[[#This Row],[Cutoff]])/3,0),YEAR(Table2[[#This Row],[TargetDate]]),ROUNDUP(MONTH(Table2[[#This Row],[TargetDate]])/3,0))</f>
        <v>F Bouwnijverheid2019320201</v>
      </c>
      <c r="B523" t="s">
        <v>24</v>
      </c>
      <c r="C523" s="3">
        <v>43647</v>
      </c>
      <c r="D523" s="3">
        <v>43831</v>
      </c>
      <c r="E523">
        <v>2</v>
      </c>
      <c r="F523">
        <v>3.7800158730158731</v>
      </c>
      <c r="G523">
        <v>4.9000000000000004</v>
      </c>
      <c r="H523">
        <v>1.1199841269841271</v>
      </c>
      <c r="I523">
        <v>22.856818918043398</v>
      </c>
      <c r="J523">
        <v>-1.1199841269841271</v>
      </c>
      <c r="K523">
        <f>_xlfn.NORM.DIST(Table2[[#This Row],[Bias_RF]],AVERAGE(Table2[Bias_RF]),_xlfn.STDEV.P(Table2[Bias_RF]),FALSE)</f>
        <v>0.44609945258759964</v>
      </c>
      <c r="L523">
        <f>VLOOKUP(Table2[[#This Row],[Key]],[1]!Table1[#Data],7,0)</f>
        <v>4.4412814842730501</v>
      </c>
      <c r="M523">
        <f>VLOOKUP(Table2[[#This Row],[Key]],[1]!Table1[#Data],8,0)</f>
        <v>4.1333333333333302</v>
      </c>
      <c r="N523">
        <f>Table2[[#This Row],[Auto Arima]]-Table2[[#This Row],[Actual]]</f>
        <v>-0.45871851572695022</v>
      </c>
      <c r="O523">
        <f>_xlfn.NORM.DIST(Table2[[#This Row],[Bias_Arima]],AVERAGE(Table2[Bias_Arima]),_xlfn.STDEV.P(Table2[Bias_Arima]),FALSE)</f>
        <v>0.60328182375724237</v>
      </c>
      <c r="P523">
        <f>Table2[[#This Row],[WA]]-Table2[[#This Row],[Actual]]</f>
        <v>-0.76666666666667016</v>
      </c>
      <c r="Q523">
        <f>_xlfn.NORM.DIST(Table2[[#This Row],[Bias_WA]],AVERAGE(Table2[Bias_WA]),_xlfn.STDEV.P(Table2[Bias_WA]),FALSE)</f>
        <v>0.68946556572687312</v>
      </c>
      <c r="R523">
        <f>ABS(Table2[[#This Row],[Bias_Arima]])</f>
        <v>0.45871851572695022</v>
      </c>
      <c r="S523">
        <f>ABS(Table2[[#This Row],[Bias_WA]])</f>
        <v>0.76666666666667016</v>
      </c>
    </row>
    <row r="524" spans="1:19" x14ac:dyDescent="0.2">
      <c r="A524" t="str">
        <f>CONCATENATE(Table2[[#This Row],[Sector]],YEAR(Table2[[#This Row],[Cutoff]]),ROUNDUP(MONTH(Table2[[#This Row],[Cutoff]])/3,0),YEAR(Table2[[#This Row],[TargetDate]]),ROUNDUP(MONTH(Table2[[#This Row],[TargetDate]])/3,0))</f>
        <v>F Bouwnijverheid2019320202</v>
      </c>
      <c r="B524" t="s">
        <v>24</v>
      </c>
      <c r="C524" s="3">
        <v>43647</v>
      </c>
      <c r="D524" s="3">
        <v>43922</v>
      </c>
      <c r="E524">
        <v>3</v>
      </c>
      <c r="F524">
        <v>3.736758333333333</v>
      </c>
      <c r="G524">
        <v>4.4000000000000004</v>
      </c>
      <c r="H524">
        <v>0.66324166666666695</v>
      </c>
      <c r="I524">
        <v>15.07367424242425</v>
      </c>
      <c r="J524">
        <v>-0.66324166666666695</v>
      </c>
      <c r="K524">
        <f>_xlfn.NORM.DIST(Table2[[#This Row],[Bias_RF]],AVERAGE(Table2[Bias_RF]),_xlfn.STDEV.P(Table2[Bias_RF]),FALSE)</f>
        <v>0.54547840349471532</v>
      </c>
      <c r="L524">
        <f>VLOOKUP(Table2[[#This Row],[Key]],[1]!Table1[#Data],7,0)</f>
        <v>3.9669594808662501</v>
      </c>
      <c r="M524">
        <f>VLOOKUP(Table2[[#This Row],[Key]],[1]!Table1[#Data],8,0)</f>
        <v>3.7333333333333298</v>
      </c>
      <c r="N524">
        <f>Table2[[#This Row],[Auto Arima]]-Table2[[#This Row],[Actual]]</f>
        <v>-0.4330405191337503</v>
      </c>
      <c r="O524">
        <f>_xlfn.NORM.DIST(Table2[[#This Row],[Bias_Arima]],AVERAGE(Table2[Bias_Arima]),_xlfn.STDEV.P(Table2[Bias_Arima]),FALSE)</f>
        <v>0.61584144612781755</v>
      </c>
      <c r="P524">
        <f>Table2[[#This Row],[WA]]-Table2[[#This Row],[Actual]]</f>
        <v>-0.66666666666667052</v>
      </c>
      <c r="Q524">
        <f>_xlfn.NORM.DIST(Table2[[#This Row],[Bias_WA]],AVERAGE(Table2[Bias_WA]),_xlfn.STDEV.P(Table2[Bias_WA]),FALSE)</f>
        <v>0.7103088143507007</v>
      </c>
      <c r="R524">
        <f>ABS(Table2[[#This Row],[Bias_Arima]])</f>
        <v>0.4330405191337503</v>
      </c>
      <c r="S524">
        <f>ABS(Table2[[#This Row],[Bias_WA]])</f>
        <v>0.66666666666667052</v>
      </c>
    </row>
    <row r="525" spans="1:19" x14ac:dyDescent="0.2">
      <c r="A525" t="str">
        <f>CONCATENATE(Table2[[#This Row],[Sector]],YEAR(Table2[[#This Row],[Cutoff]]),ROUNDUP(MONTH(Table2[[#This Row],[Cutoff]])/3,0),YEAR(Table2[[#This Row],[TargetDate]]),ROUNDUP(MONTH(Table2[[#This Row],[TargetDate]])/3,0))</f>
        <v>F Bouwnijverheid2019320203</v>
      </c>
      <c r="B525" t="s">
        <v>24</v>
      </c>
      <c r="C525" s="3">
        <v>43647</v>
      </c>
      <c r="D525" s="3">
        <v>44013</v>
      </c>
      <c r="E525">
        <v>4</v>
      </c>
      <c r="F525">
        <v>3.74594880952381</v>
      </c>
      <c r="G525">
        <v>4.3</v>
      </c>
      <c r="H525">
        <v>0.55405119047618978</v>
      </c>
      <c r="I525">
        <v>12.88491140642302</v>
      </c>
      <c r="J525">
        <v>-0.55405119047618978</v>
      </c>
      <c r="K525">
        <f>_xlfn.NORM.DIST(Table2[[#This Row],[Bias_RF]],AVERAGE(Table2[Bias_RF]),_xlfn.STDEV.P(Table2[Bias_RF]),FALSE)</f>
        <v>0.54021911137328538</v>
      </c>
      <c r="L525">
        <f>VLOOKUP(Table2[[#This Row],[Key]],[1]!Table1[#Data],7,0)</f>
        <v>3.86695953685844</v>
      </c>
      <c r="M525">
        <f>VLOOKUP(Table2[[#This Row],[Key]],[1]!Table1[#Data],8,0)</f>
        <v>3.5666666666666602</v>
      </c>
      <c r="N525">
        <f>Table2[[#This Row],[Auto Arima]]-Table2[[#This Row],[Actual]]</f>
        <v>-0.43304046314155986</v>
      </c>
      <c r="O525">
        <f>_xlfn.NORM.DIST(Table2[[#This Row],[Bias_Arima]],AVERAGE(Table2[Bias_Arima]),_xlfn.STDEV.P(Table2[Bias_Arima]),FALSE)</f>
        <v>0.61584147250811239</v>
      </c>
      <c r="P525">
        <f>Table2[[#This Row],[WA]]-Table2[[#This Row],[Actual]]</f>
        <v>-0.73333333333333961</v>
      </c>
      <c r="Q525">
        <f>_xlfn.NORM.DIST(Table2[[#This Row],[Bias_WA]],AVERAGE(Table2[Bias_WA]),_xlfn.STDEV.P(Table2[Bias_WA]),FALSE)</f>
        <v>0.69881636677069736</v>
      </c>
      <c r="R525">
        <f>ABS(Table2[[#This Row],[Bias_Arima]])</f>
        <v>0.43304046314155986</v>
      </c>
      <c r="S525">
        <f>ABS(Table2[[#This Row],[Bias_WA]])</f>
        <v>0.73333333333333961</v>
      </c>
    </row>
    <row r="526" spans="1:19" x14ac:dyDescent="0.2">
      <c r="A526" t="str">
        <f>CONCATENATE(Table2[[#This Row],[Sector]],YEAR(Table2[[#This Row],[Cutoff]]),ROUNDUP(MONTH(Table2[[#This Row],[Cutoff]])/3,0),YEAR(Table2[[#This Row],[TargetDate]]),ROUNDUP(MONTH(Table2[[#This Row],[TargetDate]])/3,0))</f>
        <v>F Bouwnijverheid2019320204</v>
      </c>
      <c r="B526" t="s">
        <v>24</v>
      </c>
      <c r="C526" s="3">
        <v>43647</v>
      </c>
      <c r="D526" s="3">
        <v>44105</v>
      </c>
      <c r="E526">
        <v>5</v>
      </c>
      <c r="F526">
        <v>3.736758333333333</v>
      </c>
      <c r="G526">
        <v>4.8</v>
      </c>
      <c r="H526">
        <v>1.063241666666666</v>
      </c>
      <c r="I526">
        <v>22.150868055555549</v>
      </c>
      <c r="J526">
        <v>-1.063241666666666</v>
      </c>
      <c r="K526">
        <f>_xlfn.NORM.DIST(Table2[[#This Row],[Bias_RF]],AVERAGE(Table2[Bias_RF]),_xlfn.STDEV.P(Table2[Bias_RF]),FALSE)</f>
        <v>0.46719479893723348</v>
      </c>
      <c r="L526">
        <f>VLOOKUP(Table2[[#This Row],[Key]],[1]!Table1[#Data],7,0)</f>
        <v>4.0809870945901601</v>
      </c>
      <c r="M526">
        <f>VLOOKUP(Table2[[#This Row],[Key]],[1]!Table1[#Data],8,0)</f>
        <v>3.7</v>
      </c>
      <c r="N526">
        <f>Table2[[#This Row],[Auto Arima]]-Table2[[#This Row],[Actual]]</f>
        <v>-0.71901290540983975</v>
      </c>
      <c r="O526">
        <f>_xlfn.NORM.DIST(Table2[[#This Row],[Bias_Arima]],AVERAGE(Table2[Bias_Arima]),_xlfn.STDEV.P(Table2[Bias_Arima]),FALSE)</f>
        <v>0.43925868197743917</v>
      </c>
      <c r="P526">
        <f>Table2[[#This Row],[WA]]-Table2[[#This Row],[Actual]]</f>
        <v>-1.0999999999999996</v>
      </c>
      <c r="Q526">
        <f>_xlfn.NORM.DIST(Table2[[#This Row],[Bias_WA]],AVERAGE(Table2[Bias_WA]),_xlfn.STDEV.P(Table2[Bias_WA]),FALSE)</f>
        <v>0.49586754114892273</v>
      </c>
      <c r="R526">
        <f>ABS(Table2[[#This Row],[Bias_Arima]])</f>
        <v>0.71901290540983975</v>
      </c>
      <c r="S526">
        <f>ABS(Table2[[#This Row],[Bias_WA]])</f>
        <v>1.0999999999999996</v>
      </c>
    </row>
    <row r="527" spans="1:19" x14ac:dyDescent="0.2">
      <c r="A527" t="str">
        <f>CONCATENATE(Table2[[#This Row],[Sector]],YEAR(Table2[[#This Row],[Cutoff]]),ROUNDUP(MONTH(Table2[[#This Row],[Cutoff]])/3,0),YEAR(Table2[[#This Row],[TargetDate]]),ROUNDUP(MONTH(Table2[[#This Row],[TargetDate]])/3,0))</f>
        <v>F Bouwnijverheid2019320211</v>
      </c>
      <c r="B527" t="s">
        <v>24</v>
      </c>
      <c r="C527" s="3">
        <v>43647</v>
      </c>
      <c r="D527" s="3">
        <v>44197</v>
      </c>
      <c r="E527">
        <v>6</v>
      </c>
      <c r="F527">
        <v>3.736758333333333</v>
      </c>
      <c r="G527">
        <v>4.8</v>
      </c>
      <c r="H527">
        <v>1.063241666666666</v>
      </c>
      <c r="I527">
        <v>22.150868055555549</v>
      </c>
      <c r="J527">
        <v>-1.063241666666666</v>
      </c>
      <c r="K527">
        <f>_xlfn.NORM.DIST(Table2[[#This Row],[Bias_RF]],AVERAGE(Table2[Bias_RF]),_xlfn.STDEV.P(Table2[Bias_RF]),FALSE)</f>
        <v>0.46719479893723348</v>
      </c>
      <c r="L527">
        <f>VLOOKUP(Table2[[#This Row],[Key]],[1]!Table1[#Data],7,0)</f>
        <v>4.52809379829396</v>
      </c>
      <c r="M527">
        <f>VLOOKUP(Table2[[#This Row],[Key]],[1]!Table1[#Data],8,0)</f>
        <v>4.1333333333333302</v>
      </c>
      <c r="N527">
        <f>Table2[[#This Row],[Auto Arima]]-Table2[[#This Row],[Actual]]</f>
        <v>-0.27190620170603985</v>
      </c>
      <c r="O527">
        <f>_xlfn.NORM.DIST(Table2[[#This Row],[Bias_Arima]],AVERAGE(Table2[Bias_Arima]),_xlfn.STDEV.P(Table2[Bias_Arima]),FALSE)</f>
        <v>0.67078181113656277</v>
      </c>
      <c r="P527">
        <f>Table2[[#This Row],[WA]]-Table2[[#This Row],[Actual]]</f>
        <v>-0.66666666666666963</v>
      </c>
      <c r="Q527">
        <f>_xlfn.NORM.DIST(Table2[[#This Row],[Bias_WA]],AVERAGE(Table2[Bias_WA]),_xlfn.STDEV.P(Table2[Bias_WA]),FALSE)</f>
        <v>0.71030881435070081</v>
      </c>
      <c r="R527">
        <f>ABS(Table2[[#This Row],[Bias_Arima]])</f>
        <v>0.27190620170603985</v>
      </c>
      <c r="S527">
        <f>ABS(Table2[[#This Row],[Bias_WA]])</f>
        <v>0.66666666666666963</v>
      </c>
    </row>
    <row r="528" spans="1:19" x14ac:dyDescent="0.2">
      <c r="A528" t="str">
        <f>CONCATENATE(Table2[[#This Row],[Sector]],YEAR(Table2[[#This Row],[Cutoff]]),ROUNDUP(MONTH(Table2[[#This Row],[Cutoff]])/3,0),YEAR(Table2[[#This Row],[TargetDate]]),ROUNDUP(MONTH(Table2[[#This Row],[TargetDate]])/3,0))</f>
        <v>F Bouwnijverheid2019320212</v>
      </c>
      <c r="B528" t="s">
        <v>24</v>
      </c>
      <c r="C528" s="3">
        <v>43647</v>
      </c>
      <c r="D528" s="3">
        <v>44287</v>
      </c>
      <c r="E528">
        <v>7</v>
      </c>
      <c r="F528">
        <v>3.8744980158730171</v>
      </c>
      <c r="G528">
        <v>4.8</v>
      </c>
      <c r="H528">
        <v>0.9255019841269827</v>
      </c>
      <c r="I528">
        <v>19.281291335978811</v>
      </c>
      <c r="J528">
        <v>-0.9255019841269827</v>
      </c>
      <c r="K528">
        <f>_xlfn.NORM.DIST(Table2[[#This Row],[Bias_RF]],AVERAGE(Table2[Bias_RF]),_xlfn.STDEV.P(Table2[Bias_RF]),FALSE)</f>
        <v>0.509720409481345</v>
      </c>
      <c r="L528">
        <f>VLOOKUP(Table2[[#This Row],[Key]],[1]!Table1[#Data],7,0)</f>
        <v>4.4652547999973597</v>
      </c>
      <c r="M528">
        <f>VLOOKUP(Table2[[#This Row],[Key]],[1]!Table1[#Data],8,0)</f>
        <v>3.7333333333333298</v>
      </c>
      <c r="N528">
        <f>Table2[[#This Row],[Auto Arima]]-Table2[[#This Row],[Actual]]</f>
        <v>-0.33474520000264008</v>
      </c>
      <c r="O528">
        <f>_xlfn.NORM.DIST(Table2[[#This Row],[Bias_Arima]],AVERAGE(Table2[Bias_Arima]),_xlfn.STDEV.P(Table2[Bias_Arima]),FALSE)</f>
        <v>0.654659731998539</v>
      </c>
      <c r="P528">
        <f>Table2[[#This Row],[WA]]-Table2[[#This Row],[Actual]]</f>
        <v>-1.06666666666667</v>
      </c>
      <c r="Q528">
        <f>_xlfn.NORM.DIST(Table2[[#This Row],[Bias_WA]],AVERAGE(Table2[Bias_WA]),_xlfn.STDEV.P(Table2[Bias_WA]),FALSE)</f>
        <v>0.5207216418264351</v>
      </c>
      <c r="R528">
        <f>ABS(Table2[[#This Row],[Bias_Arima]])</f>
        <v>0.33474520000264008</v>
      </c>
      <c r="S528">
        <f>ABS(Table2[[#This Row],[Bias_WA]])</f>
        <v>1.06666666666667</v>
      </c>
    </row>
    <row r="529" spans="1:19" x14ac:dyDescent="0.2">
      <c r="A529" t="str">
        <f>CONCATENATE(Table2[[#This Row],[Sector]],YEAR(Table2[[#This Row],[Cutoff]]),ROUNDUP(MONTH(Table2[[#This Row],[Cutoff]])/3,0),YEAR(Table2[[#This Row],[TargetDate]]),ROUNDUP(MONTH(Table2[[#This Row],[TargetDate]])/3,0))</f>
        <v>F Bouwnijverheid2019320213</v>
      </c>
      <c r="B529" t="s">
        <v>24</v>
      </c>
      <c r="C529" s="3">
        <v>43647</v>
      </c>
      <c r="D529" s="3">
        <v>44378</v>
      </c>
      <c r="E529">
        <v>8</v>
      </c>
      <c r="F529">
        <v>3.8466813492063499</v>
      </c>
      <c r="G529">
        <v>4.8</v>
      </c>
      <c r="H529">
        <v>0.95331865079364997</v>
      </c>
      <c r="I529">
        <v>19.860805224867711</v>
      </c>
      <c r="J529">
        <v>-0.95331865079364997</v>
      </c>
      <c r="K529">
        <f>_xlfn.NORM.DIST(Table2[[#This Row],[Bias_RF]],AVERAGE(Table2[Bias_RF]),_xlfn.STDEV.P(Table2[Bias_RF]),FALSE)</f>
        <v>0.50226491310795895</v>
      </c>
      <c r="L529">
        <f>VLOOKUP(Table2[[#This Row],[Key]],[1]!Table1[#Data],7,0)</f>
        <v>4.3652548243417897</v>
      </c>
      <c r="M529">
        <f>VLOOKUP(Table2[[#This Row],[Key]],[1]!Table1[#Data],8,0)</f>
        <v>3.5666666666666602</v>
      </c>
      <c r="N529">
        <f>Table2[[#This Row],[Auto Arima]]-Table2[[#This Row],[Actual]]</f>
        <v>-0.43474517565821014</v>
      </c>
      <c r="O529">
        <f>_xlfn.NORM.DIST(Table2[[#This Row],[Bias_Arima]],AVERAGE(Table2[Bias_Arima]),_xlfn.STDEV.P(Table2[Bias_Arima]),FALSE)</f>
        <v>0.61503623031417243</v>
      </c>
      <c r="P529">
        <f>Table2[[#This Row],[WA]]-Table2[[#This Row],[Actual]]</f>
        <v>-1.2333333333333396</v>
      </c>
      <c r="Q529">
        <f>_xlfn.NORM.DIST(Table2[[#This Row],[Bias_WA]],AVERAGE(Table2[Bias_WA]),_xlfn.STDEV.P(Table2[Bias_WA]),FALSE)</f>
        <v>0.39356496694449555</v>
      </c>
      <c r="R529">
        <f>ABS(Table2[[#This Row],[Bias_Arima]])</f>
        <v>0.43474517565821014</v>
      </c>
      <c r="S529">
        <f>ABS(Table2[[#This Row],[Bias_WA]])</f>
        <v>1.2333333333333396</v>
      </c>
    </row>
    <row r="530" spans="1:19" x14ac:dyDescent="0.2">
      <c r="A530" t="str">
        <f>CONCATENATE(Table2[[#This Row],[Sector]],YEAR(Table2[[#This Row],[Cutoff]]),ROUNDUP(MONTH(Table2[[#This Row],[Cutoff]])/3,0),YEAR(Table2[[#This Row],[TargetDate]]),ROUNDUP(MONTH(Table2[[#This Row],[TargetDate]])/3,0))</f>
        <v>F Bouwnijverheid2019420201</v>
      </c>
      <c r="B530" t="s">
        <v>24</v>
      </c>
      <c r="C530" s="3">
        <v>43739</v>
      </c>
      <c r="D530" s="3">
        <v>43831</v>
      </c>
      <c r="E530">
        <v>1</v>
      </c>
      <c r="F530">
        <v>3.8286392857142859</v>
      </c>
      <c r="G530">
        <v>4.9000000000000004</v>
      </c>
      <c r="H530">
        <v>1.071360714285714</v>
      </c>
      <c r="I530">
        <v>21.86450437317783</v>
      </c>
      <c r="J530">
        <v>-1.071360714285714</v>
      </c>
      <c r="K530">
        <f>_xlfn.NORM.DIST(Table2[[#This Row],[Bias_RF]],AVERAGE(Table2[Bias_RF]),_xlfn.STDEV.P(Table2[Bias_RF]),FALSE)</f>
        <v>0.46428758792642932</v>
      </c>
      <c r="L530">
        <f>VLOOKUP(Table2[[#This Row],[Key]],[1]!Table1[#Data],7,0)</f>
        <v>4.5229376464220596</v>
      </c>
      <c r="M530">
        <f>VLOOKUP(Table2[[#This Row],[Key]],[1]!Table1[#Data],8,0)</f>
        <v>4.1333333333333302</v>
      </c>
      <c r="N530">
        <f>Table2[[#This Row],[Auto Arima]]-Table2[[#This Row],[Actual]]</f>
        <v>-0.37706235357794071</v>
      </c>
      <c r="O530">
        <f>_xlfn.NORM.DIST(Table2[[#This Row],[Bias_Arima]],AVERAGE(Table2[Bias_Arima]),_xlfn.STDEV.P(Table2[Bias_Arima]),FALSE)</f>
        <v>0.63986079916662886</v>
      </c>
      <c r="P530">
        <f>Table2[[#This Row],[WA]]-Table2[[#This Row],[Actual]]</f>
        <v>-0.76666666666667016</v>
      </c>
      <c r="Q530">
        <f>_xlfn.NORM.DIST(Table2[[#This Row],[Bias_WA]],AVERAGE(Table2[Bias_WA]),_xlfn.STDEV.P(Table2[Bias_WA]),FALSE)</f>
        <v>0.68946556572687312</v>
      </c>
      <c r="R530">
        <f>ABS(Table2[[#This Row],[Bias_Arima]])</f>
        <v>0.37706235357794071</v>
      </c>
      <c r="S530">
        <f>ABS(Table2[[#This Row],[Bias_WA]])</f>
        <v>0.76666666666667016</v>
      </c>
    </row>
    <row r="531" spans="1:19" x14ac:dyDescent="0.2">
      <c r="A531" t="str">
        <f>CONCATENATE(Table2[[#This Row],[Sector]],YEAR(Table2[[#This Row],[Cutoff]]),ROUNDUP(MONTH(Table2[[#This Row],[Cutoff]])/3,0),YEAR(Table2[[#This Row],[TargetDate]]),ROUNDUP(MONTH(Table2[[#This Row],[TargetDate]])/3,0))</f>
        <v>F Bouwnijverheid2019420202</v>
      </c>
      <c r="B531" t="s">
        <v>24</v>
      </c>
      <c r="C531" s="3">
        <v>43739</v>
      </c>
      <c r="D531" s="3">
        <v>43922</v>
      </c>
      <c r="E531">
        <v>2</v>
      </c>
      <c r="F531">
        <v>3.7690583333333341</v>
      </c>
      <c r="G531">
        <v>4.4000000000000004</v>
      </c>
      <c r="H531">
        <v>0.63094166666666629</v>
      </c>
      <c r="I531">
        <v>14.339583333333319</v>
      </c>
      <c r="J531">
        <v>-0.63094166666666629</v>
      </c>
      <c r="K531">
        <f>_xlfn.NORM.DIST(Table2[[#This Row],[Bias_RF]],AVERAGE(Table2[Bias_RF]),_xlfn.STDEV.P(Table2[Bias_RF]),FALSE)</f>
        <v>0.54518164881135089</v>
      </c>
      <c r="L531">
        <f>VLOOKUP(Table2[[#This Row],[Key]],[1]!Table1[#Data],7,0)</f>
        <v>3.9837419784740602</v>
      </c>
      <c r="M531">
        <f>VLOOKUP(Table2[[#This Row],[Key]],[1]!Table1[#Data],8,0)</f>
        <v>3.7333333333333298</v>
      </c>
      <c r="N531">
        <f>Table2[[#This Row],[Auto Arima]]-Table2[[#This Row],[Actual]]</f>
        <v>-0.41625802152594016</v>
      </c>
      <c r="O531">
        <f>_xlfn.NORM.DIST(Table2[[#This Row],[Bias_Arima]],AVERAGE(Table2[Bias_Arima]),_xlfn.STDEV.P(Table2[Bias_Arima]),FALSE)</f>
        <v>0.62354350625565946</v>
      </c>
      <c r="P531">
        <f>Table2[[#This Row],[WA]]-Table2[[#This Row],[Actual]]</f>
        <v>-0.66666666666667052</v>
      </c>
      <c r="Q531">
        <f>_xlfn.NORM.DIST(Table2[[#This Row],[Bias_WA]],AVERAGE(Table2[Bias_WA]),_xlfn.STDEV.P(Table2[Bias_WA]),FALSE)</f>
        <v>0.7103088143507007</v>
      </c>
      <c r="R531">
        <f>ABS(Table2[[#This Row],[Bias_Arima]])</f>
        <v>0.41625802152594016</v>
      </c>
      <c r="S531">
        <f>ABS(Table2[[#This Row],[Bias_WA]])</f>
        <v>0.66666666666667052</v>
      </c>
    </row>
    <row r="532" spans="1:19" x14ac:dyDescent="0.2">
      <c r="A532" t="str">
        <f>CONCATENATE(Table2[[#This Row],[Sector]],YEAR(Table2[[#This Row],[Cutoff]]),ROUNDUP(MONTH(Table2[[#This Row],[Cutoff]])/3,0),YEAR(Table2[[#This Row],[TargetDate]]),ROUNDUP(MONTH(Table2[[#This Row],[TargetDate]])/3,0))</f>
        <v>F Bouwnijverheid2019420203</v>
      </c>
      <c r="B532" t="s">
        <v>24</v>
      </c>
      <c r="C532" s="3">
        <v>43739</v>
      </c>
      <c r="D532" s="3">
        <v>44013</v>
      </c>
      <c r="E532">
        <v>3</v>
      </c>
      <c r="F532">
        <v>3.7712011904761908</v>
      </c>
      <c r="G532">
        <v>4.3</v>
      </c>
      <c r="H532">
        <v>0.52879880952380853</v>
      </c>
      <c r="I532">
        <v>12.297646733111829</v>
      </c>
      <c r="J532">
        <v>-0.52879880952380853</v>
      </c>
      <c r="K532">
        <f>_xlfn.NORM.DIST(Table2[[#This Row],[Bias_RF]],AVERAGE(Table2[Bias_RF]),_xlfn.STDEV.P(Table2[Bias_RF]),FALSE)</f>
        <v>0.5373020120496711</v>
      </c>
      <c r="L532">
        <f>VLOOKUP(Table2[[#This Row],[Key]],[1]!Table1[#Data],7,0)</f>
        <v>3.8837419784740699</v>
      </c>
      <c r="M532">
        <f>VLOOKUP(Table2[[#This Row],[Key]],[1]!Table1[#Data],8,0)</f>
        <v>3.5666666666666602</v>
      </c>
      <c r="N532">
        <f>Table2[[#This Row],[Auto Arima]]-Table2[[#This Row],[Actual]]</f>
        <v>-0.41625802152592994</v>
      </c>
      <c r="O532">
        <f>_xlfn.NORM.DIST(Table2[[#This Row],[Bias_Arima]],AVERAGE(Table2[Bias_Arima]),_xlfn.STDEV.P(Table2[Bias_Arima]),FALSE)</f>
        <v>0.62354350625566402</v>
      </c>
      <c r="P532">
        <f>Table2[[#This Row],[WA]]-Table2[[#This Row],[Actual]]</f>
        <v>-0.73333333333333961</v>
      </c>
      <c r="Q532">
        <f>_xlfn.NORM.DIST(Table2[[#This Row],[Bias_WA]],AVERAGE(Table2[Bias_WA]),_xlfn.STDEV.P(Table2[Bias_WA]),FALSE)</f>
        <v>0.69881636677069736</v>
      </c>
      <c r="R532">
        <f>ABS(Table2[[#This Row],[Bias_Arima]])</f>
        <v>0.41625802152592994</v>
      </c>
      <c r="S532">
        <f>ABS(Table2[[#This Row],[Bias_WA]])</f>
        <v>0.73333333333333961</v>
      </c>
    </row>
    <row r="533" spans="1:19" x14ac:dyDescent="0.2">
      <c r="A533" t="str">
        <f>CONCATENATE(Table2[[#This Row],[Sector]],YEAR(Table2[[#This Row],[Cutoff]]),ROUNDUP(MONTH(Table2[[#This Row],[Cutoff]])/3,0),YEAR(Table2[[#This Row],[TargetDate]]),ROUNDUP(MONTH(Table2[[#This Row],[TargetDate]])/3,0))</f>
        <v>F Bouwnijverheid2019420204</v>
      </c>
      <c r="B533" t="s">
        <v>24</v>
      </c>
      <c r="C533" s="3">
        <v>43739</v>
      </c>
      <c r="D533" s="3">
        <v>44105</v>
      </c>
      <c r="E533">
        <v>4</v>
      </c>
      <c r="F533">
        <v>3.7596654761904769</v>
      </c>
      <c r="G533">
        <v>4.8</v>
      </c>
      <c r="H533">
        <v>1.040334523809523</v>
      </c>
      <c r="I533">
        <v>21.673635912698401</v>
      </c>
      <c r="J533">
        <v>-1.040334523809523</v>
      </c>
      <c r="K533">
        <f>_xlfn.NORM.DIST(Table2[[#This Row],[Bias_RF]],AVERAGE(Table2[Bias_RF]),_xlfn.STDEV.P(Table2[Bias_RF]),FALSE)</f>
        <v>0.47517990893321704</v>
      </c>
      <c r="L533">
        <f>VLOOKUP(Table2[[#This Row],[Key]],[1]!Table1[#Data],7,0)</f>
        <v>4.3631174550248097</v>
      </c>
      <c r="M533">
        <f>VLOOKUP(Table2[[#This Row],[Key]],[1]!Table1[#Data],8,0)</f>
        <v>3.86666666666666</v>
      </c>
      <c r="N533">
        <f>Table2[[#This Row],[Auto Arima]]-Table2[[#This Row],[Actual]]</f>
        <v>-0.43688254497519008</v>
      </c>
      <c r="O533">
        <f>_xlfn.NORM.DIST(Table2[[#This Row],[Bias_Arima]],AVERAGE(Table2[Bias_Arima]),_xlfn.STDEV.P(Table2[Bias_Arima]),FALSE)</f>
        <v>0.61402076009284179</v>
      </c>
      <c r="P533">
        <f>Table2[[#This Row],[WA]]-Table2[[#This Row],[Actual]]</f>
        <v>-0.93333333333333979</v>
      </c>
      <c r="Q533">
        <f>_xlfn.NORM.DIST(Table2[[#This Row],[Bias_WA]],AVERAGE(Table2[Bias_WA]),_xlfn.STDEV.P(Table2[Bias_WA]),FALSE)</f>
        <v>0.61118960025546065</v>
      </c>
      <c r="R533">
        <f>ABS(Table2[[#This Row],[Bias_Arima]])</f>
        <v>0.43688254497519008</v>
      </c>
      <c r="S533">
        <f>ABS(Table2[[#This Row],[Bias_WA]])</f>
        <v>0.93333333333333979</v>
      </c>
    </row>
    <row r="534" spans="1:19" x14ac:dyDescent="0.2">
      <c r="A534" t="str">
        <f>CONCATENATE(Table2[[#This Row],[Sector]],YEAR(Table2[[#This Row],[Cutoff]]),ROUNDUP(MONTH(Table2[[#This Row],[Cutoff]])/3,0),YEAR(Table2[[#This Row],[TargetDate]]),ROUNDUP(MONTH(Table2[[#This Row],[TargetDate]])/3,0))</f>
        <v>F Bouwnijverheid2019420211</v>
      </c>
      <c r="B534" t="s">
        <v>24</v>
      </c>
      <c r="C534" s="3">
        <v>43739</v>
      </c>
      <c r="D534" s="3">
        <v>44197</v>
      </c>
      <c r="E534">
        <v>5</v>
      </c>
      <c r="F534">
        <v>3.7690583333333341</v>
      </c>
      <c r="G534">
        <v>4.8</v>
      </c>
      <c r="H534">
        <v>1.030941666666666</v>
      </c>
      <c r="I534">
        <v>21.477951388888869</v>
      </c>
      <c r="J534">
        <v>-1.030941666666666</v>
      </c>
      <c r="K534">
        <f>_xlfn.NORM.DIST(Table2[[#This Row],[Bias_RF]],AVERAGE(Table2[Bias_RF]),_xlfn.STDEV.P(Table2[Bias_RF]),FALSE)</f>
        <v>0.47835775598648694</v>
      </c>
      <c r="L534">
        <f>VLOOKUP(Table2[[#This Row],[Key]],[1]!Table1[#Data],7,0)</f>
        <v>4.66422259183026</v>
      </c>
      <c r="M534">
        <f>VLOOKUP(Table2[[#This Row],[Key]],[1]!Table1[#Data],8,0)</f>
        <v>4.1333333333333302</v>
      </c>
      <c r="N534">
        <f>Table2[[#This Row],[Auto Arima]]-Table2[[#This Row],[Actual]]</f>
        <v>-0.13577740816973982</v>
      </c>
      <c r="O534">
        <f>_xlfn.NORM.DIST(Table2[[#This Row],[Bias_Arima]],AVERAGE(Table2[Bias_Arima]),_xlfn.STDEV.P(Table2[Bias_Arima]),FALSE)</f>
        <v>0.67972899584127733</v>
      </c>
      <c r="P534">
        <f>Table2[[#This Row],[WA]]-Table2[[#This Row],[Actual]]</f>
        <v>-0.66666666666666963</v>
      </c>
      <c r="Q534">
        <f>_xlfn.NORM.DIST(Table2[[#This Row],[Bias_WA]],AVERAGE(Table2[Bias_WA]),_xlfn.STDEV.P(Table2[Bias_WA]),FALSE)</f>
        <v>0.71030881435070081</v>
      </c>
      <c r="R534">
        <f>ABS(Table2[[#This Row],[Bias_Arima]])</f>
        <v>0.13577740816973982</v>
      </c>
      <c r="S534">
        <f>ABS(Table2[[#This Row],[Bias_WA]])</f>
        <v>0.66666666666666963</v>
      </c>
    </row>
    <row r="535" spans="1:19" x14ac:dyDescent="0.2">
      <c r="A535" t="str">
        <f>CONCATENATE(Table2[[#This Row],[Sector]],YEAR(Table2[[#This Row],[Cutoff]]),ROUNDUP(MONTH(Table2[[#This Row],[Cutoff]])/3,0),YEAR(Table2[[#This Row],[TargetDate]]),ROUNDUP(MONTH(Table2[[#This Row],[TargetDate]])/3,0))</f>
        <v>F Bouwnijverheid2019420212</v>
      </c>
      <c r="B535" t="s">
        <v>24</v>
      </c>
      <c r="C535" s="3">
        <v>43739</v>
      </c>
      <c r="D535" s="3">
        <v>44287</v>
      </c>
      <c r="E535">
        <v>6</v>
      </c>
      <c r="F535">
        <v>3.9352511904761909</v>
      </c>
      <c r="G535">
        <v>4.8</v>
      </c>
      <c r="H535">
        <v>0.8647488095238085</v>
      </c>
      <c r="I535">
        <v>18.015600198412681</v>
      </c>
      <c r="J535">
        <v>-0.8647488095238085</v>
      </c>
      <c r="K535">
        <f>_xlfn.NORM.DIST(Table2[[#This Row],[Bias_RF]],AVERAGE(Table2[Bias_RF]),_xlfn.STDEV.P(Table2[Bias_RF]),FALSE)</f>
        <v>0.52374939253844432</v>
      </c>
      <c r="L535">
        <f>VLOOKUP(Table2[[#This Row],[Key]],[1]!Table1[#Data],7,0)</f>
        <v>4.6338204258042603</v>
      </c>
      <c r="M535">
        <f>VLOOKUP(Table2[[#This Row],[Key]],[1]!Table1[#Data],8,0)</f>
        <v>3.7333333333333298</v>
      </c>
      <c r="N535">
        <f>Table2[[#This Row],[Auto Arima]]-Table2[[#This Row],[Actual]]</f>
        <v>-0.16617957419573948</v>
      </c>
      <c r="O535">
        <f>_xlfn.NORM.DIST(Table2[[#This Row],[Bias_Arima]],AVERAGE(Table2[Bias_Arima]),_xlfn.STDEV.P(Table2[Bias_Arima]),FALSE)</f>
        <v>0.68090100612506566</v>
      </c>
      <c r="P535">
        <f>Table2[[#This Row],[WA]]-Table2[[#This Row],[Actual]]</f>
        <v>-1.06666666666667</v>
      </c>
      <c r="Q535">
        <f>_xlfn.NORM.DIST(Table2[[#This Row],[Bias_WA]],AVERAGE(Table2[Bias_WA]),_xlfn.STDEV.P(Table2[Bias_WA]),FALSE)</f>
        <v>0.5207216418264351</v>
      </c>
      <c r="R535">
        <f>ABS(Table2[[#This Row],[Bias_Arima]])</f>
        <v>0.16617957419573948</v>
      </c>
      <c r="S535">
        <f>ABS(Table2[[#This Row],[Bias_WA]])</f>
        <v>1.06666666666667</v>
      </c>
    </row>
    <row r="536" spans="1:19" x14ac:dyDescent="0.2">
      <c r="A536" t="str">
        <f>CONCATENATE(Table2[[#This Row],[Sector]],YEAR(Table2[[#This Row],[Cutoff]]),ROUNDUP(MONTH(Table2[[#This Row],[Cutoff]])/3,0),YEAR(Table2[[#This Row],[TargetDate]]),ROUNDUP(MONTH(Table2[[#This Row],[TargetDate]])/3,0))</f>
        <v>F Bouwnijverheid2019420213</v>
      </c>
      <c r="B536" t="s">
        <v>24</v>
      </c>
      <c r="C536" s="3">
        <v>43739</v>
      </c>
      <c r="D536" s="3">
        <v>44378</v>
      </c>
      <c r="E536">
        <v>7</v>
      </c>
      <c r="F536">
        <v>3.8846250000000002</v>
      </c>
      <c r="G536">
        <v>4.8</v>
      </c>
      <c r="H536">
        <v>0.91537499999999961</v>
      </c>
      <c r="I536">
        <v>19.070312499999989</v>
      </c>
      <c r="J536">
        <v>-0.91537499999999961</v>
      </c>
      <c r="K536">
        <f>_xlfn.NORM.DIST(Table2[[#This Row],[Bias_RF]],AVERAGE(Table2[Bias_RF]),_xlfn.STDEV.P(Table2[Bias_RF]),FALSE)</f>
        <v>0.51227800770631837</v>
      </c>
      <c r="L536">
        <f>VLOOKUP(Table2[[#This Row],[Key]],[1]!Table1[#Data],7,0)</f>
        <v>4.5338204258042696</v>
      </c>
      <c r="M536">
        <f>VLOOKUP(Table2[[#This Row],[Key]],[1]!Table1[#Data],8,0)</f>
        <v>3.5666666666666602</v>
      </c>
      <c r="N536">
        <f>Table2[[#This Row],[Auto Arima]]-Table2[[#This Row],[Actual]]</f>
        <v>-0.26617957419573024</v>
      </c>
      <c r="O536">
        <f>_xlfn.NORM.DIST(Table2[[#This Row],[Bias_Arima]],AVERAGE(Table2[Bias_Arima]),_xlfn.STDEV.P(Table2[Bias_Arima]),FALSE)</f>
        <v>0.67188625395533352</v>
      </c>
      <c r="P536">
        <f>Table2[[#This Row],[WA]]-Table2[[#This Row],[Actual]]</f>
        <v>-1.2333333333333396</v>
      </c>
      <c r="Q536">
        <f>_xlfn.NORM.DIST(Table2[[#This Row],[Bias_WA]],AVERAGE(Table2[Bias_WA]),_xlfn.STDEV.P(Table2[Bias_WA]),FALSE)</f>
        <v>0.39356496694449555</v>
      </c>
      <c r="R536">
        <f>ABS(Table2[[#This Row],[Bias_Arima]])</f>
        <v>0.26617957419573024</v>
      </c>
      <c r="S536">
        <f>ABS(Table2[[#This Row],[Bias_WA]])</f>
        <v>1.2333333333333396</v>
      </c>
    </row>
    <row r="537" spans="1:19" x14ac:dyDescent="0.2">
      <c r="A537" t="str">
        <f>CONCATENATE(Table2[[#This Row],[Sector]],YEAR(Table2[[#This Row],[Cutoff]]),ROUNDUP(MONTH(Table2[[#This Row],[Cutoff]])/3,0),YEAR(Table2[[#This Row],[TargetDate]]),ROUNDUP(MONTH(Table2[[#This Row],[TargetDate]])/3,0))</f>
        <v>F Bouwnijverheid2019420214</v>
      </c>
      <c r="B537" t="s">
        <v>24</v>
      </c>
      <c r="C537" s="3">
        <v>43739</v>
      </c>
      <c r="D537" s="3">
        <v>44470</v>
      </c>
      <c r="E537">
        <v>8</v>
      </c>
      <c r="F537">
        <v>3.8964035714285719</v>
      </c>
      <c r="G537">
        <v>5.3</v>
      </c>
      <c r="H537">
        <v>1.403596428571428</v>
      </c>
      <c r="I537">
        <v>26.48295148247977</v>
      </c>
      <c r="J537">
        <v>-1.403596428571428</v>
      </c>
      <c r="K537">
        <f>_xlfn.NORM.DIST(Table2[[#This Row],[Bias_RF]],AVERAGE(Table2[Bias_RF]),_xlfn.STDEV.P(Table2[Bias_RF]),FALSE)</f>
        <v>0.32355222957097612</v>
      </c>
      <c r="L537">
        <f>VLOOKUP(Table2[[#This Row],[Key]],[1]!Table1[#Data],7,0)</f>
        <v>4.77506947270279</v>
      </c>
      <c r="M537">
        <f>VLOOKUP(Table2[[#This Row],[Key]],[1]!Table1[#Data],8,0)</f>
        <v>3.86666666666666</v>
      </c>
      <c r="N537">
        <f>Table2[[#This Row],[Auto Arima]]-Table2[[#This Row],[Actual]]</f>
        <v>-0.52493052729720979</v>
      </c>
      <c r="O537">
        <f>_xlfn.NORM.DIST(Table2[[#This Row],[Bias_Arima]],AVERAGE(Table2[Bias_Arima]),_xlfn.STDEV.P(Table2[Bias_Arima]),FALSE)</f>
        <v>0.5670179319837696</v>
      </c>
      <c r="P537">
        <f>Table2[[#This Row],[WA]]-Table2[[#This Row],[Actual]]</f>
        <v>-1.4333333333333398</v>
      </c>
      <c r="Q537">
        <f>_xlfn.NORM.DIST(Table2[[#This Row],[Bias_WA]],AVERAGE(Table2[Bias_WA]),_xlfn.STDEV.P(Table2[Bias_WA]),FALSE)</f>
        <v>0.25022124521489486</v>
      </c>
      <c r="R537">
        <f>ABS(Table2[[#This Row],[Bias_Arima]])</f>
        <v>0.52493052729720979</v>
      </c>
      <c r="S537">
        <f>ABS(Table2[[#This Row],[Bias_WA]])</f>
        <v>1.4333333333333398</v>
      </c>
    </row>
    <row r="538" spans="1:19" x14ac:dyDescent="0.2">
      <c r="A538" t="str">
        <f>CONCATENATE(Table2[[#This Row],[Sector]],YEAR(Table2[[#This Row],[Cutoff]]),ROUNDUP(MONTH(Table2[[#This Row],[Cutoff]])/3,0),YEAR(Table2[[#This Row],[TargetDate]]),ROUNDUP(MONTH(Table2[[#This Row],[TargetDate]])/3,0))</f>
        <v>F Bouwnijverheid2020120202</v>
      </c>
      <c r="B538" t="s">
        <v>24</v>
      </c>
      <c r="C538" s="3">
        <v>43831</v>
      </c>
      <c r="D538" s="3">
        <v>43922</v>
      </c>
      <c r="E538">
        <v>1</v>
      </c>
      <c r="F538">
        <v>3.9904940476190469</v>
      </c>
      <c r="G538">
        <v>4.4000000000000004</v>
      </c>
      <c r="H538">
        <v>0.409505952380953</v>
      </c>
      <c r="I538">
        <v>9.3069534632034774</v>
      </c>
      <c r="J538">
        <v>-0.409505952380953</v>
      </c>
      <c r="K538">
        <f>_xlfn.NORM.DIST(Table2[[#This Row],[Bias_RF]],AVERAGE(Table2[Bias_RF]),_xlfn.STDEV.P(Table2[Bias_RF]),FALSE)</f>
        <v>0.51535822438490719</v>
      </c>
      <c r="L538">
        <f>VLOOKUP(Table2[[#This Row],[Key]],[1]!Table1[#Data],7,0)</f>
        <v>3.96335308416164</v>
      </c>
      <c r="M538">
        <f>VLOOKUP(Table2[[#This Row],[Key]],[1]!Table1[#Data],8,0)</f>
        <v>3.7333333333333298</v>
      </c>
      <c r="N538">
        <f>Table2[[#This Row],[Auto Arima]]-Table2[[#This Row],[Actual]]</f>
        <v>-0.43664691583836035</v>
      </c>
      <c r="O538">
        <f>_xlfn.NORM.DIST(Table2[[#This Row],[Bias_Arima]],AVERAGE(Table2[Bias_Arima]),_xlfn.STDEV.P(Table2[Bias_Arima]),FALSE)</f>
        <v>0.61413302673563541</v>
      </c>
      <c r="P538">
        <f>Table2[[#This Row],[WA]]-Table2[[#This Row],[Actual]]</f>
        <v>-0.66666666666667052</v>
      </c>
      <c r="Q538">
        <f>_xlfn.NORM.DIST(Table2[[#This Row],[Bias_WA]],AVERAGE(Table2[Bias_WA]),_xlfn.STDEV.P(Table2[Bias_WA]),FALSE)</f>
        <v>0.7103088143507007</v>
      </c>
      <c r="R538">
        <f>ABS(Table2[[#This Row],[Bias_Arima]])</f>
        <v>0.43664691583836035</v>
      </c>
      <c r="S538">
        <f>ABS(Table2[[#This Row],[Bias_WA]])</f>
        <v>0.66666666666667052</v>
      </c>
    </row>
    <row r="539" spans="1:19" x14ac:dyDescent="0.2">
      <c r="A539" t="str">
        <f>CONCATENATE(Table2[[#This Row],[Sector]],YEAR(Table2[[#This Row],[Cutoff]]),ROUNDUP(MONTH(Table2[[#This Row],[Cutoff]])/3,0),YEAR(Table2[[#This Row],[TargetDate]]),ROUNDUP(MONTH(Table2[[#This Row],[TargetDate]])/3,0))</f>
        <v>F Bouwnijverheid2020120203</v>
      </c>
      <c r="B539" t="s">
        <v>24</v>
      </c>
      <c r="C539" s="3">
        <v>43831</v>
      </c>
      <c r="D539" s="3">
        <v>44013</v>
      </c>
      <c r="E539">
        <v>2</v>
      </c>
      <c r="F539">
        <v>3.9976440476190471</v>
      </c>
      <c r="G539">
        <v>4.3</v>
      </c>
      <c r="H539">
        <v>0.3023559523809527</v>
      </c>
      <c r="I539">
        <v>7.0315337763012256</v>
      </c>
      <c r="J539">
        <v>-0.3023559523809527</v>
      </c>
      <c r="K539">
        <f>_xlfn.NORM.DIST(Table2[[#This Row],[Bias_RF]],AVERAGE(Table2[Bias_RF]),_xlfn.STDEV.P(Table2[Bias_RF]),FALSE)</f>
        <v>0.48527986881465718</v>
      </c>
      <c r="L539">
        <f>VLOOKUP(Table2[[#This Row],[Key]],[1]!Table1[#Data],7,0)</f>
        <v>3.8631643574362902</v>
      </c>
      <c r="M539">
        <f>VLOOKUP(Table2[[#This Row],[Key]],[1]!Table1[#Data],8,0)</f>
        <v>3.5666666666666602</v>
      </c>
      <c r="N539">
        <f>Table2[[#This Row],[Auto Arima]]-Table2[[#This Row],[Actual]]</f>
        <v>-0.43683564256370966</v>
      </c>
      <c r="O539">
        <f>_xlfn.NORM.DIST(Table2[[#This Row],[Bias_Arima]],AVERAGE(Table2[Bias_Arima]),_xlfn.STDEV.P(Table2[Bias_Arima]),FALSE)</f>
        <v>0.61404311325485095</v>
      </c>
      <c r="P539">
        <f>Table2[[#This Row],[WA]]-Table2[[#This Row],[Actual]]</f>
        <v>-0.73333333333333961</v>
      </c>
      <c r="Q539">
        <f>_xlfn.NORM.DIST(Table2[[#This Row],[Bias_WA]],AVERAGE(Table2[Bias_WA]),_xlfn.STDEV.P(Table2[Bias_WA]),FALSE)</f>
        <v>0.69881636677069736</v>
      </c>
      <c r="R539">
        <f>ABS(Table2[[#This Row],[Bias_Arima]])</f>
        <v>0.43683564256370966</v>
      </c>
      <c r="S539">
        <f>ABS(Table2[[#This Row],[Bias_WA]])</f>
        <v>0.73333333333333961</v>
      </c>
    </row>
    <row r="540" spans="1:19" x14ac:dyDescent="0.2">
      <c r="A540" t="str">
        <f>CONCATENATE(Table2[[#This Row],[Sector]],YEAR(Table2[[#This Row],[Cutoff]]),ROUNDUP(MONTH(Table2[[#This Row],[Cutoff]])/3,0),YEAR(Table2[[#This Row],[TargetDate]]),ROUNDUP(MONTH(Table2[[#This Row],[TargetDate]])/3,0))</f>
        <v>F Bouwnijverheid2020120204</v>
      </c>
      <c r="B540" t="s">
        <v>24</v>
      </c>
      <c r="C540" s="3">
        <v>43831</v>
      </c>
      <c r="D540" s="3">
        <v>44105</v>
      </c>
      <c r="E540">
        <v>3</v>
      </c>
      <c r="F540">
        <v>3.987994047619047</v>
      </c>
      <c r="G540">
        <v>4.8</v>
      </c>
      <c r="H540">
        <v>0.81200595238095241</v>
      </c>
      <c r="I540">
        <v>16.916790674603181</v>
      </c>
      <c r="J540">
        <v>-0.81200595238095241</v>
      </c>
      <c r="K540">
        <f>_xlfn.NORM.DIST(Table2[[#This Row],[Bias_RF]],AVERAGE(Table2[Bias_RF]),_xlfn.STDEV.P(Table2[Bias_RF]),FALSE)</f>
        <v>0.5332488700345509</v>
      </c>
      <c r="L540">
        <f>VLOOKUP(Table2[[#This Row],[Key]],[1]!Table1[#Data],7,0)</f>
        <v>4.4509008158138599</v>
      </c>
      <c r="M540">
        <f>VLOOKUP(Table2[[#This Row],[Key]],[1]!Table1[#Data],8,0)</f>
        <v>3.86666666666666</v>
      </c>
      <c r="N540">
        <f>Table2[[#This Row],[Auto Arima]]-Table2[[#This Row],[Actual]]</f>
        <v>-0.34909918418613994</v>
      </c>
      <c r="O540">
        <f>_xlfn.NORM.DIST(Table2[[#This Row],[Bias_Arima]],AVERAGE(Table2[Bias_Arima]),_xlfn.STDEV.P(Table2[Bias_Arima]),FALSE)</f>
        <v>0.6499818673709794</v>
      </c>
      <c r="P540">
        <f>Table2[[#This Row],[WA]]-Table2[[#This Row],[Actual]]</f>
        <v>-0.93333333333333979</v>
      </c>
      <c r="Q540">
        <f>_xlfn.NORM.DIST(Table2[[#This Row],[Bias_WA]],AVERAGE(Table2[Bias_WA]),_xlfn.STDEV.P(Table2[Bias_WA]),FALSE)</f>
        <v>0.61118960025546065</v>
      </c>
      <c r="R540">
        <f>ABS(Table2[[#This Row],[Bias_Arima]])</f>
        <v>0.34909918418613994</v>
      </c>
      <c r="S540">
        <f>ABS(Table2[[#This Row],[Bias_WA]])</f>
        <v>0.93333333333333979</v>
      </c>
    </row>
    <row r="541" spans="1:19" x14ac:dyDescent="0.2">
      <c r="A541" t="str">
        <f>CONCATENATE(Table2[[#This Row],[Sector]],YEAR(Table2[[#This Row],[Cutoff]]),ROUNDUP(MONTH(Table2[[#This Row],[Cutoff]])/3,0),YEAR(Table2[[#This Row],[TargetDate]]),ROUNDUP(MONTH(Table2[[#This Row],[TargetDate]])/3,0))</f>
        <v>F Bouwnijverheid2020120211</v>
      </c>
      <c r="B541" t="s">
        <v>24</v>
      </c>
      <c r="C541" s="3">
        <v>43831</v>
      </c>
      <c r="D541" s="3">
        <v>44197</v>
      </c>
      <c r="E541">
        <v>4</v>
      </c>
      <c r="F541">
        <v>3.9904940476190469</v>
      </c>
      <c r="G541">
        <v>4.8</v>
      </c>
      <c r="H541">
        <v>0.80950595238095246</v>
      </c>
      <c r="I541">
        <v>16.864707341269849</v>
      </c>
      <c r="J541">
        <v>-0.80950595238095246</v>
      </c>
      <c r="K541">
        <f>_xlfn.NORM.DIST(Table2[[#This Row],[Bias_RF]],AVERAGE(Table2[Bias_RF]),_xlfn.STDEV.P(Table2[Bias_RF]),FALSE)</f>
        <v>0.5336344933324495</v>
      </c>
      <c r="L541">
        <f>VLOOKUP(Table2[[#This Row],[Key]],[1]!Table1[#Data],7,0)</f>
        <v>4.9557540324183504</v>
      </c>
      <c r="M541">
        <f>VLOOKUP(Table2[[#This Row],[Key]],[1]!Table1[#Data],8,0)</f>
        <v>4.4666666666666597</v>
      </c>
      <c r="N541">
        <f>Table2[[#This Row],[Auto Arima]]-Table2[[#This Row],[Actual]]</f>
        <v>0.15575403241835062</v>
      </c>
      <c r="O541">
        <f>_xlfn.NORM.DIST(Table2[[#This Row],[Bias_Arima]],AVERAGE(Table2[Bias_Arima]),_xlfn.STDEV.P(Table2[Bias_Arima]),FALSE)</f>
        <v>0.58316313071070169</v>
      </c>
      <c r="P541">
        <f>Table2[[#This Row],[WA]]-Table2[[#This Row],[Actual]]</f>
        <v>-0.33333333333334014</v>
      </c>
      <c r="Q541">
        <f>_xlfn.NORM.DIST(Table2[[#This Row],[Bias_WA]],AVERAGE(Table2[Bias_WA]),_xlfn.STDEV.P(Table2[Bias_WA]),FALSE)</f>
        <v>0.62306179826912544</v>
      </c>
      <c r="R541">
        <f>ABS(Table2[[#This Row],[Bias_Arima]])</f>
        <v>0.15575403241835062</v>
      </c>
      <c r="S541">
        <f>ABS(Table2[[#This Row],[Bias_WA]])</f>
        <v>0.33333333333334014</v>
      </c>
    </row>
    <row r="542" spans="1:19" x14ac:dyDescent="0.2">
      <c r="A542" t="str">
        <f>CONCATENATE(Table2[[#This Row],[Sector]],YEAR(Table2[[#This Row],[Cutoff]]),ROUNDUP(MONTH(Table2[[#This Row],[Cutoff]])/3,0),YEAR(Table2[[#This Row],[TargetDate]]),ROUNDUP(MONTH(Table2[[#This Row],[TargetDate]])/3,0))</f>
        <v>F Bouwnijverheid2020120212</v>
      </c>
      <c r="B542" t="s">
        <v>24</v>
      </c>
      <c r="C542" s="3">
        <v>43831</v>
      </c>
      <c r="D542" s="3">
        <v>44287</v>
      </c>
      <c r="E542">
        <v>5</v>
      </c>
      <c r="F542">
        <v>3.9167869047619051</v>
      </c>
      <c r="G542">
        <v>4.8</v>
      </c>
      <c r="H542">
        <v>0.88321309523809521</v>
      </c>
      <c r="I542">
        <v>18.400272817460319</v>
      </c>
      <c r="J542">
        <v>-0.88321309523809521</v>
      </c>
      <c r="K542">
        <f>_xlfn.NORM.DIST(Table2[[#This Row],[Bias_RF]],AVERAGE(Table2[Bias_RF]),_xlfn.STDEV.P(Table2[Bias_RF]),FALSE)</f>
        <v>0.5198246188670802</v>
      </c>
      <c r="L542">
        <f>VLOOKUP(Table2[[#This Row],[Key]],[1]!Table1[#Data],7,0)</f>
        <v>4.9268383888725698</v>
      </c>
      <c r="M542">
        <f>VLOOKUP(Table2[[#This Row],[Key]],[1]!Table1[#Data],8,0)</f>
        <v>3.7333333333333298</v>
      </c>
      <c r="N542">
        <f>Table2[[#This Row],[Auto Arima]]-Table2[[#This Row],[Actual]]</f>
        <v>0.12683838887256993</v>
      </c>
      <c r="O542">
        <f>_xlfn.NORM.DIST(Table2[[#This Row],[Bias_Arima]],AVERAGE(Table2[Bias_Arima]),_xlfn.STDEV.P(Table2[Bias_Arima]),FALSE)</f>
        <v>0.59867917467089671</v>
      </c>
      <c r="P542">
        <f>Table2[[#This Row],[WA]]-Table2[[#This Row],[Actual]]</f>
        <v>-1.06666666666667</v>
      </c>
      <c r="Q542">
        <f>_xlfn.NORM.DIST(Table2[[#This Row],[Bias_WA]],AVERAGE(Table2[Bias_WA]),_xlfn.STDEV.P(Table2[Bias_WA]),FALSE)</f>
        <v>0.5207216418264351</v>
      </c>
      <c r="R542">
        <f>ABS(Table2[[#This Row],[Bias_Arima]])</f>
        <v>0.12683838887256993</v>
      </c>
      <c r="S542">
        <f>ABS(Table2[[#This Row],[Bias_WA]])</f>
        <v>1.06666666666667</v>
      </c>
    </row>
    <row r="543" spans="1:19" x14ac:dyDescent="0.2">
      <c r="A543" t="str">
        <f>CONCATENATE(Table2[[#This Row],[Sector]],YEAR(Table2[[#This Row],[Cutoff]]),ROUNDUP(MONTH(Table2[[#This Row],[Cutoff]])/3,0),YEAR(Table2[[#This Row],[TargetDate]]),ROUNDUP(MONTH(Table2[[#This Row],[TargetDate]])/3,0))</f>
        <v>F Bouwnijverheid2020120213</v>
      </c>
      <c r="B543" t="s">
        <v>24</v>
      </c>
      <c r="C543" s="3">
        <v>43831</v>
      </c>
      <c r="D543" s="3">
        <v>44378</v>
      </c>
      <c r="E543">
        <v>6</v>
      </c>
      <c r="F543">
        <v>3.872229761904761</v>
      </c>
      <c r="G543">
        <v>4.8</v>
      </c>
      <c r="H543">
        <v>0.92777023809523884</v>
      </c>
      <c r="I543">
        <v>19.328546626984149</v>
      </c>
      <c r="J543">
        <v>-0.92777023809523884</v>
      </c>
      <c r="K543">
        <f>_xlfn.NORM.DIST(Table2[[#This Row],[Bias_RF]],AVERAGE(Table2[Bias_RF]),_xlfn.STDEV.P(Table2[Bias_RF]),FALSE)</f>
        <v>0.50913592581071931</v>
      </c>
      <c r="L543">
        <f>VLOOKUP(Table2[[#This Row],[Key]],[1]!Table1[#Data],7,0)</f>
        <v>4.8267563337745898</v>
      </c>
      <c r="M543">
        <f>VLOOKUP(Table2[[#This Row],[Key]],[1]!Table1[#Data],8,0)</f>
        <v>3.5666666666666602</v>
      </c>
      <c r="N543">
        <f>Table2[[#This Row],[Auto Arima]]-Table2[[#This Row],[Actual]]</f>
        <v>2.6756333774589969E-2</v>
      </c>
      <c r="O543">
        <f>_xlfn.NORM.DIST(Table2[[#This Row],[Bias_Arima]],AVERAGE(Table2[Bias_Arima]),_xlfn.STDEV.P(Table2[Bias_Arima]),FALSE)</f>
        <v>0.6434261105958432</v>
      </c>
      <c r="P543">
        <f>Table2[[#This Row],[WA]]-Table2[[#This Row],[Actual]]</f>
        <v>-1.2333333333333396</v>
      </c>
      <c r="Q543">
        <f>_xlfn.NORM.DIST(Table2[[#This Row],[Bias_WA]],AVERAGE(Table2[Bias_WA]),_xlfn.STDEV.P(Table2[Bias_WA]),FALSE)</f>
        <v>0.39356496694449555</v>
      </c>
      <c r="R543">
        <f>ABS(Table2[[#This Row],[Bias_Arima]])</f>
        <v>2.6756333774589969E-2</v>
      </c>
      <c r="S543">
        <f>ABS(Table2[[#This Row],[Bias_WA]])</f>
        <v>1.2333333333333396</v>
      </c>
    </row>
    <row r="544" spans="1:19" x14ac:dyDescent="0.2">
      <c r="A544" t="str">
        <f>CONCATENATE(Table2[[#This Row],[Sector]],YEAR(Table2[[#This Row],[Cutoff]]),ROUNDUP(MONTH(Table2[[#This Row],[Cutoff]])/3,0),YEAR(Table2[[#This Row],[TargetDate]]),ROUNDUP(MONTH(Table2[[#This Row],[TargetDate]])/3,0))</f>
        <v>F Bouwnijverheid2020120214</v>
      </c>
      <c r="B544" t="s">
        <v>24</v>
      </c>
      <c r="C544" s="3">
        <v>43831</v>
      </c>
      <c r="D544" s="3">
        <v>44470</v>
      </c>
      <c r="E544">
        <v>7</v>
      </c>
      <c r="F544">
        <v>3.9323130952380949</v>
      </c>
      <c r="G544">
        <v>5.3</v>
      </c>
      <c r="H544">
        <v>1.3676869047619049</v>
      </c>
      <c r="I544">
        <v>25.805413297394431</v>
      </c>
      <c r="J544">
        <v>-1.3676869047619049</v>
      </c>
      <c r="K544">
        <f>_xlfn.NORM.DIST(Table2[[#This Row],[Bias_RF]],AVERAGE(Table2[Bias_RF]),_xlfn.STDEV.P(Table2[Bias_RF]),FALSE)</f>
        <v>0.33979495038165858</v>
      </c>
      <c r="L544">
        <f>VLOOKUP(Table2[[#This Row],[Key]],[1]!Table1[#Data],7,0)</f>
        <v>5.0424483321531097</v>
      </c>
      <c r="M544">
        <f>VLOOKUP(Table2[[#This Row],[Key]],[1]!Table1[#Data],8,0)</f>
        <v>3.86666666666666</v>
      </c>
      <c r="N544">
        <f>Table2[[#This Row],[Auto Arima]]-Table2[[#This Row],[Actual]]</f>
        <v>-0.2575516678468901</v>
      </c>
      <c r="O544">
        <f>_xlfn.NORM.DIST(Table2[[#This Row],[Bias_Arima]],AVERAGE(Table2[Bias_Arima]),_xlfn.STDEV.P(Table2[Bias_Arima]),FALSE)</f>
        <v>0.67343217714613102</v>
      </c>
      <c r="P544">
        <f>Table2[[#This Row],[WA]]-Table2[[#This Row],[Actual]]</f>
        <v>-1.4333333333333398</v>
      </c>
      <c r="Q544">
        <f>_xlfn.NORM.DIST(Table2[[#This Row],[Bias_WA]],AVERAGE(Table2[Bias_WA]),_xlfn.STDEV.P(Table2[Bias_WA]),FALSE)</f>
        <v>0.25022124521489486</v>
      </c>
      <c r="R544">
        <f>ABS(Table2[[#This Row],[Bias_Arima]])</f>
        <v>0.2575516678468901</v>
      </c>
      <c r="S544">
        <f>ABS(Table2[[#This Row],[Bias_WA]])</f>
        <v>1.4333333333333398</v>
      </c>
    </row>
    <row r="545" spans="1:19" x14ac:dyDescent="0.2">
      <c r="A545" t="str">
        <f>CONCATENATE(Table2[[#This Row],[Sector]],YEAR(Table2[[#This Row],[Cutoff]]),ROUNDUP(MONTH(Table2[[#This Row],[Cutoff]])/3,0),YEAR(Table2[[#This Row],[TargetDate]]),ROUNDUP(MONTH(Table2[[#This Row],[TargetDate]])/3,0))</f>
        <v>F Bouwnijverheid2020120221</v>
      </c>
      <c r="B545" t="s">
        <v>24</v>
      </c>
      <c r="C545" s="3">
        <v>43831</v>
      </c>
      <c r="D545" s="3">
        <v>44562</v>
      </c>
      <c r="E545">
        <v>8</v>
      </c>
      <c r="F545">
        <v>3.9250035714285709</v>
      </c>
      <c r="G545">
        <v>6</v>
      </c>
      <c r="H545">
        <v>2.0749964285714291</v>
      </c>
      <c r="I545">
        <v>34.58327380952381</v>
      </c>
      <c r="J545">
        <v>-2.0749964285714291</v>
      </c>
      <c r="K545">
        <f>_xlfn.NORM.DIST(Table2[[#This Row],[Bias_RF]],AVERAGE(Table2[Bias_RF]),_xlfn.STDEV.P(Table2[Bias_RF]),FALSE)</f>
        <v>8.3062652788441452E-2</v>
      </c>
      <c r="L545">
        <f>VLOOKUP(Table2[[#This Row],[Key]],[1]!Table1[#Data],7,0)</f>
        <v>5.6843533056982896</v>
      </c>
      <c r="M545">
        <f>VLOOKUP(Table2[[#This Row],[Key]],[1]!Table1[#Data],8,0)</f>
        <v>4.4666666666666597</v>
      </c>
      <c r="N545">
        <f>Table2[[#This Row],[Auto Arima]]-Table2[[#This Row],[Actual]]</f>
        <v>-0.31564669430171044</v>
      </c>
      <c r="O545">
        <f>_xlfn.NORM.DIST(Table2[[#This Row],[Bias_Arima]],AVERAGE(Table2[Bias_Arima]),_xlfn.STDEV.P(Table2[Bias_Arima]),FALSE)</f>
        <v>0.66032125332369573</v>
      </c>
      <c r="P545">
        <f>Table2[[#This Row],[WA]]-Table2[[#This Row],[Actual]]</f>
        <v>-1.5333333333333403</v>
      </c>
      <c r="Q545">
        <f>_xlfn.NORM.DIST(Table2[[#This Row],[Bias_WA]],AVERAGE(Table2[Bias_WA]),_xlfn.STDEV.P(Table2[Bias_WA]),FALSE)</f>
        <v>0.19019639634236804</v>
      </c>
      <c r="R545">
        <f>ABS(Table2[[#This Row],[Bias_Arima]])</f>
        <v>0.31564669430171044</v>
      </c>
      <c r="S545">
        <f>ABS(Table2[[#This Row],[Bias_WA]])</f>
        <v>1.5333333333333403</v>
      </c>
    </row>
    <row r="546" spans="1:19" x14ac:dyDescent="0.2">
      <c r="A546" t="str">
        <f>CONCATENATE(Table2[[#This Row],[Sector]],YEAR(Table2[[#This Row],[Cutoff]]),ROUNDUP(MONTH(Table2[[#This Row],[Cutoff]])/3,0),YEAR(Table2[[#This Row],[TargetDate]]),ROUNDUP(MONTH(Table2[[#This Row],[TargetDate]])/3,0))</f>
        <v>F Bouwnijverheid2020220203</v>
      </c>
      <c r="B546" t="s">
        <v>24</v>
      </c>
      <c r="C546" s="3">
        <v>43922</v>
      </c>
      <c r="D546" s="3">
        <v>44013</v>
      </c>
      <c r="E546">
        <v>1</v>
      </c>
      <c r="F546">
        <v>4.2917686507936512</v>
      </c>
      <c r="G546">
        <v>4.3</v>
      </c>
      <c r="H546">
        <v>8.2313492063486038E-3</v>
      </c>
      <c r="I546">
        <v>0.19142672572903729</v>
      </c>
      <c r="J546">
        <v>-8.2313492063486038E-3</v>
      </c>
      <c r="K546">
        <f>_xlfn.NORM.DIST(Table2[[#This Row],[Bias_RF]],AVERAGE(Table2[Bias_RF]),_xlfn.STDEV.P(Table2[Bias_RF]),FALSE)</f>
        <v>0.36845398225737874</v>
      </c>
      <c r="L546">
        <f>VLOOKUP(Table2[[#This Row],[Key]],[1]!Table1[#Data],7,0)</f>
        <v>3.9145439182464998</v>
      </c>
      <c r="M546">
        <f>VLOOKUP(Table2[[#This Row],[Key]],[1]!Table1[#Data],8,0)</f>
        <v>3.5666666666666602</v>
      </c>
      <c r="N546">
        <f>Table2[[#This Row],[Auto Arima]]-Table2[[#This Row],[Actual]]</f>
        <v>-0.38545608175349999</v>
      </c>
      <c r="O546">
        <f>_xlfn.NORM.DIST(Table2[[#This Row],[Bias_Arima]],AVERAGE(Table2[Bias_Arima]),_xlfn.STDEV.P(Table2[Bias_Arima]),FALSE)</f>
        <v>0.63657058978237557</v>
      </c>
      <c r="P546">
        <f>Table2[[#This Row],[WA]]-Table2[[#This Row],[Actual]]</f>
        <v>-0.73333333333333961</v>
      </c>
      <c r="Q546">
        <f>_xlfn.NORM.DIST(Table2[[#This Row],[Bias_WA]],AVERAGE(Table2[Bias_WA]),_xlfn.STDEV.P(Table2[Bias_WA]),FALSE)</f>
        <v>0.69881636677069736</v>
      </c>
      <c r="R546">
        <f>ABS(Table2[[#This Row],[Bias_Arima]])</f>
        <v>0.38545608175349999</v>
      </c>
      <c r="S546">
        <f>ABS(Table2[[#This Row],[Bias_WA]])</f>
        <v>0.73333333333333961</v>
      </c>
    </row>
    <row r="547" spans="1:19" x14ac:dyDescent="0.2">
      <c r="A547" t="str">
        <f>CONCATENATE(Table2[[#This Row],[Sector]],YEAR(Table2[[#This Row],[Cutoff]]),ROUNDUP(MONTH(Table2[[#This Row],[Cutoff]])/3,0),YEAR(Table2[[#This Row],[TargetDate]]),ROUNDUP(MONTH(Table2[[#This Row],[TargetDate]])/3,0))</f>
        <v>F Bouwnijverheid2020220204</v>
      </c>
      <c r="B547" t="s">
        <v>24</v>
      </c>
      <c r="C547" s="3">
        <v>43922</v>
      </c>
      <c r="D547" s="3">
        <v>44105</v>
      </c>
      <c r="E547">
        <v>2</v>
      </c>
      <c r="F547">
        <v>4.291701984126985</v>
      </c>
      <c r="G547">
        <v>4.8</v>
      </c>
      <c r="H547">
        <v>0.50829801587301482</v>
      </c>
      <c r="I547">
        <v>10.58954199735448</v>
      </c>
      <c r="J547">
        <v>-0.50829801587301482</v>
      </c>
      <c r="K547">
        <f>_xlfn.NORM.DIST(Table2[[#This Row],[Bias_RF]],AVERAGE(Table2[Bias_RF]),_xlfn.STDEV.P(Table2[Bias_RF]),FALSE)</f>
        <v>0.53447651907889226</v>
      </c>
      <c r="L547">
        <f>VLOOKUP(Table2[[#This Row],[Key]],[1]!Table1[#Data],7,0)</f>
        <v>4.4194582490531902</v>
      </c>
      <c r="M547">
        <f>VLOOKUP(Table2[[#This Row],[Key]],[1]!Table1[#Data],8,0)</f>
        <v>3.86666666666666</v>
      </c>
      <c r="N547">
        <f>Table2[[#This Row],[Auto Arima]]-Table2[[#This Row],[Actual]]</f>
        <v>-0.38054175094680964</v>
      </c>
      <c r="O547">
        <f>_xlfn.NORM.DIST(Table2[[#This Row],[Bias_Arima]],AVERAGE(Table2[Bias_Arima]),_xlfn.STDEV.P(Table2[Bias_Arima]),FALSE)</f>
        <v>0.63851077427514247</v>
      </c>
      <c r="P547">
        <f>Table2[[#This Row],[WA]]-Table2[[#This Row],[Actual]]</f>
        <v>-0.93333333333333979</v>
      </c>
      <c r="Q547">
        <f>_xlfn.NORM.DIST(Table2[[#This Row],[Bias_WA]],AVERAGE(Table2[Bias_WA]),_xlfn.STDEV.P(Table2[Bias_WA]),FALSE)</f>
        <v>0.61118960025546065</v>
      </c>
      <c r="R547">
        <f>ABS(Table2[[#This Row],[Bias_Arima]])</f>
        <v>0.38054175094680964</v>
      </c>
      <c r="S547">
        <f>ABS(Table2[[#This Row],[Bias_WA]])</f>
        <v>0.93333333333333979</v>
      </c>
    </row>
    <row r="548" spans="1:19" x14ac:dyDescent="0.2">
      <c r="A548" t="str">
        <f>CONCATENATE(Table2[[#This Row],[Sector]],YEAR(Table2[[#This Row],[Cutoff]]),ROUNDUP(MONTH(Table2[[#This Row],[Cutoff]])/3,0),YEAR(Table2[[#This Row],[TargetDate]]),ROUNDUP(MONTH(Table2[[#This Row],[TargetDate]])/3,0))</f>
        <v>F Bouwnijverheid2020220211</v>
      </c>
      <c r="B548" t="s">
        <v>24</v>
      </c>
      <c r="C548" s="3">
        <v>43922</v>
      </c>
      <c r="D548" s="3">
        <v>44197</v>
      </c>
      <c r="E548">
        <v>3</v>
      </c>
      <c r="F548">
        <v>4.291701984126985</v>
      </c>
      <c r="G548">
        <v>4.8</v>
      </c>
      <c r="H548">
        <v>0.50829801587301482</v>
      </c>
      <c r="I548">
        <v>10.58954199735448</v>
      </c>
      <c r="J548">
        <v>-0.50829801587301482</v>
      </c>
      <c r="K548">
        <f>_xlfn.NORM.DIST(Table2[[#This Row],[Bias_RF]],AVERAGE(Table2[Bias_RF]),_xlfn.STDEV.P(Table2[Bias_RF]),FALSE)</f>
        <v>0.53447651907889226</v>
      </c>
      <c r="L548">
        <f>VLOOKUP(Table2[[#This Row],[Key]],[1]!Table1[#Data],7,0)</f>
        <v>5.0713109246059798</v>
      </c>
      <c r="M548">
        <f>VLOOKUP(Table2[[#This Row],[Key]],[1]!Table1[#Data],8,0)</f>
        <v>4.4666666666666597</v>
      </c>
      <c r="N548">
        <f>Table2[[#This Row],[Auto Arima]]-Table2[[#This Row],[Actual]]</f>
        <v>0.27131092460597994</v>
      </c>
      <c r="O548">
        <f>_xlfn.NORM.DIST(Table2[[#This Row],[Bias_Arima]],AVERAGE(Table2[Bias_Arima]),_xlfn.STDEV.P(Table2[Bias_Arima]),FALSE)</f>
        <v>0.51245335689049709</v>
      </c>
      <c r="P548">
        <f>Table2[[#This Row],[WA]]-Table2[[#This Row],[Actual]]</f>
        <v>-0.33333333333334014</v>
      </c>
      <c r="Q548">
        <f>_xlfn.NORM.DIST(Table2[[#This Row],[Bias_WA]],AVERAGE(Table2[Bias_WA]),_xlfn.STDEV.P(Table2[Bias_WA]),FALSE)</f>
        <v>0.62306179826912544</v>
      </c>
      <c r="R548">
        <f>ABS(Table2[[#This Row],[Bias_Arima]])</f>
        <v>0.27131092460597994</v>
      </c>
      <c r="S548">
        <f>ABS(Table2[[#This Row],[Bias_WA]])</f>
        <v>0.33333333333334014</v>
      </c>
    </row>
    <row r="549" spans="1:19" x14ac:dyDescent="0.2">
      <c r="A549" t="str">
        <f>CONCATENATE(Table2[[#This Row],[Sector]],YEAR(Table2[[#This Row],[Cutoff]]),ROUNDUP(MONTH(Table2[[#This Row],[Cutoff]])/3,0),YEAR(Table2[[#This Row],[TargetDate]]),ROUNDUP(MONTH(Table2[[#This Row],[TargetDate]])/3,0))</f>
        <v>F Bouwnijverheid2020220212</v>
      </c>
      <c r="B549" t="s">
        <v>24</v>
      </c>
      <c r="C549" s="3">
        <v>43922</v>
      </c>
      <c r="D549" s="3">
        <v>44287</v>
      </c>
      <c r="E549">
        <v>4</v>
      </c>
      <c r="F549">
        <v>4.056915873015873</v>
      </c>
      <c r="G549">
        <v>4.8</v>
      </c>
      <c r="H549">
        <v>0.74308412698412685</v>
      </c>
      <c r="I549">
        <v>15.480919312169309</v>
      </c>
      <c r="J549">
        <v>-0.74308412698412685</v>
      </c>
      <c r="K549">
        <f>_xlfn.NORM.DIST(Table2[[#This Row],[Bias_RF]],AVERAGE(Table2[Bias_RF]),_xlfn.STDEV.P(Table2[Bias_RF]),FALSE)</f>
        <v>0.5416596653254494</v>
      </c>
      <c r="L549">
        <f>VLOOKUP(Table2[[#This Row],[Key]],[1]!Table1[#Data],7,0)</f>
        <v>5.27008594341443</v>
      </c>
      <c r="M549">
        <f>VLOOKUP(Table2[[#This Row],[Key]],[1]!Table1[#Data],8,0)</f>
        <v>4</v>
      </c>
      <c r="N549">
        <f>Table2[[#This Row],[Auto Arima]]-Table2[[#This Row],[Actual]]</f>
        <v>0.47008594341443022</v>
      </c>
      <c r="O549">
        <f>_xlfn.NORM.DIST(Table2[[#This Row],[Bias_Arima]],AVERAGE(Table2[Bias_Arima]),_xlfn.STDEV.P(Table2[Bias_Arima]),FALSE)</f>
        <v>0.37459956072285444</v>
      </c>
      <c r="P549">
        <f>Table2[[#This Row],[WA]]-Table2[[#This Row],[Actual]]</f>
        <v>-0.79999999999999982</v>
      </c>
      <c r="Q549">
        <f>_xlfn.NORM.DIST(Table2[[#This Row],[Bias_WA]],AVERAGE(Table2[Bias_WA]),_xlfn.STDEV.P(Table2[Bias_WA]),FALSE)</f>
        <v>0.67783368585837855</v>
      </c>
      <c r="R549">
        <f>ABS(Table2[[#This Row],[Bias_Arima]])</f>
        <v>0.47008594341443022</v>
      </c>
      <c r="S549">
        <f>ABS(Table2[[#This Row],[Bias_WA]])</f>
        <v>0.79999999999999982</v>
      </c>
    </row>
    <row r="550" spans="1:19" x14ac:dyDescent="0.2">
      <c r="A550" t="str">
        <f>CONCATENATE(Table2[[#This Row],[Sector]],YEAR(Table2[[#This Row],[Cutoff]]),ROUNDUP(MONTH(Table2[[#This Row],[Cutoff]])/3,0),YEAR(Table2[[#This Row],[TargetDate]]),ROUNDUP(MONTH(Table2[[#This Row],[TargetDate]])/3,0))</f>
        <v>F Bouwnijverheid2020220213</v>
      </c>
      <c r="B550" t="s">
        <v>24</v>
      </c>
      <c r="C550" s="3">
        <v>43922</v>
      </c>
      <c r="D550" s="3">
        <v>44378</v>
      </c>
      <c r="E550">
        <v>5</v>
      </c>
      <c r="F550">
        <v>4.0149242063492059</v>
      </c>
      <c r="G550">
        <v>4.8</v>
      </c>
      <c r="H550">
        <v>0.78507579365079394</v>
      </c>
      <c r="I550">
        <v>16.355745701058211</v>
      </c>
      <c r="J550">
        <v>-0.78507579365079394</v>
      </c>
      <c r="K550">
        <f>_xlfn.NORM.DIST(Table2[[#This Row],[Bias_RF]],AVERAGE(Table2[Bias_RF]),_xlfn.STDEV.P(Table2[Bias_RF]),FALSE)</f>
        <v>0.53708709934132715</v>
      </c>
      <c r="L550">
        <f>VLOOKUP(Table2[[#This Row],[Key]],[1]!Table1[#Data],7,0)</f>
        <v>4.7846297923933303</v>
      </c>
      <c r="M550">
        <f>VLOOKUP(Table2[[#This Row],[Key]],[1]!Table1[#Data],8,0)</f>
        <v>3.5666666666666602</v>
      </c>
      <c r="N550">
        <f>Table2[[#This Row],[Auto Arima]]-Table2[[#This Row],[Actual]]</f>
        <v>-1.5370207606669517E-2</v>
      </c>
      <c r="O550">
        <f>_xlfn.NORM.DIST(Table2[[#This Row],[Bias_Arima]],AVERAGE(Table2[Bias_Arima]),_xlfn.STDEV.P(Table2[Bias_Arima]),FALSE)</f>
        <v>0.65748472639949573</v>
      </c>
      <c r="P550">
        <f>Table2[[#This Row],[WA]]-Table2[[#This Row],[Actual]]</f>
        <v>-1.2333333333333396</v>
      </c>
      <c r="Q550">
        <f>_xlfn.NORM.DIST(Table2[[#This Row],[Bias_WA]],AVERAGE(Table2[Bias_WA]),_xlfn.STDEV.P(Table2[Bias_WA]),FALSE)</f>
        <v>0.39356496694449555</v>
      </c>
      <c r="R550">
        <f>ABS(Table2[[#This Row],[Bias_Arima]])</f>
        <v>1.5370207606669517E-2</v>
      </c>
      <c r="S550">
        <f>ABS(Table2[[#This Row],[Bias_WA]])</f>
        <v>1.2333333333333396</v>
      </c>
    </row>
    <row r="551" spans="1:19" x14ac:dyDescent="0.2">
      <c r="A551" t="str">
        <f>CONCATENATE(Table2[[#This Row],[Sector]],YEAR(Table2[[#This Row],[Cutoff]]),ROUNDUP(MONTH(Table2[[#This Row],[Cutoff]])/3,0),YEAR(Table2[[#This Row],[TargetDate]]),ROUNDUP(MONTH(Table2[[#This Row],[TargetDate]])/3,0))</f>
        <v>F Bouwnijverheid2020220214</v>
      </c>
      <c r="B551" t="s">
        <v>24</v>
      </c>
      <c r="C551" s="3">
        <v>43922</v>
      </c>
      <c r="D551" s="3">
        <v>44470</v>
      </c>
      <c r="E551">
        <v>6</v>
      </c>
      <c r="F551">
        <v>4.0895111111111104</v>
      </c>
      <c r="G551">
        <v>5.3</v>
      </c>
      <c r="H551">
        <v>1.2104888888888889</v>
      </c>
      <c r="I551">
        <v>22.839412997903569</v>
      </c>
      <c r="J551">
        <v>-1.2104888888888889</v>
      </c>
      <c r="K551">
        <f>_xlfn.NORM.DIST(Table2[[#This Row],[Bias_RF]],AVERAGE(Table2[Bias_RF]),_xlfn.STDEV.P(Table2[Bias_RF]),FALSE)</f>
        <v>0.40927488002823603</v>
      </c>
      <c r="L551">
        <f>VLOOKUP(Table2[[#This Row],[Key]],[1]!Table1[#Data],7,0)</f>
        <v>4.9748011307799498</v>
      </c>
      <c r="M551">
        <f>VLOOKUP(Table2[[#This Row],[Key]],[1]!Table1[#Data],8,0)</f>
        <v>3.86666666666666</v>
      </c>
      <c r="N551">
        <f>Table2[[#This Row],[Auto Arima]]-Table2[[#This Row],[Actual]]</f>
        <v>-0.32519886922005004</v>
      </c>
      <c r="O551">
        <f>_xlfn.NORM.DIST(Table2[[#This Row],[Bias_Arima]],AVERAGE(Table2[Bias_Arima]),_xlfn.STDEV.P(Table2[Bias_Arima]),FALSE)</f>
        <v>0.65757086861319458</v>
      </c>
      <c r="P551">
        <f>Table2[[#This Row],[WA]]-Table2[[#This Row],[Actual]]</f>
        <v>-1.4333333333333398</v>
      </c>
      <c r="Q551">
        <f>_xlfn.NORM.DIST(Table2[[#This Row],[Bias_WA]],AVERAGE(Table2[Bias_WA]),_xlfn.STDEV.P(Table2[Bias_WA]),FALSE)</f>
        <v>0.25022124521489486</v>
      </c>
      <c r="R551">
        <f>ABS(Table2[[#This Row],[Bias_Arima]])</f>
        <v>0.32519886922005004</v>
      </c>
      <c r="S551">
        <f>ABS(Table2[[#This Row],[Bias_WA]])</f>
        <v>1.4333333333333398</v>
      </c>
    </row>
    <row r="552" spans="1:19" x14ac:dyDescent="0.2">
      <c r="A552" t="str">
        <f>CONCATENATE(Table2[[#This Row],[Sector]],YEAR(Table2[[#This Row],[Cutoff]]),ROUNDUP(MONTH(Table2[[#This Row],[Cutoff]])/3,0),YEAR(Table2[[#This Row],[TargetDate]]),ROUNDUP(MONTH(Table2[[#This Row],[TargetDate]])/3,0))</f>
        <v>F Bouwnijverheid2020220221</v>
      </c>
      <c r="B552" t="s">
        <v>24</v>
      </c>
      <c r="C552" s="3">
        <v>43922</v>
      </c>
      <c r="D552" s="3">
        <v>44562</v>
      </c>
      <c r="E552">
        <v>7</v>
      </c>
      <c r="F552">
        <v>3.9059492063492058</v>
      </c>
      <c r="G552">
        <v>6</v>
      </c>
      <c r="H552">
        <v>2.0940507936507942</v>
      </c>
      <c r="I552">
        <v>34.90084656084656</v>
      </c>
      <c r="J552">
        <v>-2.0940507936507942</v>
      </c>
      <c r="K552">
        <f>_xlfn.NORM.DIST(Table2[[#This Row],[Bias_RF]],AVERAGE(Table2[Bias_RF]),_xlfn.STDEV.P(Table2[Bias_RF]),FALSE)</f>
        <v>7.8941399318120511E-2</v>
      </c>
      <c r="L552">
        <f>VLOOKUP(Table2[[#This Row],[Key]],[1]!Table1[#Data],7,0)</f>
        <v>5.6651716658905098</v>
      </c>
      <c r="M552">
        <f>VLOOKUP(Table2[[#This Row],[Key]],[1]!Table1[#Data],8,0)</f>
        <v>4.4666666666666597</v>
      </c>
      <c r="N552">
        <f>Table2[[#This Row],[Auto Arima]]-Table2[[#This Row],[Actual]]</f>
        <v>-0.3348283341094902</v>
      </c>
      <c r="O552">
        <f>_xlfn.NORM.DIST(Table2[[#This Row],[Bias_Arima]],AVERAGE(Table2[Bias_Arima]),_xlfn.STDEV.P(Table2[Bias_Arima]),FALSE)</f>
        <v>0.65463367374448989</v>
      </c>
      <c r="P552">
        <f>Table2[[#This Row],[WA]]-Table2[[#This Row],[Actual]]</f>
        <v>-1.5333333333333403</v>
      </c>
      <c r="Q552">
        <f>_xlfn.NORM.DIST(Table2[[#This Row],[Bias_WA]],AVERAGE(Table2[Bias_WA]),_xlfn.STDEV.P(Table2[Bias_WA]),FALSE)</f>
        <v>0.19019639634236804</v>
      </c>
      <c r="R552">
        <f>ABS(Table2[[#This Row],[Bias_Arima]])</f>
        <v>0.3348283341094902</v>
      </c>
      <c r="S552">
        <f>ABS(Table2[[#This Row],[Bias_WA]])</f>
        <v>1.5333333333333403</v>
      </c>
    </row>
    <row r="553" spans="1:19" x14ac:dyDescent="0.2">
      <c r="A553" t="str">
        <f>CONCATENATE(Table2[[#This Row],[Sector]],YEAR(Table2[[#This Row],[Cutoff]]),ROUNDUP(MONTH(Table2[[#This Row],[Cutoff]])/3,0),YEAR(Table2[[#This Row],[TargetDate]]),ROUNDUP(MONTH(Table2[[#This Row],[TargetDate]])/3,0))</f>
        <v>F Bouwnijverheid2020220222</v>
      </c>
      <c r="B553" t="s">
        <v>24</v>
      </c>
      <c r="C553" s="3">
        <v>43922</v>
      </c>
      <c r="D553" s="3">
        <v>44652</v>
      </c>
      <c r="E553">
        <v>8</v>
      </c>
      <c r="F553">
        <v>3.8259257936507942</v>
      </c>
      <c r="G553">
        <v>5.3</v>
      </c>
      <c r="H553">
        <v>1.4740742063492061</v>
      </c>
      <c r="I553">
        <v>27.812720874513321</v>
      </c>
      <c r="J553">
        <v>-1.4740742063492061</v>
      </c>
      <c r="K553">
        <f>_xlfn.NORM.DIST(Table2[[#This Row],[Bias_RF]],AVERAGE(Table2[Bias_RF]),_xlfn.STDEV.P(Table2[Bias_RF]),FALSE)</f>
        <v>0.29184328871095688</v>
      </c>
      <c r="L553">
        <f>VLOOKUP(Table2[[#This Row],[Key]],[1]!Table1[#Data],7,0)</f>
        <v>5.6310216784294704</v>
      </c>
      <c r="M553">
        <f>VLOOKUP(Table2[[#This Row],[Key]],[1]!Table1[#Data],8,0)</f>
        <v>4</v>
      </c>
      <c r="N553">
        <f>Table2[[#This Row],[Auto Arima]]-Table2[[#This Row],[Actual]]</f>
        <v>0.33102167842947061</v>
      </c>
      <c r="O553">
        <f>_xlfn.NORM.DIST(Table2[[#This Row],[Bias_Arima]],AVERAGE(Table2[Bias_Arima]),_xlfn.STDEV.P(Table2[Bias_Arima]),FALSE)</f>
        <v>0.47209290628540324</v>
      </c>
      <c r="P553">
        <f>Table2[[#This Row],[WA]]-Table2[[#This Row],[Actual]]</f>
        <v>-1.2999999999999998</v>
      </c>
      <c r="Q553">
        <f>_xlfn.NORM.DIST(Table2[[#This Row],[Bias_WA]],AVERAGE(Table2[Bias_WA]),_xlfn.STDEV.P(Table2[Bias_WA]),FALSE)</f>
        <v>0.34324809287690528</v>
      </c>
      <c r="R553">
        <f>ABS(Table2[[#This Row],[Bias_Arima]])</f>
        <v>0.33102167842947061</v>
      </c>
      <c r="S553">
        <f>ABS(Table2[[#This Row],[Bias_WA]])</f>
        <v>1.2999999999999998</v>
      </c>
    </row>
    <row r="554" spans="1:19" x14ac:dyDescent="0.2">
      <c r="A554" t="str">
        <f>CONCATENATE(Table2[[#This Row],[Sector]],YEAR(Table2[[#This Row],[Cutoff]]),ROUNDUP(MONTH(Table2[[#This Row],[Cutoff]])/3,0),YEAR(Table2[[#This Row],[TargetDate]]),ROUNDUP(MONTH(Table2[[#This Row],[TargetDate]])/3,0))</f>
        <v>F Bouwnijverheid2020320204</v>
      </c>
      <c r="B554" t="s">
        <v>24</v>
      </c>
      <c r="C554" s="3">
        <v>44013</v>
      </c>
      <c r="D554" s="3">
        <v>44105</v>
      </c>
      <c r="E554">
        <v>1</v>
      </c>
      <c r="F554">
        <v>4.375692063492064</v>
      </c>
      <c r="G554">
        <v>4.8</v>
      </c>
      <c r="H554">
        <v>0.42430793650793591</v>
      </c>
      <c r="I554">
        <v>8.8397486772486644</v>
      </c>
      <c r="J554">
        <v>-0.42430793650793591</v>
      </c>
      <c r="K554">
        <f>_xlfn.NORM.DIST(Table2[[#This Row],[Bias_RF]],AVERAGE(Table2[Bias_RF]),_xlfn.STDEV.P(Table2[Bias_RF]),FALSE)</f>
        <v>0.51878114394716024</v>
      </c>
      <c r="L554">
        <f>VLOOKUP(Table2[[#This Row],[Key]],[1]!Table1[#Data],7,0)</f>
        <v>4.88759723529677</v>
      </c>
      <c r="M554">
        <f>VLOOKUP(Table2[[#This Row],[Key]],[1]!Table1[#Data],8,0)</f>
        <v>3.86666666666666</v>
      </c>
      <c r="N554">
        <f>Table2[[#This Row],[Auto Arima]]-Table2[[#This Row],[Actual]]</f>
        <v>8.7597235296770215E-2</v>
      </c>
      <c r="O554">
        <f>_xlfn.NORM.DIST(Table2[[#This Row],[Bias_Arima]],AVERAGE(Table2[Bias_Arima]),_xlfn.STDEV.P(Table2[Bias_Arima]),FALSE)</f>
        <v>0.61798599820328715</v>
      </c>
      <c r="P554">
        <f>Table2[[#This Row],[WA]]-Table2[[#This Row],[Actual]]</f>
        <v>-0.93333333333333979</v>
      </c>
      <c r="Q554">
        <f>_xlfn.NORM.DIST(Table2[[#This Row],[Bias_WA]],AVERAGE(Table2[Bias_WA]),_xlfn.STDEV.P(Table2[Bias_WA]),FALSE)</f>
        <v>0.61118960025546065</v>
      </c>
      <c r="R554">
        <f>ABS(Table2[[#This Row],[Bias_Arima]])</f>
        <v>8.7597235296770215E-2</v>
      </c>
      <c r="S554">
        <f>ABS(Table2[[#This Row],[Bias_WA]])</f>
        <v>0.93333333333333979</v>
      </c>
    </row>
    <row r="555" spans="1:19" x14ac:dyDescent="0.2">
      <c r="A555" t="str">
        <f>CONCATENATE(Table2[[#This Row],[Sector]],YEAR(Table2[[#This Row],[Cutoff]]),ROUNDUP(MONTH(Table2[[#This Row],[Cutoff]])/3,0),YEAR(Table2[[#This Row],[TargetDate]]),ROUNDUP(MONTH(Table2[[#This Row],[TargetDate]])/3,0))</f>
        <v>F Bouwnijverheid2020320211</v>
      </c>
      <c r="B555" t="s">
        <v>24</v>
      </c>
      <c r="C555" s="3">
        <v>44013</v>
      </c>
      <c r="D555" s="3">
        <v>44197</v>
      </c>
      <c r="E555">
        <v>2</v>
      </c>
      <c r="F555">
        <v>4.375692063492064</v>
      </c>
      <c r="G555">
        <v>4.8</v>
      </c>
      <c r="H555">
        <v>0.42430793650793591</v>
      </c>
      <c r="I555">
        <v>8.8397486772486644</v>
      </c>
      <c r="J555">
        <v>-0.42430793650793591</v>
      </c>
      <c r="K555">
        <f>_xlfn.NORM.DIST(Table2[[#This Row],[Bias_RF]],AVERAGE(Table2[Bias_RF]),_xlfn.STDEV.P(Table2[Bias_RF]),FALSE)</f>
        <v>0.51878114394716024</v>
      </c>
      <c r="L555">
        <f>VLOOKUP(Table2[[#This Row],[Key]],[1]!Table1[#Data],7,0)</f>
        <v>5.3808632719271596</v>
      </c>
      <c r="M555">
        <f>VLOOKUP(Table2[[#This Row],[Key]],[1]!Table1[#Data],8,0)</f>
        <v>4.4666666666666597</v>
      </c>
      <c r="N555">
        <f>Table2[[#This Row],[Auto Arima]]-Table2[[#This Row],[Actual]]</f>
        <v>0.58086327192715981</v>
      </c>
      <c r="O555">
        <f>_xlfn.NORM.DIST(Table2[[#This Row],[Bias_Arima]],AVERAGE(Table2[Bias_Arima]),_xlfn.STDEV.P(Table2[Bias_Arima]),FALSE)</f>
        <v>0.29924948318164019</v>
      </c>
      <c r="P555">
        <f>Table2[[#This Row],[WA]]-Table2[[#This Row],[Actual]]</f>
        <v>-0.33333333333334014</v>
      </c>
      <c r="Q555">
        <f>_xlfn.NORM.DIST(Table2[[#This Row],[Bias_WA]],AVERAGE(Table2[Bias_WA]),_xlfn.STDEV.P(Table2[Bias_WA]),FALSE)</f>
        <v>0.62306179826912544</v>
      </c>
      <c r="R555">
        <f>ABS(Table2[[#This Row],[Bias_Arima]])</f>
        <v>0.58086327192715981</v>
      </c>
      <c r="S555">
        <f>ABS(Table2[[#This Row],[Bias_WA]])</f>
        <v>0.33333333333334014</v>
      </c>
    </row>
    <row r="556" spans="1:19" x14ac:dyDescent="0.2">
      <c r="A556" t="str">
        <f>CONCATENATE(Table2[[#This Row],[Sector]],YEAR(Table2[[#This Row],[Cutoff]]),ROUNDUP(MONTH(Table2[[#This Row],[Cutoff]])/3,0),YEAR(Table2[[#This Row],[TargetDate]]),ROUNDUP(MONTH(Table2[[#This Row],[TargetDate]])/3,0))</f>
        <v>F Bouwnijverheid2020320212</v>
      </c>
      <c r="B556" t="s">
        <v>24</v>
      </c>
      <c r="C556" s="3">
        <v>44013</v>
      </c>
      <c r="D556" s="3">
        <v>44287</v>
      </c>
      <c r="E556">
        <v>3</v>
      </c>
      <c r="F556">
        <v>4.1073445665445663</v>
      </c>
      <c r="G556">
        <v>4.8</v>
      </c>
      <c r="H556">
        <v>0.69265543345543357</v>
      </c>
      <c r="I556">
        <v>14.43032153032153</v>
      </c>
      <c r="J556">
        <v>-0.69265543345543357</v>
      </c>
      <c r="K556">
        <f>_xlfn.NORM.DIST(Table2[[#This Row],[Bias_RF]],AVERAGE(Table2[Bias_RF]),_xlfn.STDEV.P(Table2[Bias_RF]),FALSE)</f>
        <v>0.54482343714945169</v>
      </c>
      <c r="L556">
        <f>VLOOKUP(Table2[[#This Row],[Key]],[1]!Table1[#Data],7,0)</f>
        <v>5.5006107017036197</v>
      </c>
      <c r="M556">
        <f>VLOOKUP(Table2[[#This Row],[Key]],[1]!Table1[#Data],8,0)</f>
        <v>4</v>
      </c>
      <c r="N556">
        <f>Table2[[#This Row],[Auto Arima]]-Table2[[#This Row],[Actual]]</f>
        <v>0.70061070170361983</v>
      </c>
      <c r="O556">
        <f>_xlfn.NORM.DIST(Table2[[#This Row],[Bias_Arima]],AVERAGE(Table2[Bias_Arima]),_xlfn.STDEV.P(Table2[Bias_Arima]),FALSE)</f>
        <v>0.22549620530341641</v>
      </c>
      <c r="P556">
        <f>Table2[[#This Row],[WA]]-Table2[[#This Row],[Actual]]</f>
        <v>-0.79999999999999982</v>
      </c>
      <c r="Q556">
        <f>_xlfn.NORM.DIST(Table2[[#This Row],[Bias_WA]],AVERAGE(Table2[Bias_WA]),_xlfn.STDEV.P(Table2[Bias_WA]),FALSE)</f>
        <v>0.67783368585837855</v>
      </c>
      <c r="R556">
        <f>ABS(Table2[[#This Row],[Bias_Arima]])</f>
        <v>0.70061070170361983</v>
      </c>
      <c r="S556">
        <f>ABS(Table2[[#This Row],[Bias_WA]])</f>
        <v>0.79999999999999982</v>
      </c>
    </row>
    <row r="557" spans="1:19" x14ac:dyDescent="0.2">
      <c r="A557" t="str">
        <f>CONCATENATE(Table2[[#This Row],[Sector]],YEAR(Table2[[#This Row],[Cutoff]]),ROUNDUP(MONTH(Table2[[#This Row],[Cutoff]])/3,0),YEAR(Table2[[#This Row],[TargetDate]]),ROUNDUP(MONTH(Table2[[#This Row],[TargetDate]])/3,0))</f>
        <v>F Bouwnijverheid2020320213</v>
      </c>
      <c r="B557" t="s">
        <v>24</v>
      </c>
      <c r="C557" s="3">
        <v>44013</v>
      </c>
      <c r="D557" s="3">
        <v>44378</v>
      </c>
      <c r="E557">
        <v>4</v>
      </c>
      <c r="F557">
        <v>4.0777612332112332</v>
      </c>
      <c r="G557">
        <v>4.8</v>
      </c>
      <c r="H557">
        <v>0.72223876678876664</v>
      </c>
      <c r="I557">
        <v>15.046640974765969</v>
      </c>
      <c r="J557">
        <v>-0.72223876678876664</v>
      </c>
      <c r="K557">
        <f>_xlfn.NORM.DIST(Table2[[#This Row],[Bias_RF]],AVERAGE(Table2[Bias_RF]),_xlfn.STDEV.P(Table2[Bias_RF]),FALSE)</f>
        <v>0.54327833041841556</v>
      </c>
      <c r="L557">
        <f>VLOOKUP(Table2[[#This Row],[Key]],[1]!Table1[#Data],7,0)</f>
        <v>5.4474452325670999</v>
      </c>
      <c r="M557">
        <f>VLOOKUP(Table2[[#This Row],[Key]],[1]!Table1[#Data],8,0)</f>
        <v>3.9</v>
      </c>
      <c r="N557">
        <f>Table2[[#This Row],[Auto Arima]]-Table2[[#This Row],[Actual]]</f>
        <v>0.64744523256710007</v>
      </c>
      <c r="O557">
        <f>_xlfn.NORM.DIST(Table2[[#This Row],[Bias_Arima]],AVERAGE(Table2[Bias_Arima]),_xlfn.STDEV.P(Table2[Bias_Arima]),FALSE)</f>
        <v>0.25700471557116755</v>
      </c>
      <c r="P557">
        <f>Table2[[#This Row],[WA]]-Table2[[#This Row],[Actual]]</f>
        <v>-0.89999999999999991</v>
      </c>
      <c r="Q557">
        <f>_xlfn.NORM.DIST(Table2[[#This Row],[Bias_WA]],AVERAGE(Table2[Bias_WA]),_xlfn.STDEV.P(Table2[Bias_WA]),FALSE)</f>
        <v>0.63055238523174595</v>
      </c>
      <c r="R557">
        <f>ABS(Table2[[#This Row],[Bias_Arima]])</f>
        <v>0.64744523256710007</v>
      </c>
      <c r="S557">
        <f>ABS(Table2[[#This Row],[Bias_WA]])</f>
        <v>0.89999999999999991</v>
      </c>
    </row>
    <row r="558" spans="1:19" x14ac:dyDescent="0.2">
      <c r="A558" t="str">
        <f>CONCATENATE(Table2[[#This Row],[Sector]],YEAR(Table2[[#This Row],[Cutoff]]),ROUNDUP(MONTH(Table2[[#This Row],[Cutoff]])/3,0),YEAR(Table2[[#This Row],[TargetDate]]),ROUNDUP(MONTH(Table2[[#This Row],[TargetDate]])/3,0))</f>
        <v>F Bouwnijverheid2020320214</v>
      </c>
      <c r="B558" t="s">
        <v>24</v>
      </c>
      <c r="C558" s="3">
        <v>44013</v>
      </c>
      <c r="D558" s="3">
        <v>44470</v>
      </c>
      <c r="E558">
        <v>5</v>
      </c>
      <c r="F558">
        <v>4.1399421855921847</v>
      </c>
      <c r="G558">
        <v>5.3</v>
      </c>
      <c r="H558">
        <v>1.1600578144078151</v>
      </c>
      <c r="I558">
        <v>21.887883290713489</v>
      </c>
      <c r="J558">
        <v>-1.1600578144078151</v>
      </c>
      <c r="K558">
        <f>_xlfn.NORM.DIST(Table2[[#This Row],[Bias_RF]],AVERAGE(Table2[Bias_RF]),_xlfn.STDEV.P(Table2[Bias_RF]),FALSE)</f>
        <v>0.43021434837080685</v>
      </c>
      <c r="L558">
        <f>VLOOKUP(Table2[[#This Row],[Key]],[1]!Table1[#Data],7,0)</f>
        <v>5.6632295439711902</v>
      </c>
      <c r="M558">
        <f>VLOOKUP(Table2[[#This Row],[Key]],[1]!Table1[#Data],8,0)</f>
        <v>3.86666666666666</v>
      </c>
      <c r="N558">
        <f>Table2[[#This Row],[Auto Arima]]-Table2[[#This Row],[Actual]]</f>
        <v>0.36322954397119034</v>
      </c>
      <c r="O558">
        <f>_xlfn.NORM.DIST(Table2[[#This Row],[Bias_Arima]],AVERAGE(Table2[Bias_Arima]),_xlfn.STDEV.P(Table2[Bias_Arima]),FALSE)</f>
        <v>0.44971525029329124</v>
      </c>
      <c r="P558">
        <f>Table2[[#This Row],[WA]]-Table2[[#This Row],[Actual]]</f>
        <v>-1.4333333333333398</v>
      </c>
      <c r="Q558">
        <f>_xlfn.NORM.DIST(Table2[[#This Row],[Bias_WA]],AVERAGE(Table2[Bias_WA]),_xlfn.STDEV.P(Table2[Bias_WA]),FALSE)</f>
        <v>0.25022124521489486</v>
      </c>
      <c r="R558">
        <f>ABS(Table2[[#This Row],[Bias_Arima]])</f>
        <v>0.36322954397119034</v>
      </c>
      <c r="S558">
        <f>ABS(Table2[[#This Row],[Bias_WA]])</f>
        <v>1.4333333333333398</v>
      </c>
    </row>
    <row r="559" spans="1:19" x14ac:dyDescent="0.2">
      <c r="A559" t="str">
        <f>CONCATENATE(Table2[[#This Row],[Sector]],YEAR(Table2[[#This Row],[Cutoff]]),ROUNDUP(MONTH(Table2[[#This Row],[Cutoff]])/3,0),YEAR(Table2[[#This Row],[TargetDate]]),ROUNDUP(MONTH(Table2[[#This Row],[TargetDate]])/3,0))</f>
        <v>F Bouwnijverheid2020320221</v>
      </c>
      <c r="B559" t="s">
        <v>24</v>
      </c>
      <c r="C559" s="3">
        <v>44013</v>
      </c>
      <c r="D559" s="3">
        <v>44562</v>
      </c>
      <c r="E559">
        <v>6</v>
      </c>
      <c r="F559">
        <v>3.9243659951159948</v>
      </c>
      <c r="G559">
        <v>6</v>
      </c>
      <c r="H559">
        <v>2.0756340048840052</v>
      </c>
      <c r="I559">
        <v>34.593900081400079</v>
      </c>
      <c r="J559">
        <v>-2.0756340048840052</v>
      </c>
      <c r="K559">
        <f>_xlfn.NORM.DIST(Table2[[#This Row],[Bias_RF]],AVERAGE(Table2[Bias_RF]),_xlfn.STDEV.P(Table2[Bias_RF]),FALSE)</f>
        <v>8.292224391516563E-2</v>
      </c>
      <c r="L559">
        <f>VLOOKUP(Table2[[#This Row],[Key]],[1]!Table1[#Data],7,0)</f>
        <v>6.2973969588017704</v>
      </c>
      <c r="M559">
        <f>VLOOKUP(Table2[[#This Row],[Key]],[1]!Table1[#Data],8,0)</f>
        <v>4.4666666666666597</v>
      </c>
      <c r="N559">
        <f>Table2[[#This Row],[Auto Arima]]-Table2[[#This Row],[Actual]]</f>
        <v>0.29739695880177042</v>
      </c>
      <c r="O559">
        <f>_xlfn.NORM.DIST(Table2[[#This Row],[Bias_Arima]],AVERAGE(Table2[Bias_Arima]),_xlfn.STDEV.P(Table2[Bias_Arima]),FALSE)</f>
        <v>0.49504512221320418</v>
      </c>
      <c r="P559">
        <f>Table2[[#This Row],[WA]]-Table2[[#This Row],[Actual]]</f>
        <v>-1.5333333333333403</v>
      </c>
      <c r="Q559">
        <f>_xlfn.NORM.DIST(Table2[[#This Row],[Bias_WA]],AVERAGE(Table2[Bias_WA]),_xlfn.STDEV.P(Table2[Bias_WA]),FALSE)</f>
        <v>0.19019639634236804</v>
      </c>
      <c r="R559">
        <f>ABS(Table2[[#This Row],[Bias_Arima]])</f>
        <v>0.29739695880177042</v>
      </c>
      <c r="S559">
        <f>ABS(Table2[[#This Row],[Bias_WA]])</f>
        <v>1.5333333333333403</v>
      </c>
    </row>
    <row r="560" spans="1:19" x14ac:dyDescent="0.2">
      <c r="A560" t="str">
        <f>CONCATENATE(Table2[[#This Row],[Sector]],YEAR(Table2[[#This Row],[Cutoff]]),ROUNDUP(MONTH(Table2[[#This Row],[Cutoff]])/3,0),YEAR(Table2[[#This Row],[TargetDate]]),ROUNDUP(MONTH(Table2[[#This Row],[TargetDate]])/3,0))</f>
        <v>F Bouwnijverheid2020320222</v>
      </c>
      <c r="B560" t="s">
        <v>24</v>
      </c>
      <c r="C560" s="3">
        <v>44013</v>
      </c>
      <c r="D560" s="3">
        <v>44652</v>
      </c>
      <c r="E560">
        <v>7</v>
      </c>
      <c r="F560">
        <v>3.8562207570207572</v>
      </c>
      <c r="G560">
        <v>5.3</v>
      </c>
      <c r="H560">
        <v>1.4437792429792431</v>
      </c>
      <c r="I560">
        <v>27.241117792061189</v>
      </c>
      <c r="J560">
        <v>-1.4437792429792431</v>
      </c>
      <c r="K560">
        <f>_xlfn.NORM.DIST(Table2[[#This Row],[Bias_RF]],AVERAGE(Table2[Bias_RF]),_xlfn.STDEV.P(Table2[Bias_RF]),FALSE)</f>
        <v>0.30542107974505944</v>
      </c>
      <c r="L560">
        <f>VLOOKUP(Table2[[#This Row],[Key]],[1]!Table1[#Data],7,0)</f>
        <v>6.26030803858872</v>
      </c>
      <c r="M560">
        <f>VLOOKUP(Table2[[#This Row],[Key]],[1]!Table1[#Data],8,0)</f>
        <v>4</v>
      </c>
      <c r="N560">
        <f>Table2[[#This Row],[Auto Arima]]-Table2[[#This Row],[Actual]]</f>
        <v>0.96030803858872016</v>
      </c>
      <c r="O560">
        <f>_xlfn.NORM.DIST(Table2[[#This Row],[Bias_Arima]],AVERAGE(Table2[Bias_Arima]),_xlfn.STDEV.P(Table2[Bias_Arima]),FALSE)</f>
        <v>0.10575020789815727</v>
      </c>
      <c r="P560">
        <f>Table2[[#This Row],[WA]]-Table2[[#This Row],[Actual]]</f>
        <v>-1.2999999999999998</v>
      </c>
      <c r="Q560">
        <f>_xlfn.NORM.DIST(Table2[[#This Row],[Bias_WA]],AVERAGE(Table2[Bias_WA]),_xlfn.STDEV.P(Table2[Bias_WA]),FALSE)</f>
        <v>0.34324809287690528</v>
      </c>
      <c r="R560">
        <f>ABS(Table2[[#This Row],[Bias_Arima]])</f>
        <v>0.96030803858872016</v>
      </c>
      <c r="S560">
        <f>ABS(Table2[[#This Row],[Bias_WA]])</f>
        <v>1.2999999999999998</v>
      </c>
    </row>
    <row r="561" spans="1:19" x14ac:dyDescent="0.2">
      <c r="A561" t="str">
        <f>CONCATENATE(Table2[[#This Row],[Sector]],YEAR(Table2[[#This Row],[Cutoff]]),ROUNDUP(MONTH(Table2[[#This Row],[Cutoff]])/3,0),YEAR(Table2[[#This Row],[TargetDate]]),ROUNDUP(MONTH(Table2[[#This Row],[TargetDate]])/3,0))</f>
        <v>F Bouwnijverheid2020320223</v>
      </c>
      <c r="B561" t="s">
        <v>24</v>
      </c>
      <c r="C561" s="3">
        <v>44013</v>
      </c>
      <c r="D561" s="3">
        <v>44743</v>
      </c>
      <c r="E561">
        <v>8</v>
      </c>
      <c r="F561">
        <v>3.9163969474969478</v>
      </c>
      <c r="G561">
        <v>4.9000000000000004</v>
      </c>
      <c r="H561">
        <v>0.98360305250305258</v>
      </c>
      <c r="I561">
        <v>20.073531683735769</v>
      </c>
      <c r="J561">
        <v>-0.98360305250305258</v>
      </c>
      <c r="K561">
        <f>_xlfn.NORM.DIST(Table2[[#This Row],[Bias_RF]],AVERAGE(Table2[Bias_RF]),_xlfn.STDEV.P(Table2[Bias_RF]),FALSE)</f>
        <v>0.49345956502839111</v>
      </c>
      <c r="L561">
        <f>VLOOKUP(Table2[[#This Row],[Key]],[1]!Table1[#Data],7,0)</f>
        <v>5.5399179778615899</v>
      </c>
      <c r="M561">
        <f>VLOOKUP(Table2[[#This Row],[Key]],[1]!Table1[#Data],8,0)</f>
        <v>3.9</v>
      </c>
      <c r="N561">
        <f>Table2[[#This Row],[Auto Arima]]-Table2[[#This Row],[Actual]]</f>
        <v>0.63991797786158955</v>
      </c>
      <c r="O561">
        <f>_xlfn.NORM.DIST(Table2[[#This Row],[Bias_Arima]],AVERAGE(Table2[Bias_Arima]),_xlfn.STDEV.P(Table2[Bias_Arima]),FALSE)</f>
        <v>0.2616340064757518</v>
      </c>
      <c r="P561">
        <f>Table2[[#This Row],[WA]]-Table2[[#This Row],[Actual]]</f>
        <v>-1.0000000000000004</v>
      </c>
      <c r="Q561">
        <f>_xlfn.NORM.DIST(Table2[[#This Row],[Bias_WA]],AVERAGE(Table2[Bias_WA]),_xlfn.STDEV.P(Table2[Bias_WA]),FALSE)</f>
        <v>0.56815742133746006</v>
      </c>
      <c r="R561">
        <f>ABS(Table2[[#This Row],[Bias_Arima]])</f>
        <v>0.63991797786158955</v>
      </c>
      <c r="S561">
        <f>ABS(Table2[[#This Row],[Bias_WA]])</f>
        <v>1.0000000000000004</v>
      </c>
    </row>
    <row r="562" spans="1:19" x14ac:dyDescent="0.2">
      <c r="A562" t="str">
        <f>CONCATENATE(Table2[[#This Row],[Sector]],YEAR(Table2[[#This Row],[Cutoff]]),ROUNDUP(MONTH(Table2[[#This Row],[Cutoff]])/3,0),YEAR(Table2[[#This Row],[TargetDate]]),ROUNDUP(MONTH(Table2[[#This Row],[TargetDate]])/3,0))</f>
        <v>F Bouwnijverheid2020420211</v>
      </c>
      <c r="B562" t="s">
        <v>24</v>
      </c>
      <c r="C562" s="3">
        <v>44105</v>
      </c>
      <c r="D562" s="3">
        <v>44197</v>
      </c>
      <c r="E562">
        <v>1</v>
      </c>
      <c r="F562">
        <v>4.5094095238095244</v>
      </c>
      <c r="G562">
        <v>4.8</v>
      </c>
      <c r="H562">
        <v>0.29059047619047629</v>
      </c>
      <c r="I562">
        <v>6.0539682539682564</v>
      </c>
      <c r="J562">
        <v>-0.29059047619047629</v>
      </c>
      <c r="K562">
        <f>_xlfn.NORM.DIST(Table2[[#This Row],[Bias_RF]],AVERAGE(Table2[Bias_RF]),_xlfn.STDEV.P(Table2[Bias_RF]),FALSE)</f>
        <v>0.48145588263498862</v>
      </c>
      <c r="L562">
        <f>VLOOKUP(Table2[[#This Row],[Key]],[1]!Table1[#Data],7,0)</f>
        <v>5.4542564604283399</v>
      </c>
      <c r="M562">
        <f>VLOOKUP(Table2[[#This Row],[Key]],[1]!Table1[#Data],8,0)</f>
        <v>4.4666666666666597</v>
      </c>
      <c r="N562">
        <f>Table2[[#This Row],[Auto Arima]]-Table2[[#This Row],[Actual]]</f>
        <v>0.65425646042834007</v>
      </c>
      <c r="O562">
        <f>_xlfn.NORM.DIST(Table2[[#This Row],[Bias_Arima]],AVERAGE(Table2[Bias_Arima]),_xlfn.STDEV.P(Table2[Bias_Arima]),FALSE)</f>
        <v>0.25285044457083045</v>
      </c>
      <c r="P562">
        <f>Table2[[#This Row],[WA]]-Table2[[#This Row],[Actual]]</f>
        <v>-0.33333333333334014</v>
      </c>
      <c r="Q562">
        <f>_xlfn.NORM.DIST(Table2[[#This Row],[Bias_WA]],AVERAGE(Table2[Bias_WA]),_xlfn.STDEV.P(Table2[Bias_WA]),FALSE)</f>
        <v>0.62306179826912544</v>
      </c>
      <c r="R562">
        <f>ABS(Table2[[#This Row],[Bias_Arima]])</f>
        <v>0.65425646042834007</v>
      </c>
      <c r="S562">
        <f>ABS(Table2[[#This Row],[Bias_WA]])</f>
        <v>0.33333333333334014</v>
      </c>
    </row>
    <row r="563" spans="1:19" x14ac:dyDescent="0.2">
      <c r="A563" t="str">
        <f>CONCATENATE(Table2[[#This Row],[Sector]],YEAR(Table2[[#This Row],[Cutoff]]),ROUNDUP(MONTH(Table2[[#This Row],[Cutoff]])/3,0),YEAR(Table2[[#This Row],[TargetDate]]),ROUNDUP(MONTH(Table2[[#This Row],[TargetDate]])/3,0))</f>
        <v>F Bouwnijverheid2020420212</v>
      </c>
      <c r="B563" t="s">
        <v>24</v>
      </c>
      <c r="C563" s="3">
        <v>44105</v>
      </c>
      <c r="D563" s="3">
        <v>44287</v>
      </c>
      <c r="E563">
        <v>2</v>
      </c>
      <c r="F563">
        <v>4.2427126984126984</v>
      </c>
      <c r="G563">
        <v>4.8</v>
      </c>
      <c r="H563">
        <v>0.55728730158730144</v>
      </c>
      <c r="I563">
        <v>11.61015211640211</v>
      </c>
      <c r="J563">
        <v>-0.55728730158730144</v>
      </c>
      <c r="K563">
        <f>_xlfn.NORM.DIST(Table2[[#This Row],[Bias_RF]],AVERAGE(Table2[Bias_RF]),_xlfn.STDEV.P(Table2[Bias_RF]),FALSE)</f>
        <v>0.54054749291242599</v>
      </c>
      <c r="L563">
        <f>VLOOKUP(Table2[[#This Row],[Key]],[1]!Table1[#Data],7,0)</f>
        <v>5.6529492547607898</v>
      </c>
      <c r="M563">
        <f>VLOOKUP(Table2[[#This Row],[Key]],[1]!Table1[#Data],8,0)</f>
        <v>4</v>
      </c>
      <c r="N563">
        <f>Table2[[#This Row],[Auto Arima]]-Table2[[#This Row],[Actual]]</f>
        <v>0.85294925476078998</v>
      </c>
      <c r="O563">
        <f>_xlfn.NORM.DIST(Table2[[#This Row],[Bias_Arima]],AVERAGE(Table2[Bias_Arima]),_xlfn.STDEV.P(Table2[Bias_Arima]),FALSE)</f>
        <v>0.14810748523285774</v>
      </c>
      <c r="P563">
        <f>Table2[[#This Row],[WA]]-Table2[[#This Row],[Actual]]</f>
        <v>-0.79999999999999982</v>
      </c>
      <c r="Q563">
        <f>_xlfn.NORM.DIST(Table2[[#This Row],[Bias_WA]],AVERAGE(Table2[Bias_WA]),_xlfn.STDEV.P(Table2[Bias_WA]),FALSE)</f>
        <v>0.67783368585837855</v>
      </c>
      <c r="R563">
        <f>ABS(Table2[[#This Row],[Bias_Arima]])</f>
        <v>0.85294925476078998</v>
      </c>
      <c r="S563">
        <f>ABS(Table2[[#This Row],[Bias_WA]])</f>
        <v>0.79999999999999982</v>
      </c>
    </row>
    <row r="564" spans="1:19" x14ac:dyDescent="0.2">
      <c r="A564" t="str">
        <f>CONCATENATE(Table2[[#This Row],[Sector]],YEAR(Table2[[#This Row],[Cutoff]]),ROUNDUP(MONTH(Table2[[#This Row],[Cutoff]])/3,0),YEAR(Table2[[#This Row],[TargetDate]]),ROUNDUP(MONTH(Table2[[#This Row],[TargetDate]])/3,0))</f>
        <v>F Bouwnijverheid2020420213</v>
      </c>
      <c r="B564" t="s">
        <v>24</v>
      </c>
      <c r="C564" s="3">
        <v>44105</v>
      </c>
      <c r="D564" s="3">
        <v>44378</v>
      </c>
      <c r="E564">
        <v>3</v>
      </c>
      <c r="F564">
        <v>4.215125396825397</v>
      </c>
      <c r="G564">
        <v>4.8</v>
      </c>
      <c r="H564">
        <v>0.58487460317460283</v>
      </c>
      <c r="I564">
        <v>12.18488756613756</v>
      </c>
      <c r="J564">
        <v>-0.58487460317460283</v>
      </c>
      <c r="K564">
        <f>_xlfn.NORM.DIST(Table2[[#This Row],[Bias_RF]],AVERAGE(Table2[Bias_RF]),_xlfn.STDEV.P(Table2[Bias_RF]),FALSE)</f>
        <v>0.54292324160032157</v>
      </c>
      <c r="L564">
        <f>VLOOKUP(Table2[[#This Row],[Key]],[1]!Table1[#Data],7,0)</f>
        <v>5.3364259125090499</v>
      </c>
      <c r="M564">
        <f>VLOOKUP(Table2[[#This Row],[Key]],[1]!Table1[#Data],8,0)</f>
        <v>3.9</v>
      </c>
      <c r="N564">
        <f>Table2[[#This Row],[Auto Arima]]-Table2[[#This Row],[Actual]]</f>
        <v>0.53642591250905003</v>
      </c>
      <c r="O564">
        <f>_xlfn.NORM.DIST(Table2[[#This Row],[Bias_Arima]],AVERAGE(Table2[Bias_Arima]),_xlfn.STDEV.P(Table2[Bias_Arima]),FALSE)</f>
        <v>0.32886914871965078</v>
      </c>
      <c r="P564">
        <f>Table2[[#This Row],[WA]]-Table2[[#This Row],[Actual]]</f>
        <v>-0.89999999999999991</v>
      </c>
      <c r="Q564">
        <f>_xlfn.NORM.DIST(Table2[[#This Row],[Bias_WA]],AVERAGE(Table2[Bias_WA]),_xlfn.STDEV.P(Table2[Bias_WA]),FALSE)</f>
        <v>0.63055238523174595</v>
      </c>
      <c r="R564">
        <f>ABS(Table2[[#This Row],[Bias_Arima]])</f>
        <v>0.53642591250905003</v>
      </c>
      <c r="S564">
        <f>ABS(Table2[[#This Row],[Bias_WA]])</f>
        <v>0.89999999999999991</v>
      </c>
    </row>
    <row r="565" spans="1:19" x14ac:dyDescent="0.2">
      <c r="A565" t="str">
        <f>CONCATENATE(Table2[[#This Row],[Sector]],YEAR(Table2[[#This Row],[Cutoff]]),ROUNDUP(MONTH(Table2[[#This Row],[Cutoff]])/3,0),YEAR(Table2[[#This Row],[TargetDate]]),ROUNDUP(MONTH(Table2[[#This Row],[TargetDate]])/3,0))</f>
        <v>F Bouwnijverheid2020420214</v>
      </c>
      <c r="B565" t="s">
        <v>24</v>
      </c>
      <c r="C565" s="3">
        <v>44105</v>
      </c>
      <c r="D565" s="3">
        <v>44470</v>
      </c>
      <c r="E565">
        <v>4</v>
      </c>
      <c r="F565">
        <v>4.2739603174603182</v>
      </c>
      <c r="G565">
        <v>5.3</v>
      </c>
      <c r="H565">
        <v>1.026039682539682</v>
      </c>
      <c r="I565">
        <v>19.35923929320154</v>
      </c>
      <c r="J565">
        <v>-1.026039682539682</v>
      </c>
      <c r="K565">
        <f>_xlfn.NORM.DIST(Table2[[#This Row],[Bias_RF]],AVERAGE(Table2[Bias_RF]),_xlfn.STDEV.P(Table2[Bias_RF]),FALSE)</f>
        <v>0.47999321048056109</v>
      </c>
      <c r="L565">
        <f>VLOOKUP(Table2[[#This Row],[Key]],[1]!Table1[#Data],7,0)</f>
        <v>5.5218542402548003</v>
      </c>
      <c r="M565">
        <f>VLOOKUP(Table2[[#This Row],[Key]],[1]!Table1[#Data],8,0)</f>
        <v>4.2333333333333298</v>
      </c>
      <c r="N565">
        <f>Table2[[#This Row],[Auto Arima]]-Table2[[#This Row],[Actual]]</f>
        <v>0.22185424025480049</v>
      </c>
      <c r="O565">
        <f>_xlfn.NORM.DIST(Table2[[#This Row],[Bias_Arima]],AVERAGE(Table2[Bias_Arima]),_xlfn.STDEV.P(Table2[Bias_Arima]),FALSE)</f>
        <v>0.5441863333876934</v>
      </c>
      <c r="P565">
        <f>Table2[[#This Row],[WA]]-Table2[[#This Row],[Actual]]</f>
        <v>-1.06666666666667</v>
      </c>
      <c r="Q565">
        <f>_xlfn.NORM.DIST(Table2[[#This Row],[Bias_WA]],AVERAGE(Table2[Bias_WA]),_xlfn.STDEV.P(Table2[Bias_WA]),FALSE)</f>
        <v>0.5207216418264351</v>
      </c>
      <c r="R565">
        <f>ABS(Table2[[#This Row],[Bias_Arima]])</f>
        <v>0.22185424025480049</v>
      </c>
      <c r="S565">
        <f>ABS(Table2[[#This Row],[Bias_WA]])</f>
        <v>1.06666666666667</v>
      </c>
    </row>
    <row r="566" spans="1:19" x14ac:dyDescent="0.2">
      <c r="A566" t="str">
        <f>CONCATENATE(Table2[[#This Row],[Sector]],YEAR(Table2[[#This Row],[Cutoff]]),ROUNDUP(MONTH(Table2[[#This Row],[Cutoff]])/3,0),YEAR(Table2[[#This Row],[TargetDate]]),ROUNDUP(MONTH(Table2[[#This Row],[TargetDate]])/3,0))</f>
        <v>F Bouwnijverheid2020420221</v>
      </c>
      <c r="B566" t="s">
        <v>24</v>
      </c>
      <c r="C566" s="3">
        <v>44105</v>
      </c>
      <c r="D566" s="3">
        <v>44562</v>
      </c>
      <c r="E566">
        <v>5</v>
      </c>
      <c r="F566">
        <v>3.977639682539682</v>
      </c>
      <c r="G566">
        <v>6</v>
      </c>
      <c r="H566">
        <v>2.022360317460318</v>
      </c>
      <c r="I566">
        <v>33.70600529100529</v>
      </c>
      <c r="J566">
        <v>-2.022360317460318</v>
      </c>
      <c r="K566">
        <f>_xlfn.NORM.DIST(Table2[[#This Row],[Bias_RF]],AVERAGE(Table2[Bias_RF]),_xlfn.STDEV.P(Table2[Bias_RF]),FALSE)</f>
        <v>9.5263352434561285E-2</v>
      </c>
      <c r="L566">
        <f>VLOOKUP(Table2[[#This Row],[Key]],[1]!Table1[#Data],7,0)</f>
        <v>6.2146484477927597</v>
      </c>
      <c r="M566">
        <f>VLOOKUP(Table2[[#This Row],[Key]],[1]!Table1[#Data],8,0)</f>
        <v>4.4666666666666597</v>
      </c>
      <c r="N566">
        <f>Table2[[#This Row],[Auto Arima]]-Table2[[#This Row],[Actual]]</f>
        <v>0.21464844779275971</v>
      </c>
      <c r="O566">
        <f>_xlfn.NORM.DIST(Table2[[#This Row],[Bias_Arima]],AVERAGE(Table2[Bias_Arima]),_xlfn.STDEV.P(Table2[Bias_Arima]),FALSE)</f>
        <v>0.54864460315822938</v>
      </c>
      <c r="P566">
        <f>Table2[[#This Row],[WA]]-Table2[[#This Row],[Actual]]</f>
        <v>-1.5333333333333403</v>
      </c>
      <c r="Q566">
        <f>_xlfn.NORM.DIST(Table2[[#This Row],[Bias_WA]],AVERAGE(Table2[Bias_WA]),_xlfn.STDEV.P(Table2[Bias_WA]),FALSE)</f>
        <v>0.19019639634236804</v>
      </c>
      <c r="R566">
        <f>ABS(Table2[[#This Row],[Bias_Arima]])</f>
        <v>0.21464844779275971</v>
      </c>
      <c r="S566">
        <f>ABS(Table2[[#This Row],[Bias_WA]])</f>
        <v>1.5333333333333403</v>
      </c>
    </row>
    <row r="567" spans="1:19" x14ac:dyDescent="0.2">
      <c r="A567" t="str">
        <f>CONCATENATE(Table2[[#This Row],[Sector]],YEAR(Table2[[#This Row],[Cutoff]]),ROUNDUP(MONTH(Table2[[#This Row],[Cutoff]])/3,0),YEAR(Table2[[#This Row],[TargetDate]]),ROUNDUP(MONTH(Table2[[#This Row],[TargetDate]])/3,0))</f>
        <v>F Bouwnijverheid2020420222</v>
      </c>
      <c r="B567" t="s">
        <v>24</v>
      </c>
      <c r="C567" s="3">
        <v>44105</v>
      </c>
      <c r="D567" s="3">
        <v>44652</v>
      </c>
      <c r="E567">
        <v>6</v>
      </c>
      <c r="F567">
        <v>3.9380833333333332</v>
      </c>
      <c r="G567">
        <v>5.3</v>
      </c>
      <c r="H567">
        <v>1.3619166666666671</v>
      </c>
      <c r="I567">
        <v>25.69654088050315</v>
      </c>
      <c r="J567">
        <v>-1.3619166666666671</v>
      </c>
      <c r="K567">
        <f>_xlfn.NORM.DIST(Table2[[#This Row],[Bias_RF]],AVERAGE(Table2[Bias_RF]),_xlfn.STDEV.P(Table2[Bias_RF]),FALSE)</f>
        <v>0.342402967613122</v>
      </c>
      <c r="L567">
        <f>VLOOKUP(Table2[[#This Row],[Key]],[1]!Table1[#Data],7,0)</f>
        <v>6.1804436440143897</v>
      </c>
      <c r="M567">
        <f>VLOOKUP(Table2[[#This Row],[Key]],[1]!Table1[#Data],8,0)</f>
        <v>4</v>
      </c>
      <c r="N567">
        <f>Table2[[#This Row],[Auto Arima]]-Table2[[#This Row],[Actual]]</f>
        <v>0.8804436440143899</v>
      </c>
      <c r="O567">
        <f>_xlfn.NORM.DIST(Table2[[#This Row],[Bias_Arima]],AVERAGE(Table2[Bias_Arima]),_xlfn.STDEV.P(Table2[Bias_Arima]),FALSE)</f>
        <v>0.13630129727738055</v>
      </c>
      <c r="P567">
        <f>Table2[[#This Row],[WA]]-Table2[[#This Row],[Actual]]</f>
        <v>-1.2999999999999998</v>
      </c>
      <c r="Q567">
        <f>_xlfn.NORM.DIST(Table2[[#This Row],[Bias_WA]],AVERAGE(Table2[Bias_WA]),_xlfn.STDEV.P(Table2[Bias_WA]),FALSE)</f>
        <v>0.34324809287690528</v>
      </c>
      <c r="R567">
        <f>ABS(Table2[[#This Row],[Bias_Arima]])</f>
        <v>0.8804436440143899</v>
      </c>
      <c r="S567">
        <f>ABS(Table2[[#This Row],[Bias_WA]])</f>
        <v>1.2999999999999998</v>
      </c>
    </row>
    <row r="568" spans="1:19" x14ac:dyDescent="0.2">
      <c r="A568" t="str">
        <f>CONCATENATE(Table2[[#This Row],[Sector]],YEAR(Table2[[#This Row],[Cutoff]]),ROUNDUP(MONTH(Table2[[#This Row],[Cutoff]])/3,0),YEAR(Table2[[#This Row],[TargetDate]]),ROUNDUP(MONTH(Table2[[#This Row],[TargetDate]])/3,0))</f>
        <v>F Bouwnijverheid2020420223</v>
      </c>
      <c r="B568" t="s">
        <v>24</v>
      </c>
      <c r="C568" s="3">
        <v>44105</v>
      </c>
      <c r="D568" s="3">
        <v>44743</v>
      </c>
      <c r="E568">
        <v>7</v>
      </c>
      <c r="F568">
        <v>3.9928269841269839</v>
      </c>
      <c r="G568">
        <v>4.9000000000000004</v>
      </c>
      <c r="H568">
        <v>0.90717301587301646</v>
      </c>
      <c r="I568">
        <v>18.513735017816661</v>
      </c>
      <c r="J568">
        <v>-0.90717301587301646</v>
      </c>
      <c r="K568">
        <f>_xlfn.NORM.DIST(Table2[[#This Row],[Bias_RF]],AVERAGE(Table2[Bias_RF]),_xlfn.STDEV.P(Table2[Bias_RF]),FALSE)</f>
        <v>0.51428656120285654</v>
      </c>
      <c r="L568">
        <f>VLOOKUP(Table2[[#This Row],[Key]],[1]!Table1[#Data],7,0)</f>
        <v>5.3975623338358396</v>
      </c>
      <c r="M568">
        <f>VLOOKUP(Table2[[#This Row],[Key]],[1]!Table1[#Data],8,0)</f>
        <v>3.9</v>
      </c>
      <c r="N568">
        <f>Table2[[#This Row],[Auto Arima]]-Table2[[#This Row],[Actual]]</f>
        <v>0.49756233383583925</v>
      </c>
      <c r="O568">
        <f>_xlfn.NORM.DIST(Table2[[#This Row],[Bias_Arima]],AVERAGE(Table2[Bias_Arima]),_xlfn.STDEV.P(Table2[Bias_Arima]),FALSE)</f>
        <v>0.35548687722263461</v>
      </c>
      <c r="P568">
        <f>Table2[[#This Row],[WA]]-Table2[[#This Row],[Actual]]</f>
        <v>-1.0000000000000004</v>
      </c>
      <c r="Q568">
        <f>_xlfn.NORM.DIST(Table2[[#This Row],[Bias_WA]],AVERAGE(Table2[Bias_WA]),_xlfn.STDEV.P(Table2[Bias_WA]),FALSE)</f>
        <v>0.56815742133746006</v>
      </c>
      <c r="R568">
        <f>ABS(Table2[[#This Row],[Bias_Arima]])</f>
        <v>0.49756233383583925</v>
      </c>
      <c r="S568">
        <f>ABS(Table2[[#This Row],[Bias_WA]])</f>
        <v>1.0000000000000004</v>
      </c>
    </row>
    <row r="569" spans="1:19" x14ac:dyDescent="0.2">
      <c r="A569" t="str">
        <f>CONCATENATE(Table2[[#This Row],[Sector]],YEAR(Table2[[#This Row],[Cutoff]]),ROUNDUP(MONTH(Table2[[#This Row],[Cutoff]])/3,0),YEAR(Table2[[#This Row],[TargetDate]]),ROUNDUP(MONTH(Table2[[#This Row],[TargetDate]])/3,0))</f>
        <v>F Bouwnijverheid2020420224</v>
      </c>
      <c r="B569" t="s">
        <v>24</v>
      </c>
      <c r="C569" s="3">
        <v>44105</v>
      </c>
      <c r="D569" s="3">
        <v>44835</v>
      </c>
      <c r="E569">
        <v>8</v>
      </c>
      <c r="F569">
        <v>3.9928269841269839</v>
      </c>
      <c r="G569">
        <v>5.2</v>
      </c>
      <c r="H569">
        <v>1.2071730158730161</v>
      </c>
      <c r="I569">
        <v>23.2148656898657</v>
      </c>
      <c r="J569">
        <v>-1.2071730158730161</v>
      </c>
      <c r="K569">
        <f>_xlfn.NORM.DIST(Table2[[#This Row],[Bias_RF]],AVERAGE(Table2[Bias_RF]),_xlfn.STDEV.P(Table2[Bias_RF]),FALSE)</f>
        <v>0.41067978063340288</v>
      </c>
      <c r="L569">
        <f>VLOOKUP(Table2[[#This Row],[Key]],[1]!Table1[#Data],7,0)</f>
        <v>5.4519191314756501</v>
      </c>
      <c r="M569">
        <f>VLOOKUP(Table2[[#This Row],[Key]],[1]!Table1[#Data],8,0)</f>
        <v>4.2333333333333298</v>
      </c>
      <c r="N569">
        <f>Table2[[#This Row],[Auto Arima]]-Table2[[#This Row],[Actual]]</f>
        <v>0.25191913147564993</v>
      </c>
      <c r="O569">
        <f>_xlfn.NORM.DIST(Table2[[#This Row],[Bias_Arima]],AVERAGE(Table2[Bias_Arima]),_xlfn.STDEV.P(Table2[Bias_Arima]),FALSE)</f>
        <v>0.52511477673382134</v>
      </c>
      <c r="P569">
        <f>Table2[[#This Row],[WA]]-Table2[[#This Row],[Actual]]</f>
        <v>-0.96666666666667034</v>
      </c>
      <c r="Q569">
        <f>_xlfn.NORM.DIST(Table2[[#This Row],[Bias_WA]],AVERAGE(Table2[Bias_WA]),_xlfn.STDEV.P(Table2[Bias_WA]),FALSE)</f>
        <v>0.59032583876504263</v>
      </c>
      <c r="R569">
        <f>ABS(Table2[[#This Row],[Bias_Arima]])</f>
        <v>0.25191913147564993</v>
      </c>
      <c r="S569">
        <f>ABS(Table2[[#This Row],[Bias_WA]])</f>
        <v>0.96666666666667034</v>
      </c>
    </row>
    <row r="570" spans="1:19" x14ac:dyDescent="0.2">
      <c r="A570" t="str">
        <f>CONCATENATE(Table2[[#This Row],[Sector]],YEAR(Table2[[#This Row],[Cutoff]]),ROUNDUP(MONTH(Table2[[#This Row],[Cutoff]])/3,0),YEAR(Table2[[#This Row],[TargetDate]]),ROUNDUP(MONTH(Table2[[#This Row],[TargetDate]])/3,0))</f>
        <v>F Bouwnijverheid2021120212</v>
      </c>
      <c r="B570" t="s">
        <v>24</v>
      </c>
      <c r="C570" s="3">
        <v>44197</v>
      </c>
      <c r="D570" s="3">
        <v>44287</v>
      </c>
      <c r="E570">
        <v>1</v>
      </c>
      <c r="F570">
        <v>4.2677492063492064</v>
      </c>
      <c r="G570">
        <v>4.8</v>
      </c>
      <c r="H570">
        <v>0.53225079365079342</v>
      </c>
      <c r="I570">
        <v>11.0885582010582</v>
      </c>
      <c r="J570">
        <v>-0.53225079365079342</v>
      </c>
      <c r="K570">
        <f>_xlfn.NORM.DIST(Table2[[#This Row],[Bias_RF]],AVERAGE(Table2[Bias_RF]),_xlfn.STDEV.P(Table2[Bias_RF]),FALSE)</f>
        <v>0.53773767613299861</v>
      </c>
      <c r="L570">
        <f>VLOOKUP(Table2[[#This Row],[Key]],[1]!Table1[#Data],7,0)</f>
        <v>5.4416479716455601</v>
      </c>
      <c r="M570">
        <f>VLOOKUP(Table2[[#This Row],[Key]],[1]!Table1[#Data],8,0)</f>
        <v>4</v>
      </c>
      <c r="N570">
        <f>Table2[[#This Row],[Auto Arima]]-Table2[[#This Row],[Actual]]</f>
        <v>0.64164797164556031</v>
      </c>
      <c r="O570">
        <f>_xlfn.NORM.DIST(Table2[[#This Row],[Bias_Arima]],AVERAGE(Table2[Bias_Arima]),_xlfn.STDEV.P(Table2[Bias_Arima]),FALSE)</f>
        <v>0.26056653408033731</v>
      </c>
      <c r="P570">
        <f>Table2[[#This Row],[WA]]-Table2[[#This Row],[Actual]]</f>
        <v>-0.79999999999999982</v>
      </c>
      <c r="Q570">
        <f>_xlfn.NORM.DIST(Table2[[#This Row],[Bias_WA]],AVERAGE(Table2[Bias_WA]),_xlfn.STDEV.P(Table2[Bias_WA]),FALSE)</f>
        <v>0.67783368585837855</v>
      </c>
      <c r="R570">
        <f>ABS(Table2[[#This Row],[Bias_Arima]])</f>
        <v>0.64164797164556031</v>
      </c>
      <c r="S570">
        <f>ABS(Table2[[#This Row],[Bias_WA]])</f>
        <v>0.79999999999999982</v>
      </c>
    </row>
    <row r="571" spans="1:19" x14ac:dyDescent="0.2">
      <c r="A571" t="str">
        <f>CONCATENATE(Table2[[#This Row],[Sector]],YEAR(Table2[[#This Row],[Cutoff]]),ROUNDUP(MONTH(Table2[[#This Row],[Cutoff]])/3,0),YEAR(Table2[[#This Row],[TargetDate]]),ROUNDUP(MONTH(Table2[[#This Row],[TargetDate]])/3,0))</f>
        <v>F Bouwnijverheid2021120213</v>
      </c>
      <c r="B571" t="s">
        <v>24</v>
      </c>
      <c r="C571" s="3">
        <v>44197</v>
      </c>
      <c r="D571" s="3">
        <v>44378</v>
      </c>
      <c r="E571">
        <v>2</v>
      </c>
      <c r="F571">
        <v>4.2306142857142861</v>
      </c>
      <c r="G571">
        <v>4.8</v>
      </c>
      <c r="H571">
        <v>0.56938571428571372</v>
      </c>
      <c r="I571">
        <v>11.86220238095237</v>
      </c>
      <c r="J571">
        <v>-0.56938571428571372</v>
      </c>
      <c r="K571">
        <f>_xlfn.NORM.DIST(Table2[[#This Row],[Bias_RF]],AVERAGE(Table2[Bias_RF]),_xlfn.STDEV.P(Table2[Bias_RF]),FALSE)</f>
        <v>0.54168298109408874</v>
      </c>
      <c r="L571">
        <f>VLOOKUP(Table2[[#This Row],[Key]],[1]!Table1[#Data],7,0)</f>
        <v>5.2375618668205197</v>
      </c>
      <c r="M571">
        <f>VLOOKUP(Table2[[#This Row],[Key]],[1]!Table1[#Data],8,0)</f>
        <v>3.9</v>
      </c>
      <c r="N571">
        <f>Table2[[#This Row],[Auto Arima]]-Table2[[#This Row],[Actual]]</f>
        <v>0.4375618668205199</v>
      </c>
      <c r="O571">
        <f>_xlfn.NORM.DIST(Table2[[#This Row],[Bias_Arima]],AVERAGE(Table2[Bias_Arima]),_xlfn.STDEV.P(Table2[Bias_Arima]),FALSE)</f>
        <v>0.3974245715352791</v>
      </c>
      <c r="P571">
        <f>Table2[[#This Row],[WA]]-Table2[[#This Row],[Actual]]</f>
        <v>-0.89999999999999991</v>
      </c>
      <c r="Q571">
        <f>_xlfn.NORM.DIST(Table2[[#This Row],[Bias_WA]],AVERAGE(Table2[Bias_WA]),_xlfn.STDEV.P(Table2[Bias_WA]),FALSE)</f>
        <v>0.63055238523174595</v>
      </c>
      <c r="R571">
        <f>ABS(Table2[[#This Row],[Bias_Arima]])</f>
        <v>0.4375618668205199</v>
      </c>
      <c r="S571">
        <f>ABS(Table2[[#This Row],[Bias_WA]])</f>
        <v>0.89999999999999991</v>
      </c>
    </row>
    <row r="572" spans="1:19" x14ac:dyDescent="0.2">
      <c r="A572" t="str">
        <f>CONCATENATE(Table2[[#This Row],[Sector]],YEAR(Table2[[#This Row],[Cutoff]]),ROUNDUP(MONTH(Table2[[#This Row],[Cutoff]])/3,0),YEAR(Table2[[#This Row],[TargetDate]]),ROUNDUP(MONTH(Table2[[#This Row],[TargetDate]])/3,0))</f>
        <v>F Bouwnijverheid2021120214</v>
      </c>
      <c r="B572" t="s">
        <v>24</v>
      </c>
      <c r="C572" s="3">
        <v>44197</v>
      </c>
      <c r="D572" s="3">
        <v>44470</v>
      </c>
      <c r="E572">
        <v>3</v>
      </c>
      <c r="F572">
        <v>4.2883753968253977</v>
      </c>
      <c r="G572">
        <v>5.3</v>
      </c>
      <c r="H572">
        <v>1.0116246031746019</v>
      </c>
      <c r="I572">
        <v>19.087256663671742</v>
      </c>
      <c r="J572">
        <v>-1.0116246031746019</v>
      </c>
      <c r="K572">
        <f>_xlfn.NORM.DIST(Table2[[#This Row],[Bias_RF]],AVERAGE(Table2[Bias_RF]),_xlfn.STDEV.P(Table2[Bias_RF]),FALSE)</f>
        <v>0.4847088037058655</v>
      </c>
      <c r="L572">
        <f>VLOOKUP(Table2[[#This Row],[Key]],[1]!Table1[#Data],7,0)</f>
        <v>5.4498637096258502</v>
      </c>
      <c r="M572">
        <f>VLOOKUP(Table2[[#This Row],[Key]],[1]!Table1[#Data],8,0)</f>
        <v>4.2333333333333298</v>
      </c>
      <c r="N572">
        <f>Table2[[#This Row],[Auto Arima]]-Table2[[#This Row],[Actual]]</f>
        <v>0.14986370962585038</v>
      </c>
      <c r="O572">
        <f>_xlfn.NORM.DIST(Table2[[#This Row],[Bias_Arima]],AVERAGE(Table2[Bias_Arima]),_xlfn.STDEV.P(Table2[Bias_Arima]),FALSE)</f>
        <v>0.58640673592099501</v>
      </c>
      <c r="P572">
        <f>Table2[[#This Row],[WA]]-Table2[[#This Row],[Actual]]</f>
        <v>-1.06666666666667</v>
      </c>
      <c r="Q572">
        <f>_xlfn.NORM.DIST(Table2[[#This Row],[Bias_WA]],AVERAGE(Table2[Bias_WA]),_xlfn.STDEV.P(Table2[Bias_WA]),FALSE)</f>
        <v>0.5207216418264351</v>
      </c>
      <c r="R572">
        <f>ABS(Table2[[#This Row],[Bias_Arima]])</f>
        <v>0.14986370962585038</v>
      </c>
      <c r="S572">
        <f>ABS(Table2[[#This Row],[Bias_WA]])</f>
        <v>1.06666666666667</v>
      </c>
    </row>
    <row r="573" spans="1:19" x14ac:dyDescent="0.2">
      <c r="A573" t="str">
        <f>CONCATENATE(Table2[[#This Row],[Sector]],YEAR(Table2[[#This Row],[Cutoff]]),ROUNDUP(MONTH(Table2[[#This Row],[Cutoff]])/3,0),YEAR(Table2[[#This Row],[TargetDate]]),ROUNDUP(MONTH(Table2[[#This Row],[TargetDate]])/3,0))</f>
        <v>F Bouwnijverheid2021120221</v>
      </c>
      <c r="B573" t="s">
        <v>24</v>
      </c>
      <c r="C573" s="3">
        <v>44197</v>
      </c>
      <c r="D573" s="3">
        <v>44562</v>
      </c>
      <c r="E573">
        <v>4</v>
      </c>
      <c r="F573">
        <v>4.0077547619047627</v>
      </c>
      <c r="G573">
        <v>6</v>
      </c>
      <c r="H573">
        <v>1.9922452380952369</v>
      </c>
      <c r="I573">
        <v>33.204087301587293</v>
      </c>
      <c r="J573">
        <v>-1.9922452380952369</v>
      </c>
      <c r="K573">
        <f>_xlfn.NORM.DIST(Table2[[#This Row],[Bias_RF]],AVERAGE(Table2[Bias_RF]),_xlfn.STDEV.P(Table2[Bias_RF]),FALSE)</f>
        <v>0.10279398890226747</v>
      </c>
      <c r="L573">
        <f>VLOOKUP(Table2[[#This Row],[Key]],[1]!Table1[#Data],7,0)</f>
        <v>5.51377149345661</v>
      </c>
      <c r="M573">
        <f>VLOOKUP(Table2[[#This Row],[Key]],[1]!Table1[#Data],8,0)</f>
        <v>4.5999999999999996</v>
      </c>
      <c r="N573">
        <f>Table2[[#This Row],[Auto Arima]]-Table2[[#This Row],[Actual]]</f>
        <v>-0.48622850654339</v>
      </c>
      <c r="O573">
        <f>_xlfn.NORM.DIST(Table2[[#This Row],[Bias_Arima]],AVERAGE(Table2[Bias_Arima]),_xlfn.STDEV.P(Table2[Bias_Arima]),FALSE)</f>
        <v>0.58885384277637576</v>
      </c>
      <c r="P573">
        <f>Table2[[#This Row],[WA]]-Table2[[#This Row],[Actual]]</f>
        <v>-1.4000000000000004</v>
      </c>
      <c r="Q573">
        <f>_xlfn.NORM.DIST(Table2[[#This Row],[Bias_WA]],AVERAGE(Table2[Bias_WA]),_xlfn.STDEV.P(Table2[Bias_WA]),FALSE)</f>
        <v>0.27224103550382017</v>
      </c>
      <c r="R573">
        <f>ABS(Table2[[#This Row],[Bias_Arima]])</f>
        <v>0.48622850654339</v>
      </c>
      <c r="S573">
        <f>ABS(Table2[[#This Row],[Bias_WA]])</f>
        <v>1.4000000000000004</v>
      </c>
    </row>
    <row r="574" spans="1:19" x14ac:dyDescent="0.2">
      <c r="A574" t="str">
        <f>CONCATENATE(Table2[[#This Row],[Sector]],YEAR(Table2[[#This Row],[Cutoff]]),ROUNDUP(MONTH(Table2[[#This Row],[Cutoff]])/3,0),YEAR(Table2[[#This Row],[TargetDate]]),ROUNDUP(MONTH(Table2[[#This Row],[TargetDate]])/3,0))</f>
        <v>F Bouwnijverheid2021120222</v>
      </c>
      <c r="B574" t="s">
        <v>24</v>
      </c>
      <c r="C574" s="3">
        <v>44197</v>
      </c>
      <c r="D574" s="3">
        <v>44652</v>
      </c>
      <c r="E574">
        <v>5</v>
      </c>
      <c r="F574">
        <v>4.002649206349207</v>
      </c>
      <c r="G574">
        <v>5.3</v>
      </c>
      <c r="H574">
        <v>1.2973507936507931</v>
      </c>
      <c r="I574">
        <v>24.47831686133572</v>
      </c>
      <c r="J574">
        <v>-1.2973507936507931</v>
      </c>
      <c r="K574">
        <f>_xlfn.NORM.DIST(Table2[[#This Row],[Bias_RF]],AVERAGE(Table2[Bias_RF]),_xlfn.STDEV.P(Table2[Bias_RF]),FALSE)</f>
        <v>0.37140646245473241</v>
      </c>
      <c r="L574">
        <f>VLOOKUP(Table2[[#This Row],[Key]],[1]!Table1[#Data],7,0)</f>
        <v>5.9122179168663802</v>
      </c>
      <c r="M574">
        <f>VLOOKUP(Table2[[#This Row],[Key]],[1]!Table1[#Data],8,0)</f>
        <v>4</v>
      </c>
      <c r="N574">
        <f>Table2[[#This Row],[Auto Arima]]-Table2[[#This Row],[Actual]]</f>
        <v>0.61221791686638038</v>
      </c>
      <c r="O574">
        <f>_xlfn.NORM.DIST(Table2[[#This Row],[Bias_Arima]],AVERAGE(Table2[Bias_Arima]),_xlfn.STDEV.P(Table2[Bias_Arima]),FALSE)</f>
        <v>0.27900248490539581</v>
      </c>
      <c r="P574">
        <f>Table2[[#This Row],[WA]]-Table2[[#This Row],[Actual]]</f>
        <v>-1.2999999999999998</v>
      </c>
      <c r="Q574">
        <f>_xlfn.NORM.DIST(Table2[[#This Row],[Bias_WA]],AVERAGE(Table2[Bias_WA]),_xlfn.STDEV.P(Table2[Bias_WA]),FALSE)</f>
        <v>0.34324809287690528</v>
      </c>
      <c r="R574">
        <f>ABS(Table2[[#This Row],[Bias_Arima]])</f>
        <v>0.61221791686638038</v>
      </c>
      <c r="S574">
        <f>ABS(Table2[[#This Row],[Bias_WA]])</f>
        <v>1.2999999999999998</v>
      </c>
    </row>
    <row r="575" spans="1:19" x14ac:dyDescent="0.2">
      <c r="A575" t="str">
        <f>CONCATENATE(Table2[[#This Row],[Sector]],YEAR(Table2[[#This Row],[Cutoff]]),ROUNDUP(MONTH(Table2[[#This Row],[Cutoff]])/3,0),YEAR(Table2[[#This Row],[TargetDate]]),ROUNDUP(MONTH(Table2[[#This Row],[TargetDate]])/3,0))</f>
        <v>F Bouwnijverheid2021120223</v>
      </c>
      <c r="B575" t="s">
        <v>24</v>
      </c>
      <c r="C575" s="3">
        <v>44197</v>
      </c>
      <c r="D575" s="3">
        <v>44743</v>
      </c>
      <c r="E575">
        <v>6</v>
      </c>
      <c r="F575">
        <v>4.0675674603174601</v>
      </c>
      <c r="G575">
        <v>4.9000000000000004</v>
      </c>
      <c r="H575">
        <v>0.83243253968254027</v>
      </c>
      <c r="I575">
        <v>16.9884191771947</v>
      </c>
      <c r="J575">
        <v>-0.83243253968254027</v>
      </c>
      <c r="K575">
        <f>_xlfn.NORM.DIST(Table2[[#This Row],[Bias_RF]],AVERAGE(Table2[Bias_RF]),_xlfn.STDEV.P(Table2[Bias_RF]),FALSE)</f>
        <v>0.5298764711801488</v>
      </c>
      <c r="L575">
        <f>VLOOKUP(Table2[[#This Row],[Key]],[1]!Table1[#Data],7,0)</f>
        <v>5.4839463554951102</v>
      </c>
      <c r="M575">
        <f>VLOOKUP(Table2[[#This Row],[Key]],[1]!Table1[#Data],8,0)</f>
        <v>3.9</v>
      </c>
      <c r="N575">
        <f>Table2[[#This Row],[Auto Arima]]-Table2[[#This Row],[Actual]]</f>
        <v>0.58394635549510987</v>
      </c>
      <c r="O575">
        <f>_xlfn.NORM.DIST(Table2[[#This Row],[Bias_Arima]],AVERAGE(Table2[Bias_Arima]),_xlfn.STDEV.P(Table2[Bias_Arima]),FALSE)</f>
        <v>0.29723287540936749</v>
      </c>
      <c r="P575">
        <f>Table2[[#This Row],[WA]]-Table2[[#This Row],[Actual]]</f>
        <v>-1.0000000000000004</v>
      </c>
      <c r="Q575">
        <f>_xlfn.NORM.DIST(Table2[[#This Row],[Bias_WA]],AVERAGE(Table2[Bias_WA]),_xlfn.STDEV.P(Table2[Bias_WA]),FALSE)</f>
        <v>0.56815742133746006</v>
      </c>
      <c r="R575">
        <f>ABS(Table2[[#This Row],[Bias_Arima]])</f>
        <v>0.58394635549510987</v>
      </c>
      <c r="S575">
        <f>ABS(Table2[[#This Row],[Bias_WA]])</f>
        <v>1.0000000000000004</v>
      </c>
    </row>
    <row r="576" spans="1:19" x14ac:dyDescent="0.2">
      <c r="A576" t="str">
        <f>CONCATENATE(Table2[[#This Row],[Sector]],YEAR(Table2[[#This Row],[Cutoff]]),ROUNDUP(MONTH(Table2[[#This Row],[Cutoff]])/3,0),YEAR(Table2[[#This Row],[TargetDate]]),ROUNDUP(MONTH(Table2[[#This Row],[TargetDate]])/3,0))</f>
        <v>F Bouwnijverheid2021120224</v>
      </c>
      <c r="B576" t="s">
        <v>24</v>
      </c>
      <c r="C576" s="3">
        <v>44197</v>
      </c>
      <c r="D576" s="3">
        <v>44835</v>
      </c>
      <c r="E576">
        <v>7</v>
      </c>
      <c r="F576">
        <v>4.0675674603174601</v>
      </c>
      <c r="G576">
        <v>5.2</v>
      </c>
      <c r="H576">
        <v>1.1324325396825401</v>
      </c>
      <c r="I576">
        <v>21.777548840048851</v>
      </c>
      <c r="J576">
        <v>-1.1324325396825401</v>
      </c>
      <c r="K576">
        <f>_xlfn.NORM.DIST(Table2[[#This Row],[Bias_RF]],AVERAGE(Table2[Bias_RF]),_xlfn.STDEV.P(Table2[Bias_RF]),FALSE)</f>
        <v>0.44124495830469068</v>
      </c>
      <c r="L576">
        <f>VLOOKUP(Table2[[#This Row],[Key]],[1]!Table1[#Data],7,0)</f>
        <v>5.5763739661359901</v>
      </c>
      <c r="M576">
        <f>VLOOKUP(Table2[[#This Row],[Key]],[1]!Table1[#Data],8,0)</f>
        <v>4.2333333333333298</v>
      </c>
      <c r="N576">
        <f>Table2[[#This Row],[Auto Arima]]-Table2[[#This Row],[Actual]]</f>
        <v>0.37637396613598995</v>
      </c>
      <c r="O576">
        <f>_xlfn.NORM.DIST(Table2[[#This Row],[Bias_Arima]],AVERAGE(Table2[Bias_Arima]),_xlfn.STDEV.P(Table2[Bias_Arima]),FALSE)</f>
        <v>0.44050767413282099</v>
      </c>
      <c r="P576">
        <f>Table2[[#This Row],[WA]]-Table2[[#This Row],[Actual]]</f>
        <v>-0.96666666666667034</v>
      </c>
      <c r="Q576">
        <f>_xlfn.NORM.DIST(Table2[[#This Row],[Bias_WA]],AVERAGE(Table2[Bias_WA]),_xlfn.STDEV.P(Table2[Bias_WA]),FALSE)</f>
        <v>0.59032583876504263</v>
      </c>
      <c r="R576">
        <f>ABS(Table2[[#This Row],[Bias_Arima]])</f>
        <v>0.37637396613598995</v>
      </c>
      <c r="S576">
        <f>ABS(Table2[[#This Row],[Bias_WA]])</f>
        <v>0.96666666666667034</v>
      </c>
    </row>
    <row r="577" spans="1:19" x14ac:dyDescent="0.2">
      <c r="A577" t="str">
        <f>CONCATENATE(Table2[[#This Row],[Sector]],YEAR(Table2[[#This Row],[Cutoff]]),ROUNDUP(MONTH(Table2[[#This Row],[Cutoff]])/3,0),YEAR(Table2[[#This Row],[TargetDate]]),ROUNDUP(MONTH(Table2[[#This Row],[TargetDate]])/3,0))</f>
        <v>F Bouwnijverheid2021120231</v>
      </c>
      <c r="B577" t="s">
        <v>24</v>
      </c>
      <c r="C577" s="3">
        <v>44197</v>
      </c>
      <c r="D577" s="3">
        <v>44927</v>
      </c>
      <c r="E577">
        <v>8</v>
      </c>
      <c r="F577">
        <v>3.9952698412698409</v>
      </c>
      <c r="G577">
        <v>5.3</v>
      </c>
      <c r="H577">
        <v>1.304730158730159</v>
      </c>
      <c r="I577">
        <v>24.617550164719969</v>
      </c>
      <c r="J577">
        <v>-1.304730158730159</v>
      </c>
      <c r="K577">
        <f>_xlfn.NORM.DIST(Table2[[#This Row],[Bias_RF]],AVERAGE(Table2[Bias_RF]),_xlfn.STDEV.P(Table2[Bias_RF]),FALSE)</f>
        <v>0.36811618877541796</v>
      </c>
      <c r="L577">
        <f>VLOOKUP(Table2[[#This Row],[Key]],[1]!Table1[#Data],7,0)</f>
        <v>5.7121780067763499</v>
      </c>
      <c r="M577">
        <f>VLOOKUP(Table2[[#This Row],[Key]],[1]!Table1[#Data],8,0)</f>
        <v>4.5999999999999996</v>
      </c>
      <c r="N577">
        <f>Table2[[#This Row],[Auto Arima]]-Table2[[#This Row],[Actual]]</f>
        <v>0.41217800677635008</v>
      </c>
      <c r="O577">
        <f>_xlfn.NORM.DIST(Table2[[#This Row],[Bias_Arima]],AVERAGE(Table2[Bias_Arima]),_xlfn.STDEV.P(Table2[Bias_Arima]),FALSE)</f>
        <v>0.41531055622703439</v>
      </c>
      <c r="P577">
        <f>Table2[[#This Row],[WA]]-Table2[[#This Row],[Actual]]</f>
        <v>-0.70000000000000018</v>
      </c>
      <c r="Q577">
        <f>_xlfn.NORM.DIST(Table2[[#This Row],[Bias_WA]],AVERAGE(Table2[Bias_WA]),_xlfn.STDEV.P(Table2[Bias_WA]),FALSE)</f>
        <v>0.70578855065157498</v>
      </c>
      <c r="R577">
        <f>ABS(Table2[[#This Row],[Bias_Arima]])</f>
        <v>0.41217800677635008</v>
      </c>
      <c r="S577">
        <f>ABS(Table2[[#This Row],[Bias_WA]])</f>
        <v>0.70000000000000018</v>
      </c>
    </row>
    <row r="578" spans="1:19" x14ac:dyDescent="0.2">
      <c r="A578" t="str">
        <f>CONCATENATE(Table2[[#This Row],[Sector]],YEAR(Table2[[#This Row],[Cutoff]]),ROUNDUP(MONTH(Table2[[#This Row],[Cutoff]])/3,0),YEAR(Table2[[#This Row],[TargetDate]]),ROUNDUP(MONTH(Table2[[#This Row],[TargetDate]])/3,0))</f>
        <v>F Bouwnijverheid2021220213</v>
      </c>
      <c r="B578" t="s">
        <v>24</v>
      </c>
      <c r="C578" s="3">
        <v>44287</v>
      </c>
      <c r="D578" s="3">
        <v>44378</v>
      </c>
      <c r="E578">
        <v>1</v>
      </c>
      <c r="F578">
        <v>4.4032194444444448</v>
      </c>
      <c r="G578">
        <v>4.8</v>
      </c>
      <c r="H578">
        <v>0.39678055555555503</v>
      </c>
      <c r="I578">
        <v>8.266261574074063</v>
      </c>
      <c r="J578">
        <v>-0.39678055555555503</v>
      </c>
      <c r="K578">
        <f>_xlfn.NORM.DIST(Table2[[#This Row],[Bias_RF]],AVERAGE(Table2[Bias_RF]),_xlfn.STDEV.P(Table2[Bias_RF]),FALSE)</f>
        <v>0.5122657863652067</v>
      </c>
      <c r="L578">
        <f>VLOOKUP(Table2[[#This Row],[Key]],[1]!Table1[#Data],7,0)</f>
        <v>4.9689441085411303</v>
      </c>
      <c r="M578">
        <f>VLOOKUP(Table2[[#This Row],[Key]],[1]!Table1[#Data],8,0)</f>
        <v>3.9</v>
      </c>
      <c r="N578">
        <f>Table2[[#This Row],[Auto Arima]]-Table2[[#This Row],[Actual]]</f>
        <v>0.16894410854113051</v>
      </c>
      <c r="O578">
        <f>_xlfn.NORM.DIST(Table2[[#This Row],[Bias_Arima]],AVERAGE(Table2[Bias_Arima]),_xlfn.STDEV.P(Table2[Bias_Arima]),FALSE)</f>
        <v>0.57575361377944778</v>
      </c>
      <c r="P578">
        <f>Table2[[#This Row],[WA]]-Table2[[#This Row],[Actual]]</f>
        <v>-0.89999999999999991</v>
      </c>
      <c r="Q578">
        <f>_xlfn.NORM.DIST(Table2[[#This Row],[Bias_WA]],AVERAGE(Table2[Bias_WA]),_xlfn.STDEV.P(Table2[Bias_WA]),FALSE)</f>
        <v>0.63055238523174595</v>
      </c>
      <c r="R578">
        <f>ABS(Table2[[#This Row],[Bias_Arima]])</f>
        <v>0.16894410854113051</v>
      </c>
      <c r="S578">
        <f>ABS(Table2[[#This Row],[Bias_WA]])</f>
        <v>0.89999999999999991</v>
      </c>
    </row>
    <row r="579" spans="1:19" x14ac:dyDescent="0.2">
      <c r="A579" t="str">
        <f>CONCATENATE(Table2[[#This Row],[Sector]],YEAR(Table2[[#This Row],[Cutoff]]),ROUNDUP(MONTH(Table2[[#This Row],[Cutoff]])/3,0),YEAR(Table2[[#This Row],[TargetDate]]),ROUNDUP(MONTH(Table2[[#This Row],[TargetDate]])/3,0))</f>
        <v>F Bouwnijverheid2021220214</v>
      </c>
      <c r="B579" t="s">
        <v>24</v>
      </c>
      <c r="C579" s="3">
        <v>44287</v>
      </c>
      <c r="D579" s="3">
        <v>44470</v>
      </c>
      <c r="E579">
        <v>2</v>
      </c>
      <c r="F579">
        <v>4.4425353174603179</v>
      </c>
      <c r="G579">
        <v>5.3</v>
      </c>
      <c r="H579">
        <v>0.85746468253968189</v>
      </c>
      <c r="I579">
        <v>16.178578915843051</v>
      </c>
      <c r="J579">
        <v>-0.85746468253968189</v>
      </c>
      <c r="K579">
        <f>_xlfn.NORM.DIST(Table2[[#This Row],[Bias_RF]],AVERAGE(Table2[Bias_RF]),_xlfn.STDEV.P(Table2[Bias_RF]),FALSE)</f>
        <v>0.5252137494519884</v>
      </c>
      <c r="L579">
        <f>VLOOKUP(Table2[[#This Row],[Key]],[1]!Table1[#Data],7,0)</f>
        <v>5.2971709044795903</v>
      </c>
      <c r="M579">
        <f>VLOOKUP(Table2[[#This Row],[Key]],[1]!Table1[#Data],8,0)</f>
        <v>4.2333333333333298</v>
      </c>
      <c r="N579">
        <f>Table2[[#This Row],[Auto Arima]]-Table2[[#This Row],[Actual]]</f>
        <v>-2.8290955204095525E-3</v>
      </c>
      <c r="O579">
        <f>_xlfn.NORM.DIST(Table2[[#This Row],[Bias_Arima]],AVERAGE(Table2[Bias_Arima]),_xlfn.STDEV.P(Table2[Bias_Arima]),FALSE)</f>
        <v>0.65362080444239956</v>
      </c>
      <c r="P579">
        <f>Table2[[#This Row],[WA]]-Table2[[#This Row],[Actual]]</f>
        <v>-1.06666666666667</v>
      </c>
      <c r="Q579">
        <f>_xlfn.NORM.DIST(Table2[[#This Row],[Bias_WA]],AVERAGE(Table2[Bias_WA]),_xlfn.STDEV.P(Table2[Bias_WA]),FALSE)</f>
        <v>0.5207216418264351</v>
      </c>
      <c r="R579">
        <f>ABS(Table2[[#This Row],[Bias_Arima]])</f>
        <v>2.8290955204095525E-3</v>
      </c>
      <c r="S579">
        <f>ABS(Table2[[#This Row],[Bias_WA]])</f>
        <v>1.06666666666667</v>
      </c>
    </row>
    <row r="580" spans="1:19" x14ac:dyDescent="0.2">
      <c r="A580" t="str">
        <f>CONCATENATE(Table2[[#This Row],[Sector]],YEAR(Table2[[#This Row],[Cutoff]]),ROUNDUP(MONTH(Table2[[#This Row],[Cutoff]])/3,0),YEAR(Table2[[#This Row],[TargetDate]]),ROUNDUP(MONTH(Table2[[#This Row],[TargetDate]])/3,0))</f>
        <v>F Bouwnijverheid2021220221</v>
      </c>
      <c r="B580" t="s">
        <v>24</v>
      </c>
      <c r="C580" s="3">
        <v>44287</v>
      </c>
      <c r="D580" s="3">
        <v>44562</v>
      </c>
      <c r="E580">
        <v>3</v>
      </c>
      <c r="F580">
        <v>4.0877873015873014</v>
      </c>
      <c r="G580">
        <v>6</v>
      </c>
      <c r="H580">
        <v>1.912212698412699</v>
      </c>
      <c r="I580">
        <v>31.87021164021164</v>
      </c>
      <c r="J580">
        <v>-1.912212698412699</v>
      </c>
      <c r="K580">
        <f>_xlfn.NORM.DIST(Table2[[#This Row],[Bias_RF]],AVERAGE(Table2[Bias_RF]),_xlfn.STDEV.P(Table2[Bias_RF]),FALSE)</f>
        <v>0.12479559395602059</v>
      </c>
      <c r="L580">
        <f>VLOOKUP(Table2[[#This Row],[Key]],[1]!Table1[#Data],7,0)</f>
        <v>5.8334002274895198</v>
      </c>
      <c r="M580">
        <f>VLOOKUP(Table2[[#This Row],[Key]],[1]!Table1[#Data],8,0)</f>
        <v>4.5999999999999996</v>
      </c>
      <c r="N580">
        <f>Table2[[#This Row],[Auto Arima]]-Table2[[#This Row],[Actual]]</f>
        <v>-0.16659977251048019</v>
      </c>
      <c r="O580">
        <f>_xlfn.NORM.DIST(Table2[[#This Row],[Bias_Arima]],AVERAGE(Table2[Bias_Arima]),_xlfn.STDEV.P(Table2[Bias_Arima]),FALSE)</f>
        <v>0.68090437350987432</v>
      </c>
      <c r="P580">
        <f>Table2[[#This Row],[WA]]-Table2[[#This Row],[Actual]]</f>
        <v>-1.4000000000000004</v>
      </c>
      <c r="Q580">
        <f>_xlfn.NORM.DIST(Table2[[#This Row],[Bias_WA]],AVERAGE(Table2[Bias_WA]),_xlfn.STDEV.P(Table2[Bias_WA]),FALSE)</f>
        <v>0.27224103550382017</v>
      </c>
      <c r="R580">
        <f>ABS(Table2[[#This Row],[Bias_Arima]])</f>
        <v>0.16659977251048019</v>
      </c>
      <c r="S580">
        <f>ABS(Table2[[#This Row],[Bias_WA]])</f>
        <v>1.4000000000000004</v>
      </c>
    </row>
    <row r="581" spans="1:19" x14ac:dyDescent="0.2">
      <c r="A581" t="str">
        <f>CONCATENATE(Table2[[#This Row],[Sector]],YEAR(Table2[[#This Row],[Cutoff]]),ROUNDUP(MONTH(Table2[[#This Row],[Cutoff]])/3,0),YEAR(Table2[[#This Row],[TargetDate]]),ROUNDUP(MONTH(Table2[[#This Row],[TargetDate]])/3,0))</f>
        <v>F Bouwnijverheid2021220222</v>
      </c>
      <c r="B581" t="s">
        <v>24</v>
      </c>
      <c r="C581" s="3">
        <v>44287</v>
      </c>
      <c r="D581" s="3">
        <v>44652</v>
      </c>
      <c r="E581">
        <v>4</v>
      </c>
      <c r="F581">
        <v>4.0132579365079364</v>
      </c>
      <c r="G581">
        <v>5.3</v>
      </c>
      <c r="H581">
        <v>1.286742063492063</v>
      </c>
      <c r="I581">
        <v>24.278152141359691</v>
      </c>
      <c r="J581">
        <v>-1.286742063492063</v>
      </c>
      <c r="K581">
        <f>_xlfn.NORM.DIST(Table2[[#This Row],[Bias_RF]],AVERAGE(Table2[Bias_RF]),_xlfn.STDEV.P(Table2[Bias_RF]),FALSE)</f>
        <v>0.37612112001304882</v>
      </c>
      <c r="L581">
        <f>VLOOKUP(Table2[[#This Row],[Key]],[1]!Table1[#Data],7,0)</f>
        <v>5.6703423982272199</v>
      </c>
      <c r="M581">
        <f>VLOOKUP(Table2[[#This Row],[Key]],[1]!Table1[#Data],8,0)</f>
        <v>4.36666666666666</v>
      </c>
      <c r="N581">
        <f>Table2[[#This Row],[Auto Arima]]-Table2[[#This Row],[Actual]]</f>
        <v>0.37034239822722004</v>
      </c>
      <c r="O581">
        <f>_xlfn.NORM.DIST(Table2[[#This Row],[Bias_Arima]],AVERAGE(Table2[Bias_Arima]),_xlfn.STDEV.P(Table2[Bias_Arima]),FALSE)</f>
        <v>0.44473689514543963</v>
      </c>
      <c r="P581">
        <f>Table2[[#This Row],[WA]]-Table2[[#This Row],[Actual]]</f>
        <v>-0.93333333333333979</v>
      </c>
      <c r="Q581">
        <f>_xlfn.NORM.DIST(Table2[[#This Row],[Bias_WA]],AVERAGE(Table2[Bias_WA]),_xlfn.STDEV.P(Table2[Bias_WA]),FALSE)</f>
        <v>0.61118960025546065</v>
      </c>
      <c r="R581">
        <f>ABS(Table2[[#This Row],[Bias_Arima]])</f>
        <v>0.37034239822722004</v>
      </c>
      <c r="S581">
        <f>ABS(Table2[[#This Row],[Bias_WA]])</f>
        <v>0.93333333333333979</v>
      </c>
    </row>
    <row r="582" spans="1:19" x14ac:dyDescent="0.2">
      <c r="A582" t="str">
        <f>CONCATENATE(Table2[[#This Row],[Sector]],YEAR(Table2[[#This Row],[Cutoff]]),ROUNDUP(MONTH(Table2[[#This Row],[Cutoff]])/3,0),YEAR(Table2[[#This Row],[TargetDate]]),ROUNDUP(MONTH(Table2[[#This Row],[TargetDate]])/3,0))</f>
        <v>F Bouwnijverheid2021220223</v>
      </c>
      <c r="B582" t="s">
        <v>24</v>
      </c>
      <c r="C582" s="3">
        <v>44287</v>
      </c>
      <c r="D582" s="3">
        <v>44743</v>
      </c>
      <c r="E582">
        <v>5</v>
      </c>
      <c r="F582">
        <v>4.0306841269841271</v>
      </c>
      <c r="G582">
        <v>4.9000000000000004</v>
      </c>
      <c r="H582">
        <v>0.86931587301587321</v>
      </c>
      <c r="I582">
        <v>17.741140265630069</v>
      </c>
      <c r="J582">
        <v>-0.86931587301587321</v>
      </c>
      <c r="K582">
        <f>_xlfn.NORM.DIST(Table2[[#This Row],[Bias_RF]],AVERAGE(Table2[Bias_RF]),_xlfn.STDEV.P(Table2[Bias_RF]),FALSE)</f>
        <v>0.52280688643872586</v>
      </c>
      <c r="L582">
        <f>VLOOKUP(Table2[[#This Row],[Key]],[1]!Table1[#Data],7,0)</f>
        <v>5.1030026486652798</v>
      </c>
      <c r="M582">
        <f>VLOOKUP(Table2[[#This Row],[Key]],[1]!Table1[#Data],8,0)</f>
        <v>3.9</v>
      </c>
      <c r="N582">
        <f>Table2[[#This Row],[Auto Arima]]-Table2[[#This Row],[Actual]]</f>
        <v>0.20300264866527939</v>
      </c>
      <c r="O582">
        <f>_xlfn.NORM.DIST(Table2[[#This Row],[Bias_Arima]],AVERAGE(Table2[Bias_Arima]),_xlfn.STDEV.P(Table2[Bias_Arima]),FALSE)</f>
        <v>0.55574953074458322</v>
      </c>
      <c r="P582">
        <f>Table2[[#This Row],[WA]]-Table2[[#This Row],[Actual]]</f>
        <v>-1.0000000000000004</v>
      </c>
      <c r="Q582">
        <f>_xlfn.NORM.DIST(Table2[[#This Row],[Bias_WA]],AVERAGE(Table2[Bias_WA]),_xlfn.STDEV.P(Table2[Bias_WA]),FALSE)</f>
        <v>0.56815742133746006</v>
      </c>
      <c r="R582">
        <f>ABS(Table2[[#This Row],[Bias_Arima]])</f>
        <v>0.20300264866527939</v>
      </c>
      <c r="S582">
        <f>ABS(Table2[[#This Row],[Bias_WA]])</f>
        <v>1.0000000000000004</v>
      </c>
    </row>
    <row r="583" spans="1:19" x14ac:dyDescent="0.2">
      <c r="A583" t="str">
        <f>CONCATENATE(Table2[[#This Row],[Sector]],YEAR(Table2[[#This Row],[Cutoff]]),ROUNDUP(MONTH(Table2[[#This Row],[Cutoff]])/3,0),YEAR(Table2[[#This Row],[TargetDate]]),ROUNDUP(MONTH(Table2[[#This Row],[TargetDate]])/3,0))</f>
        <v>F Bouwnijverheid2021220224</v>
      </c>
      <c r="B583" t="s">
        <v>24</v>
      </c>
      <c r="C583" s="3">
        <v>44287</v>
      </c>
      <c r="D583" s="3">
        <v>44835</v>
      </c>
      <c r="E583">
        <v>6</v>
      </c>
      <c r="F583">
        <v>4.0306841269841271</v>
      </c>
      <c r="G583">
        <v>5.2</v>
      </c>
      <c r="H583">
        <v>1.169315873015873</v>
      </c>
      <c r="I583">
        <v>22.486843711843711</v>
      </c>
      <c r="J583">
        <v>-1.169315873015873</v>
      </c>
      <c r="K583">
        <f>_xlfn.NORM.DIST(Table2[[#This Row],[Bias_RF]],AVERAGE(Table2[Bias_RF]),_xlfn.STDEV.P(Table2[Bias_RF]),FALSE)</f>
        <v>0.42644354392726852</v>
      </c>
      <c r="L583">
        <f>VLOOKUP(Table2[[#This Row],[Key]],[1]!Table1[#Data],7,0)</f>
        <v>5.4120479651310598</v>
      </c>
      <c r="M583">
        <f>VLOOKUP(Table2[[#This Row],[Key]],[1]!Table1[#Data],8,0)</f>
        <v>4.2333333333333298</v>
      </c>
      <c r="N583">
        <f>Table2[[#This Row],[Auto Arima]]-Table2[[#This Row],[Actual]]</f>
        <v>0.21204796513105961</v>
      </c>
      <c r="O583">
        <f>_xlfn.NORM.DIST(Table2[[#This Row],[Bias_Arima]],AVERAGE(Table2[Bias_Arima]),_xlfn.STDEV.P(Table2[Bias_Arima]),FALSE)</f>
        <v>0.55024205284299899</v>
      </c>
      <c r="P583">
        <f>Table2[[#This Row],[WA]]-Table2[[#This Row],[Actual]]</f>
        <v>-0.96666666666667034</v>
      </c>
      <c r="Q583">
        <f>_xlfn.NORM.DIST(Table2[[#This Row],[Bias_WA]],AVERAGE(Table2[Bias_WA]),_xlfn.STDEV.P(Table2[Bias_WA]),FALSE)</f>
        <v>0.59032583876504263</v>
      </c>
      <c r="R583">
        <f>ABS(Table2[[#This Row],[Bias_Arima]])</f>
        <v>0.21204796513105961</v>
      </c>
      <c r="S583">
        <f>ABS(Table2[[#This Row],[Bias_WA]])</f>
        <v>0.96666666666667034</v>
      </c>
    </row>
    <row r="584" spans="1:19" x14ac:dyDescent="0.2">
      <c r="A584" t="str">
        <f>CONCATENATE(Table2[[#This Row],[Sector]],YEAR(Table2[[#This Row],[Cutoff]]),ROUNDUP(MONTH(Table2[[#This Row],[Cutoff]])/3,0),YEAR(Table2[[#This Row],[TargetDate]]),ROUNDUP(MONTH(Table2[[#This Row],[TargetDate]])/3,0))</f>
        <v>F Bouwnijverheid2021220231</v>
      </c>
      <c r="B584" t="s">
        <v>24</v>
      </c>
      <c r="C584" s="3">
        <v>44287</v>
      </c>
      <c r="D584" s="3">
        <v>44927</v>
      </c>
      <c r="E584">
        <v>7</v>
      </c>
      <c r="F584">
        <v>3.9730769841269842</v>
      </c>
      <c r="G584">
        <v>5.3</v>
      </c>
      <c r="H584">
        <v>1.3269230158730161</v>
      </c>
      <c r="I584">
        <v>25.036283318358791</v>
      </c>
      <c r="J584">
        <v>-1.3269230158730161</v>
      </c>
      <c r="K584">
        <f>_xlfn.NORM.DIST(Table2[[#This Row],[Bias_RF]],AVERAGE(Table2[Bias_RF]),_xlfn.STDEV.P(Table2[Bias_RF]),FALSE)</f>
        <v>0.35817573719672685</v>
      </c>
      <c r="L584">
        <f>VLOOKUP(Table2[[#This Row],[Key]],[1]!Table1[#Data],7,0)</f>
        <v>5.4385521463586004</v>
      </c>
      <c r="M584">
        <f>VLOOKUP(Table2[[#This Row],[Key]],[1]!Table1[#Data],8,0)</f>
        <v>4.5999999999999996</v>
      </c>
      <c r="N584">
        <f>Table2[[#This Row],[Auto Arima]]-Table2[[#This Row],[Actual]]</f>
        <v>0.13855214635860058</v>
      </c>
      <c r="O584">
        <f>_xlfn.NORM.DIST(Table2[[#This Row],[Bias_Arima]],AVERAGE(Table2[Bias_Arima]),_xlfn.STDEV.P(Table2[Bias_Arima]),FALSE)</f>
        <v>0.59251835484918514</v>
      </c>
      <c r="P584">
        <f>Table2[[#This Row],[WA]]-Table2[[#This Row],[Actual]]</f>
        <v>-0.70000000000000018</v>
      </c>
      <c r="Q584">
        <f>_xlfn.NORM.DIST(Table2[[#This Row],[Bias_WA]],AVERAGE(Table2[Bias_WA]),_xlfn.STDEV.P(Table2[Bias_WA]),FALSE)</f>
        <v>0.70578855065157498</v>
      </c>
      <c r="R584">
        <f>ABS(Table2[[#This Row],[Bias_Arima]])</f>
        <v>0.13855214635860058</v>
      </c>
      <c r="S584">
        <f>ABS(Table2[[#This Row],[Bias_WA]])</f>
        <v>0.70000000000000018</v>
      </c>
    </row>
    <row r="585" spans="1:19" x14ac:dyDescent="0.2">
      <c r="A585" t="str">
        <f>CONCATENATE(Table2[[#This Row],[Sector]],YEAR(Table2[[#This Row],[Cutoff]]),ROUNDUP(MONTH(Table2[[#This Row],[Cutoff]])/3,0),YEAR(Table2[[#This Row],[TargetDate]]),ROUNDUP(MONTH(Table2[[#This Row],[TargetDate]])/3,0))</f>
        <v>F Bouwnijverheid2021220232</v>
      </c>
      <c r="B585" t="s">
        <v>24</v>
      </c>
      <c r="C585" s="3">
        <v>44287</v>
      </c>
      <c r="D585" s="3">
        <v>45017</v>
      </c>
      <c r="E585">
        <v>8</v>
      </c>
      <c r="F585">
        <v>3.6908345238095239</v>
      </c>
      <c r="G585">
        <v>4.5999999999999996</v>
      </c>
      <c r="H585">
        <v>0.90916547619047572</v>
      </c>
      <c r="I585">
        <v>19.764466873705999</v>
      </c>
      <c r="J585">
        <v>-0.90916547619047572</v>
      </c>
      <c r="K585">
        <f>_xlfn.NORM.DIST(Table2[[#This Row],[Bias_RF]],AVERAGE(Table2[Bias_RF]),_xlfn.STDEV.P(Table2[Bias_RF]),FALSE)</f>
        <v>0.51380385475621337</v>
      </c>
      <c r="L585">
        <f>VLOOKUP(Table2[[#This Row],[Key]],[1]!Table1[#Data],7,0)</f>
        <v>4.5928820601080202</v>
      </c>
      <c r="M585">
        <f>VLOOKUP(Table2[[#This Row],[Key]],[1]!Table1[#Data],8,0)</f>
        <v>4.36666666666666</v>
      </c>
      <c r="N585">
        <f>Table2[[#This Row],[Auto Arima]]-Table2[[#This Row],[Actual]]</f>
        <v>-7.1179398919793968E-3</v>
      </c>
      <c r="O585">
        <f>_xlfn.NORM.DIST(Table2[[#This Row],[Bias_Arima]],AVERAGE(Table2[Bias_Arima]),_xlfn.STDEV.P(Table2[Bias_Arima]),FALSE)</f>
        <v>0.65497340252244807</v>
      </c>
      <c r="P585">
        <f>Table2[[#This Row],[WA]]-Table2[[#This Row],[Actual]]</f>
        <v>-0.23333333333333961</v>
      </c>
      <c r="Q585">
        <f>_xlfn.NORM.DIST(Table2[[#This Row],[Bias_WA]],AVERAGE(Table2[Bias_WA]),_xlfn.STDEV.P(Table2[Bias_WA]),FALSE)</f>
        <v>0.55904511038871019</v>
      </c>
      <c r="R585">
        <f>ABS(Table2[[#This Row],[Bias_Arima]])</f>
        <v>7.1179398919793968E-3</v>
      </c>
      <c r="S585">
        <f>ABS(Table2[[#This Row],[Bias_WA]])</f>
        <v>0.23333333333333961</v>
      </c>
    </row>
    <row r="586" spans="1:19" x14ac:dyDescent="0.2">
      <c r="A586" t="str">
        <f>CONCATENATE(Table2[[#This Row],[Sector]],YEAR(Table2[[#This Row],[Cutoff]]),ROUNDUP(MONTH(Table2[[#This Row],[Cutoff]])/3,0),YEAR(Table2[[#This Row],[TargetDate]]),ROUNDUP(MONTH(Table2[[#This Row],[TargetDate]])/3,0))</f>
        <v>F Bouwnijverheid2021320214</v>
      </c>
      <c r="B586" t="s">
        <v>24</v>
      </c>
      <c r="C586" s="3">
        <v>44378</v>
      </c>
      <c r="D586" s="3">
        <v>44470</v>
      </c>
      <c r="E586">
        <v>1</v>
      </c>
      <c r="F586">
        <v>4.5994964285714284</v>
      </c>
      <c r="G586">
        <v>5.3</v>
      </c>
      <c r="H586">
        <v>0.70050357142857145</v>
      </c>
      <c r="I586">
        <v>13.217048517520221</v>
      </c>
      <c r="J586">
        <v>-0.70050357142857145</v>
      </c>
      <c r="K586">
        <f>_xlfn.NORM.DIST(Table2[[#This Row],[Bias_RF]],AVERAGE(Table2[Bias_RF]),_xlfn.STDEV.P(Table2[Bias_RF]),FALSE)</f>
        <v>0.54449993332000168</v>
      </c>
      <c r="L586">
        <f>VLOOKUP(Table2[[#This Row],[Key]],[1]!Table1[#Data],7,0)</f>
        <v>5.2566592039334399</v>
      </c>
      <c r="M586">
        <f>VLOOKUP(Table2[[#This Row],[Key]],[1]!Table1[#Data],8,0)</f>
        <v>4.2333333333333298</v>
      </c>
      <c r="N586">
        <f>Table2[[#This Row],[Auto Arima]]-Table2[[#This Row],[Actual]]</f>
        <v>-4.3340796066559939E-2</v>
      </c>
      <c r="O586">
        <f>_xlfn.NORM.DIST(Table2[[#This Row],[Bias_Arima]],AVERAGE(Table2[Bias_Arima]),_xlfn.STDEV.P(Table2[Bias_Arima]),FALSE)</f>
        <v>0.6650863096121763</v>
      </c>
      <c r="P586">
        <f>Table2[[#This Row],[WA]]-Table2[[#This Row],[Actual]]</f>
        <v>-1.06666666666667</v>
      </c>
      <c r="Q586">
        <f>_xlfn.NORM.DIST(Table2[[#This Row],[Bias_WA]],AVERAGE(Table2[Bias_WA]),_xlfn.STDEV.P(Table2[Bias_WA]),FALSE)</f>
        <v>0.5207216418264351</v>
      </c>
      <c r="R586">
        <f>ABS(Table2[[#This Row],[Bias_Arima]])</f>
        <v>4.3340796066559939E-2</v>
      </c>
      <c r="S586">
        <f>ABS(Table2[[#This Row],[Bias_WA]])</f>
        <v>1.06666666666667</v>
      </c>
    </row>
    <row r="587" spans="1:19" x14ac:dyDescent="0.2">
      <c r="A587" t="str">
        <f>CONCATENATE(Table2[[#This Row],[Sector]],YEAR(Table2[[#This Row],[Cutoff]]),ROUNDUP(MONTH(Table2[[#This Row],[Cutoff]])/3,0),YEAR(Table2[[#This Row],[TargetDate]]),ROUNDUP(MONTH(Table2[[#This Row],[TargetDate]])/3,0))</f>
        <v>F Bouwnijverheid2021320221</v>
      </c>
      <c r="B587" t="s">
        <v>24</v>
      </c>
      <c r="C587" s="3">
        <v>44378</v>
      </c>
      <c r="D587" s="3">
        <v>44562</v>
      </c>
      <c r="E587">
        <v>2</v>
      </c>
      <c r="F587">
        <v>4.1897293650793657</v>
      </c>
      <c r="G587">
        <v>6</v>
      </c>
      <c r="H587">
        <v>1.8102706349206339</v>
      </c>
      <c r="I587">
        <v>30.171177248677239</v>
      </c>
      <c r="J587">
        <v>-1.8102706349206339</v>
      </c>
      <c r="K587">
        <f>_xlfn.NORM.DIST(Table2[[#This Row],[Bias_RF]],AVERAGE(Table2[Bias_RF]),_xlfn.STDEV.P(Table2[Bias_RF]),FALSE)</f>
        <v>0.15702112465827089</v>
      </c>
      <c r="L587">
        <f>VLOOKUP(Table2[[#This Row],[Key]],[1]!Table1[#Data],7,0)</f>
        <v>5.7905159471199701</v>
      </c>
      <c r="M587">
        <f>VLOOKUP(Table2[[#This Row],[Key]],[1]!Table1[#Data],8,0)</f>
        <v>4.5999999999999996</v>
      </c>
      <c r="N587">
        <f>Table2[[#This Row],[Auto Arima]]-Table2[[#This Row],[Actual]]</f>
        <v>-0.20948405288002991</v>
      </c>
      <c r="O587">
        <f>_xlfn.NORM.DIST(Table2[[#This Row],[Bias_Arima]],AVERAGE(Table2[Bias_Arima]),_xlfn.STDEV.P(Table2[Bias_Arima]),FALSE)</f>
        <v>0.67940782261928157</v>
      </c>
      <c r="P587">
        <f>Table2[[#This Row],[WA]]-Table2[[#This Row],[Actual]]</f>
        <v>-1.4000000000000004</v>
      </c>
      <c r="Q587">
        <f>_xlfn.NORM.DIST(Table2[[#This Row],[Bias_WA]],AVERAGE(Table2[Bias_WA]),_xlfn.STDEV.P(Table2[Bias_WA]),FALSE)</f>
        <v>0.27224103550382017</v>
      </c>
      <c r="R587">
        <f>ABS(Table2[[#This Row],[Bias_Arima]])</f>
        <v>0.20948405288002991</v>
      </c>
      <c r="S587">
        <f>ABS(Table2[[#This Row],[Bias_WA]])</f>
        <v>1.4000000000000004</v>
      </c>
    </row>
    <row r="588" spans="1:19" x14ac:dyDescent="0.2">
      <c r="A588" t="str">
        <f>CONCATENATE(Table2[[#This Row],[Sector]],YEAR(Table2[[#This Row],[Cutoff]]),ROUNDUP(MONTH(Table2[[#This Row],[Cutoff]])/3,0),YEAR(Table2[[#This Row],[TargetDate]]),ROUNDUP(MONTH(Table2[[#This Row],[TargetDate]])/3,0))</f>
        <v>F Bouwnijverheid2021320222</v>
      </c>
      <c r="B588" t="s">
        <v>24</v>
      </c>
      <c r="C588" s="3">
        <v>44378</v>
      </c>
      <c r="D588" s="3">
        <v>44652</v>
      </c>
      <c r="E588">
        <v>3</v>
      </c>
      <c r="F588">
        <v>4.0338285714285718</v>
      </c>
      <c r="G588">
        <v>5.3</v>
      </c>
      <c r="H588">
        <v>1.2661714285714281</v>
      </c>
      <c r="I588">
        <v>23.890026954177891</v>
      </c>
      <c r="J588">
        <v>-1.2661714285714281</v>
      </c>
      <c r="K588">
        <f>_xlfn.NORM.DIST(Table2[[#This Row],[Bias_RF]],AVERAGE(Table2[Bias_RF]),_xlfn.STDEV.P(Table2[Bias_RF]),FALSE)</f>
        <v>0.38520315128605709</v>
      </c>
      <c r="L588">
        <f>VLOOKUP(Table2[[#This Row],[Key]],[1]!Table1[#Data],7,0)</f>
        <v>5.6252188071904996</v>
      </c>
      <c r="M588">
        <f>VLOOKUP(Table2[[#This Row],[Key]],[1]!Table1[#Data],8,0)</f>
        <v>4.36666666666666</v>
      </c>
      <c r="N588">
        <f>Table2[[#This Row],[Auto Arima]]-Table2[[#This Row],[Actual]]</f>
        <v>0.32521880719049978</v>
      </c>
      <c r="O588">
        <f>_xlfn.NORM.DIST(Table2[[#This Row],[Bias_Arima]],AVERAGE(Table2[Bias_Arima]),_xlfn.STDEV.P(Table2[Bias_Arima]),FALSE)</f>
        <v>0.47608849827585781</v>
      </c>
      <c r="P588">
        <f>Table2[[#This Row],[WA]]-Table2[[#This Row],[Actual]]</f>
        <v>-0.93333333333333979</v>
      </c>
      <c r="Q588">
        <f>_xlfn.NORM.DIST(Table2[[#This Row],[Bias_WA]],AVERAGE(Table2[Bias_WA]),_xlfn.STDEV.P(Table2[Bias_WA]),FALSE)</f>
        <v>0.61118960025546065</v>
      </c>
      <c r="R588">
        <f>ABS(Table2[[#This Row],[Bias_Arima]])</f>
        <v>0.32521880719049978</v>
      </c>
      <c r="S588">
        <f>ABS(Table2[[#This Row],[Bias_WA]])</f>
        <v>0.93333333333333979</v>
      </c>
    </row>
    <row r="589" spans="1:19" x14ac:dyDescent="0.2">
      <c r="A589" t="str">
        <f>CONCATENATE(Table2[[#This Row],[Sector]],YEAR(Table2[[#This Row],[Cutoff]]),ROUNDUP(MONTH(Table2[[#This Row],[Cutoff]])/3,0),YEAR(Table2[[#This Row],[TargetDate]]),ROUNDUP(MONTH(Table2[[#This Row],[TargetDate]])/3,0))</f>
        <v>F Bouwnijverheid2021320223</v>
      </c>
      <c r="B589" t="s">
        <v>24</v>
      </c>
      <c r="C589" s="3">
        <v>44378</v>
      </c>
      <c r="D589" s="3">
        <v>44743</v>
      </c>
      <c r="E589">
        <v>4</v>
      </c>
      <c r="F589">
        <v>4.0416666666666679</v>
      </c>
      <c r="G589">
        <v>4.9000000000000004</v>
      </c>
      <c r="H589">
        <v>0.8583333333333325</v>
      </c>
      <c r="I589">
        <v>17.51700680272107</v>
      </c>
      <c r="J589">
        <v>-0.8583333333333325</v>
      </c>
      <c r="K589">
        <f>_xlfn.NORM.DIST(Table2[[#This Row],[Bias_RF]],AVERAGE(Table2[Bias_RF]),_xlfn.STDEV.P(Table2[Bias_RF]),FALSE)</f>
        <v>0.52504164170550505</v>
      </c>
      <c r="L589">
        <f>VLOOKUP(Table2[[#This Row],[Key]],[1]!Table1[#Data],7,0)</f>
        <v>5.07366367360898</v>
      </c>
      <c r="M589">
        <f>VLOOKUP(Table2[[#This Row],[Key]],[1]!Table1[#Data],8,0)</f>
        <v>4.3</v>
      </c>
      <c r="N589">
        <f>Table2[[#This Row],[Auto Arima]]-Table2[[#This Row],[Actual]]</f>
        <v>0.17366367360897961</v>
      </c>
      <c r="O589">
        <f>_xlfn.NORM.DIST(Table2[[#This Row],[Bias_Arima]],AVERAGE(Table2[Bias_Arima]),_xlfn.STDEV.P(Table2[Bias_Arima]),FALSE)</f>
        <v>0.57305477397071414</v>
      </c>
      <c r="P589">
        <f>Table2[[#This Row],[WA]]-Table2[[#This Row],[Actual]]</f>
        <v>-0.60000000000000053</v>
      </c>
      <c r="Q589">
        <f>_xlfn.NORM.DIST(Table2[[#This Row],[Bias_WA]],AVERAGE(Table2[Bias_WA]),_xlfn.STDEV.P(Table2[Bias_WA]),FALSE)</f>
        <v>0.71182880125825787</v>
      </c>
      <c r="R589">
        <f>ABS(Table2[[#This Row],[Bias_Arima]])</f>
        <v>0.17366367360897961</v>
      </c>
      <c r="S589">
        <f>ABS(Table2[[#This Row],[Bias_WA]])</f>
        <v>0.60000000000000053</v>
      </c>
    </row>
    <row r="590" spans="1:19" x14ac:dyDescent="0.2">
      <c r="A590" t="str">
        <f>CONCATENATE(Table2[[#This Row],[Sector]],YEAR(Table2[[#This Row],[Cutoff]]),ROUNDUP(MONTH(Table2[[#This Row],[Cutoff]])/3,0),YEAR(Table2[[#This Row],[TargetDate]]),ROUNDUP(MONTH(Table2[[#This Row],[TargetDate]])/3,0))</f>
        <v>F Bouwnijverheid2021320224</v>
      </c>
      <c r="B590" t="s">
        <v>24</v>
      </c>
      <c r="C590" s="3">
        <v>44378</v>
      </c>
      <c r="D590" s="3">
        <v>44835</v>
      </c>
      <c r="E590">
        <v>5</v>
      </c>
      <c r="F590">
        <v>4.0416666666666679</v>
      </c>
      <c r="G590">
        <v>5.2</v>
      </c>
      <c r="H590">
        <v>1.1583333333333321</v>
      </c>
      <c r="I590">
        <v>22.275641025641001</v>
      </c>
      <c r="J590">
        <v>-1.1583333333333321</v>
      </c>
      <c r="K590">
        <f>_xlfn.NORM.DIST(Table2[[#This Row],[Bias_RF]],AVERAGE(Table2[Bias_RF]),_xlfn.STDEV.P(Table2[Bias_RF]),FALSE)</f>
        <v>0.43091277441766995</v>
      </c>
      <c r="L590">
        <f>VLOOKUP(Table2[[#This Row],[Key]],[1]!Table1[#Data],7,0)</f>
        <v>5.4148607413133298</v>
      </c>
      <c r="M590">
        <f>VLOOKUP(Table2[[#This Row],[Key]],[1]!Table1[#Data],8,0)</f>
        <v>4.2333333333333298</v>
      </c>
      <c r="N590">
        <f>Table2[[#This Row],[Auto Arima]]-Table2[[#This Row],[Actual]]</f>
        <v>0.21486074131332966</v>
      </c>
      <c r="O590">
        <f>_xlfn.NORM.DIST(Table2[[#This Row],[Bias_Arima]],AVERAGE(Table2[Bias_Arima]),_xlfn.STDEV.P(Table2[Bias_Arima]),FALSE)</f>
        <v>0.54851392128468712</v>
      </c>
      <c r="P590">
        <f>Table2[[#This Row],[WA]]-Table2[[#This Row],[Actual]]</f>
        <v>-0.96666666666667034</v>
      </c>
      <c r="Q590">
        <f>_xlfn.NORM.DIST(Table2[[#This Row],[Bias_WA]],AVERAGE(Table2[Bias_WA]),_xlfn.STDEV.P(Table2[Bias_WA]),FALSE)</f>
        <v>0.59032583876504263</v>
      </c>
      <c r="R590">
        <f>ABS(Table2[[#This Row],[Bias_Arima]])</f>
        <v>0.21486074131332966</v>
      </c>
      <c r="S590">
        <f>ABS(Table2[[#This Row],[Bias_WA]])</f>
        <v>0.96666666666667034</v>
      </c>
    </row>
    <row r="591" spans="1:19" x14ac:dyDescent="0.2">
      <c r="A591" t="str">
        <f>CONCATENATE(Table2[[#This Row],[Sector]],YEAR(Table2[[#This Row],[Cutoff]]),ROUNDUP(MONTH(Table2[[#This Row],[Cutoff]])/3,0),YEAR(Table2[[#This Row],[TargetDate]]),ROUNDUP(MONTH(Table2[[#This Row],[TargetDate]])/3,0))</f>
        <v>F Bouwnijverheid2021320231</v>
      </c>
      <c r="B591" t="s">
        <v>24</v>
      </c>
      <c r="C591" s="3">
        <v>44378</v>
      </c>
      <c r="D591" s="3">
        <v>44927</v>
      </c>
      <c r="E591">
        <v>6</v>
      </c>
      <c r="F591">
        <v>3.965669047619047</v>
      </c>
      <c r="G591">
        <v>5.3</v>
      </c>
      <c r="H591">
        <v>1.3343309523809519</v>
      </c>
      <c r="I591">
        <v>25.176055705300989</v>
      </c>
      <c r="J591">
        <v>-1.3343309523809519</v>
      </c>
      <c r="K591">
        <f>_xlfn.NORM.DIST(Table2[[#This Row],[Bias_RF]],AVERAGE(Table2[Bias_RF]),_xlfn.STDEV.P(Table2[Bias_RF]),FALSE)</f>
        <v>0.35484499952495802</v>
      </c>
      <c r="L591">
        <f>VLOOKUP(Table2[[#This Row],[Key]],[1]!Table1[#Data],7,0)</f>
        <v>5.4339219868096498</v>
      </c>
      <c r="M591">
        <f>VLOOKUP(Table2[[#This Row],[Key]],[1]!Table1[#Data],8,0)</f>
        <v>4.5999999999999996</v>
      </c>
      <c r="N591">
        <f>Table2[[#This Row],[Auto Arima]]-Table2[[#This Row],[Actual]]</f>
        <v>0.13392198680964995</v>
      </c>
      <c r="O591">
        <f>_xlfn.NORM.DIST(Table2[[#This Row],[Bias_Arima]],AVERAGE(Table2[Bias_Arima]),_xlfn.STDEV.P(Table2[Bias_Arima]),FALSE)</f>
        <v>0.59497438487923082</v>
      </c>
      <c r="P591">
        <f>Table2[[#This Row],[WA]]-Table2[[#This Row],[Actual]]</f>
        <v>-0.70000000000000018</v>
      </c>
      <c r="Q591">
        <f>_xlfn.NORM.DIST(Table2[[#This Row],[Bias_WA]],AVERAGE(Table2[Bias_WA]),_xlfn.STDEV.P(Table2[Bias_WA]),FALSE)</f>
        <v>0.70578855065157498</v>
      </c>
      <c r="R591">
        <f>ABS(Table2[[#This Row],[Bias_Arima]])</f>
        <v>0.13392198680964995</v>
      </c>
      <c r="S591">
        <f>ABS(Table2[[#This Row],[Bias_WA]])</f>
        <v>0.70000000000000018</v>
      </c>
    </row>
    <row r="592" spans="1:19" x14ac:dyDescent="0.2">
      <c r="A592" t="str">
        <f>CONCATENATE(Table2[[#This Row],[Sector]],YEAR(Table2[[#This Row],[Cutoff]]),ROUNDUP(MONTH(Table2[[#This Row],[Cutoff]])/3,0),YEAR(Table2[[#This Row],[TargetDate]]),ROUNDUP(MONTH(Table2[[#This Row],[TargetDate]])/3,0))</f>
        <v>F Bouwnijverheid2021320232</v>
      </c>
      <c r="B592" t="s">
        <v>24</v>
      </c>
      <c r="C592" s="3">
        <v>44378</v>
      </c>
      <c r="D592" s="3">
        <v>45017</v>
      </c>
      <c r="E592">
        <v>7</v>
      </c>
      <c r="F592">
        <v>3.69014880952381</v>
      </c>
      <c r="G592">
        <v>4.5999999999999996</v>
      </c>
      <c r="H592">
        <v>0.90985119047619012</v>
      </c>
      <c r="I592">
        <v>19.77937370600414</v>
      </c>
      <c r="J592">
        <v>-0.90985119047619012</v>
      </c>
      <c r="K592">
        <f>_xlfn.NORM.DIST(Table2[[#This Row],[Bias_RF]],AVERAGE(Table2[Bias_RF]),_xlfn.STDEV.P(Table2[Bias_RF]),FALSE)</f>
        <v>0.51363695212025906</v>
      </c>
      <c r="L592">
        <f>VLOOKUP(Table2[[#This Row],[Key]],[1]!Table1[#Data],7,0)</f>
        <v>4.5958809129309399</v>
      </c>
      <c r="M592">
        <f>VLOOKUP(Table2[[#This Row],[Key]],[1]!Table1[#Data],8,0)</f>
        <v>4.36666666666666</v>
      </c>
      <c r="N592">
        <f>Table2[[#This Row],[Auto Arima]]-Table2[[#This Row],[Actual]]</f>
        <v>-4.1190870690597237E-3</v>
      </c>
      <c r="O592">
        <f>_xlfn.NORM.DIST(Table2[[#This Row],[Bias_Arima]],AVERAGE(Table2[Bias_Arima]),_xlfn.STDEV.P(Table2[Bias_Arima]),FALSE)</f>
        <v>0.6540310280338143</v>
      </c>
      <c r="P592">
        <f>Table2[[#This Row],[WA]]-Table2[[#This Row],[Actual]]</f>
        <v>-0.23333333333333961</v>
      </c>
      <c r="Q592">
        <f>_xlfn.NORM.DIST(Table2[[#This Row],[Bias_WA]],AVERAGE(Table2[Bias_WA]),_xlfn.STDEV.P(Table2[Bias_WA]),FALSE)</f>
        <v>0.55904511038871019</v>
      </c>
      <c r="R592">
        <f>ABS(Table2[[#This Row],[Bias_Arima]])</f>
        <v>4.1190870690597237E-3</v>
      </c>
      <c r="S592">
        <f>ABS(Table2[[#This Row],[Bias_WA]])</f>
        <v>0.23333333333333961</v>
      </c>
    </row>
    <row r="593" spans="1:19" x14ac:dyDescent="0.2">
      <c r="A593" t="str">
        <f>CONCATENATE(Table2[[#This Row],[Sector]],YEAR(Table2[[#This Row],[Cutoff]]),ROUNDUP(MONTH(Table2[[#This Row],[Cutoff]])/3,0),YEAR(Table2[[#This Row],[TargetDate]]),ROUNDUP(MONTH(Table2[[#This Row],[TargetDate]])/3,0))</f>
        <v>F Bouwnijverheid2021320233</v>
      </c>
      <c r="B593" t="s">
        <v>24</v>
      </c>
      <c r="C593" s="3">
        <v>44378</v>
      </c>
      <c r="D593" s="3">
        <v>45108</v>
      </c>
      <c r="E593">
        <v>8</v>
      </c>
      <c r="F593">
        <v>3.670948809523809</v>
      </c>
      <c r="G593">
        <v>4.4000000000000004</v>
      </c>
      <c r="H593">
        <v>0.72905119047619094</v>
      </c>
      <c r="I593">
        <v>16.569345238095249</v>
      </c>
      <c r="J593">
        <v>-0.72905119047619094</v>
      </c>
      <c r="K593">
        <f>_xlfn.NORM.DIST(Table2[[#This Row],[Bias_RF]],AVERAGE(Table2[Bias_RF]),_xlfn.STDEV.P(Table2[Bias_RF]),FALSE)</f>
        <v>0.54279731501950179</v>
      </c>
      <c r="L593">
        <f>VLOOKUP(Table2[[#This Row],[Key]],[1]!Table1[#Data],7,0)</f>
        <v>4.2359987615973598</v>
      </c>
      <c r="M593">
        <f>VLOOKUP(Table2[[#This Row],[Key]],[1]!Table1[#Data],8,0)</f>
        <v>4.3</v>
      </c>
      <c r="N593">
        <f>Table2[[#This Row],[Auto Arima]]-Table2[[#This Row],[Actual]]</f>
        <v>-0.16400123840264058</v>
      </c>
      <c r="O593">
        <f>_xlfn.NORM.DIST(Table2[[#This Row],[Bias_Arima]],AVERAGE(Table2[Bias_Arima]),_xlfn.STDEV.P(Table2[Bias_Arima]),FALSE)</f>
        <v>0.68087793574297706</v>
      </c>
      <c r="P593">
        <f>Table2[[#This Row],[WA]]-Table2[[#This Row],[Actual]]</f>
        <v>-0.10000000000000053</v>
      </c>
      <c r="Q593">
        <f>_xlfn.NORM.DIST(Table2[[#This Row],[Bias_WA]],AVERAGE(Table2[Bias_WA]),_xlfn.STDEV.P(Table2[Bias_WA]),FALSE)</f>
        <v>0.4603865013388736</v>
      </c>
      <c r="R593">
        <f>ABS(Table2[[#This Row],[Bias_Arima]])</f>
        <v>0.16400123840264058</v>
      </c>
      <c r="S593">
        <f>ABS(Table2[[#This Row],[Bias_WA]])</f>
        <v>0.10000000000000053</v>
      </c>
    </row>
    <row r="594" spans="1:19" x14ac:dyDescent="0.2">
      <c r="A594" t="str">
        <f>CONCATENATE(Table2[[#This Row],[Sector]],YEAR(Table2[[#This Row],[Cutoff]]),ROUNDUP(MONTH(Table2[[#This Row],[Cutoff]])/3,0),YEAR(Table2[[#This Row],[TargetDate]]),ROUNDUP(MONTH(Table2[[#This Row],[TargetDate]])/3,0))</f>
        <v>F Bouwnijverheid2021420221</v>
      </c>
      <c r="B594" t="s">
        <v>24</v>
      </c>
      <c r="C594" s="3">
        <v>44470</v>
      </c>
      <c r="D594" s="3">
        <v>44562</v>
      </c>
      <c r="E594">
        <v>1</v>
      </c>
      <c r="F594">
        <v>4.318079365079365</v>
      </c>
      <c r="G594">
        <v>6</v>
      </c>
      <c r="H594">
        <v>1.681920634920635</v>
      </c>
      <c r="I594">
        <v>28.032010582010589</v>
      </c>
      <c r="J594">
        <v>-1.681920634920635</v>
      </c>
      <c r="K594">
        <f>_xlfn.NORM.DIST(Table2[[#This Row],[Bias_RF]],AVERAGE(Table2[Bias_RF]),_xlfn.STDEV.P(Table2[Bias_RF]),FALSE)</f>
        <v>0.20396639368880426</v>
      </c>
      <c r="L594">
        <f>VLOOKUP(Table2[[#This Row],[Key]],[1]!Table1[#Data],7,0)</f>
        <v>5.8164951359494701</v>
      </c>
      <c r="M594">
        <f>VLOOKUP(Table2[[#This Row],[Key]],[1]!Table1[#Data],8,0)</f>
        <v>4.5999999999999996</v>
      </c>
      <c r="N594">
        <f>Table2[[#This Row],[Auto Arima]]-Table2[[#This Row],[Actual]]</f>
        <v>-0.1835048640505299</v>
      </c>
      <c r="O594">
        <f>_xlfn.NORM.DIST(Table2[[#This Row],[Bias_Arima]],AVERAGE(Table2[Bias_Arima]),_xlfn.STDEV.P(Table2[Bias_Arima]),FALSE)</f>
        <v>0.68074937973926142</v>
      </c>
      <c r="P594">
        <f>Table2[[#This Row],[WA]]-Table2[[#This Row],[Actual]]</f>
        <v>-1.4000000000000004</v>
      </c>
      <c r="Q594">
        <f>_xlfn.NORM.DIST(Table2[[#This Row],[Bias_WA]],AVERAGE(Table2[Bias_WA]),_xlfn.STDEV.P(Table2[Bias_WA]),FALSE)</f>
        <v>0.27224103550382017</v>
      </c>
      <c r="R594">
        <f>ABS(Table2[[#This Row],[Bias_Arima]])</f>
        <v>0.1835048640505299</v>
      </c>
      <c r="S594">
        <f>ABS(Table2[[#This Row],[Bias_WA]])</f>
        <v>1.4000000000000004</v>
      </c>
    </row>
    <row r="595" spans="1:19" x14ac:dyDescent="0.2">
      <c r="A595" t="str">
        <f>CONCATENATE(Table2[[#This Row],[Sector]],YEAR(Table2[[#This Row],[Cutoff]]),ROUNDUP(MONTH(Table2[[#This Row],[Cutoff]])/3,0),YEAR(Table2[[#This Row],[TargetDate]]),ROUNDUP(MONTH(Table2[[#This Row],[TargetDate]])/3,0))</f>
        <v>F Bouwnijverheid2021420222</v>
      </c>
      <c r="B595" t="s">
        <v>24</v>
      </c>
      <c r="C595" s="3">
        <v>44470</v>
      </c>
      <c r="D595" s="3">
        <v>44652</v>
      </c>
      <c r="E595">
        <v>2</v>
      </c>
      <c r="F595">
        <v>4.0574250000000003</v>
      </c>
      <c r="G595">
        <v>5.3</v>
      </c>
      <c r="H595">
        <v>1.242575</v>
      </c>
      <c r="I595">
        <v>23.44481132075471</v>
      </c>
      <c r="J595">
        <v>-1.242575</v>
      </c>
      <c r="K595">
        <f>_xlfn.NORM.DIST(Table2[[#This Row],[Bias_RF]],AVERAGE(Table2[Bias_RF]),_xlfn.STDEV.P(Table2[Bias_RF]),FALSE)</f>
        <v>0.39550593319967614</v>
      </c>
      <c r="L595">
        <f>VLOOKUP(Table2[[#This Row],[Key]],[1]!Table1[#Data],7,0)</f>
        <v>5.6474742205774398</v>
      </c>
      <c r="M595">
        <f>VLOOKUP(Table2[[#This Row],[Key]],[1]!Table1[#Data],8,0)</f>
        <v>4.36666666666666</v>
      </c>
      <c r="N595">
        <f>Table2[[#This Row],[Auto Arima]]-Table2[[#This Row],[Actual]]</f>
        <v>0.34747422057743993</v>
      </c>
      <c r="O595">
        <f>_xlfn.NORM.DIST(Table2[[#This Row],[Bias_Arima]],AVERAGE(Table2[Bias_Arima]),_xlfn.STDEV.P(Table2[Bias_Arima]),FALSE)</f>
        <v>0.46070004197213937</v>
      </c>
      <c r="P595">
        <f>Table2[[#This Row],[WA]]-Table2[[#This Row],[Actual]]</f>
        <v>-0.93333333333333979</v>
      </c>
      <c r="Q595">
        <f>_xlfn.NORM.DIST(Table2[[#This Row],[Bias_WA]],AVERAGE(Table2[Bias_WA]),_xlfn.STDEV.P(Table2[Bias_WA]),FALSE)</f>
        <v>0.61118960025546065</v>
      </c>
      <c r="R595">
        <f>ABS(Table2[[#This Row],[Bias_Arima]])</f>
        <v>0.34747422057743993</v>
      </c>
      <c r="S595">
        <f>ABS(Table2[[#This Row],[Bias_WA]])</f>
        <v>0.93333333333333979</v>
      </c>
    </row>
    <row r="596" spans="1:19" x14ac:dyDescent="0.2">
      <c r="A596" t="str">
        <f>CONCATENATE(Table2[[#This Row],[Sector]],YEAR(Table2[[#This Row],[Cutoff]]),ROUNDUP(MONTH(Table2[[#This Row],[Cutoff]])/3,0),YEAR(Table2[[#This Row],[TargetDate]]),ROUNDUP(MONTH(Table2[[#This Row],[TargetDate]])/3,0))</f>
        <v>F Bouwnijverheid2021420223</v>
      </c>
      <c r="B596" t="s">
        <v>24</v>
      </c>
      <c r="C596" s="3">
        <v>44470</v>
      </c>
      <c r="D596" s="3">
        <v>44743</v>
      </c>
      <c r="E596">
        <v>3</v>
      </c>
      <c r="F596">
        <v>4.073351190476191</v>
      </c>
      <c r="G596">
        <v>4.9000000000000004</v>
      </c>
      <c r="H596">
        <v>0.82664880952380937</v>
      </c>
      <c r="I596">
        <v>16.870383867832849</v>
      </c>
      <c r="J596">
        <v>-0.82664880952380937</v>
      </c>
      <c r="K596">
        <f>_xlfn.NORM.DIST(Table2[[#This Row],[Bias_RF]],AVERAGE(Table2[Bias_RF]),_xlfn.STDEV.P(Table2[Bias_RF]),FALSE)</f>
        <v>0.53087121525089798</v>
      </c>
      <c r="L596">
        <f>VLOOKUP(Table2[[#This Row],[Key]],[1]!Table1[#Data],7,0)</f>
        <v>5.0417449799765297</v>
      </c>
      <c r="M596">
        <f>VLOOKUP(Table2[[#This Row],[Key]],[1]!Table1[#Data],8,0)</f>
        <v>4.3</v>
      </c>
      <c r="N596">
        <f>Table2[[#This Row],[Auto Arima]]-Table2[[#This Row],[Actual]]</f>
        <v>0.14174497997652935</v>
      </c>
      <c r="O596">
        <f>_xlfn.NORM.DIST(Table2[[#This Row],[Bias_Arima]],AVERAGE(Table2[Bias_Arima]),_xlfn.STDEV.P(Table2[Bias_Arima]),FALSE)</f>
        <v>0.59080915572221049</v>
      </c>
      <c r="P596">
        <f>Table2[[#This Row],[WA]]-Table2[[#This Row],[Actual]]</f>
        <v>-0.60000000000000053</v>
      </c>
      <c r="Q596">
        <f>_xlfn.NORM.DIST(Table2[[#This Row],[Bias_WA]],AVERAGE(Table2[Bias_WA]),_xlfn.STDEV.P(Table2[Bias_WA]),FALSE)</f>
        <v>0.71182880125825787</v>
      </c>
      <c r="R596">
        <f>ABS(Table2[[#This Row],[Bias_Arima]])</f>
        <v>0.14174497997652935</v>
      </c>
      <c r="S596">
        <f>ABS(Table2[[#This Row],[Bias_WA]])</f>
        <v>0.60000000000000053</v>
      </c>
    </row>
    <row r="597" spans="1:19" x14ac:dyDescent="0.2">
      <c r="A597" t="str">
        <f>CONCATENATE(Table2[[#This Row],[Sector]],YEAR(Table2[[#This Row],[Cutoff]]),ROUNDUP(MONTH(Table2[[#This Row],[Cutoff]])/3,0),YEAR(Table2[[#This Row],[TargetDate]]),ROUNDUP(MONTH(Table2[[#This Row],[TargetDate]])/3,0))</f>
        <v>F Bouwnijverheid2021420224</v>
      </c>
      <c r="B597" t="s">
        <v>24</v>
      </c>
      <c r="C597" s="3">
        <v>44470</v>
      </c>
      <c r="D597" s="3">
        <v>44835</v>
      </c>
      <c r="E597">
        <v>4</v>
      </c>
      <c r="F597">
        <v>4.073351190476191</v>
      </c>
      <c r="G597">
        <v>5.2</v>
      </c>
      <c r="H597">
        <v>1.126648809523809</v>
      </c>
      <c r="I597">
        <v>21.666323260073248</v>
      </c>
      <c r="J597">
        <v>-1.126648809523809</v>
      </c>
      <c r="K597">
        <f>_xlfn.NORM.DIST(Table2[[#This Row],[Bias_RF]],AVERAGE(Table2[Bias_RF]),_xlfn.STDEV.P(Table2[Bias_RF]),FALSE)</f>
        <v>0.4435098098942743</v>
      </c>
      <c r="L597">
        <f>VLOOKUP(Table2[[#This Row],[Key]],[1]!Table1[#Data],7,0)</f>
        <v>5.4083730101037002</v>
      </c>
      <c r="M597">
        <f>VLOOKUP(Table2[[#This Row],[Key]],[1]!Table1[#Data],8,0)</f>
        <v>4.7666666666666604</v>
      </c>
      <c r="N597">
        <f>Table2[[#This Row],[Auto Arima]]-Table2[[#This Row],[Actual]]</f>
        <v>0.20837301010370002</v>
      </c>
      <c r="O597">
        <f>_xlfn.NORM.DIST(Table2[[#This Row],[Bias_Arima]],AVERAGE(Table2[Bias_Arima]),_xlfn.STDEV.P(Table2[Bias_Arima]),FALSE)</f>
        <v>0.55248891432571301</v>
      </c>
      <c r="P597">
        <f>Table2[[#This Row],[WA]]-Table2[[#This Row],[Actual]]</f>
        <v>-0.43333333333333979</v>
      </c>
      <c r="Q597">
        <f>_xlfn.NORM.DIST(Table2[[#This Row],[Bias_WA]],AVERAGE(Table2[Bias_WA]),_xlfn.STDEV.P(Table2[Bias_WA]),FALSE)</f>
        <v>0.67261241795071192</v>
      </c>
      <c r="R597">
        <f>ABS(Table2[[#This Row],[Bias_Arima]])</f>
        <v>0.20837301010370002</v>
      </c>
      <c r="S597">
        <f>ABS(Table2[[#This Row],[Bias_WA]])</f>
        <v>0.43333333333333979</v>
      </c>
    </row>
    <row r="598" spans="1:19" x14ac:dyDescent="0.2">
      <c r="A598" t="str">
        <f>CONCATENATE(Table2[[#This Row],[Sector]],YEAR(Table2[[#This Row],[Cutoff]]),ROUNDUP(MONTH(Table2[[#This Row],[Cutoff]])/3,0),YEAR(Table2[[#This Row],[TargetDate]]),ROUNDUP(MONTH(Table2[[#This Row],[TargetDate]])/3,0))</f>
        <v>F Bouwnijverheid2021420231</v>
      </c>
      <c r="B598" t="s">
        <v>24</v>
      </c>
      <c r="C598" s="3">
        <v>44470</v>
      </c>
      <c r="D598" s="3">
        <v>44927</v>
      </c>
      <c r="E598">
        <v>5</v>
      </c>
      <c r="F598">
        <v>3.9915226190476192</v>
      </c>
      <c r="G598">
        <v>5.3</v>
      </c>
      <c r="H598">
        <v>1.3084773809523811</v>
      </c>
      <c r="I598">
        <v>24.68825247079964</v>
      </c>
      <c r="J598">
        <v>-1.3084773809523811</v>
      </c>
      <c r="K598">
        <f>_xlfn.NORM.DIST(Table2[[#This Row],[Bias_RF]],AVERAGE(Table2[Bias_RF]),_xlfn.STDEV.P(Table2[Bias_RF]),FALSE)</f>
        <v>0.36644228811343305</v>
      </c>
      <c r="L598">
        <f>VLOOKUP(Table2[[#This Row],[Key]],[1]!Table1[#Data],7,0)</f>
        <v>5.4292162076831003</v>
      </c>
      <c r="M598">
        <f>VLOOKUP(Table2[[#This Row],[Key]],[1]!Table1[#Data],8,0)</f>
        <v>4.5999999999999996</v>
      </c>
      <c r="N598">
        <f>Table2[[#This Row],[Auto Arima]]-Table2[[#This Row],[Actual]]</f>
        <v>0.12921620768310049</v>
      </c>
      <c r="O598">
        <f>_xlfn.NORM.DIST(Table2[[#This Row],[Bias_Arima]],AVERAGE(Table2[Bias_Arima]),_xlfn.STDEV.P(Table2[Bias_Arima]),FALSE)</f>
        <v>0.5974427249239056</v>
      </c>
      <c r="P598">
        <f>Table2[[#This Row],[WA]]-Table2[[#This Row],[Actual]]</f>
        <v>-0.70000000000000018</v>
      </c>
      <c r="Q598">
        <f>_xlfn.NORM.DIST(Table2[[#This Row],[Bias_WA]],AVERAGE(Table2[Bias_WA]),_xlfn.STDEV.P(Table2[Bias_WA]),FALSE)</f>
        <v>0.70578855065157498</v>
      </c>
      <c r="R598">
        <f>ABS(Table2[[#This Row],[Bias_Arima]])</f>
        <v>0.12921620768310049</v>
      </c>
      <c r="S598">
        <f>ABS(Table2[[#This Row],[Bias_WA]])</f>
        <v>0.70000000000000018</v>
      </c>
    </row>
    <row r="599" spans="1:19" x14ac:dyDescent="0.2">
      <c r="A599" t="str">
        <f>CONCATENATE(Table2[[#This Row],[Sector]],YEAR(Table2[[#This Row],[Cutoff]]),ROUNDUP(MONTH(Table2[[#This Row],[Cutoff]])/3,0),YEAR(Table2[[#This Row],[TargetDate]]),ROUNDUP(MONTH(Table2[[#This Row],[TargetDate]])/3,0))</f>
        <v>F Bouwnijverheid2021420232</v>
      </c>
      <c r="B599" t="s">
        <v>24</v>
      </c>
      <c r="C599" s="3">
        <v>44470</v>
      </c>
      <c r="D599" s="3">
        <v>45017</v>
      </c>
      <c r="E599">
        <v>6</v>
      </c>
      <c r="F599">
        <v>3.6982059523809521</v>
      </c>
      <c r="G599">
        <v>4.5999999999999996</v>
      </c>
      <c r="H599">
        <v>0.90179404761904758</v>
      </c>
      <c r="I599">
        <v>19.604218426501031</v>
      </c>
      <c r="J599">
        <v>-0.90179404761904758</v>
      </c>
      <c r="K599">
        <f>_xlfn.NORM.DIST(Table2[[#This Row],[Bias_RF]],AVERAGE(Table2[Bias_RF]),_xlfn.STDEV.P(Table2[Bias_RF]),FALSE)</f>
        <v>0.51557285956250398</v>
      </c>
      <c r="L599">
        <f>VLOOKUP(Table2[[#This Row],[Key]],[1]!Table1[#Data],7,0)</f>
        <v>4.6040005528782704</v>
      </c>
      <c r="M599">
        <f>VLOOKUP(Table2[[#This Row],[Key]],[1]!Table1[#Data],8,0)</f>
        <v>4.36666666666666</v>
      </c>
      <c r="N599">
        <f>Table2[[#This Row],[Auto Arima]]-Table2[[#This Row],[Actual]]</f>
        <v>4.0005528782707245E-3</v>
      </c>
      <c r="O599">
        <f>_xlfn.NORM.DIST(Table2[[#This Row],[Bias_Arima]],AVERAGE(Table2[Bias_Arima]),_xlfn.STDEV.P(Table2[Bias_Arima]),FALSE)</f>
        <v>0.65140060749977224</v>
      </c>
      <c r="P599">
        <f>Table2[[#This Row],[WA]]-Table2[[#This Row],[Actual]]</f>
        <v>-0.23333333333333961</v>
      </c>
      <c r="Q599">
        <f>_xlfn.NORM.DIST(Table2[[#This Row],[Bias_WA]],AVERAGE(Table2[Bias_WA]),_xlfn.STDEV.P(Table2[Bias_WA]),FALSE)</f>
        <v>0.55904511038871019</v>
      </c>
      <c r="R599">
        <f>ABS(Table2[[#This Row],[Bias_Arima]])</f>
        <v>4.0005528782707245E-3</v>
      </c>
      <c r="S599">
        <f>ABS(Table2[[#This Row],[Bias_WA]])</f>
        <v>0.23333333333333961</v>
      </c>
    </row>
    <row r="600" spans="1:19" x14ac:dyDescent="0.2">
      <c r="A600" t="str">
        <f>CONCATENATE(Table2[[#This Row],[Sector]],YEAR(Table2[[#This Row],[Cutoff]]),ROUNDUP(MONTH(Table2[[#This Row],[Cutoff]])/3,0),YEAR(Table2[[#This Row],[TargetDate]]),ROUNDUP(MONTH(Table2[[#This Row],[TargetDate]])/3,0))</f>
        <v>F Bouwnijverheid2021420233</v>
      </c>
      <c r="B600" t="s">
        <v>24</v>
      </c>
      <c r="C600" s="3">
        <v>44470</v>
      </c>
      <c r="D600" s="3">
        <v>45108</v>
      </c>
      <c r="E600">
        <v>7</v>
      </c>
      <c r="F600">
        <v>3.6759726190476192</v>
      </c>
      <c r="G600">
        <v>4.4000000000000004</v>
      </c>
      <c r="H600">
        <v>0.72402738095238162</v>
      </c>
      <c r="I600">
        <v>16.455167748917759</v>
      </c>
      <c r="J600">
        <v>-0.72402738095238162</v>
      </c>
      <c r="K600">
        <f>_xlfn.NORM.DIST(Table2[[#This Row],[Bias_RF]],AVERAGE(Table2[Bias_RF]),_xlfn.STDEV.P(Table2[Bias_RF]),FALSE)</f>
        <v>0.5431565603779438</v>
      </c>
      <c r="L600">
        <f>VLOOKUP(Table2[[#This Row],[Key]],[1]!Table1[#Data],7,0)</f>
        <v>4.2045602282806103</v>
      </c>
      <c r="M600">
        <f>VLOOKUP(Table2[[#This Row],[Key]],[1]!Table1[#Data],8,0)</f>
        <v>4.3</v>
      </c>
      <c r="N600">
        <f>Table2[[#This Row],[Auto Arima]]-Table2[[#This Row],[Actual]]</f>
        <v>-0.19543977171939009</v>
      </c>
      <c r="O600">
        <f>_xlfn.NORM.DIST(Table2[[#This Row],[Bias_Arima]],AVERAGE(Table2[Bias_Arima]),_xlfn.STDEV.P(Table2[Bias_Arima]),FALSE)</f>
        <v>0.68029881188670405</v>
      </c>
      <c r="P600">
        <f>Table2[[#This Row],[WA]]-Table2[[#This Row],[Actual]]</f>
        <v>-0.10000000000000053</v>
      </c>
      <c r="Q600">
        <f>_xlfn.NORM.DIST(Table2[[#This Row],[Bias_WA]],AVERAGE(Table2[Bias_WA]),_xlfn.STDEV.P(Table2[Bias_WA]),FALSE)</f>
        <v>0.4603865013388736</v>
      </c>
      <c r="R600">
        <f>ABS(Table2[[#This Row],[Bias_Arima]])</f>
        <v>0.19543977171939009</v>
      </c>
      <c r="S600">
        <f>ABS(Table2[[#This Row],[Bias_WA]])</f>
        <v>0.10000000000000053</v>
      </c>
    </row>
    <row r="601" spans="1:19" x14ac:dyDescent="0.2">
      <c r="A601" t="str">
        <f>CONCATENATE(Table2[[#This Row],[Sector]],YEAR(Table2[[#This Row],[Cutoff]]),ROUNDUP(MONTH(Table2[[#This Row],[Cutoff]])/3,0),YEAR(Table2[[#This Row],[TargetDate]]),ROUNDUP(MONTH(Table2[[#This Row],[TargetDate]])/3,0))</f>
        <v>F Bouwnijverheid2021420234</v>
      </c>
      <c r="B601" t="s">
        <v>24</v>
      </c>
      <c r="C601" s="3">
        <v>44470</v>
      </c>
      <c r="D601" s="3">
        <v>45200</v>
      </c>
      <c r="E601">
        <v>8</v>
      </c>
      <c r="F601">
        <v>3.6890392857142862</v>
      </c>
      <c r="G601">
        <v>4.8</v>
      </c>
      <c r="H601">
        <v>1.1109607142857141</v>
      </c>
      <c r="I601">
        <v>23.145014880952381</v>
      </c>
      <c r="J601">
        <v>-1.1109607142857141</v>
      </c>
      <c r="K601">
        <f>_xlfn.NORM.DIST(Table2[[#This Row],[Bias_RF]],AVERAGE(Table2[Bias_RF]),_xlfn.STDEV.P(Table2[Bias_RF]),FALSE)</f>
        <v>0.44957022042202854</v>
      </c>
      <c r="L601">
        <f>VLOOKUP(Table2[[#This Row],[Key]],[1]!Table1[#Data],7,0)</f>
        <v>4.7030485768356796</v>
      </c>
      <c r="M601">
        <f>VLOOKUP(Table2[[#This Row],[Key]],[1]!Table1[#Data],8,0)</f>
        <v>4.7666666666666604</v>
      </c>
      <c r="N601">
        <f>Table2[[#This Row],[Auto Arima]]-Table2[[#This Row],[Actual]]</f>
        <v>-9.6951423164320261E-2</v>
      </c>
      <c r="O601">
        <f>_xlfn.NORM.DIST(Table2[[#This Row],[Bias_Arima]],AVERAGE(Table2[Bias_Arima]),_xlfn.STDEV.P(Table2[Bias_Arima]),FALSE)</f>
        <v>0.67558499240972114</v>
      </c>
      <c r="P601">
        <f>Table2[[#This Row],[WA]]-Table2[[#This Row],[Actual]]</f>
        <v>-3.3333333333339432E-2</v>
      </c>
      <c r="Q601">
        <f>_xlfn.NORM.DIST(Table2[[#This Row],[Bias_WA]],AVERAGE(Table2[Bias_WA]),_xlfn.STDEV.P(Table2[Bias_WA]),FALSE)</f>
        <v>0.40900326000180548</v>
      </c>
      <c r="R601">
        <f>ABS(Table2[[#This Row],[Bias_Arima]])</f>
        <v>9.6951423164320261E-2</v>
      </c>
      <c r="S601">
        <f>ABS(Table2[[#This Row],[Bias_WA]])</f>
        <v>3.3333333333339432E-2</v>
      </c>
    </row>
    <row r="602" spans="1:19" x14ac:dyDescent="0.2">
      <c r="A602" t="str">
        <f>CONCATENATE(Table2[[#This Row],[Sector]],YEAR(Table2[[#This Row],[Cutoff]]),ROUNDUP(MONTH(Table2[[#This Row],[Cutoff]])/3,0),YEAR(Table2[[#This Row],[TargetDate]]),ROUNDUP(MONTH(Table2[[#This Row],[TargetDate]])/3,0))</f>
        <v>F Bouwnijverheid2022120222</v>
      </c>
      <c r="B602" t="s">
        <v>24</v>
      </c>
      <c r="C602" s="3">
        <v>44562</v>
      </c>
      <c r="D602" s="3">
        <v>44652</v>
      </c>
      <c r="E602">
        <v>1</v>
      </c>
      <c r="F602">
        <v>4.374481746031746</v>
      </c>
      <c r="G602">
        <v>5.3</v>
      </c>
      <c r="H602">
        <v>0.92551825396825382</v>
      </c>
      <c r="I602">
        <v>17.46260856543875</v>
      </c>
      <c r="J602">
        <v>-0.92551825396825382</v>
      </c>
      <c r="K602">
        <f>_xlfn.NORM.DIST(Table2[[#This Row],[Bias_RF]],AVERAGE(Table2[Bias_RF]),_xlfn.STDEV.P(Table2[Bias_RF]),FALSE)</f>
        <v>0.50971623213965145</v>
      </c>
      <c r="L602">
        <f>VLOOKUP(Table2[[#This Row],[Key]],[1]!Table1[#Data],7,0)</f>
        <v>5.8030121990165897</v>
      </c>
      <c r="M602">
        <f>VLOOKUP(Table2[[#This Row],[Key]],[1]!Table1[#Data],8,0)</f>
        <v>4.36666666666666</v>
      </c>
      <c r="N602">
        <f>Table2[[#This Row],[Auto Arima]]-Table2[[#This Row],[Actual]]</f>
        <v>0.50301219901658989</v>
      </c>
      <c r="O602">
        <f>_xlfn.NORM.DIST(Table2[[#This Row],[Bias_Arima]],AVERAGE(Table2[Bias_Arima]),_xlfn.STDEV.P(Table2[Bias_Arima]),FALSE)</f>
        <v>0.35172149550092041</v>
      </c>
      <c r="P602">
        <f>Table2[[#This Row],[WA]]-Table2[[#This Row],[Actual]]</f>
        <v>-0.93333333333333979</v>
      </c>
      <c r="Q602">
        <f>_xlfn.NORM.DIST(Table2[[#This Row],[Bias_WA]],AVERAGE(Table2[Bias_WA]),_xlfn.STDEV.P(Table2[Bias_WA]),FALSE)</f>
        <v>0.61118960025546065</v>
      </c>
      <c r="R602">
        <f>ABS(Table2[[#This Row],[Bias_Arima]])</f>
        <v>0.50301219901658989</v>
      </c>
      <c r="S602">
        <f>ABS(Table2[[#This Row],[Bias_WA]])</f>
        <v>0.93333333333333979</v>
      </c>
    </row>
    <row r="603" spans="1:19" x14ac:dyDescent="0.2">
      <c r="A603" t="str">
        <f>CONCATENATE(Table2[[#This Row],[Sector]],YEAR(Table2[[#This Row],[Cutoff]]),ROUNDUP(MONTH(Table2[[#This Row],[Cutoff]])/3,0),YEAR(Table2[[#This Row],[TargetDate]]),ROUNDUP(MONTH(Table2[[#This Row],[TargetDate]])/3,0))</f>
        <v>F Bouwnijverheid2022120223</v>
      </c>
      <c r="B603" t="s">
        <v>24</v>
      </c>
      <c r="C603" s="3">
        <v>44562</v>
      </c>
      <c r="D603" s="3">
        <v>44743</v>
      </c>
      <c r="E603">
        <v>2</v>
      </c>
      <c r="F603">
        <v>4.3538920634920641</v>
      </c>
      <c r="G603">
        <v>4.9000000000000004</v>
      </c>
      <c r="H603">
        <v>0.54610793650793621</v>
      </c>
      <c r="I603">
        <v>11.14505992873339</v>
      </c>
      <c r="J603">
        <v>-0.54610793650793621</v>
      </c>
      <c r="K603">
        <f>_xlfn.NORM.DIST(Table2[[#This Row],[Bias_RF]],AVERAGE(Table2[Bias_RF]),_xlfn.STDEV.P(Table2[Bias_RF]),FALSE)</f>
        <v>0.53936914403364555</v>
      </c>
      <c r="L603">
        <f>VLOOKUP(Table2[[#This Row],[Key]],[1]!Table1[#Data],7,0)</f>
        <v>5.2246209779202797</v>
      </c>
      <c r="M603">
        <f>VLOOKUP(Table2[[#This Row],[Key]],[1]!Table1[#Data],8,0)</f>
        <v>4.3</v>
      </c>
      <c r="N603">
        <f>Table2[[#This Row],[Auto Arima]]-Table2[[#This Row],[Actual]]</f>
        <v>0.32462097792027933</v>
      </c>
      <c r="O603">
        <f>_xlfn.NORM.DIST(Table2[[#This Row],[Bias_Arima]],AVERAGE(Table2[Bias_Arima]),_xlfn.STDEV.P(Table2[Bias_Arima]),FALSE)</f>
        <v>0.47649939689534954</v>
      </c>
      <c r="P603">
        <f>Table2[[#This Row],[WA]]-Table2[[#This Row],[Actual]]</f>
        <v>-0.60000000000000053</v>
      </c>
      <c r="Q603">
        <f>_xlfn.NORM.DIST(Table2[[#This Row],[Bias_WA]],AVERAGE(Table2[Bias_WA]),_xlfn.STDEV.P(Table2[Bias_WA]),FALSE)</f>
        <v>0.71182880125825787</v>
      </c>
      <c r="R603">
        <f>ABS(Table2[[#This Row],[Bias_Arima]])</f>
        <v>0.32462097792027933</v>
      </c>
      <c r="S603">
        <f>ABS(Table2[[#This Row],[Bias_WA]])</f>
        <v>0.60000000000000053</v>
      </c>
    </row>
    <row r="604" spans="1:19" x14ac:dyDescent="0.2">
      <c r="A604" t="str">
        <f>CONCATENATE(Table2[[#This Row],[Sector]],YEAR(Table2[[#This Row],[Cutoff]]),ROUNDUP(MONTH(Table2[[#This Row],[Cutoff]])/3,0),YEAR(Table2[[#This Row],[TargetDate]]),ROUNDUP(MONTH(Table2[[#This Row],[TargetDate]])/3,0))</f>
        <v>F Bouwnijverheid2022120224</v>
      </c>
      <c r="B604" t="s">
        <v>24</v>
      </c>
      <c r="C604" s="3">
        <v>44562</v>
      </c>
      <c r="D604" s="3">
        <v>44835</v>
      </c>
      <c r="E604">
        <v>3</v>
      </c>
      <c r="F604">
        <v>4.3538920634920641</v>
      </c>
      <c r="G604">
        <v>5.2</v>
      </c>
      <c r="H604">
        <v>0.84610793650793603</v>
      </c>
      <c r="I604">
        <v>16.27130647130646</v>
      </c>
      <c r="J604">
        <v>-0.84610793650793603</v>
      </c>
      <c r="K604">
        <f>_xlfn.NORM.DIST(Table2[[#This Row],[Bias_RF]],AVERAGE(Table2[Bias_RF]),_xlfn.STDEV.P(Table2[Bias_RF]),FALSE)</f>
        <v>0.52740062527438947</v>
      </c>
      <c r="L604">
        <f>VLOOKUP(Table2[[#This Row],[Key]],[1]!Table1[#Data],7,0)</f>
        <v>5.4138955098723098</v>
      </c>
      <c r="M604">
        <f>VLOOKUP(Table2[[#This Row],[Key]],[1]!Table1[#Data],8,0)</f>
        <v>4.7666666666666604</v>
      </c>
      <c r="N604">
        <f>Table2[[#This Row],[Auto Arima]]-Table2[[#This Row],[Actual]]</f>
        <v>0.21389550987230965</v>
      </c>
      <c r="O604">
        <f>_xlfn.NORM.DIST(Table2[[#This Row],[Bias_Arima]],AVERAGE(Table2[Bias_Arima]),_xlfn.STDEV.P(Table2[Bias_Arima]),FALSE)</f>
        <v>0.5491077601975265</v>
      </c>
      <c r="P604">
        <f>Table2[[#This Row],[WA]]-Table2[[#This Row],[Actual]]</f>
        <v>-0.43333333333333979</v>
      </c>
      <c r="Q604">
        <f>_xlfn.NORM.DIST(Table2[[#This Row],[Bias_WA]],AVERAGE(Table2[Bias_WA]),_xlfn.STDEV.P(Table2[Bias_WA]),FALSE)</f>
        <v>0.67261241795071192</v>
      </c>
      <c r="R604">
        <f>ABS(Table2[[#This Row],[Bias_Arima]])</f>
        <v>0.21389550987230965</v>
      </c>
      <c r="S604">
        <f>ABS(Table2[[#This Row],[Bias_WA]])</f>
        <v>0.43333333333333979</v>
      </c>
    </row>
    <row r="605" spans="1:19" x14ac:dyDescent="0.2">
      <c r="A605" t="str">
        <f>CONCATENATE(Table2[[#This Row],[Sector]],YEAR(Table2[[#This Row],[Cutoff]]),ROUNDUP(MONTH(Table2[[#This Row],[Cutoff]])/3,0),YEAR(Table2[[#This Row],[TargetDate]]),ROUNDUP(MONTH(Table2[[#This Row],[TargetDate]])/3,0))</f>
        <v>F Bouwnijverheid2022120231</v>
      </c>
      <c r="B605" t="s">
        <v>24</v>
      </c>
      <c r="C605" s="3">
        <v>44562</v>
      </c>
      <c r="D605" s="3">
        <v>44927</v>
      </c>
      <c r="E605">
        <v>4</v>
      </c>
      <c r="F605">
        <v>3.9680039682539689</v>
      </c>
      <c r="G605">
        <v>5.3</v>
      </c>
      <c r="H605">
        <v>1.3319960317460311</v>
      </c>
      <c r="I605">
        <v>25.132000598981708</v>
      </c>
      <c r="J605">
        <v>-1.3319960317460311</v>
      </c>
      <c r="K605">
        <f>_xlfn.NORM.DIST(Table2[[#This Row],[Bias_RF]],AVERAGE(Table2[Bias_RF]),_xlfn.STDEV.P(Table2[Bias_RF]),FALSE)</f>
        <v>0.35589540520822893</v>
      </c>
      <c r="L605">
        <f>VLOOKUP(Table2[[#This Row],[Key]],[1]!Table1[#Data],7,0)</f>
        <v>5.4095027028159004</v>
      </c>
      <c r="M605">
        <f>VLOOKUP(Table2[[#This Row],[Key]],[1]!Table1[#Data],8,0)</f>
        <v>5.2333333333333298</v>
      </c>
      <c r="N605">
        <f>Table2[[#This Row],[Auto Arima]]-Table2[[#This Row],[Actual]]</f>
        <v>0.10950270281590058</v>
      </c>
      <c r="O605">
        <f>_xlfn.NORM.DIST(Table2[[#This Row],[Bias_Arima]],AVERAGE(Table2[Bias_Arima]),_xlfn.STDEV.P(Table2[Bias_Arima]),FALSE)</f>
        <v>0.60746881892085791</v>
      </c>
      <c r="P605">
        <f>Table2[[#This Row],[WA]]-Table2[[#This Row],[Actual]]</f>
        <v>-6.6666666666669983E-2</v>
      </c>
      <c r="Q605">
        <f>_xlfn.NORM.DIST(Table2[[#This Row],[Bias_WA]],AVERAGE(Table2[Bias_WA]),_xlfn.STDEV.P(Table2[Bias_WA]),FALSE)</f>
        <v>0.43470451260022758</v>
      </c>
      <c r="R605">
        <f>ABS(Table2[[#This Row],[Bias_Arima]])</f>
        <v>0.10950270281590058</v>
      </c>
      <c r="S605">
        <f>ABS(Table2[[#This Row],[Bias_WA]])</f>
        <v>6.6666666666669983E-2</v>
      </c>
    </row>
    <row r="606" spans="1:19" x14ac:dyDescent="0.2">
      <c r="A606" t="str">
        <f>CONCATENATE(Table2[[#This Row],[Sector]],YEAR(Table2[[#This Row],[Cutoff]]),ROUNDUP(MONTH(Table2[[#This Row],[Cutoff]])/3,0),YEAR(Table2[[#This Row],[TargetDate]]),ROUNDUP(MONTH(Table2[[#This Row],[TargetDate]])/3,0))</f>
        <v>F Bouwnijverheid2022120232</v>
      </c>
      <c r="B606" t="s">
        <v>24</v>
      </c>
      <c r="C606" s="3">
        <v>44562</v>
      </c>
      <c r="D606" s="3">
        <v>45017</v>
      </c>
      <c r="E606">
        <v>5</v>
      </c>
      <c r="F606">
        <v>3.6976654761904761</v>
      </c>
      <c r="G606">
        <v>4.5999999999999996</v>
      </c>
      <c r="H606">
        <v>0.9023345238095235</v>
      </c>
      <c r="I606">
        <v>19.615967908902689</v>
      </c>
      <c r="J606">
        <v>-0.9023345238095235</v>
      </c>
      <c r="K606">
        <f>_xlfn.NORM.DIST(Table2[[#This Row],[Bias_RF]],AVERAGE(Table2[Bias_RF]),_xlfn.STDEV.P(Table2[Bias_RF]),FALSE)</f>
        <v>0.51544472778076433</v>
      </c>
      <c r="L606">
        <f>VLOOKUP(Table2[[#This Row],[Key]],[1]!Table1[#Data],7,0)</f>
        <v>4.5206002615721097</v>
      </c>
      <c r="M606">
        <f>VLOOKUP(Table2[[#This Row],[Key]],[1]!Table1[#Data],8,0)</f>
        <v>4.36666666666666</v>
      </c>
      <c r="N606">
        <f>Table2[[#This Row],[Auto Arima]]-Table2[[#This Row],[Actual]]</f>
        <v>-7.9399738427889943E-2</v>
      </c>
      <c r="O606">
        <f>_xlfn.NORM.DIST(Table2[[#This Row],[Bias_Arima]],AVERAGE(Table2[Bias_Arima]),_xlfn.STDEV.P(Table2[Bias_Arima]),FALSE)</f>
        <v>0.67274959391617273</v>
      </c>
      <c r="P606">
        <f>Table2[[#This Row],[WA]]-Table2[[#This Row],[Actual]]</f>
        <v>-0.23333333333333961</v>
      </c>
      <c r="Q606">
        <f>_xlfn.NORM.DIST(Table2[[#This Row],[Bias_WA]],AVERAGE(Table2[Bias_WA]),_xlfn.STDEV.P(Table2[Bias_WA]),FALSE)</f>
        <v>0.55904511038871019</v>
      </c>
      <c r="R606">
        <f>ABS(Table2[[#This Row],[Bias_Arima]])</f>
        <v>7.9399738427889943E-2</v>
      </c>
      <c r="S606">
        <f>ABS(Table2[[#This Row],[Bias_WA]])</f>
        <v>0.23333333333333961</v>
      </c>
    </row>
    <row r="607" spans="1:19" x14ac:dyDescent="0.2">
      <c r="A607" t="str">
        <f>CONCATENATE(Table2[[#This Row],[Sector]],YEAR(Table2[[#This Row],[Cutoff]]),ROUNDUP(MONTH(Table2[[#This Row],[Cutoff]])/3,0),YEAR(Table2[[#This Row],[TargetDate]]),ROUNDUP(MONTH(Table2[[#This Row],[TargetDate]])/3,0))</f>
        <v>F Bouwnijverheid2022120233</v>
      </c>
      <c r="B607" t="s">
        <v>24</v>
      </c>
      <c r="C607" s="3">
        <v>44562</v>
      </c>
      <c r="D607" s="3">
        <v>45108</v>
      </c>
      <c r="E607">
        <v>6</v>
      </c>
      <c r="F607">
        <v>3.6804988095238089</v>
      </c>
      <c r="G607">
        <v>4.4000000000000004</v>
      </c>
      <c r="H607">
        <v>0.71950119047619099</v>
      </c>
      <c r="I607">
        <v>16.3522997835498</v>
      </c>
      <c r="J607">
        <v>-0.71950119047619099</v>
      </c>
      <c r="K607">
        <f>_xlfn.NORM.DIST(Table2[[#This Row],[Bias_RF]],AVERAGE(Table2[Bias_RF]),_xlfn.STDEV.P(Table2[Bias_RF]),FALSE)</f>
        <v>0.54345846403301801</v>
      </c>
      <c r="L607">
        <f>VLOOKUP(Table2[[#This Row],[Key]],[1]!Table1[#Data],7,0)</f>
        <v>4.1782823255128596</v>
      </c>
      <c r="M607">
        <f>VLOOKUP(Table2[[#This Row],[Key]],[1]!Table1[#Data],8,0)</f>
        <v>4.3</v>
      </c>
      <c r="N607">
        <f>Table2[[#This Row],[Auto Arima]]-Table2[[#This Row],[Actual]]</f>
        <v>-0.22171767448714075</v>
      </c>
      <c r="O607">
        <f>_xlfn.NORM.DIST(Table2[[#This Row],[Bias_Arima]],AVERAGE(Table2[Bias_Arima]),_xlfn.STDEV.P(Table2[Bias_Arima]),FALSE)</f>
        <v>0.67831495352323778</v>
      </c>
      <c r="P607">
        <f>Table2[[#This Row],[WA]]-Table2[[#This Row],[Actual]]</f>
        <v>-0.10000000000000053</v>
      </c>
      <c r="Q607">
        <f>_xlfn.NORM.DIST(Table2[[#This Row],[Bias_WA]],AVERAGE(Table2[Bias_WA]),_xlfn.STDEV.P(Table2[Bias_WA]),FALSE)</f>
        <v>0.4603865013388736</v>
      </c>
      <c r="R607">
        <f>ABS(Table2[[#This Row],[Bias_Arima]])</f>
        <v>0.22171767448714075</v>
      </c>
      <c r="S607">
        <f>ABS(Table2[[#This Row],[Bias_WA]])</f>
        <v>0.10000000000000053</v>
      </c>
    </row>
    <row r="608" spans="1:19" x14ac:dyDescent="0.2">
      <c r="A608" t="str">
        <f>CONCATENATE(Table2[[#This Row],[Sector]],YEAR(Table2[[#This Row],[Cutoff]]),ROUNDUP(MONTH(Table2[[#This Row],[Cutoff]])/3,0),YEAR(Table2[[#This Row],[TargetDate]]),ROUNDUP(MONTH(Table2[[#This Row],[TargetDate]])/3,0))</f>
        <v>F Bouwnijverheid2022120234</v>
      </c>
      <c r="B608" t="s">
        <v>24</v>
      </c>
      <c r="C608" s="3">
        <v>44562</v>
      </c>
      <c r="D608" s="3">
        <v>45200</v>
      </c>
      <c r="E608">
        <v>7</v>
      </c>
      <c r="F608">
        <v>3.7071321428571431</v>
      </c>
      <c r="G608">
        <v>4.8</v>
      </c>
      <c r="H608">
        <v>1.0928678571428569</v>
      </c>
      <c r="I608">
        <v>22.76808035714286</v>
      </c>
      <c r="J608">
        <v>-1.0928678571428569</v>
      </c>
      <c r="K608">
        <f>_xlfn.NORM.DIST(Table2[[#This Row],[Bias_RF]],AVERAGE(Table2[Bias_RF]),_xlfn.STDEV.P(Table2[Bias_RF]),FALSE)</f>
        <v>0.45640165130776439</v>
      </c>
      <c r="L608">
        <f>VLOOKUP(Table2[[#This Row],[Key]],[1]!Table1[#Data],7,0)</f>
        <v>4.68352583567893</v>
      </c>
      <c r="M608">
        <f>VLOOKUP(Table2[[#This Row],[Key]],[1]!Table1[#Data],8,0)</f>
        <v>4.7666666666666604</v>
      </c>
      <c r="N608">
        <f>Table2[[#This Row],[Auto Arima]]-Table2[[#This Row],[Actual]]</f>
        <v>-0.11647416432106983</v>
      </c>
      <c r="O608">
        <f>_xlfn.NORM.DIST(Table2[[#This Row],[Bias_Arima]],AVERAGE(Table2[Bias_Arima]),_xlfn.STDEV.P(Table2[Bias_Arima]),FALSE)</f>
        <v>0.67803762891201591</v>
      </c>
      <c r="P608">
        <f>Table2[[#This Row],[WA]]-Table2[[#This Row],[Actual]]</f>
        <v>-3.3333333333339432E-2</v>
      </c>
      <c r="Q608">
        <f>_xlfn.NORM.DIST(Table2[[#This Row],[Bias_WA]],AVERAGE(Table2[Bias_WA]),_xlfn.STDEV.P(Table2[Bias_WA]),FALSE)</f>
        <v>0.40900326000180548</v>
      </c>
      <c r="R608">
        <f>ABS(Table2[[#This Row],[Bias_Arima]])</f>
        <v>0.11647416432106983</v>
      </c>
      <c r="S608">
        <f>ABS(Table2[[#This Row],[Bias_WA]])</f>
        <v>3.3333333333339432E-2</v>
      </c>
    </row>
    <row r="609" spans="1:19" x14ac:dyDescent="0.2">
      <c r="A609" t="str">
        <f>CONCATENATE(Table2[[#This Row],[Sector]],YEAR(Table2[[#This Row],[Cutoff]]),ROUNDUP(MONTH(Table2[[#This Row],[Cutoff]])/3,0),YEAR(Table2[[#This Row],[TargetDate]]),ROUNDUP(MONTH(Table2[[#This Row],[TargetDate]])/3,0))</f>
        <v>F Bouwnijverheid2022120241</v>
      </c>
      <c r="B609" t="s">
        <v>24</v>
      </c>
      <c r="C609" s="3">
        <v>44562</v>
      </c>
      <c r="D609" s="3">
        <v>45292</v>
      </c>
      <c r="E609">
        <v>8</v>
      </c>
      <c r="F609">
        <v>3.7071321428571431</v>
      </c>
      <c r="G609">
        <v>4.8</v>
      </c>
      <c r="H609">
        <v>1.0928678571428569</v>
      </c>
      <c r="I609">
        <v>22.76808035714286</v>
      </c>
      <c r="J609">
        <v>-1.0928678571428569</v>
      </c>
      <c r="K609">
        <f>_xlfn.NORM.DIST(Table2[[#This Row],[Bias_RF]],AVERAGE(Table2[Bias_RF]),_xlfn.STDEV.P(Table2[Bias_RF]),FALSE)</f>
        <v>0.45640165130776439</v>
      </c>
      <c r="L609">
        <f>VLOOKUP(Table2[[#This Row],[Key]],[1]!Table1[#Data],7,0)</f>
        <v>5.3397096361610501</v>
      </c>
      <c r="M609">
        <f>VLOOKUP(Table2[[#This Row],[Key]],[1]!Table1[#Data],8,0)</f>
        <v>5.2333333333333298</v>
      </c>
      <c r="N609">
        <f>Table2[[#This Row],[Auto Arima]]-Table2[[#This Row],[Actual]]</f>
        <v>0.53970963616105028</v>
      </c>
      <c r="O609">
        <f>_xlfn.NORM.DIST(Table2[[#This Row],[Bias_Arima]],AVERAGE(Table2[Bias_Arima]),_xlfn.STDEV.P(Table2[Bias_Arima]),FALSE)</f>
        <v>0.32664774342740882</v>
      </c>
      <c r="P609">
        <f>Table2[[#This Row],[WA]]-Table2[[#This Row],[Actual]]</f>
        <v>0.43333333333333002</v>
      </c>
      <c r="Q609">
        <f>_xlfn.NORM.DIST(Table2[[#This Row],[Bias_WA]],AVERAGE(Table2[Bias_WA]),_xlfn.STDEV.P(Table2[Bias_WA]),FALSE)</f>
        <v>0.12011413954774464</v>
      </c>
      <c r="R609">
        <f>ABS(Table2[[#This Row],[Bias_Arima]])</f>
        <v>0.53970963616105028</v>
      </c>
      <c r="S609">
        <f>ABS(Table2[[#This Row],[Bias_WA]])</f>
        <v>0.43333333333333002</v>
      </c>
    </row>
    <row r="610" spans="1:19" x14ac:dyDescent="0.2">
      <c r="A610" t="str">
        <f>CONCATENATE(Table2[[#This Row],[Sector]],YEAR(Table2[[#This Row],[Cutoff]]),ROUNDUP(MONTH(Table2[[#This Row],[Cutoff]])/3,0),YEAR(Table2[[#This Row],[TargetDate]]),ROUNDUP(MONTH(Table2[[#This Row],[TargetDate]])/3,0))</f>
        <v>F Bouwnijverheid2022220223</v>
      </c>
      <c r="B610" t="s">
        <v>24</v>
      </c>
      <c r="C610" s="3">
        <v>44652</v>
      </c>
      <c r="D610" s="3">
        <v>44743</v>
      </c>
      <c r="E610">
        <v>1</v>
      </c>
      <c r="F610">
        <v>4.7929333333333339</v>
      </c>
      <c r="G610">
        <v>4.9000000000000004</v>
      </c>
      <c r="H610">
        <v>0.10706666666666639</v>
      </c>
      <c r="I610">
        <v>2.1850340136054371</v>
      </c>
      <c r="J610">
        <v>-0.10706666666666639</v>
      </c>
      <c r="K610">
        <f>_xlfn.NORM.DIST(Table2[[#This Row],[Bias_RF]],AVERAGE(Table2[Bias_RF]),_xlfn.STDEV.P(Table2[Bias_RF]),FALSE)</f>
        <v>0.41154015174615022</v>
      </c>
      <c r="L610">
        <f>VLOOKUP(Table2[[#This Row],[Key]],[1]!Table1[#Data],7,0)</f>
        <v>4.9628479217984101</v>
      </c>
      <c r="M610">
        <f>VLOOKUP(Table2[[#This Row],[Key]],[1]!Table1[#Data],8,0)</f>
        <v>4.3</v>
      </c>
      <c r="N610">
        <f>Table2[[#This Row],[Auto Arima]]-Table2[[#This Row],[Actual]]</f>
        <v>6.2847921798409701E-2</v>
      </c>
      <c r="O610">
        <f>_xlfn.NORM.DIST(Table2[[#This Row],[Bias_Arima]],AVERAGE(Table2[Bias_Arima]),_xlfn.STDEV.P(Table2[Bias_Arima]),FALSE)</f>
        <v>0.62902894325770398</v>
      </c>
      <c r="P610">
        <f>Table2[[#This Row],[WA]]-Table2[[#This Row],[Actual]]</f>
        <v>-0.60000000000000053</v>
      </c>
      <c r="Q610">
        <f>_xlfn.NORM.DIST(Table2[[#This Row],[Bias_WA]],AVERAGE(Table2[Bias_WA]),_xlfn.STDEV.P(Table2[Bias_WA]),FALSE)</f>
        <v>0.71182880125825787</v>
      </c>
      <c r="R610">
        <f>ABS(Table2[[#This Row],[Bias_Arima]])</f>
        <v>6.2847921798409701E-2</v>
      </c>
      <c r="S610">
        <f>ABS(Table2[[#This Row],[Bias_WA]])</f>
        <v>0.60000000000000053</v>
      </c>
    </row>
    <row r="611" spans="1:19" x14ac:dyDescent="0.2">
      <c r="A611" t="str">
        <f>CONCATENATE(Table2[[#This Row],[Sector]],YEAR(Table2[[#This Row],[Cutoff]]),ROUNDUP(MONTH(Table2[[#This Row],[Cutoff]])/3,0),YEAR(Table2[[#This Row],[TargetDate]]),ROUNDUP(MONTH(Table2[[#This Row],[TargetDate]])/3,0))</f>
        <v>F Bouwnijverheid2022220224</v>
      </c>
      <c r="B611" t="s">
        <v>24</v>
      </c>
      <c r="C611" s="3">
        <v>44652</v>
      </c>
      <c r="D611" s="3">
        <v>44835</v>
      </c>
      <c r="E611">
        <v>2</v>
      </c>
      <c r="F611">
        <v>4.7929333333333339</v>
      </c>
      <c r="G611">
        <v>5.2</v>
      </c>
      <c r="H611">
        <v>0.40706666666666619</v>
      </c>
      <c r="I611">
        <v>7.828205128205119</v>
      </c>
      <c r="J611">
        <v>-0.40706666666666619</v>
      </c>
      <c r="K611">
        <f>_xlfn.NORM.DIST(Table2[[#This Row],[Bias_RF]],AVERAGE(Table2[Bias_RF]),_xlfn.STDEV.P(Table2[Bias_RF]),FALSE)</f>
        <v>0.51477607783634249</v>
      </c>
      <c r="L611">
        <f>VLOOKUP(Table2[[#This Row],[Key]],[1]!Table1[#Data],7,0)</f>
        <v>5.3525044656018697</v>
      </c>
      <c r="M611">
        <f>VLOOKUP(Table2[[#This Row],[Key]],[1]!Table1[#Data],8,0)</f>
        <v>4.7666666666666604</v>
      </c>
      <c r="N611">
        <f>Table2[[#This Row],[Auto Arima]]-Table2[[#This Row],[Actual]]</f>
        <v>0.15250446560186948</v>
      </c>
      <c r="O611">
        <f>_xlfn.NORM.DIST(Table2[[#This Row],[Bias_Arima]],AVERAGE(Table2[Bias_Arima]),_xlfn.STDEV.P(Table2[Bias_Arima]),FALSE)</f>
        <v>0.58495764584667209</v>
      </c>
      <c r="P611">
        <f>Table2[[#This Row],[WA]]-Table2[[#This Row],[Actual]]</f>
        <v>-0.43333333333333979</v>
      </c>
      <c r="Q611">
        <f>_xlfn.NORM.DIST(Table2[[#This Row],[Bias_WA]],AVERAGE(Table2[Bias_WA]),_xlfn.STDEV.P(Table2[Bias_WA]),FALSE)</f>
        <v>0.67261241795071192</v>
      </c>
      <c r="R611">
        <f>ABS(Table2[[#This Row],[Bias_Arima]])</f>
        <v>0.15250446560186948</v>
      </c>
      <c r="S611">
        <f>ABS(Table2[[#This Row],[Bias_WA]])</f>
        <v>0.43333333333333979</v>
      </c>
    </row>
    <row r="612" spans="1:19" x14ac:dyDescent="0.2">
      <c r="A612" t="str">
        <f>CONCATENATE(Table2[[#This Row],[Sector]],YEAR(Table2[[#This Row],[Cutoff]]),ROUNDUP(MONTH(Table2[[#This Row],[Cutoff]])/3,0),YEAR(Table2[[#This Row],[TargetDate]]),ROUNDUP(MONTH(Table2[[#This Row],[TargetDate]])/3,0))</f>
        <v>F Bouwnijverheid2022220231</v>
      </c>
      <c r="B612" t="s">
        <v>24</v>
      </c>
      <c r="C612" s="3">
        <v>44652</v>
      </c>
      <c r="D612" s="3">
        <v>44927</v>
      </c>
      <c r="E612">
        <v>3</v>
      </c>
      <c r="F612">
        <v>4.1742464285714291</v>
      </c>
      <c r="G612">
        <v>5.3</v>
      </c>
      <c r="H612">
        <v>1.1257535714285709</v>
      </c>
      <c r="I612">
        <v>21.240633423180579</v>
      </c>
      <c r="J612">
        <v>-1.1257535714285709</v>
      </c>
      <c r="K612">
        <f>_xlfn.NORM.DIST(Table2[[#This Row],[Bias_RF]],AVERAGE(Table2[Bias_RF]),_xlfn.STDEV.P(Table2[Bias_RF]),FALSE)</f>
        <v>0.44385893267718524</v>
      </c>
      <c r="L612">
        <f>VLOOKUP(Table2[[#This Row],[Key]],[1]!Table1[#Data],7,0)</f>
        <v>5.2787491861804403</v>
      </c>
      <c r="M612">
        <f>VLOOKUP(Table2[[#This Row],[Key]],[1]!Table1[#Data],8,0)</f>
        <v>5.2333333333333298</v>
      </c>
      <c r="N612">
        <f>Table2[[#This Row],[Auto Arima]]-Table2[[#This Row],[Actual]]</f>
        <v>-2.1250813819559511E-2</v>
      </c>
      <c r="O612">
        <f>_xlfn.NORM.DIST(Table2[[#This Row],[Bias_Arima]],AVERAGE(Table2[Bias_Arima]),_xlfn.STDEV.P(Table2[Bias_Arima]),FALSE)</f>
        <v>0.65920037529256748</v>
      </c>
      <c r="P612">
        <f>Table2[[#This Row],[WA]]-Table2[[#This Row],[Actual]]</f>
        <v>-6.6666666666669983E-2</v>
      </c>
      <c r="Q612">
        <f>_xlfn.NORM.DIST(Table2[[#This Row],[Bias_WA]],AVERAGE(Table2[Bias_WA]),_xlfn.STDEV.P(Table2[Bias_WA]),FALSE)</f>
        <v>0.43470451260022758</v>
      </c>
      <c r="R612">
        <f>ABS(Table2[[#This Row],[Bias_Arima]])</f>
        <v>2.1250813819559511E-2</v>
      </c>
      <c r="S612">
        <f>ABS(Table2[[#This Row],[Bias_WA]])</f>
        <v>6.6666666666669983E-2</v>
      </c>
    </row>
    <row r="613" spans="1:19" x14ac:dyDescent="0.2">
      <c r="A613" t="str">
        <f>CONCATENATE(Table2[[#This Row],[Sector]],YEAR(Table2[[#This Row],[Cutoff]]),ROUNDUP(MONTH(Table2[[#This Row],[Cutoff]])/3,0),YEAR(Table2[[#This Row],[TargetDate]]),ROUNDUP(MONTH(Table2[[#This Row],[TargetDate]])/3,0))</f>
        <v>F Bouwnijverheid2022220232</v>
      </c>
      <c r="B613" t="s">
        <v>24</v>
      </c>
      <c r="C613" s="3">
        <v>44652</v>
      </c>
      <c r="D613" s="3">
        <v>45017</v>
      </c>
      <c r="E613">
        <v>4</v>
      </c>
      <c r="F613">
        <v>3.6845202380952382</v>
      </c>
      <c r="G613">
        <v>4.5999999999999996</v>
      </c>
      <c r="H613">
        <v>0.91547976190476144</v>
      </c>
      <c r="I613">
        <v>19.901733954451341</v>
      </c>
      <c r="J613">
        <v>-0.91547976190476144</v>
      </c>
      <c r="K613">
        <f>_xlfn.NORM.DIST(Table2[[#This Row],[Bias_RF]],AVERAGE(Table2[Bias_RF]),_xlfn.STDEV.P(Table2[Bias_RF]),FALSE)</f>
        <v>0.51225198701506069</v>
      </c>
      <c r="L613">
        <f>VLOOKUP(Table2[[#This Row],[Key]],[1]!Table1[#Data],7,0)</f>
        <v>4.53040086266261</v>
      </c>
      <c r="M613">
        <f>VLOOKUP(Table2[[#This Row],[Key]],[1]!Table1[#Data],8,0)</f>
        <v>4.8333333333333304</v>
      </c>
      <c r="N613">
        <f>Table2[[#This Row],[Auto Arima]]-Table2[[#This Row],[Actual]]</f>
        <v>-6.9599137337389649E-2</v>
      </c>
      <c r="O613">
        <f>_xlfn.NORM.DIST(Table2[[#This Row],[Bias_Arima]],AVERAGE(Table2[Bias_Arima]),_xlfn.STDEV.P(Table2[Bias_Arima]),FALSE)</f>
        <v>0.67090950933747284</v>
      </c>
      <c r="P613">
        <f>Table2[[#This Row],[WA]]-Table2[[#This Row],[Actual]]</f>
        <v>0.23333333333333073</v>
      </c>
      <c r="Q613">
        <f>_xlfn.NORM.DIST(Table2[[#This Row],[Bias_WA]],AVERAGE(Table2[Bias_WA]),_xlfn.STDEV.P(Table2[Bias_WA]),FALSE)</f>
        <v>0.22109844190252775</v>
      </c>
      <c r="R613">
        <f>ABS(Table2[[#This Row],[Bias_Arima]])</f>
        <v>6.9599137337389649E-2</v>
      </c>
      <c r="S613">
        <f>ABS(Table2[[#This Row],[Bias_WA]])</f>
        <v>0.23333333333333073</v>
      </c>
    </row>
    <row r="614" spans="1:19" x14ac:dyDescent="0.2">
      <c r="A614" t="str">
        <f>CONCATENATE(Table2[[#This Row],[Sector]],YEAR(Table2[[#This Row],[Cutoff]]),ROUNDUP(MONTH(Table2[[#This Row],[Cutoff]])/3,0),YEAR(Table2[[#This Row],[TargetDate]]),ROUNDUP(MONTH(Table2[[#This Row],[TargetDate]])/3,0))</f>
        <v>F Bouwnijverheid2022220233</v>
      </c>
      <c r="B614" t="s">
        <v>24</v>
      </c>
      <c r="C614" s="3">
        <v>44652</v>
      </c>
      <c r="D614" s="3">
        <v>45108</v>
      </c>
      <c r="E614">
        <v>5</v>
      </c>
      <c r="F614">
        <v>3.665367857142857</v>
      </c>
      <c r="G614">
        <v>4.4000000000000004</v>
      </c>
      <c r="H614">
        <v>0.7346321428571434</v>
      </c>
      <c r="I614">
        <v>16.696185064935079</v>
      </c>
      <c r="J614">
        <v>-0.7346321428571434</v>
      </c>
      <c r="K614">
        <f>_xlfn.NORM.DIST(Table2[[#This Row],[Bias_RF]],AVERAGE(Table2[Bias_RF]),_xlfn.STDEV.P(Table2[Bias_RF]),FALSE)</f>
        <v>0.54236849803644227</v>
      </c>
      <c r="L614">
        <f>VLOOKUP(Table2[[#This Row],[Key]],[1]!Table1[#Data],7,0)</f>
        <v>4.1743719949174896</v>
      </c>
      <c r="M614">
        <f>VLOOKUP(Table2[[#This Row],[Key]],[1]!Table1[#Data],8,0)</f>
        <v>4.3</v>
      </c>
      <c r="N614">
        <f>Table2[[#This Row],[Auto Arima]]-Table2[[#This Row],[Actual]]</f>
        <v>-0.2256280050825108</v>
      </c>
      <c r="O614">
        <f>_xlfn.NORM.DIST(Table2[[#This Row],[Bias_Arima]],AVERAGE(Table2[Bias_Arima]),_xlfn.STDEV.P(Table2[Bias_Arima]),FALSE)</f>
        <v>0.67790366402963853</v>
      </c>
      <c r="P614">
        <f>Table2[[#This Row],[WA]]-Table2[[#This Row],[Actual]]</f>
        <v>-0.10000000000000053</v>
      </c>
      <c r="Q614">
        <f>_xlfn.NORM.DIST(Table2[[#This Row],[Bias_WA]],AVERAGE(Table2[Bias_WA]),_xlfn.STDEV.P(Table2[Bias_WA]),FALSE)</f>
        <v>0.4603865013388736</v>
      </c>
      <c r="R614">
        <f>ABS(Table2[[#This Row],[Bias_Arima]])</f>
        <v>0.2256280050825108</v>
      </c>
      <c r="S614">
        <f>ABS(Table2[[#This Row],[Bias_WA]])</f>
        <v>0.10000000000000053</v>
      </c>
    </row>
    <row r="615" spans="1:19" x14ac:dyDescent="0.2">
      <c r="A615" t="str">
        <f>CONCATENATE(Table2[[#This Row],[Sector]],YEAR(Table2[[#This Row],[Cutoff]]),ROUNDUP(MONTH(Table2[[#This Row],[Cutoff]])/3,0),YEAR(Table2[[#This Row],[TargetDate]]),ROUNDUP(MONTH(Table2[[#This Row],[TargetDate]])/3,0))</f>
        <v>F Bouwnijverheid2022220234</v>
      </c>
      <c r="B615" t="s">
        <v>24</v>
      </c>
      <c r="C615" s="3">
        <v>44652</v>
      </c>
      <c r="D615" s="3">
        <v>45200</v>
      </c>
      <c r="E615">
        <v>6</v>
      </c>
      <c r="F615">
        <v>3.6838678571428569</v>
      </c>
      <c r="G615">
        <v>4.8</v>
      </c>
      <c r="H615">
        <v>1.116132142857142</v>
      </c>
      <c r="I615">
        <v>23.252752976190472</v>
      </c>
      <c r="J615">
        <v>-1.116132142857142</v>
      </c>
      <c r="K615">
        <f>_xlfn.NORM.DIST(Table2[[#This Row],[Bias_RF]],AVERAGE(Table2[Bias_RF]),_xlfn.STDEV.P(Table2[Bias_RF]),FALSE)</f>
        <v>0.44758612608520643</v>
      </c>
      <c r="L615">
        <f>VLOOKUP(Table2[[#This Row],[Key]],[1]!Table1[#Data],7,0)</f>
        <v>4.6818529679041401</v>
      </c>
      <c r="M615">
        <f>VLOOKUP(Table2[[#This Row],[Key]],[1]!Table1[#Data],8,0)</f>
        <v>4.7666666666666604</v>
      </c>
      <c r="N615">
        <f>Table2[[#This Row],[Auto Arima]]-Table2[[#This Row],[Actual]]</f>
        <v>-0.11814703209585975</v>
      </c>
      <c r="O615">
        <f>_xlfn.NORM.DIST(Table2[[#This Row],[Bias_Arima]],AVERAGE(Table2[Bias_Arima]),_xlfn.STDEV.P(Table2[Bias_Arima]),FALSE)</f>
        <v>0.67821317570815676</v>
      </c>
      <c r="P615">
        <f>Table2[[#This Row],[WA]]-Table2[[#This Row],[Actual]]</f>
        <v>-3.3333333333339432E-2</v>
      </c>
      <c r="Q615">
        <f>_xlfn.NORM.DIST(Table2[[#This Row],[Bias_WA]],AVERAGE(Table2[Bias_WA]),_xlfn.STDEV.P(Table2[Bias_WA]),FALSE)</f>
        <v>0.40900326000180548</v>
      </c>
      <c r="R615">
        <f>ABS(Table2[[#This Row],[Bias_Arima]])</f>
        <v>0.11814703209585975</v>
      </c>
      <c r="S615">
        <f>ABS(Table2[[#This Row],[Bias_WA]])</f>
        <v>3.3333333333339432E-2</v>
      </c>
    </row>
    <row r="616" spans="1:19" x14ac:dyDescent="0.2">
      <c r="A616" t="str">
        <f>CONCATENATE(Table2[[#This Row],[Sector]],YEAR(Table2[[#This Row],[Cutoff]]),ROUNDUP(MONTH(Table2[[#This Row],[Cutoff]])/3,0),YEAR(Table2[[#This Row],[TargetDate]]),ROUNDUP(MONTH(Table2[[#This Row],[TargetDate]])/3,0))</f>
        <v>F Bouwnijverheid2022220241</v>
      </c>
      <c r="B616" t="s">
        <v>24</v>
      </c>
      <c r="C616" s="3">
        <v>44652</v>
      </c>
      <c r="D616" s="3">
        <v>45292</v>
      </c>
      <c r="E616">
        <v>7</v>
      </c>
      <c r="F616">
        <v>3.6838678571428569</v>
      </c>
      <c r="G616">
        <v>4.8</v>
      </c>
      <c r="H616">
        <v>1.116132142857142</v>
      </c>
      <c r="I616">
        <v>23.252752976190472</v>
      </c>
      <c r="J616">
        <v>-1.116132142857142</v>
      </c>
      <c r="K616">
        <f>_xlfn.NORM.DIST(Table2[[#This Row],[Bias_RF]],AVERAGE(Table2[Bias_RF]),_xlfn.STDEV.P(Table2[Bias_RF]),FALSE)</f>
        <v>0.44758612608520643</v>
      </c>
      <c r="L616">
        <f>VLOOKUP(Table2[[#This Row],[Key]],[1]!Table1[#Data],7,0)</f>
        <v>5.3235416591848796</v>
      </c>
      <c r="M616">
        <f>VLOOKUP(Table2[[#This Row],[Key]],[1]!Table1[#Data],8,0)</f>
        <v>5.2333333333333298</v>
      </c>
      <c r="N616">
        <f>Table2[[#This Row],[Auto Arima]]-Table2[[#This Row],[Actual]]</f>
        <v>0.52354165918487983</v>
      </c>
      <c r="O616">
        <f>_xlfn.NORM.DIST(Table2[[#This Row],[Bias_Arima]],AVERAGE(Table2[Bias_Arima]),_xlfn.STDEV.P(Table2[Bias_Arima]),FALSE)</f>
        <v>0.33762964642788895</v>
      </c>
      <c r="P616">
        <f>Table2[[#This Row],[WA]]-Table2[[#This Row],[Actual]]</f>
        <v>0.43333333333333002</v>
      </c>
      <c r="Q616">
        <f>_xlfn.NORM.DIST(Table2[[#This Row],[Bias_WA]],AVERAGE(Table2[Bias_WA]),_xlfn.STDEV.P(Table2[Bias_WA]),FALSE)</f>
        <v>0.12011413954774464</v>
      </c>
      <c r="R616">
        <f>ABS(Table2[[#This Row],[Bias_Arima]])</f>
        <v>0.52354165918487983</v>
      </c>
      <c r="S616">
        <f>ABS(Table2[[#This Row],[Bias_WA]])</f>
        <v>0.43333333333333002</v>
      </c>
    </row>
    <row r="617" spans="1:19" x14ac:dyDescent="0.2">
      <c r="A617" t="str">
        <f>CONCATENATE(Table2[[#This Row],[Sector]],YEAR(Table2[[#This Row],[Cutoff]]),ROUNDUP(MONTH(Table2[[#This Row],[Cutoff]])/3,0),YEAR(Table2[[#This Row],[TargetDate]]),ROUNDUP(MONTH(Table2[[#This Row],[TargetDate]])/3,0))</f>
        <v>F Bouwnijverheid2022220242</v>
      </c>
      <c r="B617" t="s">
        <v>24</v>
      </c>
      <c r="C617" s="3">
        <v>44652</v>
      </c>
      <c r="D617" s="3">
        <v>45383</v>
      </c>
      <c r="E617">
        <v>8</v>
      </c>
      <c r="F617">
        <v>3.6838678571428569</v>
      </c>
      <c r="G617">
        <v>4.5</v>
      </c>
      <c r="H617">
        <v>0.81613214285714264</v>
      </c>
      <c r="I617">
        <v>18.13626984126984</v>
      </c>
      <c r="J617">
        <v>-0.81613214285714264</v>
      </c>
      <c r="K617">
        <f>_xlfn.NORM.DIST(Table2[[#This Row],[Bias_RF]],AVERAGE(Table2[Bias_RF]),_xlfn.STDEV.P(Table2[Bias_RF]),FALSE)</f>
        <v>0.53259940400971173</v>
      </c>
      <c r="L617">
        <f>VLOOKUP(Table2[[#This Row],[Key]],[1]!Table1[#Data],7,0)</f>
        <v>4.3855005378268501</v>
      </c>
      <c r="M617">
        <f>VLOOKUP(Table2[[#This Row],[Key]],[1]!Table1[#Data],8,0)</f>
        <v>4.8333333333333304</v>
      </c>
      <c r="N617">
        <f>Table2[[#This Row],[Auto Arima]]-Table2[[#This Row],[Actual]]</f>
        <v>-0.11449946217314988</v>
      </c>
      <c r="O617">
        <f>_xlfn.NORM.DIST(Table2[[#This Row],[Bias_Arima]],AVERAGE(Table2[Bias_Arima]),_xlfn.STDEV.P(Table2[Bias_Arima]),FALSE)</f>
        <v>0.67782335524615556</v>
      </c>
      <c r="P617">
        <f>Table2[[#This Row],[WA]]-Table2[[#This Row],[Actual]]</f>
        <v>0.33333333333333037</v>
      </c>
      <c r="Q617">
        <f>_xlfn.NORM.DIST(Table2[[#This Row],[Bias_WA]],AVERAGE(Table2[Bias_WA]),_xlfn.STDEV.P(Table2[Bias_WA]),FALSE)</f>
        <v>0.16558277829275264</v>
      </c>
      <c r="R617">
        <f>ABS(Table2[[#This Row],[Bias_Arima]])</f>
        <v>0.11449946217314988</v>
      </c>
      <c r="S617">
        <f>ABS(Table2[[#This Row],[Bias_WA]])</f>
        <v>0.33333333333333037</v>
      </c>
    </row>
    <row r="618" spans="1:19" x14ac:dyDescent="0.2">
      <c r="A618" t="str">
        <f>CONCATENATE(Table2[[#This Row],[Sector]],YEAR(Table2[[#This Row],[Cutoff]]),ROUNDUP(MONTH(Table2[[#This Row],[Cutoff]])/3,0),YEAR(Table2[[#This Row],[TargetDate]]),ROUNDUP(MONTH(Table2[[#This Row],[TargetDate]])/3,0))</f>
        <v>F Bouwnijverheid2022320224</v>
      </c>
      <c r="B618" t="s">
        <v>24</v>
      </c>
      <c r="C618" s="3">
        <v>44743</v>
      </c>
      <c r="D618" s="3">
        <v>44835</v>
      </c>
      <c r="E618">
        <v>1</v>
      </c>
      <c r="F618">
        <v>4.9451944444444447</v>
      </c>
      <c r="G618">
        <v>5.2</v>
      </c>
      <c r="H618">
        <v>0.25480555555555551</v>
      </c>
      <c r="I618">
        <v>4.9001068376068364</v>
      </c>
      <c r="J618">
        <v>-0.25480555555555551</v>
      </c>
      <c r="K618">
        <f>_xlfn.NORM.DIST(Table2[[#This Row],[Bias_RF]],AVERAGE(Table2[Bias_RF]),_xlfn.STDEV.P(Table2[Bias_RF]),FALSE)</f>
        <v>0.46926229574187284</v>
      </c>
      <c r="L618">
        <f>VLOOKUP(Table2[[#This Row],[Key]],[1]!Table1[#Data],7,0)</f>
        <v>5.3285197393124797</v>
      </c>
      <c r="M618">
        <f>VLOOKUP(Table2[[#This Row],[Key]],[1]!Table1[#Data],8,0)</f>
        <v>4.7666666666666604</v>
      </c>
      <c r="N618">
        <f>Table2[[#This Row],[Auto Arima]]-Table2[[#This Row],[Actual]]</f>
        <v>0.12851973931247951</v>
      </c>
      <c r="O618">
        <f>_xlfn.NORM.DIST(Table2[[#This Row],[Bias_Arima]],AVERAGE(Table2[Bias_Arima]),_xlfn.STDEV.P(Table2[Bias_Arima]),FALSE)</f>
        <v>0.59780563877288062</v>
      </c>
      <c r="P618">
        <f>Table2[[#This Row],[WA]]-Table2[[#This Row],[Actual]]</f>
        <v>-0.43333333333333979</v>
      </c>
      <c r="Q618">
        <f>_xlfn.NORM.DIST(Table2[[#This Row],[Bias_WA]],AVERAGE(Table2[Bias_WA]),_xlfn.STDEV.P(Table2[Bias_WA]),FALSE)</f>
        <v>0.67261241795071192</v>
      </c>
      <c r="R618">
        <f>ABS(Table2[[#This Row],[Bias_Arima]])</f>
        <v>0.12851973931247951</v>
      </c>
      <c r="S618">
        <f>ABS(Table2[[#This Row],[Bias_WA]])</f>
        <v>0.43333333333333979</v>
      </c>
    </row>
    <row r="619" spans="1:19" x14ac:dyDescent="0.2">
      <c r="A619" t="str">
        <f>CONCATENATE(Table2[[#This Row],[Sector]],YEAR(Table2[[#This Row],[Cutoff]]),ROUNDUP(MONTH(Table2[[#This Row],[Cutoff]])/3,0),YEAR(Table2[[#This Row],[TargetDate]]),ROUNDUP(MONTH(Table2[[#This Row],[TargetDate]])/3,0))</f>
        <v>F Bouwnijverheid2022320231</v>
      </c>
      <c r="B619" t="s">
        <v>24</v>
      </c>
      <c r="C619" s="3">
        <v>44743</v>
      </c>
      <c r="D619" s="3">
        <v>44927</v>
      </c>
      <c r="E619">
        <v>2</v>
      </c>
      <c r="F619">
        <v>4.2872900793650794</v>
      </c>
      <c r="G619">
        <v>5.3</v>
      </c>
      <c r="H619">
        <v>1.0127099206349199</v>
      </c>
      <c r="I619">
        <v>19.107734351602272</v>
      </c>
      <c r="J619">
        <v>-1.0127099206349199</v>
      </c>
      <c r="K619">
        <f>_xlfn.NORM.DIST(Table2[[#This Row],[Bias_RF]],AVERAGE(Table2[Bias_RF]),_xlfn.STDEV.P(Table2[Bias_RF]),FALSE)</f>
        <v>0.48435870836901307</v>
      </c>
      <c r="L619">
        <f>VLOOKUP(Table2[[#This Row],[Key]],[1]!Table1[#Data],7,0)</f>
        <v>5.2530944757358</v>
      </c>
      <c r="M619">
        <f>VLOOKUP(Table2[[#This Row],[Key]],[1]!Table1[#Data],8,0)</f>
        <v>5.2333333333333298</v>
      </c>
      <c r="N619">
        <f>Table2[[#This Row],[Auto Arima]]-Table2[[#This Row],[Actual]]</f>
        <v>-4.6905524264199805E-2</v>
      </c>
      <c r="O619">
        <f>_xlfn.NORM.DIST(Table2[[#This Row],[Bias_Arima]],AVERAGE(Table2[Bias_Arima]),_xlfn.STDEV.P(Table2[Bias_Arima]),FALSE)</f>
        <v>0.6659523365332406</v>
      </c>
      <c r="P619">
        <f>Table2[[#This Row],[WA]]-Table2[[#This Row],[Actual]]</f>
        <v>-6.6666666666669983E-2</v>
      </c>
      <c r="Q619">
        <f>_xlfn.NORM.DIST(Table2[[#This Row],[Bias_WA]],AVERAGE(Table2[Bias_WA]),_xlfn.STDEV.P(Table2[Bias_WA]),FALSE)</f>
        <v>0.43470451260022758</v>
      </c>
      <c r="R619">
        <f>ABS(Table2[[#This Row],[Bias_Arima]])</f>
        <v>4.6905524264199805E-2</v>
      </c>
      <c r="S619">
        <f>ABS(Table2[[#This Row],[Bias_WA]])</f>
        <v>6.6666666666669983E-2</v>
      </c>
    </row>
    <row r="620" spans="1:19" x14ac:dyDescent="0.2">
      <c r="A620" t="str">
        <f>CONCATENATE(Table2[[#This Row],[Sector]],YEAR(Table2[[#This Row],[Cutoff]]),ROUNDUP(MONTH(Table2[[#This Row],[Cutoff]])/3,0),YEAR(Table2[[#This Row],[TargetDate]]),ROUNDUP(MONTH(Table2[[#This Row],[TargetDate]])/3,0))</f>
        <v>F Bouwnijverheid2022320232</v>
      </c>
      <c r="B620" t="s">
        <v>24</v>
      </c>
      <c r="C620" s="3">
        <v>44743</v>
      </c>
      <c r="D620" s="3">
        <v>45017</v>
      </c>
      <c r="E620">
        <v>3</v>
      </c>
      <c r="F620">
        <v>3.6803412698412701</v>
      </c>
      <c r="G620">
        <v>4.5999999999999996</v>
      </c>
      <c r="H620">
        <v>0.91965873015873001</v>
      </c>
      <c r="I620">
        <v>19.992581090407171</v>
      </c>
      <c r="J620">
        <v>-0.91965873015873001</v>
      </c>
      <c r="K620">
        <f>_xlfn.NORM.DIST(Table2[[#This Row],[Bias_RF]],AVERAGE(Table2[Bias_RF]),_xlfn.STDEV.P(Table2[Bias_RF]),FALSE)</f>
        <v>0.51120653956208451</v>
      </c>
      <c r="L620">
        <f>VLOOKUP(Table2[[#This Row],[Key]],[1]!Table1[#Data],7,0)</f>
        <v>4.53577790618876</v>
      </c>
      <c r="M620">
        <f>VLOOKUP(Table2[[#This Row],[Key]],[1]!Table1[#Data],8,0)</f>
        <v>4.8333333333333304</v>
      </c>
      <c r="N620">
        <f>Table2[[#This Row],[Auto Arima]]-Table2[[#This Row],[Actual]]</f>
        <v>-6.4222093811239667E-2</v>
      </c>
      <c r="O620">
        <f>_xlfn.NORM.DIST(Table2[[#This Row],[Bias_Arima]],AVERAGE(Table2[Bias_Arima]),_xlfn.STDEV.P(Table2[Bias_Arima]),FALSE)</f>
        <v>0.66982246698347814</v>
      </c>
      <c r="P620">
        <f>Table2[[#This Row],[WA]]-Table2[[#This Row],[Actual]]</f>
        <v>0.23333333333333073</v>
      </c>
      <c r="Q620">
        <f>_xlfn.NORM.DIST(Table2[[#This Row],[Bias_WA]],AVERAGE(Table2[Bias_WA]),_xlfn.STDEV.P(Table2[Bias_WA]),FALSE)</f>
        <v>0.22109844190252775</v>
      </c>
      <c r="R620">
        <f>ABS(Table2[[#This Row],[Bias_Arima]])</f>
        <v>6.4222093811239667E-2</v>
      </c>
      <c r="S620">
        <f>ABS(Table2[[#This Row],[Bias_WA]])</f>
        <v>0.23333333333333073</v>
      </c>
    </row>
    <row r="621" spans="1:19" x14ac:dyDescent="0.2">
      <c r="A621" t="str">
        <f>CONCATENATE(Table2[[#This Row],[Sector]],YEAR(Table2[[#This Row],[Cutoff]]),ROUNDUP(MONTH(Table2[[#This Row],[Cutoff]])/3,0),YEAR(Table2[[#This Row],[TargetDate]]),ROUNDUP(MONTH(Table2[[#This Row],[TargetDate]])/3,0))</f>
        <v>F Bouwnijverheid2022320233</v>
      </c>
      <c r="B621" t="s">
        <v>24</v>
      </c>
      <c r="C621" s="3">
        <v>44743</v>
      </c>
      <c r="D621" s="3">
        <v>45108</v>
      </c>
      <c r="E621">
        <v>4</v>
      </c>
      <c r="F621">
        <v>3.6591174603174599</v>
      </c>
      <c r="G621">
        <v>4.4000000000000004</v>
      </c>
      <c r="H621">
        <v>0.74088253968254003</v>
      </c>
      <c r="I621">
        <v>16.838239538239549</v>
      </c>
      <c r="J621">
        <v>-0.74088253968254003</v>
      </c>
      <c r="K621">
        <f>_xlfn.NORM.DIST(Table2[[#This Row],[Bias_RF]],AVERAGE(Table2[Bias_RF]),_xlfn.STDEV.P(Table2[Bias_RF]),FALSE)</f>
        <v>0.54185118456063042</v>
      </c>
      <c r="L621">
        <f>VLOOKUP(Table2[[#This Row],[Key]],[1]!Table1[#Data],7,0)</f>
        <v>4.1544568983915804</v>
      </c>
      <c r="M621">
        <f>VLOOKUP(Table2[[#This Row],[Key]],[1]!Table1[#Data],8,0)</f>
        <v>4.6666666666666599</v>
      </c>
      <c r="N621">
        <f>Table2[[#This Row],[Auto Arima]]-Table2[[#This Row],[Actual]]</f>
        <v>-0.24554310160841997</v>
      </c>
      <c r="O621">
        <f>_xlfn.NORM.DIST(Table2[[#This Row],[Bias_Arima]],AVERAGE(Table2[Bias_Arima]),_xlfn.STDEV.P(Table2[Bias_Arima]),FALSE)</f>
        <v>0.67534593804506815</v>
      </c>
      <c r="P621">
        <f>Table2[[#This Row],[WA]]-Table2[[#This Row],[Actual]]</f>
        <v>0.2666666666666595</v>
      </c>
      <c r="Q621">
        <f>_xlfn.NORM.DIST(Table2[[#This Row],[Bias_WA]],AVERAGE(Table2[Bias_WA]),_xlfn.STDEV.P(Table2[Bias_WA]),FALSE)</f>
        <v>0.20149663098405873</v>
      </c>
      <c r="R621">
        <f>ABS(Table2[[#This Row],[Bias_Arima]])</f>
        <v>0.24554310160841997</v>
      </c>
      <c r="S621">
        <f>ABS(Table2[[#This Row],[Bias_WA]])</f>
        <v>0.2666666666666595</v>
      </c>
    </row>
    <row r="622" spans="1:19" x14ac:dyDescent="0.2">
      <c r="A622" t="str">
        <f>CONCATENATE(Table2[[#This Row],[Sector]],YEAR(Table2[[#This Row],[Cutoff]]),ROUNDUP(MONTH(Table2[[#This Row],[Cutoff]])/3,0),YEAR(Table2[[#This Row],[TargetDate]]),ROUNDUP(MONTH(Table2[[#This Row],[TargetDate]])/3,0))</f>
        <v>F Bouwnijverheid2022320234</v>
      </c>
      <c r="B622" t="s">
        <v>24</v>
      </c>
      <c r="C622" s="3">
        <v>44743</v>
      </c>
      <c r="D622" s="3">
        <v>45200</v>
      </c>
      <c r="E622">
        <v>5</v>
      </c>
      <c r="F622">
        <v>3.6772841269841261</v>
      </c>
      <c r="G622">
        <v>4.8</v>
      </c>
      <c r="H622">
        <v>1.1227158730158739</v>
      </c>
      <c r="I622">
        <v>23.389914021164039</v>
      </c>
      <c r="J622">
        <v>-1.1227158730158739</v>
      </c>
      <c r="K622">
        <f>_xlfn.NORM.DIST(Table2[[#This Row],[Bias_RF]],AVERAGE(Table2[Bias_RF]),_xlfn.STDEV.P(Table2[Bias_RF]),FALSE)</f>
        <v>0.44504064598137494</v>
      </c>
      <c r="L622">
        <f>VLOOKUP(Table2[[#This Row],[Key]],[1]!Table1[#Data],7,0)</f>
        <v>4.6627152782003796</v>
      </c>
      <c r="M622">
        <f>VLOOKUP(Table2[[#This Row],[Key]],[1]!Table1[#Data],8,0)</f>
        <v>4.7666666666666604</v>
      </c>
      <c r="N622">
        <f>Table2[[#This Row],[Auto Arima]]-Table2[[#This Row],[Actual]]</f>
        <v>-0.13728472179962026</v>
      </c>
      <c r="O622">
        <f>_xlfn.NORM.DIST(Table2[[#This Row],[Bias_Arima]],AVERAGE(Table2[Bias_Arima]),_xlfn.STDEV.P(Table2[Bias_Arima]),FALSE)</f>
        <v>0.67983018277851381</v>
      </c>
      <c r="P622">
        <f>Table2[[#This Row],[WA]]-Table2[[#This Row],[Actual]]</f>
        <v>-3.3333333333339432E-2</v>
      </c>
      <c r="Q622">
        <f>_xlfn.NORM.DIST(Table2[[#This Row],[Bias_WA]],AVERAGE(Table2[Bias_WA]),_xlfn.STDEV.P(Table2[Bias_WA]),FALSE)</f>
        <v>0.40900326000180548</v>
      </c>
      <c r="R622">
        <f>ABS(Table2[[#This Row],[Bias_Arima]])</f>
        <v>0.13728472179962026</v>
      </c>
      <c r="S622">
        <f>ABS(Table2[[#This Row],[Bias_WA]])</f>
        <v>3.3333333333339432E-2</v>
      </c>
    </row>
    <row r="623" spans="1:19" x14ac:dyDescent="0.2">
      <c r="A623" t="str">
        <f>CONCATENATE(Table2[[#This Row],[Sector]],YEAR(Table2[[#This Row],[Cutoff]]),ROUNDUP(MONTH(Table2[[#This Row],[Cutoff]])/3,0),YEAR(Table2[[#This Row],[TargetDate]]),ROUNDUP(MONTH(Table2[[#This Row],[TargetDate]])/3,0))</f>
        <v>F Bouwnijverheid2022320241</v>
      </c>
      <c r="B623" t="s">
        <v>24</v>
      </c>
      <c r="C623" s="3">
        <v>44743</v>
      </c>
      <c r="D623" s="3">
        <v>45292</v>
      </c>
      <c r="E623">
        <v>6</v>
      </c>
      <c r="F623">
        <v>3.6772841269841261</v>
      </c>
      <c r="G623">
        <v>4.8</v>
      </c>
      <c r="H623">
        <v>1.1227158730158739</v>
      </c>
      <c r="I623">
        <v>23.389914021164039</v>
      </c>
      <c r="J623">
        <v>-1.1227158730158739</v>
      </c>
      <c r="K623">
        <f>_xlfn.NORM.DIST(Table2[[#This Row],[Bias_RF]],AVERAGE(Table2[Bias_RF]),_xlfn.STDEV.P(Table2[Bias_RF]),FALSE)</f>
        <v>0.44504064598137494</v>
      </c>
      <c r="L623">
        <f>VLOOKUP(Table2[[#This Row],[Key]],[1]!Table1[#Data],7,0)</f>
        <v>5.3045796728519701</v>
      </c>
      <c r="M623">
        <f>VLOOKUP(Table2[[#This Row],[Key]],[1]!Table1[#Data],8,0)</f>
        <v>5.2333333333333298</v>
      </c>
      <c r="N623">
        <f>Table2[[#This Row],[Auto Arima]]-Table2[[#This Row],[Actual]]</f>
        <v>0.50457967285197025</v>
      </c>
      <c r="O623">
        <f>_xlfn.NORM.DIST(Table2[[#This Row],[Bias_Arima]],AVERAGE(Table2[Bias_Arima]),_xlfn.STDEV.P(Table2[Bias_Arima]),FALSE)</f>
        <v>0.35064029369020061</v>
      </c>
      <c r="P623">
        <f>Table2[[#This Row],[WA]]-Table2[[#This Row],[Actual]]</f>
        <v>0.43333333333333002</v>
      </c>
      <c r="Q623">
        <f>_xlfn.NORM.DIST(Table2[[#This Row],[Bias_WA]],AVERAGE(Table2[Bias_WA]),_xlfn.STDEV.P(Table2[Bias_WA]),FALSE)</f>
        <v>0.12011413954774464</v>
      </c>
      <c r="R623">
        <f>ABS(Table2[[#This Row],[Bias_Arima]])</f>
        <v>0.50457967285197025</v>
      </c>
      <c r="S623">
        <f>ABS(Table2[[#This Row],[Bias_WA]])</f>
        <v>0.43333333333333002</v>
      </c>
    </row>
    <row r="624" spans="1:19" x14ac:dyDescent="0.2">
      <c r="A624" t="str">
        <f>CONCATENATE(Table2[[#This Row],[Sector]],YEAR(Table2[[#This Row],[Cutoff]]),ROUNDUP(MONTH(Table2[[#This Row],[Cutoff]])/3,0),YEAR(Table2[[#This Row],[TargetDate]]),ROUNDUP(MONTH(Table2[[#This Row],[TargetDate]])/3,0))</f>
        <v>F Bouwnijverheid2022320242</v>
      </c>
      <c r="B624" t="s">
        <v>24</v>
      </c>
      <c r="C624" s="3">
        <v>44743</v>
      </c>
      <c r="D624" s="3">
        <v>45383</v>
      </c>
      <c r="E624">
        <v>7</v>
      </c>
      <c r="F624">
        <v>3.6772841269841261</v>
      </c>
      <c r="G624">
        <v>4.5</v>
      </c>
      <c r="H624">
        <v>0.8227158730158739</v>
      </c>
      <c r="I624">
        <v>18.282574955908309</v>
      </c>
      <c r="J624">
        <v>-0.8227158730158739</v>
      </c>
      <c r="K624">
        <f>_xlfn.NORM.DIST(Table2[[#This Row],[Bias_RF]],AVERAGE(Table2[Bias_RF]),_xlfn.STDEV.P(Table2[Bias_RF]),FALSE)</f>
        <v>0.53152971808580185</v>
      </c>
      <c r="L624">
        <f>VLOOKUP(Table2[[#This Row],[Key]],[1]!Table1[#Data],7,0)</f>
        <v>4.3793887320800797</v>
      </c>
      <c r="M624">
        <f>VLOOKUP(Table2[[#This Row],[Key]],[1]!Table1[#Data],8,0)</f>
        <v>4.8333333333333304</v>
      </c>
      <c r="N624">
        <f>Table2[[#This Row],[Auto Arima]]-Table2[[#This Row],[Actual]]</f>
        <v>-0.12061126791992027</v>
      </c>
      <c r="O624">
        <f>_xlfn.NORM.DIST(Table2[[#This Row],[Bias_Arima]],AVERAGE(Table2[Bias_Arima]),_xlfn.STDEV.P(Table2[Bias_Arima]),FALSE)</f>
        <v>0.67846177452199818</v>
      </c>
      <c r="P624">
        <f>Table2[[#This Row],[WA]]-Table2[[#This Row],[Actual]]</f>
        <v>0.33333333333333037</v>
      </c>
      <c r="Q624">
        <f>_xlfn.NORM.DIST(Table2[[#This Row],[Bias_WA]],AVERAGE(Table2[Bias_WA]),_xlfn.STDEV.P(Table2[Bias_WA]),FALSE)</f>
        <v>0.16558277829275264</v>
      </c>
      <c r="R624">
        <f>ABS(Table2[[#This Row],[Bias_Arima]])</f>
        <v>0.12061126791992027</v>
      </c>
      <c r="S624">
        <f>ABS(Table2[[#This Row],[Bias_WA]])</f>
        <v>0.33333333333333037</v>
      </c>
    </row>
    <row r="625" spans="1:19" x14ac:dyDescent="0.2">
      <c r="A625" t="str">
        <f>CONCATENATE(Table2[[#This Row],[Sector]],YEAR(Table2[[#This Row],[Cutoff]]),ROUNDUP(MONTH(Table2[[#This Row],[Cutoff]])/3,0),YEAR(Table2[[#This Row],[TargetDate]]),ROUNDUP(MONTH(Table2[[#This Row],[TargetDate]])/3,0))</f>
        <v>F Bouwnijverheid2022320243</v>
      </c>
      <c r="B625" t="s">
        <v>24</v>
      </c>
      <c r="C625" s="3">
        <v>44743</v>
      </c>
      <c r="D625" s="3">
        <v>45474</v>
      </c>
      <c r="E625">
        <v>8</v>
      </c>
      <c r="F625">
        <v>3.6772841269841261</v>
      </c>
      <c r="G625">
        <v>4.3</v>
      </c>
      <c r="H625">
        <v>0.62271587301587372</v>
      </c>
      <c r="I625">
        <v>14.48176448874125</v>
      </c>
      <c r="J625">
        <v>-0.62271587301587372</v>
      </c>
      <c r="K625">
        <f>_xlfn.NORM.DIST(Table2[[#This Row],[Bias_RF]],AVERAGE(Table2[Bias_RF]),_xlfn.STDEV.P(Table2[Bias_RF]),FALSE)</f>
        <v>0.54493624914175198</v>
      </c>
      <c r="L625">
        <f>VLOOKUP(Table2[[#This Row],[Key]],[1]!Table1[#Data],7,0)</f>
        <v>4.2534524166170602</v>
      </c>
      <c r="M625">
        <f>VLOOKUP(Table2[[#This Row],[Key]],[1]!Table1[#Data],8,0)</f>
        <v>4.6666666666666599</v>
      </c>
      <c r="N625">
        <f>Table2[[#This Row],[Auto Arima]]-Table2[[#This Row],[Actual]]</f>
        <v>-4.6547583382939628E-2</v>
      </c>
      <c r="O625">
        <f>_xlfn.NORM.DIST(Table2[[#This Row],[Bias_Arima]],AVERAGE(Table2[Bias_Arima]),_xlfn.STDEV.P(Table2[Bias_Arima]),FALSE)</f>
        <v>0.66586643957008418</v>
      </c>
      <c r="P625">
        <f>Table2[[#This Row],[WA]]-Table2[[#This Row],[Actual]]</f>
        <v>0.36666666666666003</v>
      </c>
      <c r="Q625">
        <f>_xlfn.NORM.DIST(Table2[[#This Row],[Bias_WA]],AVERAGE(Table2[Bias_WA]),_xlfn.STDEV.P(Table2[Bias_WA]),FALSE)</f>
        <v>0.14930709111077414</v>
      </c>
      <c r="R625">
        <f>ABS(Table2[[#This Row],[Bias_Arima]])</f>
        <v>4.6547583382939628E-2</v>
      </c>
      <c r="S625">
        <f>ABS(Table2[[#This Row],[Bias_WA]])</f>
        <v>0.36666666666666003</v>
      </c>
    </row>
    <row r="626" spans="1:19" x14ac:dyDescent="0.2">
      <c r="A626" t="str">
        <f>CONCATENATE(Table2[[#This Row],[Sector]],YEAR(Table2[[#This Row],[Cutoff]]),ROUNDUP(MONTH(Table2[[#This Row],[Cutoff]])/3,0),YEAR(Table2[[#This Row],[TargetDate]]),ROUNDUP(MONTH(Table2[[#This Row],[TargetDate]])/3,0))</f>
        <v>G Handel2019320194</v>
      </c>
      <c r="B626" t="s">
        <v>25</v>
      </c>
      <c r="C626" s="3">
        <v>43647</v>
      </c>
      <c r="D626" s="3">
        <v>43739</v>
      </c>
      <c r="E626">
        <v>1</v>
      </c>
      <c r="F626">
        <v>3.517259523809523</v>
      </c>
      <c r="G626">
        <v>3.9</v>
      </c>
      <c r="H626">
        <v>0.38274047619047741</v>
      </c>
      <c r="I626">
        <v>9.8138583638583938</v>
      </c>
      <c r="J626">
        <v>-0.38274047619047741</v>
      </c>
      <c r="K626">
        <f>_xlfn.NORM.DIST(Table2[[#This Row],[Bias_RF]],AVERAGE(Table2[Bias_RF]),_xlfn.STDEV.P(Table2[Bias_RF]),FALSE)</f>
        <v>0.50869664806366832</v>
      </c>
      <c r="L626">
        <f>VLOOKUP(Table2[[#This Row],[Key]],[1]!Table1[#Data],7,0)</f>
        <v>3.7853665696996699</v>
      </c>
      <c r="M626">
        <f>VLOOKUP(Table2[[#This Row],[Key]],[1]!Table1[#Data],8,0)</f>
        <v>3.5</v>
      </c>
      <c r="N626">
        <f>Table2[[#This Row],[Auto Arima]]-Table2[[#This Row],[Actual]]</f>
        <v>-0.11463343030033002</v>
      </c>
      <c r="O626">
        <f>_xlfn.NORM.DIST(Table2[[#This Row],[Bias_Arima]],AVERAGE(Table2[Bias_Arima]),_xlfn.STDEV.P(Table2[Bias_Arima]),FALSE)</f>
        <v>0.67783813337815979</v>
      </c>
      <c r="P626">
        <f>Table2[[#This Row],[WA]]-Table2[[#This Row],[Actual]]</f>
        <v>-0.39999999999999991</v>
      </c>
      <c r="Q626">
        <f>_xlfn.NORM.DIST(Table2[[#This Row],[Bias_WA]],AVERAGE(Table2[Bias_WA]),_xlfn.STDEV.P(Table2[Bias_WA]),FALSE)</f>
        <v>0.65800002201620444</v>
      </c>
      <c r="R626">
        <f>ABS(Table2[[#This Row],[Bias_Arima]])</f>
        <v>0.11463343030033002</v>
      </c>
      <c r="S626">
        <f>ABS(Table2[[#This Row],[Bias_WA]])</f>
        <v>0.39999999999999991</v>
      </c>
    </row>
    <row r="627" spans="1:19" x14ac:dyDescent="0.2">
      <c r="A627" t="str">
        <f>CONCATENATE(Table2[[#This Row],[Sector]],YEAR(Table2[[#This Row],[Cutoff]]),ROUNDUP(MONTH(Table2[[#This Row],[Cutoff]])/3,0),YEAR(Table2[[#This Row],[TargetDate]]),ROUNDUP(MONTH(Table2[[#This Row],[TargetDate]])/3,0))</f>
        <v>G Handel2019320201</v>
      </c>
      <c r="B627" t="s">
        <v>25</v>
      </c>
      <c r="C627" s="3">
        <v>43647</v>
      </c>
      <c r="D627" s="3">
        <v>43831</v>
      </c>
      <c r="E627">
        <v>2</v>
      </c>
      <c r="F627">
        <v>3.81232619047619</v>
      </c>
      <c r="G627">
        <v>4.8</v>
      </c>
      <c r="H627">
        <v>0.98767380952380979</v>
      </c>
      <c r="I627">
        <v>20.576537698412711</v>
      </c>
      <c r="J627">
        <v>-0.98767380952380979</v>
      </c>
      <c r="K627">
        <f>_xlfn.NORM.DIST(Table2[[#This Row],[Bias_RF]],AVERAGE(Table2[Bias_RF]),_xlfn.STDEV.P(Table2[Bias_RF]),FALSE)</f>
        <v>0.49222344246339389</v>
      </c>
      <c r="L627">
        <f>VLOOKUP(Table2[[#This Row],[Key]],[1]!Table1[#Data],7,0)</f>
        <v>4.1867151622294196</v>
      </c>
      <c r="M627">
        <f>VLOOKUP(Table2[[#This Row],[Key]],[1]!Table1[#Data],8,0)</f>
        <v>3.8333333333333299</v>
      </c>
      <c r="N627">
        <f>Table2[[#This Row],[Auto Arima]]-Table2[[#This Row],[Actual]]</f>
        <v>-0.61328483777058018</v>
      </c>
      <c r="O627">
        <f>_xlfn.NORM.DIST(Table2[[#This Row],[Bias_Arima]],AVERAGE(Table2[Bias_Arima]),_xlfn.STDEV.P(Table2[Bias_Arima]),FALSE)</f>
        <v>0.51171795587053737</v>
      </c>
      <c r="P627">
        <f>Table2[[#This Row],[WA]]-Table2[[#This Row],[Actual]]</f>
        <v>-0.96666666666666989</v>
      </c>
      <c r="Q627">
        <f>_xlfn.NORM.DIST(Table2[[#This Row],[Bias_WA]],AVERAGE(Table2[Bias_WA]),_xlfn.STDEV.P(Table2[Bias_WA]),FALSE)</f>
        <v>0.59032583876504297</v>
      </c>
      <c r="R627">
        <f>ABS(Table2[[#This Row],[Bias_Arima]])</f>
        <v>0.61328483777058018</v>
      </c>
      <c r="S627">
        <f>ABS(Table2[[#This Row],[Bias_WA]])</f>
        <v>0.96666666666666989</v>
      </c>
    </row>
    <row r="628" spans="1:19" x14ac:dyDescent="0.2">
      <c r="A628" t="str">
        <f>CONCATENATE(Table2[[#This Row],[Sector]],YEAR(Table2[[#This Row],[Cutoff]]),ROUNDUP(MONTH(Table2[[#This Row],[Cutoff]])/3,0),YEAR(Table2[[#This Row],[TargetDate]]),ROUNDUP(MONTH(Table2[[#This Row],[TargetDate]])/3,0))</f>
        <v>G Handel2019320202</v>
      </c>
      <c r="B628" t="s">
        <v>25</v>
      </c>
      <c r="C628" s="3">
        <v>43647</v>
      </c>
      <c r="D628" s="3">
        <v>43922</v>
      </c>
      <c r="E628">
        <v>3</v>
      </c>
      <c r="F628">
        <v>3.504311904761904</v>
      </c>
      <c r="G628">
        <v>4.3</v>
      </c>
      <c r="H628">
        <v>0.7956880952380958</v>
      </c>
      <c r="I628">
        <v>18.50437430786269</v>
      </c>
      <c r="J628">
        <v>-0.7956880952380958</v>
      </c>
      <c r="K628">
        <f>_xlfn.NORM.DIST(Table2[[#This Row],[Bias_RF]],AVERAGE(Table2[Bias_RF]),_xlfn.STDEV.P(Table2[Bias_RF]),FALSE)</f>
        <v>0.53565800083757276</v>
      </c>
      <c r="L628">
        <f>VLOOKUP(Table2[[#This Row],[Key]],[1]!Table1[#Data],7,0)</f>
        <v>3.8867151622294198</v>
      </c>
      <c r="M628">
        <f>VLOOKUP(Table2[[#This Row],[Key]],[1]!Table1[#Data],8,0)</f>
        <v>3.4</v>
      </c>
      <c r="N628">
        <f>Table2[[#This Row],[Auto Arima]]-Table2[[#This Row],[Actual]]</f>
        <v>-0.41328483777058</v>
      </c>
      <c r="O628">
        <f>_xlfn.NORM.DIST(Table2[[#This Row],[Bias_Arima]],AVERAGE(Table2[Bias_Arima]),_xlfn.STDEV.P(Table2[Bias_Arima]),FALSE)</f>
        <v>0.6248645478682312</v>
      </c>
      <c r="P628">
        <f>Table2[[#This Row],[WA]]-Table2[[#This Row],[Actual]]</f>
        <v>-0.89999999999999991</v>
      </c>
      <c r="Q628">
        <f>_xlfn.NORM.DIST(Table2[[#This Row],[Bias_WA]],AVERAGE(Table2[Bias_WA]),_xlfn.STDEV.P(Table2[Bias_WA]),FALSE)</f>
        <v>0.63055238523174595</v>
      </c>
      <c r="R628">
        <f>ABS(Table2[[#This Row],[Bias_Arima]])</f>
        <v>0.41328483777058</v>
      </c>
      <c r="S628">
        <f>ABS(Table2[[#This Row],[Bias_WA]])</f>
        <v>0.89999999999999991</v>
      </c>
    </row>
    <row r="629" spans="1:19" x14ac:dyDescent="0.2">
      <c r="A629" t="str">
        <f>CONCATENATE(Table2[[#This Row],[Sector]],YEAR(Table2[[#This Row],[Cutoff]]),ROUNDUP(MONTH(Table2[[#This Row],[Cutoff]])/3,0),YEAR(Table2[[#This Row],[TargetDate]]),ROUNDUP(MONTH(Table2[[#This Row],[TargetDate]])/3,0))</f>
        <v>G Handel2019320203</v>
      </c>
      <c r="B629" t="s">
        <v>25</v>
      </c>
      <c r="C629" s="3">
        <v>43647</v>
      </c>
      <c r="D629" s="3">
        <v>44013</v>
      </c>
      <c r="E629">
        <v>4</v>
      </c>
      <c r="F629">
        <v>3.5015619047619042</v>
      </c>
      <c r="G629">
        <v>4</v>
      </c>
      <c r="H629">
        <v>0.49843809523809618</v>
      </c>
      <c r="I629">
        <v>12.46095238095241</v>
      </c>
      <c r="J629">
        <v>-0.49843809523809618</v>
      </c>
      <c r="K629">
        <f>_xlfn.NORM.DIST(Table2[[#This Row],[Bias_RF]],AVERAGE(Table2[Bias_RF]),_xlfn.STDEV.P(Table2[Bias_RF]),FALSE)</f>
        <v>0.53297371002270555</v>
      </c>
      <c r="L629">
        <f>VLOOKUP(Table2[[#This Row],[Key]],[1]!Table1[#Data],7,0)</f>
        <v>3.70791429068219</v>
      </c>
      <c r="M629">
        <f>VLOOKUP(Table2[[#This Row],[Key]],[1]!Table1[#Data],8,0)</f>
        <v>3.2666666666666599</v>
      </c>
      <c r="N629">
        <f>Table2[[#This Row],[Auto Arima]]-Table2[[#This Row],[Actual]]</f>
        <v>-0.29208570931780997</v>
      </c>
      <c r="O629">
        <f>_xlfn.NORM.DIST(Table2[[#This Row],[Bias_Arima]],AVERAGE(Table2[Bias_Arima]),_xlfn.STDEV.P(Table2[Bias_Arima]),FALSE)</f>
        <v>0.66639678672737013</v>
      </c>
      <c r="P629">
        <f>Table2[[#This Row],[WA]]-Table2[[#This Row],[Actual]]</f>
        <v>-0.73333333333334005</v>
      </c>
      <c r="Q629">
        <f>_xlfn.NORM.DIST(Table2[[#This Row],[Bias_WA]],AVERAGE(Table2[Bias_WA]),_xlfn.STDEV.P(Table2[Bias_WA]),FALSE)</f>
        <v>0.69881636677069725</v>
      </c>
      <c r="R629">
        <f>ABS(Table2[[#This Row],[Bias_Arima]])</f>
        <v>0.29208570931780997</v>
      </c>
      <c r="S629">
        <f>ABS(Table2[[#This Row],[Bias_WA]])</f>
        <v>0.73333333333334005</v>
      </c>
    </row>
    <row r="630" spans="1:19" x14ac:dyDescent="0.2">
      <c r="A630" t="str">
        <f>CONCATENATE(Table2[[#This Row],[Sector]],YEAR(Table2[[#This Row],[Cutoff]]),ROUNDUP(MONTH(Table2[[#This Row],[Cutoff]])/3,0),YEAR(Table2[[#This Row],[TargetDate]]),ROUNDUP(MONTH(Table2[[#This Row],[TargetDate]])/3,0))</f>
        <v>G Handel2019320204</v>
      </c>
      <c r="B630" t="s">
        <v>25</v>
      </c>
      <c r="C630" s="3">
        <v>43647</v>
      </c>
      <c r="D630" s="3">
        <v>44105</v>
      </c>
      <c r="E630">
        <v>5</v>
      </c>
      <c r="F630">
        <v>3.5843238095238088</v>
      </c>
      <c r="G630">
        <v>4.5999999999999996</v>
      </c>
      <c r="H630">
        <v>1.0156761904761911</v>
      </c>
      <c r="I630">
        <v>22.079917184265021</v>
      </c>
      <c r="J630">
        <v>-1.0156761904761911</v>
      </c>
      <c r="K630">
        <f>_xlfn.NORM.DIST(Table2[[#This Row],[Bias_RF]],AVERAGE(Table2[Bias_RF]),_xlfn.STDEV.P(Table2[Bias_RF]),FALSE)</f>
        <v>0.48339772477842502</v>
      </c>
      <c r="L630">
        <f>VLOOKUP(Table2[[#This Row],[Key]],[1]!Table1[#Data],7,0)</f>
        <v>4.2823388453771898</v>
      </c>
      <c r="M630">
        <f>VLOOKUP(Table2[[#This Row],[Key]],[1]!Table1[#Data],8,0)</f>
        <v>3.5</v>
      </c>
      <c r="N630">
        <f>Table2[[#This Row],[Auto Arima]]-Table2[[#This Row],[Actual]]</f>
        <v>-0.31766115462280986</v>
      </c>
      <c r="O630">
        <f>_xlfn.NORM.DIST(Table2[[#This Row],[Bias_Arima]],AVERAGE(Table2[Bias_Arima]),_xlfn.STDEV.P(Table2[Bias_Arima]),FALSE)</f>
        <v>0.65975486054164201</v>
      </c>
      <c r="P630">
        <f>Table2[[#This Row],[WA]]-Table2[[#This Row],[Actual]]</f>
        <v>-1.0999999999999996</v>
      </c>
      <c r="Q630">
        <f>_xlfn.NORM.DIST(Table2[[#This Row],[Bias_WA]],AVERAGE(Table2[Bias_WA]),_xlfn.STDEV.P(Table2[Bias_WA]),FALSE)</f>
        <v>0.49586754114892273</v>
      </c>
      <c r="R630">
        <f>ABS(Table2[[#This Row],[Bias_Arima]])</f>
        <v>0.31766115462280986</v>
      </c>
      <c r="S630">
        <f>ABS(Table2[[#This Row],[Bias_WA]])</f>
        <v>1.0999999999999996</v>
      </c>
    </row>
    <row r="631" spans="1:19" x14ac:dyDescent="0.2">
      <c r="A631" t="str">
        <f>CONCATENATE(Table2[[#This Row],[Sector]],YEAR(Table2[[#This Row],[Cutoff]]),ROUNDUP(MONTH(Table2[[#This Row],[Cutoff]])/3,0),YEAR(Table2[[#This Row],[TargetDate]]),ROUNDUP(MONTH(Table2[[#This Row],[TargetDate]])/3,0))</f>
        <v>G Handel2019320211</v>
      </c>
      <c r="B631" t="s">
        <v>25</v>
      </c>
      <c r="C631" s="3">
        <v>43647</v>
      </c>
      <c r="D631" s="3">
        <v>44197</v>
      </c>
      <c r="E631">
        <v>6</v>
      </c>
      <c r="F631">
        <v>3.81232619047619</v>
      </c>
      <c r="G631">
        <v>4.5999999999999996</v>
      </c>
      <c r="H631">
        <v>0.78767380952380961</v>
      </c>
      <c r="I631">
        <v>17.12334368530021</v>
      </c>
      <c r="J631">
        <v>-0.78767380952380961</v>
      </c>
      <c r="K631">
        <f>_xlfn.NORM.DIST(Table2[[#This Row],[Bias_RF]],AVERAGE(Table2[Bias_RF]),_xlfn.STDEV.P(Table2[Bias_RF]),FALSE)</f>
        <v>0.53674733486305493</v>
      </c>
      <c r="L631">
        <f>VLOOKUP(Table2[[#This Row],[Key]],[1]!Table1[#Data],7,0)</f>
        <v>4.5921653503934197</v>
      </c>
      <c r="M631">
        <f>VLOOKUP(Table2[[#This Row],[Key]],[1]!Table1[#Data],8,0)</f>
        <v>3.8333333333333299</v>
      </c>
      <c r="N631">
        <f>Table2[[#This Row],[Auto Arima]]-Table2[[#This Row],[Actual]]</f>
        <v>-7.8346496065799798E-3</v>
      </c>
      <c r="O631">
        <f>_xlfn.NORM.DIST(Table2[[#This Row],[Bias_Arima]],AVERAGE(Table2[Bias_Arima]),_xlfn.STDEV.P(Table2[Bias_Arima]),FALSE)</f>
        <v>0.65519628448083755</v>
      </c>
      <c r="P631">
        <f>Table2[[#This Row],[WA]]-Table2[[#This Row],[Actual]]</f>
        <v>-0.76666666666666972</v>
      </c>
      <c r="Q631">
        <f>_xlfn.NORM.DIST(Table2[[#This Row],[Bias_WA]],AVERAGE(Table2[Bias_WA]),_xlfn.STDEV.P(Table2[Bias_WA]),FALSE)</f>
        <v>0.68946556572687334</v>
      </c>
      <c r="R631">
        <f>ABS(Table2[[#This Row],[Bias_Arima]])</f>
        <v>7.8346496065799798E-3</v>
      </c>
      <c r="S631">
        <f>ABS(Table2[[#This Row],[Bias_WA]])</f>
        <v>0.76666666666666972</v>
      </c>
    </row>
    <row r="632" spans="1:19" x14ac:dyDescent="0.2">
      <c r="A632" t="str">
        <f>CONCATENATE(Table2[[#This Row],[Sector]],YEAR(Table2[[#This Row],[Cutoff]]),ROUNDUP(MONTH(Table2[[#This Row],[Cutoff]])/3,0),YEAR(Table2[[#This Row],[TargetDate]]),ROUNDUP(MONTH(Table2[[#This Row],[TargetDate]])/3,0))</f>
        <v>G Handel2019320212</v>
      </c>
      <c r="B632" t="s">
        <v>25</v>
      </c>
      <c r="C632" s="3">
        <v>43647</v>
      </c>
      <c r="D632" s="3">
        <v>44287</v>
      </c>
      <c r="E632">
        <v>7</v>
      </c>
      <c r="F632">
        <v>3.5682952380952369</v>
      </c>
      <c r="G632">
        <v>4.3</v>
      </c>
      <c r="H632">
        <v>0.73170476190476252</v>
      </c>
      <c r="I632">
        <v>17.016389811738659</v>
      </c>
      <c r="J632">
        <v>-0.73170476190476252</v>
      </c>
      <c r="K632">
        <f>_xlfn.NORM.DIST(Table2[[#This Row],[Bias_RF]],AVERAGE(Table2[Bias_RF]),_xlfn.STDEV.P(Table2[Bias_RF]),FALSE)</f>
        <v>0.54259732378342185</v>
      </c>
      <c r="L632">
        <f>VLOOKUP(Table2[[#This Row],[Key]],[1]!Table1[#Data],7,0)</f>
        <v>4.2921653503934198</v>
      </c>
      <c r="M632">
        <f>VLOOKUP(Table2[[#This Row],[Key]],[1]!Table1[#Data],8,0)</f>
        <v>3.4</v>
      </c>
      <c r="N632">
        <f>Table2[[#This Row],[Auto Arima]]-Table2[[#This Row],[Actual]]</f>
        <v>-7.8346496065799798E-3</v>
      </c>
      <c r="O632">
        <f>_xlfn.NORM.DIST(Table2[[#This Row],[Bias_Arima]],AVERAGE(Table2[Bias_Arima]),_xlfn.STDEV.P(Table2[Bias_Arima]),FALSE)</f>
        <v>0.65519628448083755</v>
      </c>
      <c r="P632">
        <f>Table2[[#This Row],[WA]]-Table2[[#This Row],[Actual]]</f>
        <v>-0.89999999999999991</v>
      </c>
      <c r="Q632">
        <f>_xlfn.NORM.DIST(Table2[[#This Row],[Bias_WA]],AVERAGE(Table2[Bias_WA]),_xlfn.STDEV.P(Table2[Bias_WA]),FALSE)</f>
        <v>0.63055238523174595</v>
      </c>
      <c r="R632">
        <f>ABS(Table2[[#This Row],[Bias_Arima]])</f>
        <v>7.8346496065799798E-3</v>
      </c>
      <c r="S632">
        <f>ABS(Table2[[#This Row],[Bias_WA]])</f>
        <v>0.89999999999999991</v>
      </c>
    </row>
    <row r="633" spans="1:19" x14ac:dyDescent="0.2">
      <c r="A633" t="str">
        <f>CONCATENATE(Table2[[#This Row],[Sector]],YEAR(Table2[[#This Row],[Cutoff]]),ROUNDUP(MONTH(Table2[[#This Row],[Cutoff]])/3,0),YEAR(Table2[[#This Row],[TargetDate]]),ROUNDUP(MONTH(Table2[[#This Row],[TargetDate]])/3,0))</f>
        <v>G Handel2019320213</v>
      </c>
      <c r="B633" t="s">
        <v>25</v>
      </c>
      <c r="C633" s="3">
        <v>43647</v>
      </c>
      <c r="D633" s="3">
        <v>44378</v>
      </c>
      <c r="E633">
        <v>8</v>
      </c>
      <c r="F633">
        <v>3.5320285714285711</v>
      </c>
      <c r="G633">
        <v>4.3</v>
      </c>
      <c r="H633">
        <v>0.76797142857142919</v>
      </c>
      <c r="I633">
        <v>17.859800664451839</v>
      </c>
      <c r="J633">
        <v>-0.76797142857142919</v>
      </c>
      <c r="K633">
        <f>_xlfn.NORM.DIST(Table2[[#This Row],[Bias_RF]],AVERAGE(Table2[Bias_RF]),_xlfn.STDEV.P(Table2[Bias_RF]),FALSE)</f>
        <v>0.5391594709690869</v>
      </c>
      <c r="L633">
        <f>VLOOKUP(Table2[[#This Row],[Key]],[1]!Table1[#Data],7,0)</f>
        <v>4.04976709348787</v>
      </c>
      <c r="M633">
        <f>VLOOKUP(Table2[[#This Row],[Key]],[1]!Table1[#Data],8,0)</f>
        <v>3.2666666666666599</v>
      </c>
      <c r="N633">
        <f>Table2[[#This Row],[Auto Arima]]-Table2[[#This Row],[Actual]]</f>
        <v>-0.25023290651212982</v>
      </c>
      <c r="O633">
        <f>_xlfn.NORM.DIST(Table2[[#This Row],[Bias_Arima]],AVERAGE(Table2[Bias_Arima]),_xlfn.STDEV.P(Table2[Bias_Arima]),FALSE)</f>
        <v>0.67463162262323306</v>
      </c>
      <c r="P633">
        <f>Table2[[#This Row],[WA]]-Table2[[#This Row],[Actual]]</f>
        <v>-1.0333333333333399</v>
      </c>
      <c r="Q633">
        <f>_xlfn.NORM.DIST(Table2[[#This Row],[Bias_WA]],AVERAGE(Table2[Bias_WA]),_xlfn.STDEV.P(Table2[Bias_WA]),FALSE)</f>
        <v>0.54488722871600848</v>
      </c>
      <c r="R633">
        <f>ABS(Table2[[#This Row],[Bias_Arima]])</f>
        <v>0.25023290651212982</v>
      </c>
      <c r="S633">
        <f>ABS(Table2[[#This Row],[Bias_WA]])</f>
        <v>1.0333333333333399</v>
      </c>
    </row>
    <row r="634" spans="1:19" x14ac:dyDescent="0.2">
      <c r="A634" t="str">
        <f>CONCATENATE(Table2[[#This Row],[Sector]],YEAR(Table2[[#This Row],[Cutoff]]),ROUNDUP(MONTH(Table2[[#This Row],[Cutoff]])/3,0),YEAR(Table2[[#This Row],[TargetDate]]),ROUNDUP(MONTH(Table2[[#This Row],[TargetDate]])/3,0))</f>
        <v>G Handel2019420201</v>
      </c>
      <c r="B634" t="s">
        <v>25</v>
      </c>
      <c r="C634" s="3">
        <v>43739</v>
      </c>
      <c r="D634" s="3">
        <v>43831</v>
      </c>
      <c r="E634">
        <v>1</v>
      </c>
      <c r="F634">
        <v>3.818942857142857</v>
      </c>
      <c r="G634">
        <v>4.8</v>
      </c>
      <c r="H634">
        <v>0.98105714285714241</v>
      </c>
      <c r="I634">
        <v>20.43869047619047</v>
      </c>
      <c r="J634">
        <v>-0.98105714285714241</v>
      </c>
      <c r="K634">
        <f>_xlfn.NORM.DIST(Table2[[#This Row],[Bias_RF]],AVERAGE(Table2[Bias_RF]),_xlfn.STDEV.P(Table2[Bias_RF]),FALSE)</f>
        <v>0.49422644790257114</v>
      </c>
      <c r="L634">
        <f>VLOOKUP(Table2[[#This Row],[Key]],[1]!Table1[#Data],7,0)</f>
        <v>4.2103392859666897</v>
      </c>
      <c r="M634">
        <f>VLOOKUP(Table2[[#This Row],[Key]],[1]!Table1[#Data],8,0)</f>
        <v>3.8333333333333299</v>
      </c>
      <c r="N634">
        <f>Table2[[#This Row],[Auto Arima]]-Table2[[#This Row],[Actual]]</f>
        <v>-0.58966071403331011</v>
      </c>
      <c r="O634">
        <f>_xlfn.NORM.DIST(Table2[[#This Row],[Bias_Arima]],AVERAGE(Table2[Bias_Arima]),_xlfn.STDEV.P(Table2[Bias_Arima]),FALSE)</f>
        <v>0.52712556895227292</v>
      </c>
      <c r="P634">
        <f>Table2[[#This Row],[WA]]-Table2[[#This Row],[Actual]]</f>
        <v>-0.96666666666666989</v>
      </c>
      <c r="Q634">
        <f>_xlfn.NORM.DIST(Table2[[#This Row],[Bias_WA]],AVERAGE(Table2[Bias_WA]),_xlfn.STDEV.P(Table2[Bias_WA]),FALSE)</f>
        <v>0.59032583876504297</v>
      </c>
      <c r="R634">
        <f>ABS(Table2[[#This Row],[Bias_Arima]])</f>
        <v>0.58966071403331011</v>
      </c>
      <c r="S634">
        <f>ABS(Table2[[#This Row],[Bias_WA]])</f>
        <v>0.96666666666666989</v>
      </c>
    </row>
    <row r="635" spans="1:19" x14ac:dyDescent="0.2">
      <c r="A635" t="str">
        <f>CONCATENATE(Table2[[#This Row],[Sector]],YEAR(Table2[[#This Row],[Cutoff]]),ROUNDUP(MONTH(Table2[[#This Row],[Cutoff]])/3,0),YEAR(Table2[[#This Row],[TargetDate]]),ROUNDUP(MONTH(Table2[[#This Row],[TargetDate]])/3,0))</f>
        <v>G Handel2019420202</v>
      </c>
      <c r="B635" t="s">
        <v>25</v>
      </c>
      <c r="C635" s="3">
        <v>43739</v>
      </c>
      <c r="D635" s="3">
        <v>43922</v>
      </c>
      <c r="E635">
        <v>2</v>
      </c>
      <c r="F635">
        <v>3.529692857142857</v>
      </c>
      <c r="G635">
        <v>4.3</v>
      </c>
      <c r="H635">
        <v>0.7703071428571433</v>
      </c>
      <c r="I635">
        <v>17.91411960132891</v>
      </c>
      <c r="J635">
        <v>-0.7703071428571433</v>
      </c>
      <c r="K635">
        <f>_xlfn.NORM.DIST(Table2[[#This Row],[Bias_RF]],AVERAGE(Table2[Bias_RF]),_xlfn.STDEV.P(Table2[Bias_RF]),FALSE)</f>
        <v>0.53889338229148309</v>
      </c>
      <c r="L635">
        <f>VLOOKUP(Table2[[#This Row],[Key]],[1]!Table1[#Data],7,0)</f>
        <v>3.9103392859666899</v>
      </c>
      <c r="M635">
        <f>VLOOKUP(Table2[[#This Row],[Key]],[1]!Table1[#Data],8,0)</f>
        <v>3.4</v>
      </c>
      <c r="N635">
        <f>Table2[[#This Row],[Auto Arima]]-Table2[[#This Row],[Actual]]</f>
        <v>-0.38966071403330993</v>
      </c>
      <c r="O635">
        <f>_xlfn.NORM.DIST(Table2[[#This Row],[Bias_Arima]],AVERAGE(Table2[Bias_Arima]),_xlfn.STDEV.P(Table2[Bias_Arima]),FALSE)</f>
        <v>0.63487981748441202</v>
      </c>
      <c r="P635">
        <f>Table2[[#This Row],[WA]]-Table2[[#This Row],[Actual]]</f>
        <v>-0.89999999999999991</v>
      </c>
      <c r="Q635">
        <f>_xlfn.NORM.DIST(Table2[[#This Row],[Bias_WA]],AVERAGE(Table2[Bias_WA]),_xlfn.STDEV.P(Table2[Bias_WA]),FALSE)</f>
        <v>0.63055238523174595</v>
      </c>
      <c r="R635">
        <f>ABS(Table2[[#This Row],[Bias_Arima]])</f>
        <v>0.38966071403330993</v>
      </c>
      <c r="S635">
        <f>ABS(Table2[[#This Row],[Bias_WA]])</f>
        <v>0.89999999999999991</v>
      </c>
    </row>
    <row r="636" spans="1:19" x14ac:dyDescent="0.2">
      <c r="A636" t="str">
        <f>CONCATENATE(Table2[[#This Row],[Sector]],YEAR(Table2[[#This Row],[Cutoff]]),ROUNDUP(MONTH(Table2[[#This Row],[Cutoff]])/3,0),YEAR(Table2[[#This Row],[TargetDate]]),ROUNDUP(MONTH(Table2[[#This Row],[TargetDate]])/3,0))</f>
        <v>G Handel2019420203</v>
      </c>
      <c r="B636" t="s">
        <v>25</v>
      </c>
      <c r="C636" s="3">
        <v>43739</v>
      </c>
      <c r="D636" s="3">
        <v>44013</v>
      </c>
      <c r="E636">
        <v>3</v>
      </c>
      <c r="F636">
        <v>3.561742857142856</v>
      </c>
      <c r="G636">
        <v>4</v>
      </c>
      <c r="H636">
        <v>0.43825714285714362</v>
      </c>
      <c r="I636">
        <v>10.956428571428591</v>
      </c>
      <c r="J636">
        <v>-0.43825714285714362</v>
      </c>
      <c r="K636">
        <f>_xlfn.NORM.DIST(Table2[[#This Row],[Bias_RF]],AVERAGE(Table2[Bias_RF]),_xlfn.STDEV.P(Table2[Bias_RF]),FALSE)</f>
        <v>0.52183197791776981</v>
      </c>
      <c r="L636">
        <f>VLOOKUP(Table2[[#This Row],[Key]],[1]!Table1[#Data],7,0)</f>
        <v>3.7356970603831701</v>
      </c>
      <c r="M636">
        <f>VLOOKUP(Table2[[#This Row],[Key]],[1]!Table1[#Data],8,0)</f>
        <v>3.2666666666666599</v>
      </c>
      <c r="N636">
        <f>Table2[[#This Row],[Auto Arima]]-Table2[[#This Row],[Actual]]</f>
        <v>-0.26430293961682993</v>
      </c>
      <c r="O636">
        <f>_xlfn.NORM.DIST(Table2[[#This Row],[Bias_Arima]],AVERAGE(Table2[Bias_Arima]),_xlfn.STDEV.P(Table2[Bias_Arima]),FALSE)</f>
        <v>0.67223460734996621</v>
      </c>
      <c r="P636">
        <f>Table2[[#This Row],[WA]]-Table2[[#This Row],[Actual]]</f>
        <v>-0.73333333333334005</v>
      </c>
      <c r="Q636">
        <f>_xlfn.NORM.DIST(Table2[[#This Row],[Bias_WA]],AVERAGE(Table2[Bias_WA]),_xlfn.STDEV.P(Table2[Bias_WA]),FALSE)</f>
        <v>0.69881636677069725</v>
      </c>
      <c r="R636">
        <f>ABS(Table2[[#This Row],[Bias_Arima]])</f>
        <v>0.26430293961682993</v>
      </c>
      <c r="S636">
        <f>ABS(Table2[[#This Row],[Bias_WA]])</f>
        <v>0.73333333333334005</v>
      </c>
    </row>
    <row r="637" spans="1:19" x14ac:dyDescent="0.2">
      <c r="A637" t="str">
        <f>CONCATENATE(Table2[[#This Row],[Sector]],YEAR(Table2[[#This Row],[Cutoff]]),ROUNDUP(MONTH(Table2[[#This Row],[Cutoff]])/3,0),YEAR(Table2[[#This Row],[TargetDate]]),ROUNDUP(MONTH(Table2[[#This Row],[TargetDate]])/3,0))</f>
        <v>G Handel2019420204</v>
      </c>
      <c r="B637" t="s">
        <v>25</v>
      </c>
      <c r="C637" s="3">
        <v>43739</v>
      </c>
      <c r="D637" s="3">
        <v>44105</v>
      </c>
      <c r="E637">
        <v>4</v>
      </c>
      <c r="F637">
        <v>3.65225</v>
      </c>
      <c r="G637">
        <v>4.5999999999999996</v>
      </c>
      <c r="H637">
        <v>0.94775000000000009</v>
      </c>
      <c r="I637">
        <v>20.603260869565219</v>
      </c>
      <c r="J637">
        <v>-0.94775000000000009</v>
      </c>
      <c r="K637">
        <f>_xlfn.NORM.DIST(Table2[[#This Row],[Bias_RF]],AVERAGE(Table2[Bias_RF]),_xlfn.STDEV.P(Table2[Bias_RF]),FALSE)</f>
        <v>0.50380700402002532</v>
      </c>
      <c r="L637">
        <f>VLOOKUP(Table2[[#This Row],[Key]],[1]!Table1[#Data],7,0)</f>
        <v>4.3783575399795902</v>
      </c>
      <c r="M637">
        <f>VLOOKUP(Table2[[#This Row],[Key]],[1]!Table1[#Data],8,0)</f>
        <v>3.7333333333333298</v>
      </c>
      <c r="N637">
        <f>Table2[[#This Row],[Auto Arima]]-Table2[[#This Row],[Actual]]</f>
        <v>-0.22164246002040944</v>
      </c>
      <c r="O637">
        <f>_xlfn.NORM.DIST(Table2[[#This Row],[Bias_Arima]],AVERAGE(Table2[Bias_Arima]),_xlfn.STDEV.P(Table2[Bias_Arima]),FALSE)</f>
        <v>0.67832257085700232</v>
      </c>
      <c r="P637">
        <f>Table2[[#This Row],[WA]]-Table2[[#This Row],[Actual]]</f>
        <v>-0.8666666666666698</v>
      </c>
      <c r="Q637">
        <f>_xlfn.NORM.DIST(Table2[[#This Row],[Bias_WA]],AVERAGE(Table2[Bias_WA]),_xlfn.STDEV.P(Table2[Bias_WA]),FALSE)</f>
        <v>0.64822748887047821</v>
      </c>
      <c r="R637">
        <f>ABS(Table2[[#This Row],[Bias_Arima]])</f>
        <v>0.22164246002040944</v>
      </c>
      <c r="S637">
        <f>ABS(Table2[[#This Row],[Bias_WA]])</f>
        <v>0.8666666666666698</v>
      </c>
    </row>
    <row r="638" spans="1:19" x14ac:dyDescent="0.2">
      <c r="A638" t="str">
        <f>CONCATENATE(Table2[[#This Row],[Sector]],YEAR(Table2[[#This Row],[Cutoff]]),ROUNDUP(MONTH(Table2[[#This Row],[Cutoff]])/3,0),YEAR(Table2[[#This Row],[TargetDate]]),ROUNDUP(MONTH(Table2[[#This Row],[TargetDate]])/3,0))</f>
        <v>G Handel2019420211</v>
      </c>
      <c r="B638" t="s">
        <v>25</v>
      </c>
      <c r="C638" s="3">
        <v>43739</v>
      </c>
      <c r="D638" s="3">
        <v>44197</v>
      </c>
      <c r="E638">
        <v>5</v>
      </c>
      <c r="F638">
        <v>3.818942857142857</v>
      </c>
      <c r="G638">
        <v>4.5999999999999996</v>
      </c>
      <c r="H638">
        <v>0.78105714285714223</v>
      </c>
      <c r="I638">
        <v>16.979503105590052</v>
      </c>
      <c r="J638">
        <v>-0.78105714285714223</v>
      </c>
      <c r="K638">
        <f>_xlfn.NORM.DIST(Table2[[#This Row],[Bias_RF]],AVERAGE(Table2[Bias_RF]),_xlfn.STDEV.P(Table2[Bias_RF]),FALSE)</f>
        <v>0.53759971211947533</v>
      </c>
      <c r="L638">
        <f>VLOOKUP(Table2[[#This Row],[Key]],[1]!Table1[#Data],7,0)</f>
        <v>4.6101611063447798</v>
      </c>
      <c r="M638">
        <f>VLOOKUP(Table2[[#This Row],[Key]],[1]!Table1[#Data],8,0)</f>
        <v>3.8333333333333299</v>
      </c>
      <c r="N638">
        <f>Table2[[#This Row],[Auto Arima]]-Table2[[#This Row],[Actual]]</f>
        <v>1.016110634478018E-2</v>
      </c>
      <c r="O638">
        <f>_xlfn.NORM.DIST(Table2[[#This Row],[Bias_Arima]],AVERAGE(Table2[Bias_Arima]),_xlfn.STDEV.P(Table2[Bias_Arima]),FALSE)</f>
        <v>0.64932869671076154</v>
      </c>
      <c r="P638">
        <f>Table2[[#This Row],[WA]]-Table2[[#This Row],[Actual]]</f>
        <v>-0.76666666666666972</v>
      </c>
      <c r="Q638">
        <f>_xlfn.NORM.DIST(Table2[[#This Row],[Bias_WA]],AVERAGE(Table2[Bias_WA]),_xlfn.STDEV.P(Table2[Bias_WA]),FALSE)</f>
        <v>0.68946556572687334</v>
      </c>
      <c r="R638">
        <f>ABS(Table2[[#This Row],[Bias_Arima]])</f>
        <v>1.016110634478018E-2</v>
      </c>
      <c r="S638">
        <f>ABS(Table2[[#This Row],[Bias_WA]])</f>
        <v>0.76666666666666972</v>
      </c>
    </row>
    <row r="639" spans="1:19" x14ac:dyDescent="0.2">
      <c r="A639" t="str">
        <f>CONCATENATE(Table2[[#This Row],[Sector]],YEAR(Table2[[#This Row],[Cutoff]]),ROUNDUP(MONTH(Table2[[#This Row],[Cutoff]])/3,0),YEAR(Table2[[#This Row],[TargetDate]]),ROUNDUP(MONTH(Table2[[#This Row],[TargetDate]])/3,0))</f>
        <v>G Handel2019420212</v>
      </c>
      <c r="B639" t="s">
        <v>25</v>
      </c>
      <c r="C639" s="3">
        <v>43739</v>
      </c>
      <c r="D639" s="3">
        <v>44287</v>
      </c>
      <c r="E639">
        <v>6</v>
      </c>
      <c r="F639">
        <v>3.5678666666666659</v>
      </c>
      <c r="G639">
        <v>4.3</v>
      </c>
      <c r="H639">
        <v>0.73213333333333352</v>
      </c>
      <c r="I639">
        <v>17.026356589147291</v>
      </c>
      <c r="J639">
        <v>-0.73213333333333352</v>
      </c>
      <c r="K639">
        <f>_xlfn.NORM.DIST(Table2[[#This Row],[Bias_RF]],AVERAGE(Table2[Bias_RF]),_xlfn.STDEV.P(Table2[Bias_RF]),FALSE)</f>
        <v>0.54256436063193414</v>
      </c>
      <c r="L639">
        <f>VLOOKUP(Table2[[#This Row],[Key]],[1]!Table1[#Data],7,0)</f>
        <v>4.31016110634478</v>
      </c>
      <c r="M639">
        <f>VLOOKUP(Table2[[#This Row],[Key]],[1]!Table1[#Data],8,0)</f>
        <v>3.4</v>
      </c>
      <c r="N639">
        <f>Table2[[#This Row],[Auto Arima]]-Table2[[#This Row],[Actual]]</f>
        <v>1.016110634478018E-2</v>
      </c>
      <c r="O639">
        <f>_xlfn.NORM.DIST(Table2[[#This Row],[Bias_Arima]],AVERAGE(Table2[Bias_Arima]),_xlfn.STDEV.P(Table2[Bias_Arima]),FALSE)</f>
        <v>0.64932869671076154</v>
      </c>
      <c r="P639">
        <f>Table2[[#This Row],[WA]]-Table2[[#This Row],[Actual]]</f>
        <v>-0.89999999999999991</v>
      </c>
      <c r="Q639">
        <f>_xlfn.NORM.DIST(Table2[[#This Row],[Bias_WA]],AVERAGE(Table2[Bias_WA]),_xlfn.STDEV.P(Table2[Bias_WA]),FALSE)</f>
        <v>0.63055238523174595</v>
      </c>
      <c r="R639">
        <f>ABS(Table2[[#This Row],[Bias_Arima]])</f>
        <v>1.016110634478018E-2</v>
      </c>
      <c r="S639">
        <f>ABS(Table2[[#This Row],[Bias_WA]])</f>
        <v>0.89999999999999991</v>
      </c>
    </row>
    <row r="640" spans="1:19" x14ac:dyDescent="0.2">
      <c r="A640" t="str">
        <f>CONCATENATE(Table2[[#This Row],[Sector]],YEAR(Table2[[#This Row],[Cutoff]]),ROUNDUP(MONTH(Table2[[#This Row],[Cutoff]])/3,0),YEAR(Table2[[#This Row],[TargetDate]]),ROUNDUP(MONTH(Table2[[#This Row],[TargetDate]])/3,0))</f>
        <v>G Handel2019420213</v>
      </c>
      <c r="B640" t="s">
        <v>25</v>
      </c>
      <c r="C640" s="3">
        <v>43739</v>
      </c>
      <c r="D640" s="3">
        <v>44378</v>
      </c>
      <c r="E640">
        <v>7</v>
      </c>
      <c r="F640">
        <v>3.5490499999999989</v>
      </c>
      <c r="G640">
        <v>4.3</v>
      </c>
      <c r="H640">
        <v>0.75095000000000045</v>
      </c>
      <c r="I640">
        <v>17.463953488372109</v>
      </c>
      <c r="J640">
        <v>-0.75095000000000045</v>
      </c>
      <c r="K640">
        <f>_xlfn.NORM.DIST(Table2[[#This Row],[Bias_RF]],AVERAGE(Table2[Bias_RF]),_xlfn.STDEV.P(Table2[Bias_RF]),FALSE)</f>
        <v>0.54093590709576078</v>
      </c>
      <c r="L640">
        <f>VLOOKUP(Table2[[#This Row],[Key]],[1]!Table1[#Data],7,0)</f>
        <v>4.05944555751182</v>
      </c>
      <c r="M640">
        <f>VLOOKUP(Table2[[#This Row],[Key]],[1]!Table1[#Data],8,0)</f>
        <v>3.2666666666666599</v>
      </c>
      <c r="N640">
        <f>Table2[[#This Row],[Auto Arima]]-Table2[[#This Row],[Actual]]</f>
        <v>-0.24055444248817981</v>
      </c>
      <c r="O640">
        <f>_xlfn.NORM.DIST(Table2[[#This Row],[Bias_Arima]],AVERAGE(Table2[Bias_Arima]),_xlfn.STDEV.P(Table2[Bias_Arima]),FALSE)</f>
        <v>0.67605905500507546</v>
      </c>
      <c r="P640">
        <f>Table2[[#This Row],[WA]]-Table2[[#This Row],[Actual]]</f>
        <v>-1.0333333333333399</v>
      </c>
      <c r="Q640">
        <f>_xlfn.NORM.DIST(Table2[[#This Row],[Bias_WA]],AVERAGE(Table2[Bias_WA]),_xlfn.STDEV.P(Table2[Bias_WA]),FALSE)</f>
        <v>0.54488722871600848</v>
      </c>
      <c r="R640">
        <f>ABS(Table2[[#This Row],[Bias_Arima]])</f>
        <v>0.24055444248817981</v>
      </c>
      <c r="S640">
        <f>ABS(Table2[[#This Row],[Bias_WA]])</f>
        <v>1.0333333333333399</v>
      </c>
    </row>
    <row r="641" spans="1:19" x14ac:dyDescent="0.2">
      <c r="A641" t="str">
        <f>CONCATENATE(Table2[[#This Row],[Sector]],YEAR(Table2[[#This Row],[Cutoff]]),ROUNDUP(MONTH(Table2[[#This Row],[Cutoff]])/3,0),YEAR(Table2[[#This Row],[TargetDate]]),ROUNDUP(MONTH(Table2[[#This Row],[TargetDate]])/3,0))</f>
        <v>G Handel2019420214</v>
      </c>
      <c r="B641" t="s">
        <v>25</v>
      </c>
      <c r="C641" s="3">
        <v>43739</v>
      </c>
      <c r="D641" s="3">
        <v>44470</v>
      </c>
      <c r="E641">
        <v>8</v>
      </c>
      <c r="F641">
        <v>3.818942857142857</v>
      </c>
      <c r="G641">
        <v>4.9000000000000004</v>
      </c>
      <c r="H641">
        <v>1.0810571428571429</v>
      </c>
      <c r="I641">
        <v>22.062390670553931</v>
      </c>
      <c r="J641">
        <v>-1.0810571428571429</v>
      </c>
      <c r="K641">
        <f>_xlfn.NORM.DIST(Table2[[#This Row],[Bias_RF]],AVERAGE(Table2[Bias_RF]),_xlfn.STDEV.P(Table2[Bias_RF]),FALSE)</f>
        <v>0.4607648374680916</v>
      </c>
      <c r="L641">
        <f>VLOOKUP(Table2[[#This Row],[Key]],[1]!Table1[#Data],7,0)</f>
        <v>4.6212192105760996</v>
      </c>
      <c r="M641">
        <f>VLOOKUP(Table2[[#This Row],[Key]],[1]!Table1[#Data],8,0)</f>
        <v>3.7333333333333298</v>
      </c>
      <c r="N641">
        <f>Table2[[#This Row],[Auto Arima]]-Table2[[#This Row],[Actual]]</f>
        <v>-0.27878078942390072</v>
      </c>
      <c r="O641">
        <f>_xlfn.NORM.DIST(Table2[[#This Row],[Bias_Arima]],AVERAGE(Table2[Bias_Arima]),_xlfn.STDEV.P(Table2[Bias_Arima]),FALSE)</f>
        <v>0.66937390048300416</v>
      </c>
      <c r="P641">
        <f>Table2[[#This Row],[WA]]-Table2[[#This Row],[Actual]]</f>
        <v>-1.1666666666666705</v>
      </c>
      <c r="Q641">
        <f>_xlfn.NORM.DIST(Table2[[#This Row],[Bias_WA]],AVERAGE(Table2[Bias_WA]),_xlfn.STDEV.P(Table2[Bias_WA]),FALSE)</f>
        <v>0.44490670296460549</v>
      </c>
      <c r="R641">
        <f>ABS(Table2[[#This Row],[Bias_Arima]])</f>
        <v>0.27878078942390072</v>
      </c>
      <c r="S641">
        <f>ABS(Table2[[#This Row],[Bias_WA]])</f>
        <v>1.1666666666666705</v>
      </c>
    </row>
    <row r="642" spans="1:19" x14ac:dyDescent="0.2">
      <c r="A642" t="str">
        <f>CONCATENATE(Table2[[#This Row],[Sector]],YEAR(Table2[[#This Row],[Cutoff]]),ROUNDUP(MONTH(Table2[[#This Row],[Cutoff]])/3,0),YEAR(Table2[[#This Row],[TargetDate]]),ROUNDUP(MONTH(Table2[[#This Row],[TargetDate]])/3,0))</f>
        <v>G Handel2020120202</v>
      </c>
      <c r="B642" t="s">
        <v>25</v>
      </c>
      <c r="C642" s="3">
        <v>43831</v>
      </c>
      <c r="D642" s="3">
        <v>43922</v>
      </c>
      <c r="E642">
        <v>1</v>
      </c>
      <c r="F642">
        <v>3.517897780650721</v>
      </c>
      <c r="G642">
        <v>4.3</v>
      </c>
      <c r="H642">
        <v>0.78210221934927837</v>
      </c>
      <c r="I642">
        <v>18.18842370579717</v>
      </c>
      <c r="J642">
        <v>-0.78210221934927837</v>
      </c>
      <c r="K642">
        <f>_xlfn.NORM.DIST(Table2[[#This Row],[Bias_RF]],AVERAGE(Table2[Bias_RF]),_xlfn.STDEV.P(Table2[Bias_RF]),FALSE)</f>
        <v>0.5374679181904839</v>
      </c>
      <c r="L642">
        <f>VLOOKUP(Table2[[#This Row],[Key]],[1]!Table1[#Data],7,0)</f>
        <v>4.0190027277869298</v>
      </c>
      <c r="M642">
        <f>VLOOKUP(Table2[[#This Row],[Key]],[1]!Table1[#Data],8,0)</f>
        <v>3.4</v>
      </c>
      <c r="N642">
        <f>Table2[[#This Row],[Auto Arima]]-Table2[[#This Row],[Actual]]</f>
        <v>-0.28099727221307003</v>
      </c>
      <c r="O642">
        <f>_xlfn.NORM.DIST(Table2[[#This Row],[Bias_Arima]],AVERAGE(Table2[Bias_Arima]),_xlfn.STDEV.P(Table2[Bias_Arima]),FALSE)</f>
        <v>0.66890096359538154</v>
      </c>
      <c r="P642">
        <f>Table2[[#This Row],[WA]]-Table2[[#This Row],[Actual]]</f>
        <v>-0.89999999999999991</v>
      </c>
      <c r="Q642">
        <f>_xlfn.NORM.DIST(Table2[[#This Row],[Bias_WA]],AVERAGE(Table2[Bias_WA]),_xlfn.STDEV.P(Table2[Bias_WA]),FALSE)</f>
        <v>0.63055238523174595</v>
      </c>
      <c r="R642">
        <f>ABS(Table2[[#This Row],[Bias_Arima]])</f>
        <v>0.28099727221307003</v>
      </c>
      <c r="S642">
        <f>ABS(Table2[[#This Row],[Bias_WA]])</f>
        <v>0.89999999999999991</v>
      </c>
    </row>
    <row r="643" spans="1:19" x14ac:dyDescent="0.2">
      <c r="A643" t="str">
        <f>CONCATENATE(Table2[[#This Row],[Sector]],YEAR(Table2[[#This Row],[Cutoff]]),ROUNDUP(MONTH(Table2[[#This Row],[Cutoff]])/3,0),YEAR(Table2[[#This Row],[TargetDate]]),ROUNDUP(MONTH(Table2[[#This Row],[TargetDate]])/3,0))</f>
        <v>G Handel2020120203</v>
      </c>
      <c r="B643" t="s">
        <v>25</v>
      </c>
      <c r="C643" s="3">
        <v>43831</v>
      </c>
      <c r="D643" s="3">
        <v>44013</v>
      </c>
      <c r="E643">
        <v>2</v>
      </c>
      <c r="F643">
        <v>3.5247644473173878</v>
      </c>
      <c r="G643">
        <v>4</v>
      </c>
      <c r="H643">
        <v>0.47523555268261181</v>
      </c>
      <c r="I643">
        <v>11.880888817065291</v>
      </c>
      <c r="J643">
        <v>-0.47523555268261181</v>
      </c>
      <c r="K643">
        <f>_xlfn.NORM.DIST(Table2[[#This Row],[Bias_RF]],AVERAGE(Table2[Bias_RF]),_xlfn.STDEV.P(Table2[Bias_RF]),FALSE)</f>
        <v>0.52907435499826883</v>
      </c>
      <c r="L643">
        <f>VLOOKUP(Table2[[#This Row],[Key]],[1]!Table1[#Data],7,0)</f>
        <v>3.8635808029185799</v>
      </c>
      <c r="M643">
        <f>VLOOKUP(Table2[[#This Row],[Key]],[1]!Table1[#Data],8,0)</f>
        <v>3.2666666666666599</v>
      </c>
      <c r="N643">
        <f>Table2[[#This Row],[Auto Arima]]-Table2[[#This Row],[Actual]]</f>
        <v>-0.13641919708142014</v>
      </c>
      <c r="O643">
        <f>_xlfn.NORM.DIST(Table2[[#This Row],[Bias_Arima]],AVERAGE(Table2[Bias_Arima]),_xlfn.STDEV.P(Table2[Bias_Arima]),FALSE)</f>
        <v>0.67977262772074354</v>
      </c>
      <c r="P643">
        <f>Table2[[#This Row],[WA]]-Table2[[#This Row],[Actual]]</f>
        <v>-0.73333333333334005</v>
      </c>
      <c r="Q643">
        <f>_xlfn.NORM.DIST(Table2[[#This Row],[Bias_WA]],AVERAGE(Table2[Bias_WA]),_xlfn.STDEV.P(Table2[Bias_WA]),FALSE)</f>
        <v>0.69881636677069725</v>
      </c>
      <c r="R643">
        <f>ABS(Table2[[#This Row],[Bias_Arima]])</f>
        <v>0.13641919708142014</v>
      </c>
      <c r="S643">
        <f>ABS(Table2[[#This Row],[Bias_WA]])</f>
        <v>0.73333333333334005</v>
      </c>
    </row>
    <row r="644" spans="1:19" x14ac:dyDescent="0.2">
      <c r="A644" t="str">
        <f>CONCATENATE(Table2[[#This Row],[Sector]],YEAR(Table2[[#This Row],[Cutoff]]),ROUNDUP(MONTH(Table2[[#This Row],[Cutoff]])/3,0),YEAR(Table2[[#This Row],[TargetDate]]),ROUNDUP(MONTH(Table2[[#This Row],[TargetDate]])/3,0))</f>
        <v>G Handel2020120204</v>
      </c>
      <c r="B644" t="s">
        <v>25</v>
      </c>
      <c r="C644" s="3">
        <v>43831</v>
      </c>
      <c r="D644" s="3">
        <v>44105</v>
      </c>
      <c r="E644">
        <v>3</v>
      </c>
      <c r="F644">
        <v>3.6137711933491339</v>
      </c>
      <c r="G644">
        <v>4.5999999999999996</v>
      </c>
      <c r="H644">
        <v>0.98622880665086576</v>
      </c>
      <c r="I644">
        <v>21.43975666632317</v>
      </c>
      <c r="J644">
        <v>-0.98622880665086576</v>
      </c>
      <c r="K644">
        <f>_xlfn.NORM.DIST(Table2[[#This Row],[Bias_RF]],AVERAGE(Table2[Bias_RF]),_xlfn.STDEV.P(Table2[Bias_RF]),FALSE)</f>
        <v>0.49266362339620295</v>
      </c>
      <c r="L644">
        <f>VLOOKUP(Table2[[#This Row],[Key]],[1]!Table1[#Data],7,0)</f>
        <v>4.3919644847623003</v>
      </c>
      <c r="M644">
        <f>VLOOKUP(Table2[[#This Row],[Key]],[1]!Table1[#Data],8,0)</f>
        <v>3.7333333333333298</v>
      </c>
      <c r="N644">
        <f>Table2[[#This Row],[Auto Arima]]-Table2[[#This Row],[Actual]]</f>
        <v>-0.20803551523769936</v>
      </c>
      <c r="O644">
        <f>_xlfn.NORM.DIST(Table2[[#This Row],[Bias_Arima]],AVERAGE(Table2[Bias_Arima]),_xlfn.STDEV.P(Table2[Bias_Arima]),FALSE)</f>
        <v>0.67951772473597705</v>
      </c>
      <c r="P644">
        <f>Table2[[#This Row],[WA]]-Table2[[#This Row],[Actual]]</f>
        <v>-0.8666666666666698</v>
      </c>
      <c r="Q644">
        <f>_xlfn.NORM.DIST(Table2[[#This Row],[Bias_WA]],AVERAGE(Table2[Bias_WA]),_xlfn.STDEV.P(Table2[Bias_WA]),FALSE)</f>
        <v>0.64822748887047821</v>
      </c>
      <c r="R644">
        <f>ABS(Table2[[#This Row],[Bias_Arima]])</f>
        <v>0.20803551523769936</v>
      </c>
      <c r="S644">
        <f>ABS(Table2[[#This Row],[Bias_WA]])</f>
        <v>0.8666666666666698</v>
      </c>
    </row>
    <row r="645" spans="1:19" x14ac:dyDescent="0.2">
      <c r="A645" t="str">
        <f>CONCATENATE(Table2[[#This Row],[Sector]],YEAR(Table2[[#This Row],[Cutoff]]),ROUNDUP(MONTH(Table2[[#This Row],[Cutoff]])/3,0),YEAR(Table2[[#This Row],[TargetDate]]),ROUNDUP(MONTH(Table2[[#This Row],[TargetDate]])/3,0))</f>
        <v>G Handel2020120211</v>
      </c>
      <c r="B645" t="s">
        <v>25</v>
      </c>
      <c r="C645" s="3">
        <v>43831</v>
      </c>
      <c r="D645" s="3">
        <v>44197</v>
      </c>
      <c r="E645">
        <v>4</v>
      </c>
      <c r="F645">
        <v>3.8772930187459589</v>
      </c>
      <c r="G645">
        <v>4.5999999999999996</v>
      </c>
      <c r="H645">
        <v>0.72270698125404031</v>
      </c>
      <c r="I645">
        <v>15.711021331609571</v>
      </c>
      <c r="J645">
        <v>-0.72270698125404031</v>
      </c>
      <c r="K645">
        <f>_xlfn.NORM.DIST(Table2[[#This Row],[Bias_RF]],AVERAGE(Table2[Bias_RF]),_xlfn.STDEV.P(Table2[Bias_RF]),FALSE)</f>
        <v>0.54324676540299155</v>
      </c>
      <c r="L645">
        <f>VLOOKUP(Table2[[#This Row],[Key]],[1]!Table1[#Data],7,0)</f>
        <v>5.2090935074885802</v>
      </c>
      <c r="M645">
        <f>VLOOKUP(Table2[[#This Row],[Key]],[1]!Table1[#Data],8,0)</f>
        <v>4.2666666666666604</v>
      </c>
      <c r="N645">
        <f>Table2[[#This Row],[Auto Arima]]-Table2[[#This Row],[Actual]]</f>
        <v>0.6090935074885806</v>
      </c>
      <c r="O645">
        <f>_xlfn.NORM.DIST(Table2[[#This Row],[Bias_Arima]],AVERAGE(Table2[Bias_Arima]),_xlfn.STDEV.P(Table2[Bias_Arima]),FALSE)</f>
        <v>0.28099311200862098</v>
      </c>
      <c r="P645">
        <f>Table2[[#This Row],[WA]]-Table2[[#This Row],[Actual]]</f>
        <v>-0.33333333333333925</v>
      </c>
      <c r="Q645">
        <f>_xlfn.NORM.DIST(Table2[[#This Row],[Bias_WA]],AVERAGE(Table2[Bias_WA]),_xlfn.STDEV.P(Table2[Bias_WA]),FALSE)</f>
        <v>0.62306179826912489</v>
      </c>
      <c r="R645">
        <f>ABS(Table2[[#This Row],[Bias_Arima]])</f>
        <v>0.6090935074885806</v>
      </c>
      <c r="S645">
        <f>ABS(Table2[[#This Row],[Bias_WA]])</f>
        <v>0.33333333333333925</v>
      </c>
    </row>
    <row r="646" spans="1:19" x14ac:dyDescent="0.2">
      <c r="A646" t="str">
        <f>CONCATENATE(Table2[[#This Row],[Sector]],YEAR(Table2[[#This Row],[Cutoff]]),ROUNDUP(MONTH(Table2[[#This Row],[Cutoff]])/3,0),YEAR(Table2[[#This Row],[TargetDate]]),ROUNDUP(MONTH(Table2[[#This Row],[TargetDate]])/3,0))</f>
        <v>G Handel2020120212</v>
      </c>
      <c r="B646" t="s">
        <v>25</v>
      </c>
      <c r="C646" s="3">
        <v>43831</v>
      </c>
      <c r="D646" s="3">
        <v>44287</v>
      </c>
      <c r="E646">
        <v>5</v>
      </c>
      <c r="F646">
        <v>3.5469311139840549</v>
      </c>
      <c r="G646">
        <v>4.3</v>
      </c>
      <c r="H646">
        <v>0.7530688860159449</v>
      </c>
      <c r="I646">
        <v>17.513229907347561</v>
      </c>
      <c r="J646">
        <v>-0.7530688860159449</v>
      </c>
      <c r="K646">
        <f>_xlfn.NORM.DIST(Table2[[#This Row],[Bias_RF]],AVERAGE(Table2[Bias_RF]),_xlfn.STDEV.P(Table2[Bias_RF]),FALSE)</f>
        <v>0.54073041370406494</v>
      </c>
      <c r="L646">
        <f>VLOOKUP(Table2[[#This Row],[Key]],[1]!Table1[#Data],7,0)</f>
        <v>4.4280962352755102</v>
      </c>
      <c r="M646">
        <f>VLOOKUP(Table2[[#This Row],[Key]],[1]!Table1[#Data],8,0)</f>
        <v>3.4</v>
      </c>
      <c r="N646">
        <f>Table2[[#This Row],[Auto Arima]]-Table2[[#This Row],[Actual]]</f>
        <v>0.1280962352755104</v>
      </c>
      <c r="O646">
        <f>_xlfn.NORM.DIST(Table2[[#This Row],[Bias_Arima]],AVERAGE(Table2[Bias_Arima]),_xlfn.STDEV.P(Table2[Bias_Arima]),FALSE)</f>
        <v>0.59802601171292757</v>
      </c>
      <c r="P646">
        <f>Table2[[#This Row],[WA]]-Table2[[#This Row],[Actual]]</f>
        <v>-0.89999999999999991</v>
      </c>
      <c r="Q646">
        <f>_xlfn.NORM.DIST(Table2[[#This Row],[Bias_WA]],AVERAGE(Table2[Bias_WA]),_xlfn.STDEV.P(Table2[Bias_WA]),FALSE)</f>
        <v>0.63055238523174595</v>
      </c>
      <c r="R646">
        <f>ABS(Table2[[#This Row],[Bias_Arima]])</f>
        <v>0.1280962352755104</v>
      </c>
      <c r="S646">
        <f>ABS(Table2[[#This Row],[Bias_WA]])</f>
        <v>0.89999999999999991</v>
      </c>
    </row>
    <row r="647" spans="1:19" x14ac:dyDescent="0.2">
      <c r="A647" t="str">
        <f>CONCATENATE(Table2[[#This Row],[Sector]],YEAR(Table2[[#This Row],[Cutoff]]),ROUNDUP(MONTH(Table2[[#This Row],[Cutoff]])/3,0),YEAR(Table2[[#This Row],[TargetDate]]),ROUNDUP(MONTH(Table2[[#This Row],[TargetDate]])/3,0))</f>
        <v>G Handel2020120213</v>
      </c>
      <c r="B647" t="s">
        <v>25</v>
      </c>
      <c r="C647" s="3">
        <v>43831</v>
      </c>
      <c r="D647" s="3">
        <v>44378</v>
      </c>
      <c r="E647">
        <v>6</v>
      </c>
      <c r="F647">
        <v>3.5226692092221499</v>
      </c>
      <c r="G647">
        <v>4.3</v>
      </c>
      <c r="H647">
        <v>0.7773307907778495</v>
      </c>
      <c r="I647">
        <v>18.077460250647661</v>
      </c>
      <c r="J647">
        <v>-0.7773307907778495</v>
      </c>
      <c r="K647">
        <f>_xlfn.NORM.DIST(Table2[[#This Row],[Bias_RF]],AVERAGE(Table2[Bias_RF]),_xlfn.STDEV.P(Table2[Bias_RF]),FALSE)</f>
        <v>0.53806095948004318</v>
      </c>
      <c r="L647">
        <f>VLOOKUP(Table2[[#This Row],[Key]],[1]!Table1[#Data],7,0)</f>
        <v>4.1389400850121998</v>
      </c>
      <c r="M647">
        <f>VLOOKUP(Table2[[#This Row],[Key]],[1]!Table1[#Data],8,0)</f>
        <v>3.2666666666666599</v>
      </c>
      <c r="N647">
        <f>Table2[[#This Row],[Auto Arima]]-Table2[[#This Row],[Actual]]</f>
        <v>-0.16105991498780003</v>
      </c>
      <c r="O647">
        <f>_xlfn.NORM.DIST(Table2[[#This Row],[Bias_Arima]],AVERAGE(Table2[Bias_Arima]),_xlfn.STDEV.P(Table2[Bias_Arima]),FALSE)</f>
        <v>0.68083185217063724</v>
      </c>
      <c r="P647">
        <f>Table2[[#This Row],[WA]]-Table2[[#This Row],[Actual]]</f>
        <v>-1.0333333333333399</v>
      </c>
      <c r="Q647">
        <f>_xlfn.NORM.DIST(Table2[[#This Row],[Bias_WA]],AVERAGE(Table2[Bias_WA]),_xlfn.STDEV.P(Table2[Bias_WA]),FALSE)</f>
        <v>0.54488722871600848</v>
      </c>
      <c r="R647">
        <f>ABS(Table2[[#This Row],[Bias_Arima]])</f>
        <v>0.16105991498780003</v>
      </c>
      <c r="S647">
        <f>ABS(Table2[[#This Row],[Bias_WA]])</f>
        <v>1.0333333333333399</v>
      </c>
    </row>
    <row r="648" spans="1:19" x14ac:dyDescent="0.2">
      <c r="A648" t="str">
        <f>CONCATENATE(Table2[[#This Row],[Sector]],YEAR(Table2[[#This Row],[Cutoff]]),ROUNDUP(MONTH(Table2[[#This Row],[Cutoff]])/3,0),YEAR(Table2[[#This Row],[TargetDate]]),ROUNDUP(MONTH(Table2[[#This Row],[TargetDate]])/3,0))</f>
        <v>G Handel2020120214</v>
      </c>
      <c r="B648" t="s">
        <v>25</v>
      </c>
      <c r="C648" s="3">
        <v>43831</v>
      </c>
      <c r="D648" s="3">
        <v>44470</v>
      </c>
      <c r="E648">
        <v>7</v>
      </c>
      <c r="F648">
        <v>3.8772930187459589</v>
      </c>
      <c r="G648">
        <v>4.9000000000000004</v>
      </c>
      <c r="H648">
        <v>1.022706981254041</v>
      </c>
      <c r="I648">
        <v>20.871571046000842</v>
      </c>
      <c r="J648">
        <v>-1.022706981254041</v>
      </c>
      <c r="K648">
        <f>_xlfn.NORM.DIST(Table2[[#This Row],[Bias_RF]],AVERAGE(Table2[Bias_RF]),_xlfn.STDEV.P(Table2[Bias_RF]),FALSE)</f>
        <v>0.48109595198831029</v>
      </c>
      <c r="L648">
        <f>VLOOKUP(Table2[[#This Row],[Key]],[1]!Table1[#Data],7,0)</f>
        <v>4.6245292062413501</v>
      </c>
      <c r="M648">
        <f>VLOOKUP(Table2[[#This Row],[Key]],[1]!Table1[#Data],8,0)</f>
        <v>3.7333333333333298</v>
      </c>
      <c r="N648">
        <f>Table2[[#This Row],[Auto Arima]]-Table2[[#This Row],[Actual]]</f>
        <v>-0.27547079375865025</v>
      </c>
      <c r="O648">
        <f>_xlfn.NORM.DIST(Table2[[#This Row],[Bias_Arima]],AVERAGE(Table2[Bias_Arima]),_xlfn.STDEV.P(Table2[Bias_Arima]),FALSE)</f>
        <v>0.67006293165531505</v>
      </c>
      <c r="P648">
        <f>Table2[[#This Row],[WA]]-Table2[[#This Row],[Actual]]</f>
        <v>-1.1666666666666705</v>
      </c>
      <c r="Q648">
        <f>_xlfn.NORM.DIST(Table2[[#This Row],[Bias_WA]],AVERAGE(Table2[Bias_WA]),_xlfn.STDEV.P(Table2[Bias_WA]),FALSE)</f>
        <v>0.44490670296460549</v>
      </c>
      <c r="R648">
        <f>ABS(Table2[[#This Row],[Bias_Arima]])</f>
        <v>0.27547079375865025</v>
      </c>
      <c r="S648">
        <f>ABS(Table2[[#This Row],[Bias_WA]])</f>
        <v>1.1666666666666705</v>
      </c>
    </row>
    <row r="649" spans="1:19" x14ac:dyDescent="0.2">
      <c r="A649" t="str">
        <f>CONCATENATE(Table2[[#This Row],[Sector]],YEAR(Table2[[#This Row],[Cutoff]]),ROUNDUP(MONTH(Table2[[#This Row],[Cutoff]])/3,0),YEAR(Table2[[#This Row],[TargetDate]]),ROUNDUP(MONTH(Table2[[#This Row],[TargetDate]])/3,0))</f>
        <v>G Handel2020120221</v>
      </c>
      <c r="B649" t="s">
        <v>25</v>
      </c>
      <c r="C649" s="3">
        <v>43831</v>
      </c>
      <c r="D649" s="3">
        <v>44562</v>
      </c>
      <c r="E649">
        <v>8</v>
      </c>
      <c r="F649">
        <v>3.8772930187459589</v>
      </c>
      <c r="G649">
        <v>5.8</v>
      </c>
      <c r="H649">
        <v>1.92270698125404</v>
      </c>
      <c r="I649">
        <v>33.150120366448967</v>
      </c>
      <c r="J649">
        <v>-1.92270698125404</v>
      </c>
      <c r="K649">
        <f>_xlfn.NORM.DIST(Table2[[#This Row],[Bias_RF]],AVERAGE(Table2[Bias_RF]),_xlfn.STDEV.P(Table2[Bias_RF]),FALSE)</f>
        <v>0.12174486684392401</v>
      </c>
      <c r="L649">
        <f>VLOOKUP(Table2[[#This Row],[Key]],[1]!Table1[#Data],7,0)</f>
        <v>5.5079550107866098</v>
      </c>
      <c r="M649">
        <f>VLOOKUP(Table2[[#This Row],[Key]],[1]!Table1[#Data],8,0)</f>
        <v>4.2666666666666604</v>
      </c>
      <c r="N649">
        <f>Table2[[#This Row],[Auto Arima]]-Table2[[#This Row],[Actual]]</f>
        <v>-0.29204498921339006</v>
      </c>
      <c r="O649">
        <f>_xlfn.NORM.DIST(Table2[[#This Row],[Bias_Arima]],AVERAGE(Table2[Bias_Arima]),_xlfn.STDEV.P(Table2[Bias_Arima]),FALSE)</f>
        <v>0.66640640233010329</v>
      </c>
      <c r="P649">
        <f>Table2[[#This Row],[WA]]-Table2[[#This Row],[Actual]]</f>
        <v>-1.5333333333333394</v>
      </c>
      <c r="Q649">
        <f>_xlfn.NORM.DIST(Table2[[#This Row],[Bias_WA]],AVERAGE(Table2[Bias_WA]),_xlfn.STDEV.P(Table2[Bias_WA]),FALSE)</f>
        <v>0.1901963963423686</v>
      </c>
      <c r="R649">
        <f>ABS(Table2[[#This Row],[Bias_Arima]])</f>
        <v>0.29204498921339006</v>
      </c>
      <c r="S649">
        <f>ABS(Table2[[#This Row],[Bias_WA]])</f>
        <v>1.5333333333333394</v>
      </c>
    </row>
    <row r="650" spans="1:19" x14ac:dyDescent="0.2">
      <c r="A650" t="str">
        <f>CONCATENATE(Table2[[#This Row],[Sector]],YEAR(Table2[[#This Row],[Cutoff]]),ROUNDUP(MONTH(Table2[[#This Row],[Cutoff]])/3,0),YEAR(Table2[[#This Row],[TargetDate]]),ROUNDUP(MONTH(Table2[[#This Row],[TargetDate]])/3,0))</f>
        <v>G Handel2020220203</v>
      </c>
      <c r="B650" t="s">
        <v>25</v>
      </c>
      <c r="C650" s="3">
        <v>43922</v>
      </c>
      <c r="D650" s="3">
        <v>44013</v>
      </c>
      <c r="E650">
        <v>1</v>
      </c>
      <c r="F650">
        <v>3.8711880605505602</v>
      </c>
      <c r="G650">
        <v>4</v>
      </c>
      <c r="H650">
        <v>0.12881193944943981</v>
      </c>
      <c r="I650">
        <v>3.2202984862359951</v>
      </c>
      <c r="J650">
        <v>-0.12881193944943981</v>
      </c>
      <c r="K650">
        <f>_xlfn.NORM.DIST(Table2[[#This Row],[Bias_RF]],AVERAGE(Table2[Bias_RF]),_xlfn.STDEV.P(Table2[Bias_RF]),FALSE)</f>
        <v>0.42064404759938889</v>
      </c>
      <c r="L650">
        <f>VLOOKUP(Table2[[#This Row],[Key]],[1]!Table1[#Data],7,0)</f>
        <v>4.1445780751316503</v>
      </c>
      <c r="M650">
        <f>VLOOKUP(Table2[[#This Row],[Key]],[1]!Table1[#Data],8,0)</f>
        <v>3.2666666666666599</v>
      </c>
      <c r="N650">
        <f>Table2[[#This Row],[Auto Arima]]-Table2[[#This Row],[Actual]]</f>
        <v>0.14457807513165033</v>
      </c>
      <c r="O650">
        <f>_xlfn.NORM.DIST(Table2[[#This Row],[Bias_Arima]],AVERAGE(Table2[Bias_Arima]),_xlfn.STDEV.P(Table2[Bias_Arima]),FALSE)</f>
        <v>0.58928200802609765</v>
      </c>
      <c r="P650">
        <f>Table2[[#This Row],[WA]]-Table2[[#This Row],[Actual]]</f>
        <v>-0.73333333333334005</v>
      </c>
      <c r="Q650">
        <f>_xlfn.NORM.DIST(Table2[[#This Row],[Bias_WA]],AVERAGE(Table2[Bias_WA]),_xlfn.STDEV.P(Table2[Bias_WA]),FALSE)</f>
        <v>0.69881636677069725</v>
      </c>
      <c r="R650">
        <f>ABS(Table2[[#This Row],[Bias_Arima]])</f>
        <v>0.14457807513165033</v>
      </c>
      <c r="S650">
        <f>ABS(Table2[[#This Row],[Bias_WA]])</f>
        <v>0.73333333333334005</v>
      </c>
    </row>
    <row r="651" spans="1:19" x14ac:dyDescent="0.2">
      <c r="A651" t="str">
        <f>CONCATENATE(Table2[[#This Row],[Sector]],YEAR(Table2[[#This Row],[Cutoff]]),ROUNDUP(MONTH(Table2[[#This Row],[Cutoff]])/3,0),YEAR(Table2[[#This Row],[TargetDate]]),ROUNDUP(MONTH(Table2[[#This Row],[TargetDate]])/3,0))</f>
        <v>G Handel2020220204</v>
      </c>
      <c r="B651" t="s">
        <v>25</v>
      </c>
      <c r="C651" s="3">
        <v>43922</v>
      </c>
      <c r="D651" s="3">
        <v>44105</v>
      </c>
      <c r="E651">
        <v>2</v>
      </c>
      <c r="F651">
        <v>3.8578974039849041</v>
      </c>
      <c r="G651">
        <v>4.5999999999999996</v>
      </c>
      <c r="H651">
        <v>0.74210259601509598</v>
      </c>
      <c r="I651">
        <v>16.132665130762959</v>
      </c>
      <c r="J651">
        <v>-0.74210259601509598</v>
      </c>
      <c r="K651">
        <f>_xlfn.NORM.DIST(Table2[[#This Row],[Bias_RF]],AVERAGE(Table2[Bias_RF]),_xlfn.STDEV.P(Table2[Bias_RF]),FALSE)</f>
        <v>0.54174564824018889</v>
      </c>
      <c r="L651">
        <f>VLOOKUP(Table2[[#This Row],[Key]],[1]!Table1[#Data],7,0)</f>
        <v>4.6729617569753703</v>
      </c>
      <c r="M651">
        <f>VLOOKUP(Table2[[#This Row],[Key]],[1]!Table1[#Data],8,0)</f>
        <v>3.7333333333333298</v>
      </c>
      <c r="N651">
        <f>Table2[[#This Row],[Auto Arima]]-Table2[[#This Row],[Actual]]</f>
        <v>7.2961756975370662E-2</v>
      </c>
      <c r="O651">
        <f>_xlfn.NORM.DIST(Table2[[#This Row],[Bias_Arima]],AVERAGE(Table2[Bias_Arima]),_xlfn.STDEV.P(Table2[Bias_Arima]),FALSE)</f>
        <v>0.62462724595520136</v>
      </c>
      <c r="P651">
        <f>Table2[[#This Row],[WA]]-Table2[[#This Row],[Actual]]</f>
        <v>-0.8666666666666698</v>
      </c>
      <c r="Q651">
        <f>_xlfn.NORM.DIST(Table2[[#This Row],[Bias_WA]],AVERAGE(Table2[Bias_WA]),_xlfn.STDEV.P(Table2[Bias_WA]),FALSE)</f>
        <v>0.64822748887047821</v>
      </c>
      <c r="R651">
        <f>ABS(Table2[[#This Row],[Bias_Arima]])</f>
        <v>7.2961756975370662E-2</v>
      </c>
      <c r="S651">
        <f>ABS(Table2[[#This Row],[Bias_WA]])</f>
        <v>0.8666666666666698</v>
      </c>
    </row>
    <row r="652" spans="1:19" x14ac:dyDescent="0.2">
      <c r="A652" t="str">
        <f>CONCATENATE(Table2[[#This Row],[Sector]],YEAR(Table2[[#This Row],[Cutoff]]),ROUNDUP(MONTH(Table2[[#This Row],[Cutoff]])/3,0),YEAR(Table2[[#This Row],[TargetDate]]),ROUNDUP(MONTH(Table2[[#This Row],[TargetDate]])/3,0))</f>
        <v>G Handel2020220211</v>
      </c>
      <c r="B652" t="s">
        <v>25</v>
      </c>
      <c r="C652" s="3">
        <v>43922</v>
      </c>
      <c r="D652" s="3">
        <v>44197</v>
      </c>
      <c r="E652">
        <v>3</v>
      </c>
      <c r="F652">
        <v>4.0465121767121772</v>
      </c>
      <c r="G652">
        <v>4.5999999999999996</v>
      </c>
      <c r="H652">
        <v>0.55348782328782242</v>
      </c>
      <c r="I652">
        <v>12.03234398451788</v>
      </c>
      <c r="J652">
        <v>-0.55348782328782242</v>
      </c>
      <c r="K652">
        <f>_xlfn.NORM.DIST(Table2[[#This Row],[Bias_RF]],AVERAGE(Table2[Bias_RF]),_xlfn.STDEV.P(Table2[Bias_RF]),FALSE)</f>
        <v>0.54016088367249449</v>
      </c>
      <c r="L652">
        <f>VLOOKUP(Table2[[#This Row],[Key]],[1]!Table1[#Data],7,0)</f>
        <v>5.4900907797016396</v>
      </c>
      <c r="M652">
        <f>VLOOKUP(Table2[[#This Row],[Key]],[1]!Table1[#Data],8,0)</f>
        <v>4.2666666666666604</v>
      </c>
      <c r="N652">
        <f>Table2[[#This Row],[Auto Arima]]-Table2[[#This Row],[Actual]]</f>
        <v>0.89009077970163997</v>
      </c>
      <c r="O652">
        <f>_xlfn.NORM.DIST(Table2[[#This Row],[Bias_Arima]],AVERAGE(Table2[Bias_Arima]),_xlfn.STDEV.P(Table2[Bias_Arima]),FALSE)</f>
        <v>0.13231672597428598</v>
      </c>
      <c r="P652">
        <f>Table2[[#This Row],[WA]]-Table2[[#This Row],[Actual]]</f>
        <v>-0.33333333333333925</v>
      </c>
      <c r="Q652">
        <f>_xlfn.NORM.DIST(Table2[[#This Row],[Bias_WA]],AVERAGE(Table2[Bias_WA]),_xlfn.STDEV.P(Table2[Bias_WA]),FALSE)</f>
        <v>0.62306179826912489</v>
      </c>
      <c r="R652">
        <f>ABS(Table2[[#This Row],[Bias_Arima]])</f>
        <v>0.89009077970163997</v>
      </c>
      <c r="S652">
        <f>ABS(Table2[[#This Row],[Bias_WA]])</f>
        <v>0.33333333333333925</v>
      </c>
    </row>
    <row r="653" spans="1:19" x14ac:dyDescent="0.2">
      <c r="A653" t="str">
        <f>CONCATENATE(Table2[[#This Row],[Sector]],YEAR(Table2[[#This Row],[Cutoff]]),ROUNDUP(MONTH(Table2[[#This Row],[Cutoff]])/3,0),YEAR(Table2[[#This Row],[TargetDate]]),ROUNDUP(MONTH(Table2[[#This Row],[TargetDate]])/3,0))</f>
        <v>G Handel2020220212</v>
      </c>
      <c r="B653" t="s">
        <v>25</v>
      </c>
      <c r="C653" s="3">
        <v>43922</v>
      </c>
      <c r="D653" s="3">
        <v>44287</v>
      </c>
      <c r="E653">
        <v>4</v>
      </c>
      <c r="F653">
        <v>3.86728806055056</v>
      </c>
      <c r="G653">
        <v>4.3</v>
      </c>
      <c r="H653">
        <v>0.43271193944943942</v>
      </c>
      <c r="I653">
        <v>10.063068359289289</v>
      </c>
      <c r="J653">
        <v>-0.43271193944943942</v>
      </c>
      <c r="K653">
        <f>_xlfn.NORM.DIST(Table2[[#This Row],[Bias_RF]],AVERAGE(Table2[Bias_RF]),_xlfn.STDEV.P(Table2[Bias_RF]),FALSE)</f>
        <v>0.5206397244912665</v>
      </c>
      <c r="L653">
        <f>VLOOKUP(Table2[[#This Row],[Key]],[1]!Table1[#Data],7,0)</f>
        <v>4.8312662345377397</v>
      </c>
      <c r="M653">
        <f>VLOOKUP(Table2[[#This Row],[Key]],[1]!Table1[#Data],8,0)</f>
        <v>3.7999999999999901</v>
      </c>
      <c r="N653">
        <f>Table2[[#This Row],[Auto Arima]]-Table2[[#This Row],[Actual]]</f>
        <v>0.53126623453773991</v>
      </c>
      <c r="O653">
        <f>_xlfn.NORM.DIST(Table2[[#This Row],[Bias_Arima]],AVERAGE(Table2[Bias_Arima]),_xlfn.STDEV.P(Table2[Bias_Arima]),FALSE)</f>
        <v>0.33236908321386377</v>
      </c>
      <c r="P653">
        <f>Table2[[#This Row],[WA]]-Table2[[#This Row],[Actual]]</f>
        <v>-0.50000000000000977</v>
      </c>
      <c r="Q653">
        <f>_xlfn.NORM.DIST(Table2[[#This Row],[Bias_WA]],AVERAGE(Table2[Bias_WA]),_xlfn.STDEV.P(Table2[Bias_WA]),FALSE)</f>
        <v>0.69538607388356732</v>
      </c>
      <c r="R653">
        <f>ABS(Table2[[#This Row],[Bias_Arima]])</f>
        <v>0.53126623453773991</v>
      </c>
      <c r="S653">
        <f>ABS(Table2[[#This Row],[Bias_WA]])</f>
        <v>0.50000000000000977</v>
      </c>
    </row>
    <row r="654" spans="1:19" x14ac:dyDescent="0.2">
      <c r="A654" t="str">
        <f>CONCATENATE(Table2[[#This Row],[Sector]],YEAR(Table2[[#This Row],[Cutoff]]),ROUNDUP(MONTH(Table2[[#This Row],[Cutoff]])/3,0),YEAR(Table2[[#This Row],[TargetDate]]),ROUNDUP(MONTH(Table2[[#This Row],[TargetDate]])/3,0))</f>
        <v>G Handel2020220213</v>
      </c>
      <c r="B654" t="s">
        <v>25</v>
      </c>
      <c r="C654" s="3">
        <v>43922</v>
      </c>
      <c r="D654" s="3">
        <v>44378</v>
      </c>
      <c r="E654">
        <v>5</v>
      </c>
      <c r="F654">
        <v>3.860121393883893</v>
      </c>
      <c r="G654">
        <v>4.3</v>
      </c>
      <c r="H654">
        <v>0.43987860611610641</v>
      </c>
      <c r="I654">
        <v>10.229735025955961</v>
      </c>
      <c r="J654">
        <v>-0.43987860611610641</v>
      </c>
      <c r="K654">
        <f>_xlfn.NORM.DIST(Table2[[#This Row],[Bias_RF]],AVERAGE(Table2[Bias_RF]),_xlfn.STDEV.P(Table2[Bias_RF]),FALSE)</f>
        <v>0.5221754455814217</v>
      </c>
      <c r="L654">
        <f>VLOOKUP(Table2[[#This Row],[Key]],[1]!Table1[#Data],7,0)</f>
        <v>4.5421100842744302</v>
      </c>
      <c r="M654">
        <f>VLOOKUP(Table2[[#This Row],[Key]],[1]!Table1[#Data],8,0)</f>
        <v>3.2666666666666599</v>
      </c>
      <c r="N654">
        <f>Table2[[#This Row],[Auto Arima]]-Table2[[#This Row],[Actual]]</f>
        <v>0.24211008427443037</v>
      </c>
      <c r="O654">
        <f>_xlfn.NORM.DIST(Table2[[#This Row],[Bias_Arima]],AVERAGE(Table2[Bias_Arima]),_xlfn.STDEV.P(Table2[Bias_Arima]),FALSE)</f>
        <v>0.53141626516390983</v>
      </c>
      <c r="P654">
        <f>Table2[[#This Row],[WA]]-Table2[[#This Row],[Actual]]</f>
        <v>-1.0333333333333399</v>
      </c>
      <c r="Q654">
        <f>_xlfn.NORM.DIST(Table2[[#This Row],[Bias_WA]],AVERAGE(Table2[Bias_WA]),_xlfn.STDEV.P(Table2[Bias_WA]),FALSE)</f>
        <v>0.54488722871600848</v>
      </c>
      <c r="R654">
        <f>ABS(Table2[[#This Row],[Bias_Arima]])</f>
        <v>0.24211008427443037</v>
      </c>
      <c r="S654">
        <f>ABS(Table2[[#This Row],[Bias_WA]])</f>
        <v>1.0333333333333399</v>
      </c>
    </row>
    <row r="655" spans="1:19" x14ac:dyDescent="0.2">
      <c r="A655" t="str">
        <f>CONCATENATE(Table2[[#This Row],[Sector]],YEAR(Table2[[#This Row],[Cutoff]]),ROUNDUP(MONTH(Table2[[#This Row],[Cutoff]])/3,0),YEAR(Table2[[#This Row],[TargetDate]]),ROUNDUP(MONTH(Table2[[#This Row],[TargetDate]])/3,0))</f>
        <v>G Handel2020220214</v>
      </c>
      <c r="B655" t="s">
        <v>25</v>
      </c>
      <c r="C655" s="3">
        <v>43922</v>
      </c>
      <c r="D655" s="3">
        <v>44470</v>
      </c>
      <c r="E655">
        <v>6</v>
      </c>
      <c r="F655">
        <v>4.0465121767121772</v>
      </c>
      <c r="G655">
        <v>4.9000000000000004</v>
      </c>
      <c r="H655">
        <v>0.85348782328782313</v>
      </c>
      <c r="I655">
        <v>17.418118842608639</v>
      </c>
      <c r="J655">
        <v>-0.85348782328782313</v>
      </c>
      <c r="K655">
        <f>_xlfn.NORM.DIST(Table2[[#This Row],[Bias_RF]],AVERAGE(Table2[Bias_RF]),_xlfn.STDEV.P(Table2[Bias_RF]),FALSE)</f>
        <v>0.52599293857009533</v>
      </c>
      <c r="L655">
        <f>VLOOKUP(Table2[[#This Row],[Key]],[1]!Table1[#Data],7,0)</f>
        <v>5.0276992055035796</v>
      </c>
      <c r="M655">
        <f>VLOOKUP(Table2[[#This Row],[Key]],[1]!Table1[#Data],8,0)</f>
        <v>3.7333333333333298</v>
      </c>
      <c r="N655">
        <f>Table2[[#This Row],[Auto Arima]]-Table2[[#This Row],[Actual]]</f>
        <v>0.12769920550357927</v>
      </c>
      <c r="O655">
        <f>_xlfn.NORM.DIST(Table2[[#This Row],[Bias_Arima]],AVERAGE(Table2[Bias_Arima]),_xlfn.STDEV.P(Table2[Bias_Arima]),FALSE)</f>
        <v>0.59823239850681997</v>
      </c>
      <c r="P655">
        <f>Table2[[#This Row],[WA]]-Table2[[#This Row],[Actual]]</f>
        <v>-1.1666666666666705</v>
      </c>
      <c r="Q655">
        <f>_xlfn.NORM.DIST(Table2[[#This Row],[Bias_WA]],AVERAGE(Table2[Bias_WA]),_xlfn.STDEV.P(Table2[Bias_WA]),FALSE)</f>
        <v>0.44490670296460549</v>
      </c>
      <c r="R655">
        <f>ABS(Table2[[#This Row],[Bias_Arima]])</f>
        <v>0.12769920550357927</v>
      </c>
      <c r="S655">
        <f>ABS(Table2[[#This Row],[Bias_WA]])</f>
        <v>1.1666666666666705</v>
      </c>
    </row>
    <row r="656" spans="1:19" x14ac:dyDescent="0.2">
      <c r="A656" t="str">
        <f>CONCATENATE(Table2[[#This Row],[Sector]],YEAR(Table2[[#This Row],[Cutoff]]),ROUNDUP(MONTH(Table2[[#This Row],[Cutoff]])/3,0),YEAR(Table2[[#This Row],[TargetDate]]),ROUNDUP(MONTH(Table2[[#This Row],[TargetDate]])/3,0))</f>
        <v>G Handel2020220221</v>
      </c>
      <c r="B656" t="s">
        <v>25</v>
      </c>
      <c r="C656" s="3">
        <v>43922</v>
      </c>
      <c r="D656" s="3">
        <v>44562</v>
      </c>
      <c r="E656">
        <v>7</v>
      </c>
      <c r="F656">
        <v>3.81479551004551</v>
      </c>
      <c r="G656">
        <v>5.8</v>
      </c>
      <c r="H656">
        <v>1.9852044899544901</v>
      </c>
      <c r="I656">
        <v>34.227663619904988</v>
      </c>
      <c r="J656">
        <v>-1.9852044899544901</v>
      </c>
      <c r="K656">
        <f>_xlfn.NORM.DIST(Table2[[#This Row],[Bias_RF]],AVERAGE(Table2[Bias_RF]),_xlfn.STDEV.P(Table2[Bias_RF]),FALSE)</f>
        <v>0.10461320801842708</v>
      </c>
      <c r="L656">
        <f>VLOOKUP(Table2[[#This Row],[Key]],[1]!Table1[#Data],7,0)</f>
        <v>5.9111250100488304</v>
      </c>
      <c r="M656">
        <f>VLOOKUP(Table2[[#This Row],[Key]],[1]!Table1[#Data],8,0)</f>
        <v>4.2666666666666604</v>
      </c>
      <c r="N656">
        <f>Table2[[#This Row],[Auto Arima]]-Table2[[#This Row],[Actual]]</f>
        <v>0.11112501004883057</v>
      </c>
      <c r="O656">
        <f>_xlfn.NORM.DIST(Table2[[#This Row],[Bias_Arima]],AVERAGE(Table2[Bias_Arima]),_xlfn.STDEV.P(Table2[Bias_Arima]),FALSE)</f>
        <v>0.6066633487532197</v>
      </c>
      <c r="P656">
        <f>Table2[[#This Row],[WA]]-Table2[[#This Row],[Actual]]</f>
        <v>-1.5333333333333394</v>
      </c>
      <c r="Q656">
        <f>_xlfn.NORM.DIST(Table2[[#This Row],[Bias_WA]],AVERAGE(Table2[Bias_WA]),_xlfn.STDEV.P(Table2[Bias_WA]),FALSE)</f>
        <v>0.1901963963423686</v>
      </c>
      <c r="R656">
        <f>ABS(Table2[[#This Row],[Bias_Arima]])</f>
        <v>0.11112501004883057</v>
      </c>
      <c r="S656">
        <f>ABS(Table2[[#This Row],[Bias_WA]])</f>
        <v>1.5333333333333394</v>
      </c>
    </row>
    <row r="657" spans="1:19" x14ac:dyDescent="0.2">
      <c r="A657" t="str">
        <f>CONCATENATE(Table2[[#This Row],[Sector]],YEAR(Table2[[#This Row],[Cutoff]]),ROUNDUP(MONTH(Table2[[#This Row],[Cutoff]])/3,0),YEAR(Table2[[#This Row],[TargetDate]]),ROUNDUP(MONTH(Table2[[#This Row],[TargetDate]])/3,0))</f>
        <v>G Handel2020220222</v>
      </c>
      <c r="B657" t="s">
        <v>25</v>
      </c>
      <c r="C657" s="3">
        <v>43922</v>
      </c>
      <c r="D657" s="3">
        <v>44652</v>
      </c>
      <c r="E657">
        <v>8</v>
      </c>
      <c r="F657">
        <v>3.81479551004551</v>
      </c>
      <c r="G657">
        <v>5</v>
      </c>
      <c r="H657">
        <v>1.18520448995449</v>
      </c>
      <c r="I657">
        <v>23.7040897990898</v>
      </c>
      <c r="J657">
        <v>-1.18520448995449</v>
      </c>
      <c r="K657">
        <f>_xlfn.NORM.DIST(Table2[[#This Row],[Bias_RF]],AVERAGE(Table2[Bias_RF]),_xlfn.STDEV.P(Table2[Bias_RF]),FALSE)</f>
        <v>0.41989212025971784</v>
      </c>
      <c r="L657">
        <f>VLOOKUP(Table2[[#This Row],[Key]],[1]!Table1[#Data],7,0)</f>
        <v>4.9102168291472799</v>
      </c>
      <c r="M657">
        <f>VLOOKUP(Table2[[#This Row],[Key]],[1]!Table1[#Data],8,0)</f>
        <v>3.7999999999999901</v>
      </c>
      <c r="N657">
        <f>Table2[[#This Row],[Auto Arima]]-Table2[[#This Row],[Actual]]</f>
        <v>-8.978317085272014E-2</v>
      </c>
      <c r="O657">
        <f>_xlfn.NORM.DIST(Table2[[#This Row],[Bias_Arima]],AVERAGE(Table2[Bias_Arima]),_xlfn.STDEV.P(Table2[Bias_Arima]),FALSE)</f>
        <v>0.67449867430127808</v>
      </c>
      <c r="P657">
        <f>Table2[[#This Row],[WA]]-Table2[[#This Row],[Actual]]</f>
        <v>-1.2000000000000099</v>
      </c>
      <c r="Q657">
        <f>_xlfn.NORM.DIST(Table2[[#This Row],[Bias_WA]],AVERAGE(Table2[Bias_WA]),_xlfn.STDEV.P(Table2[Bias_WA]),FALSE)</f>
        <v>0.41919120663794379</v>
      </c>
      <c r="R657">
        <f>ABS(Table2[[#This Row],[Bias_Arima]])</f>
        <v>8.978317085272014E-2</v>
      </c>
      <c r="S657">
        <f>ABS(Table2[[#This Row],[Bias_WA]])</f>
        <v>1.2000000000000099</v>
      </c>
    </row>
    <row r="658" spans="1:19" x14ac:dyDescent="0.2">
      <c r="A658" t="str">
        <f>CONCATENATE(Table2[[#This Row],[Sector]],YEAR(Table2[[#This Row],[Cutoff]]),ROUNDUP(MONTH(Table2[[#This Row],[Cutoff]])/3,0),YEAR(Table2[[#This Row],[TargetDate]]),ROUNDUP(MONTH(Table2[[#This Row],[TargetDate]])/3,0))</f>
        <v>G Handel2020320204</v>
      </c>
      <c r="B658" t="s">
        <v>25</v>
      </c>
      <c r="C658" s="3">
        <v>44013</v>
      </c>
      <c r="D658" s="3">
        <v>44105</v>
      </c>
      <c r="E658">
        <v>1</v>
      </c>
      <c r="F658">
        <v>3.9988644147132542</v>
      </c>
      <c r="G658">
        <v>4.5999999999999996</v>
      </c>
      <c r="H658">
        <v>0.60113558528674593</v>
      </c>
      <c r="I658">
        <v>13.06816489753796</v>
      </c>
      <c r="J658">
        <v>-0.60113558528674593</v>
      </c>
      <c r="K658">
        <f>_xlfn.NORM.DIST(Table2[[#This Row],[Bias_RF]],AVERAGE(Table2[Bias_RF]),_xlfn.STDEV.P(Table2[Bias_RF]),FALSE)</f>
        <v>0.54396577244486244</v>
      </c>
      <c r="L658">
        <f>VLOOKUP(Table2[[#This Row],[Key]],[1]!Table1[#Data],7,0)</f>
        <v>4.5960812637522102</v>
      </c>
      <c r="M658">
        <f>VLOOKUP(Table2[[#This Row],[Key]],[1]!Table1[#Data],8,0)</f>
        <v>3.7333333333333298</v>
      </c>
      <c r="N658">
        <f>Table2[[#This Row],[Auto Arima]]-Table2[[#This Row],[Actual]]</f>
        <v>-3.9187362477894894E-3</v>
      </c>
      <c r="O658">
        <f>_xlfn.NORM.DIST(Table2[[#This Row],[Bias_Arima]],AVERAGE(Table2[Bias_Arima]),_xlfn.STDEV.P(Table2[Bias_Arima]),FALSE)</f>
        <v>0.65396750656912372</v>
      </c>
      <c r="P658">
        <f>Table2[[#This Row],[WA]]-Table2[[#This Row],[Actual]]</f>
        <v>-0.8666666666666698</v>
      </c>
      <c r="Q658">
        <f>_xlfn.NORM.DIST(Table2[[#This Row],[Bias_WA]],AVERAGE(Table2[Bias_WA]),_xlfn.STDEV.P(Table2[Bias_WA]),FALSE)</f>
        <v>0.64822748887047821</v>
      </c>
      <c r="R658">
        <f>ABS(Table2[[#This Row],[Bias_Arima]])</f>
        <v>3.9187362477894894E-3</v>
      </c>
      <c r="S658">
        <f>ABS(Table2[[#This Row],[Bias_WA]])</f>
        <v>0.8666666666666698</v>
      </c>
    </row>
    <row r="659" spans="1:19" x14ac:dyDescent="0.2">
      <c r="A659" t="str">
        <f>CONCATENATE(Table2[[#This Row],[Sector]],YEAR(Table2[[#This Row],[Cutoff]]),ROUNDUP(MONTH(Table2[[#This Row],[Cutoff]])/3,0),YEAR(Table2[[#This Row],[TargetDate]]),ROUNDUP(MONTH(Table2[[#This Row],[TargetDate]])/3,0))</f>
        <v>G Handel2020320211</v>
      </c>
      <c r="B659" t="s">
        <v>25</v>
      </c>
      <c r="C659" s="3">
        <v>44013</v>
      </c>
      <c r="D659" s="3">
        <v>44197</v>
      </c>
      <c r="E659">
        <v>2</v>
      </c>
      <c r="F659">
        <v>4.1595137844611516</v>
      </c>
      <c r="G659">
        <v>4.5999999999999996</v>
      </c>
      <c r="H659">
        <v>0.44048621553884709</v>
      </c>
      <c r="I659">
        <v>9.5757872943227635</v>
      </c>
      <c r="J659">
        <v>-0.44048621553884709</v>
      </c>
      <c r="K659">
        <f>_xlfn.NORM.DIST(Table2[[#This Row],[Bias_RF]],AVERAGE(Table2[Bias_RF]),_xlfn.STDEV.P(Table2[Bias_RF]),FALSE)</f>
        <v>0.52230354979200688</v>
      </c>
      <c r="L659">
        <f>VLOOKUP(Table2[[#This Row],[Key]],[1]!Table1[#Data],7,0)</f>
        <v>5.4133087925002803</v>
      </c>
      <c r="M659">
        <f>VLOOKUP(Table2[[#This Row],[Key]],[1]!Table1[#Data],8,0)</f>
        <v>4.2666666666666604</v>
      </c>
      <c r="N659">
        <f>Table2[[#This Row],[Auto Arima]]-Table2[[#This Row],[Actual]]</f>
        <v>0.81330879250028065</v>
      </c>
      <c r="O659">
        <f>_xlfn.NORM.DIST(Table2[[#This Row],[Bias_Arima]],AVERAGE(Table2[Bias_Arima]),_xlfn.STDEV.P(Table2[Bias_Arima]),FALSE)</f>
        <v>0.16630607530198005</v>
      </c>
      <c r="P659">
        <f>Table2[[#This Row],[WA]]-Table2[[#This Row],[Actual]]</f>
        <v>-0.33333333333333925</v>
      </c>
      <c r="Q659">
        <f>_xlfn.NORM.DIST(Table2[[#This Row],[Bias_WA]],AVERAGE(Table2[Bias_WA]),_xlfn.STDEV.P(Table2[Bias_WA]),FALSE)</f>
        <v>0.62306179826912489</v>
      </c>
      <c r="R659">
        <f>ABS(Table2[[#This Row],[Bias_Arima]])</f>
        <v>0.81330879250028065</v>
      </c>
      <c r="S659">
        <f>ABS(Table2[[#This Row],[Bias_WA]])</f>
        <v>0.33333333333333925</v>
      </c>
    </row>
    <row r="660" spans="1:19" x14ac:dyDescent="0.2">
      <c r="A660" t="str">
        <f>CONCATENATE(Table2[[#This Row],[Sector]],YEAR(Table2[[#This Row],[Cutoff]]),ROUNDUP(MONTH(Table2[[#This Row],[Cutoff]])/3,0),YEAR(Table2[[#This Row],[TargetDate]]),ROUNDUP(MONTH(Table2[[#This Row],[TargetDate]])/3,0))</f>
        <v>G Handel2020320212</v>
      </c>
      <c r="B660" t="s">
        <v>25</v>
      </c>
      <c r="C660" s="3">
        <v>44013</v>
      </c>
      <c r="D660" s="3">
        <v>44287</v>
      </c>
      <c r="E660">
        <v>3</v>
      </c>
      <c r="F660">
        <v>4.0309775099513487</v>
      </c>
      <c r="G660">
        <v>4.3</v>
      </c>
      <c r="H660">
        <v>0.26902249004865109</v>
      </c>
      <c r="I660">
        <v>6.2563369778756064</v>
      </c>
      <c r="J660">
        <v>-0.26902249004865109</v>
      </c>
      <c r="K660">
        <f>_xlfn.NORM.DIST(Table2[[#This Row],[Bias_RF]],AVERAGE(Table2[Bias_RF]),_xlfn.STDEV.P(Table2[Bias_RF]),FALSE)</f>
        <v>0.47420516464463974</v>
      </c>
      <c r="L660">
        <f>VLOOKUP(Table2[[#This Row],[Key]],[1]!Table1[#Data],7,0)</f>
        <v>4.7935257423483897</v>
      </c>
      <c r="M660">
        <f>VLOOKUP(Table2[[#This Row],[Key]],[1]!Table1[#Data],8,0)</f>
        <v>3.7999999999999901</v>
      </c>
      <c r="N660">
        <f>Table2[[#This Row],[Auto Arima]]-Table2[[#This Row],[Actual]]</f>
        <v>0.49352574234838986</v>
      </c>
      <c r="O660">
        <f>_xlfn.NORM.DIST(Table2[[#This Row],[Bias_Arima]],AVERAGE(Table2[Bias_Arima]),_xlfn.STDEV.P(Table2[Bias_Arima]),FALSE)</f>
        <v>0.3582817872435069</v>
      </c>
      <c r="P660">
        <f>Table2[[#This Row],[WA]]-Table2[[#This Row],[Actual]]</f>
        <v>-0.50000000000000977</v>
      </c>
      <c r="Q660">
        <f>_xlfn.NORM.DIST(Table2[[#This Row],[Bias_WA]],AVERAGE(Table2[Bias_WA]),_xlfn.STDEV.P(Table2[Bias_WA]),FALSE)</f>
        <v>0.69538607388356732</v>
      </c>
      <c r="R660">
        <f>ABS(Table2[[#This Row],[Bias_Arima]])</f>
        <v>0.49352574234838986</v>
      </c>
      <c r="S660">
        <f>ABS(Table2[[#This Row],[Bias_WA]])</f>
        <v>0.50000000000000977</v>
      </c>
    </row>
    <row r="661" spans="1:19" x14ac:dyDescent="0.2">
      <c r="A661" t="str">
        <f>CONCATENATE(Table2[[#This Row],[Sector]],YEAR(Table2[[#This Row],[Cutoff]]),ROUNDUP(MONTH(Table2[[#This Row],[Cutoff]])/3,0),YEAR(Table2[[#This Row],[TargetDate]]),ROUNDUP(MONTH(Table2[[#This Row],[TargetDate]])/3,0))</f>
        <v>G Handel2020320213</v>
      </c>
      <c r="B661" t="s">
        <v>25</v>
      </c>
      <c r="C661" s="3">
        <v>44013</v>
      </c>
      <c r="D661" s="3">
        <v>44378</v>
      </c>
      <c r="E661">
        <v>4</v>
      </c>
      <c r="F661">
        <v>4.0248108432846834</v>
      </c>
      <c r="G661">
        <v>4.3</v>
      </c>
      <c r="H661">
        <v>0.2751891567153173</v>
      </c>
      <c r="I661">
        <v>6.3997478305887743</v>
      </c>
      <c r="J661">
        <v>-0.2751891567153173</v>
      </c>
      <c r="K661">
        <f>_xlfn.NORM.DIST(Table2[[#This Row],[Bias_RF]],AVERAGE(Table2[Bias_RF]),_xlfn.STDEV.P(Table2[Bias_RF]),FALSE)</f>
        <v>0.47630934144355674</v>
      </c>
      <c r="L661">
        <f>VLOOKUP(Table2[[#This Row],[Key]],[1]!Table1[#Data],7,0)</f>
        <v>4.3651211852626401</v>
      </c>
      <c r="M661">
        <f>VLOOKUP(Table2[[#This Row],[Key]],[1]!Table1[#Data],8,0)</f>
        <v>3.6</v>
      </c>
      <c r="N661">
        <f>Table2[[#This Row],[Auto Arima]]-Table2[[#This Row],[Actual]]</f>
        <v>6.5121185262640324E-2</v>
      </c>
      <c r="O661">
        <f>_xlfn.NORM.DIST(Table2[[#This Row],[Bias_Arima]],AVERAGE(Table2[Bias_Arima]),_xlfn.STDEV.P(Table2[Bias_Arima]),FALSE)</f>
        <v>0.62805319449841324</v>
      </c>
      <c r="P661">
        <f>Table2[[#This Row],[WA]]-Table2[[#This Row],[Actual]]</f>
        <v>-0.69999999999999973</v>
      </c>
      <c r="Q661">
        <f>_xlfn.NORM.DIST(Table2[[#This Row],[Bias_WA]],AVERAGE(Table2[Bias_WA]),_xlfn.STDEV.P(Table2[Bias_WA]),FALSE)</f>
        <v>0.70578855065157509</v>
      </c>
      <c r="R661">
        <f>ABS(Table2[[#This Row],[Bias_Arima]])</f>
        <v>6.5121185262640324E-2</v>
      </c>
      <c r="S661">
        <f>ABS(Table2[[#This Row],[Bias_WA]])</f>
        <v>0.69999999999999973</v>
      </c>
    </row>
    <row r="662" spans="1:19" x14ac:dyDescent="0.2">
      <c r="A662" t="str">
        <f>CONCATENATE(Table2[[#This Row],[Sector]],YEAR(Table2[[#This Row],[Cutoff]]),ROUNDUP(MONTH(Table2[[#This Row],[Cutoff]])/3,0),YEAR(Table2[[#This Row],[TargetDate]]),ROUNDUP(MONTH(Table2[[#This Row],[TargetDate]])/3,0))</f>
        <v>G Handel2020320214</v>
      </c>
      <c r="B662" t="s">
        <v>25</v>
      </c>
      <c r="C662" s="3">
        <v>44013</v>
      </c>
      <c r="D662" s="3">
        <v>44470</v>
      </c>
      <c r="E662">
        <v>5</v>
      </c>
      <c r="F662">
        <v>4.1595137844611516</v>
      </c>
      <c r="G662">
        <v>4.9000000000000004</v>
      </c>
      <c r="H662">
        <v>0.74048621553884786</v>
      </c>
      <c r="I662">
        <v>15.111963582425471</v>
      </c>
      <c r="J662">
        <v>-0.74048621553884786</v>
      </c>
      <c r="K662">
        <f>_xlfn.NORM.DIST(Table2[[#This Row],[Bias_RF]],AVERAGE(Table2[Bias_RF]),_xlfn.STDEV.P(Table2[Bias_RF]),FALSE)</f>
        <v>0.54188514696831092</v>
      </c>
      <c r="L662">
        <f>VLOOKUP(Table2[[#This Row],[Key]],[1]!Table1[#Data],7,0)</f>
        <v>4.91964228093555</v>
      </c>
      <c r="M662">
        <f>VLOOKUP(Table2[[#This Row],[Key]],[1]!Table1[#Data],8,0)</f>
        <v>3.7333333333333298</v>
      </c>
      <c r="N662">
        <f>Table2[[#This Row],[Auto Arima]]-Table2[[#This Row],[Actual]]</f>
        <v>1.964228093554965E-2</v>
      </c>
      <c r="O662">
        <f>_xlfn.NORM.DIST(Table2[[#This Row],[Bias_Arima]],AVERAGE(Table2[Bias_Arima]),_xlfn.STDEV.P(Table2[Bias_Arima]),FALSE)</f>
        <v>0.64601330170376259</v>
      </c>
      <c r="P662">
        <f>Table2[[#This Row],[WA]]-Table2[[#This Row],[Actual]]</f>
        <v>-1.1666666666666705</v>
      </c>
      <c r="Q662">
        <f>_xlfn.NORM.DIST(Table2[[#This Row],[Bias_WA]],AVERAGE(Table2[Bias_WA]),_xlfn.STDEV.P(Table2[Bias_WA]),FALSE)</f>
        <v>0.44490670296460549</v>
      </c>
      <c r="R662">
        <f>ABS(Table2[[#This Row],[Bias_Arima]])</f>
        <v>1.964228093554965E-2</v>
      </c>
      <c r="S662">
        <f>ABS(Table2[[#This Row],[Bias_WA]])</f>
        <v>1.1666666666666705</v>
      </c>
    </row>
    <row r="663" spans="1:19" x14ac:dyDescent="0.2">
      <c r="A663" t="str">
        <f>CONCATENATE(Table2[[#This Row],[Sector]],YEAR(Table2[[#This Row],[Cutoff]]),ROUNDUP(MONTH(Table2[[#This Row],[Cutoff]])/3,0),YEAR(Table2[[#This Row],[TargetDate]]),ROUNDUP(MONTH(Table2[[#This Row],[TargetDate]])/3,0))</f>
        <v>G Handel2020320221</v>
      </c>
      <c r="B663" t="s">
        <v>25</v>
      </c>
      <c r="C663" s="3">
        <v>44013</v>
      </c>
      <c r="D663" s="3">
        <v>44562</v>
      </c>
      <c r="E663">
        <v>6</v>
      </c>
      <c r="F663">
        <v>3.8426304511278189</v>
      </c>
      <c r="G663">
        <v>5.8</v>
      </c>
      <c r="H663">
        <v>1.957369548872181</v>
      </c>
      <c r="I663">
        <v>33.747750842623802</v>
      </c>
      <c r="J663">
        <v>-1.957369548872181</v>
      </c>
      <c r="K663">
        <f>_xlfn.NORM.DIST(Table2[[#This Row],[Bias_RF]],AVERAGE(Table2[Bias_RF]),_xlfn.STDEV.P(Table2[Bias_RF]),FALSE)</f>
        <v>0.11202439461486714</v>
      </c>
      <c r="L663">
        <f>VLOOKUP(Table2[[#This Row],[Key]],[1]!Table1[#Data],7,0)</f>
        <v>5.8030877866851602</v>
      </c>
      <c r="M663">
        <f>VLOOKUP(Table2[[#This Row],[Key]],[1]!Table1[#Data],8,0)</f>
        <v>4.2666666666666604</v>
      </c>
      <c r="N663">
        <f>Table2[[#This Row],[Auto Arima]]-Table2[[#This Row],[Actual]]</f>
        <v>3.0877866851604097E-3</v>
      </c>
      <c r="O663">
        <f>_xlfn.NORM.DIST(Table2[[#This Row],[Bias_Arima]],AVERAGE(Table2[Bias_Arima]),_xlfn.STDEV.P(Table2[Bias_Arima]),FALSE)</f>
        <v>0.65170202108743869</v>
      </c>
      <c r="P663">
        <f>Table2[[#This Row],[WA]]-Table2[[#This Row],[Actual]]</f>
        <v>-1.5333333333333394</v>
      </c>
      <c r="Q663">
        <f>_xlfn.NORM.DIST(Table2[[#This Row],[Bias_WA]],AVERAGE(Table2[Bias_WA]),_xlfn.STDEV.P(Table2[Bias_WA]),FALSE)</f>
        <v>0.1901963963423686</v>
      </c>
      <c r="R663">
        <f>ABS(Table2[[#This Row],[Bias_Arima]])</f>
        <v>3.0877866851604097E-3</v>
      </c>
      <c r="S663">
        <f>ABS(Table2[[#This Row],[Bias_WA]])</f>
        <v>1.5333333333333394</v>
      </c>
    </row>
    <row r="664" spans="1:19" x14ac:dyDescent="0.2">
      <c r="A664" t="str">
        <f>CONCATENATE(Table2[[#This Row],[Sector]],YEAR(Table2[[#This Row],[Cutoff]]),ROUNDUP(MONTH(Table2[[#This Row],[Cutoff]])/3,0),YEAR(Table2[[#This Row],[TargetDate]]),ROUNDUP(MONTH(Table2[[#This Row],[TargetDate]])/3,0))</f>
        <v>G Handel2020320222</v>
      </c>
      <c r="B664" t="s">
        <v>25</v>
      </c>
      <c r="C664" s="3">
        <v>44013</v>
      </c>
      <c r="D664" s="3">
        <v>44652</v>
      </c>
      <c r="E664">
        <v>7</v>
      </c>
      <c r="F664">
        <v>3.8426304511278189</v>
      </c>
      <c r="G664">
        <v>5</v>
      </c>
      <c r="H664">
        <v>1.1573695488721809</v>
      </c>
      <c r="I664">
        <v>23.14739097744361</v>
      </c>
      <c r="J664">
        <v>-1.1573695488721809</v>
      </c>
      <c r="K664">
        <f>_xlfn.NORM.DIST(Table2[[#This Row],[Bias_RF]],AVERAGE(Table2[Bias_RF]),_xlfn.STDEV.P(Table2[Bias_RF]),FALSE)</f>
        <v>0.43130256252325255</v>
      </c>
      <c r="L664">
        <f>VLOOKUP(Table2[[#This Row],[Key]],[1]!Table1[#Data],7,0)</f>
        <v>4.9253104746676399</v>
      </c>
      <c r="M664">
        <f>VLOOKUP(Table2[[#This Row],[Key]],[1]!Table1[#Data],8,0)</f>
        <v>3.7999999999999901</v>
      </c>
      <c r="N664">
        <f>Table2[[#This Row],[Auto Arima]]-Table2[[#This Row],[Actual]]</f>
        <v>-7.4689525332360063E-2</v>
      </c>
      <c r="O664">
        <f>_xlfn.NORM.DIST(Table2[[#This Row],[Bias_Arima]],AVERAGE(Table2[Bias_Arima]),_xlfn.STDEV.P(Table2[Bias_Arima]),FALSE)</f>
        <v>0.67188807697304731</v>
      </c>
      <c r="P664">
        <f>Table2[[#This Row],[WA]]-Table2[[#This Row],[Actual]]</f>
        <v>-1.2000000000000099</v>
      </c>
      <c r="Q664">
        <f>_xlfn.NORM.DIST(Table2[[#This Row],[Bias_WA]],AVERAGE(Table2[Bias_WA]),_xlfn.STDEV.P(Table2[Bias_WA]),FALSE)</f>
        <v>0.41919120663794379</v>
      </c>
      <c r="R664">
        <f>ABS(Table2[[#This Row],[Bias_Arima]])</f>
        <v>7.4689525332360063E-2</v>
      </c>
      <c r="S664">
        <f>ABS(Table2[[#This Row],[Bias_WA]])</f>
        <v>1.2000000000000099</v>
      </c>
    </row>
    <row r="665" spans="1:19" x14ac:dyDescent="0.2">
      <c r="A665" t="str">
        <f>CONCATENATE(Table2[[#This Row],[Sector]],YEAR(Table2[[#This Row],[Cutoff]]),ROUNDUP(MONTH(Table2[[#This Row],[Cutoff]])/3,0),YEAR(Table2[[#This Row],[TargetDate]]),ROUNDUP(MONTH(Table2[[#This Row],[TargetDate]])/3,0))</f>
        <v>G Handel2020320223</v>
      </c>
      <c r="B665" t="s">
        <v>25</v>
      </c>
      <c r="C665" s="3">
        <v>44013</v>
      </c>
      <c r="D665" s="3">
        <v>44743</v>
      </c>
      <c r="E665">
        <v>8</v>
      </c>
      <c r="F665">
        <v>3.8227637844611531</v>
      </c>
      <c r="G665">
        <v>4.5</v>
      </c>
      <c r="H665">
        <v>0.67723621553884694</v>
      </c>
      <c r="I665">
        <v>15.04969367864104</v>
      </c>
      <c r="J665">
        <v>-0.67723621553884694</v>
      </c>
      <c r="K665">
        <f>_xlfn.NORM.DIST(Table2[[#This Row],[Bias_RF]],AVERAGE(Table2[Bias_RF]),_xlfn.STDEV.P(Table2[Bias_RF]),FALSE)</f>
        <v>0.54527667082895659</v>
      </c>
      <c r="L665">
        <f>VLOOKUP(Table2[[#This Row],[Key]],[1]!Table1[#Data],7,0)</f>
        <v>4.4434040187961701</v>
      </c>
      <c r="M665">
        <f>VLOOKUP(Table2[[#This Row],[Key]],[1]!Table1[#Data],8,0)</f>
        <v>3.6</v>
      </c>
      <c r="N665">
        <f>Table2[[#This Row],[Auto Arima]]-Table2[[#This Row],[Actual]]</f>
        <v>-5.6595981203829915E-2</v>
      </c>
      <c r="O665">
        <f>_xlfn.NORM.DIST(Table2[[#This Row],[Bias_Arima]],AVERAGE(Table2[Bias_Arima]),_xlfn.STDEV.P(Table2[Bias_Arima]),FALSE)</f>
        <v>0.66818724340272329</v>
      </c>
      <c r="P665">
        <f>Table2[[#This Row],[WA]]-Table2[[#This Row],[Actual]]</f>
        <v>-0.89999999999999991</v>
      </c>
      <c r="Q665">
        <f>_xlfn.NORM.DIST(Table2[[#This Row],[Bias_WA]],AVERAGE(Table2[Bias_WA]),_xlfn.STDEV.P(Table2[Bias_WA]),FALSE)</f>
        <v>0.63055238523174595</v>
      </c>
      <c r="R665">
        <f>ABS(Table2[[#This Row],[Bias_Arima]])</f>
        <v>5.6595981203829915E-2</v>
      </c>
      <c r="S665">
        <f>ABS(Table2[[#This Row],[Bias_WA]])</f>
        <v>0.89999999999999991</v>
      </c>
    </row>
    <row r="666" spans="1:19" x14ac:dyDescent="0.2">
      <c r="A666" t="str">
        <f>CONCATENATE(Table2[[#This Row],[Sector]],YEAR(Table2[[#This Row],[Cutoff]]),ROUNDUP(MONTH(Table2[[#This Row],[Cutoff]])/3,0),YEAR(Table2[[#This Row],[TargetDate]]),ROUNDUP(MONTH(Table2[[#This Row],[TargetDate]])/3,0))</f>
        <v>G Handel2020420211</v>
      </c>
      <c r="B666" t="s">
        <v>25</v>
      </c>
      <c r="C666" s="3">
        <v>44105</v>
      </c>
      <c r="D666" s="3">
        <v>44197</v>
      </c>
      <c r="E666">
        <v>1</v>
      </c>
      <c r="F666">
        <v>4.3174888888888878</v>
      </c>
      <c r="G666">
        <v>4.5999999999999996</v>
      </c>
      <c r="H666">
        <v>0.28251111111111182</v>
      </c>
      <c r="I666">
        <v>6.1415458937198224</v>
      </c>
      <c r="J666">
        <v>-0.28251111111111182</v>
      </c>
      <c r="K666">
        <f>_xlfn.NORM.DIST(Table2[[#This Row],[Bias_RF]],AVERAGE(Table2[Bias_RF]),_xlfn.STDEV.P(Table2[Bias_RF]),FALSE)</f>
        <v>0.4787756436435962</v>
      </c>
      <c r="L666">
        <f>VLOOKUP(Table2[[#This Row],[Key]],[1]!Table1[#Data],7,0)</f>
        <v>5.4156555696288002</v>
      </c>
      <c r="M666">
        <f>VLOOKUP(Table2[[#This Row],[Key]],[1]!Table1[#Data],8,0)</f>
        <v>4.2666666666666604</v>
      </c>
      <c r="N666">
        <f>Table2[[#This Row],[Auto Arima]]-Table2[[#This Row],[Actual]]</f>
        <v>0.81565556962880059</v>
      </c>
      <c r="O666">
        <f>_xlfn.NORM.DIST(Table2[[#This Row],[Bias_Arima]],AVERAGE(Table2[Bias_Arima]),_xlfn.STDEV.P(Table2[Bias_Arima]),FALSE)</f>
        <v>0.16519001754978585</v>
      </c>
      <c r="P666">
        <f>Table2[[#This Row],[WA]]-Table2[[#This Row],[Actual]]</f>
        <v>-0.33333333333333925</v>
      </c>
      <c r="Q666">
        <f>_xlfn.NORM.DIST(Table2[[#This Row],[Bias_WA]],AVERAGE(Table2[Bias_WA]),_xlfn.STDEV.P(Table2[Bias_WA]),FALSE)</f>
        <v>0.62306179826912489</v>
      </c>
      <c r="R666">
        <f>ABS(Table2[[#This Row],[Bias_Arima]])</f>
        <v>0.81565556962880059</v>
      </c>
      <c r="S666">
        <f>ABS(Table2[[#This Row],[Bias_WA]])</f>
        <v>0.33333333333333925</v>
      </c>
    </row>
    <row r="667" spans="1:19" x14ac:dyDescent="0.2">
      <c r="A667" t="str">
        <f>CONCATENATE(Table2[[#This Row],[Sector]],YEAR(Table2[[#This Row],[Cutoff]]),ROUNDUP(MONTH(Table2[[#This Row],[Cutoff]])/3,0),YEAR(Table2[[#This Row],[TargetDate]]),ROUNDUP(MONTH(Table2[[#This Row],[TargetDate]])/3,0))</f>
        <v>G Handel2020420212</v>
      </c>
      <c r="B667" t="s">
        <v>25</v>
      </c>
      <c r="C667" s="3">
        <v>44105</v>
      </c>
      <c r="D667" s="3">
        <v>44287</v>
      </c>
      <c r="E667">
        <v>2</v>
      </c>
      <c r="F667">
        <v>4.2269235994397754</v>
      </c>
      <c r="G667">
        <v>4.3</v>
      </c>
      <c r="H667">
        <v>7.3076400560224464E-2</v>
      </c>
      <c r="I667">
        <v>1.699451175819173</v>
      </c>
      <c r="J667">
        <v>-7.3076400560224464E-2</v>
      </c>
      <c r="K667">
        <f>_xlfn.NORM.DIST(Table2[[#This Row],[Bias_RF]],AVERAGE(Table2[Bias_RF]),_xlfn.STDEV.P(Table2[Bias_RF]),FALSE)</f>
        <v>0.39699911622123324</v>
      </c>
      <c r="L667">
        <f>VLOOKUP(Table2[[#This Row],[Key]],[1]!Table1[#Data],7,0)</f>
        <v>4.7953396221811504</v>
      </c>
      <c r="M667">
        <f>VLOOKUP(Table2[[#This Row],[Key]],[1]!Table1[#Data],8,0)</f>
        <v>3.7999999999999901</v>
      </c>
      <c r="N667">
        <f>Table2[[#This Row],[Auto Arima]]-Table2[[#This Row],[Actual]]</f>
        <v>0.49533962218115057</v>
      </c>
      <c r="O667">
        <f>_xlfn.NORM.DIST(Table2[[#This Row],[Bias_Arima]],AVERAGE(Table2[Bias_Arima]),_xlfn.STDEV.P(Table2[Bias_Arima]),FALSE)</f>
        <v>0.3570252568506922</v>
      </c>
      <c r="P667">
        <f>Table2[[#This Row],[WA]]-Table2[[#This Row],[Actual]]</f>
        <v>-0.50000000000000977</v>
      </c>
      <c r="Q667">
        <f>_xlfn.NORM.DIST(Table2[[#This Row],[Bias_WA]],AVERAGE(Table2[Bias_WA]),_xlfn.STDEV.P(Table2[Bias_WA]),FALSE)</f>
        <v>0.69538607388356732</v>
      </c>
      <c r="R667">
        <f>ABS(Table2[[#This Row],[Bias_Arima]])</f>
        <v>0.49533962218115057</v>
      </c>
      <c r="S667">
        <f>ABS(Table2[[#This Row],[Bias_WA]])</f>
        <v>0.50000000000000977</v>
      </c>
    </row>
    <row r="668" spans="1:19" x14ac:dyDescent="0.2">
      <c r="A668" t="str">
        <f>CONCATENATE(Table2[[#This Row],[Sector]],YEAR(Table2[[#This Row],[Cutoff]]),ROUNDUP(MONTH(Table2[[#This Row],[Cutoff]])/3,0),YEAR(Table2[[#This Row],[TargetDate]]),ROUNDUP(MONTH(Table2[[#This Row],[TargetDate]])/3,0))</f>
        <v>G Handel2020420213</v>
      </c>
      <c r="B668" t="s">
        <v>25</v>
      </c>
      <c r="C668" s="3">
        <v>44105</v>
      </c>
      <c r="D668" s="3">
        <v>44378</v>
      </c>
      <c r="E668">
        <v>3</v>
      </c>
      <c r="F668">
        <v>4.2269235994397754</v>
      </c>
      <c r="G668">
        <v>4.3</v>
      </c>
      <c r="H668">
        <v>7.3076400560224464E-2</v>
      </c>
      <c r="I668">
        <v>1.699451175819173</v>
      </c>
      <c r="J668">
        <v>-7.3076400560224464E-2</v>
      </c>
      <c r="K668">
        <f>_xlfn.NORM.DIST(Table2[[#This Row],[Bias_RF]],AVERAGE(Table2[Bias_RF]),_xlfn.STDEV.P(Table2[Bias_RF]),FALSE)</f>
        <v>0.39699911622123324</v>
      </c>
      <c r="L668">
        <f>VLOOKUP(Table2[[#This Row],[Key]],[1]!Table1[#Data],7,0)</f>
        <v>4.3666573048104897</v>
      </c>
      <c r="M668">
        <f>VLOOKUP(Table2[[#This Row],[Key]],[1]!Table1[#Data],8,0)</f>
        <v>3.6</v>
      </c>
      <c r="N668">
        <f>Table2[[#This Row],[Auto Arima]]-Table2[[#This Row],[Actual]]</f>
        <v>6.6657304810489926E-2</v>
      </c>
      <c r="O668">
        <f>_xlfn.NORM.DIST(Table2[[#This Row],[Bias_Arima]],AVERAGE(Table2[Bias_Arima]),_xlfn.STDEV.P(Table2[Bias_Arima]),FALSE)</f>
        <v>0.62738935817583386</v>
      </c>
      <c r="P668">
        <f>Table2[[#This Row],[WA]]-Table2[[#This Row],[Actual]]</f>
        <v>-0.69999999999999973</v>
      </c>
      <c r="Q668">
        <f>_xlfn.NORM.DIST(Table2[[#This Row],[Bias_WA]],AVERAGE(Table2[Bias_WA]),_xlfn.STDEV.P(Table2[Bias_WA]),FALSE)</f>
        <v>0.70578855065157509</v>
      </c>
      <c r="R668">
        <f>ABS(Table2[[#This Row],[Bias_Arima]])</f>
        <v>6.6657304810489926E-2</v>
      </c>
      <c r="S668">
        <f>ABS(Table2[[#This Row],[Bias_WA]])</f>
        <v>0.69999999999999973</v>
      </c>
    </row>
    <row r="669" spans="1:19" x14ac:dyDescent="0.2">
      <c r="A669" t="str">
        <f>CONCATENATE(Table2[[#This Row],[Sector]],YEAR(Table2[[#This Row],[Cutoff]]),ROUNDUP(MONTH(Table2[[#This Row],[Cutoff]])/3,0),YEAR(Table2[[#This Row],[TargetDate]]),ROUNDUP(MONTH(Table2[[#This Row],[TargetDate]])/3,0))</f>
        <v>G Handel2020420214</v>
      </c>
      <c r="B669" t="s">
        <v>25</v>
      </c>
      <c r="C669" s="3">
        <v>44105</v>
      </c>
      <c r="D669" s="3">
        <v>44470</v>
      </c>
      <c r="E669">
        <v>4</v>
      </c>
      <c r="F669">
        <v>4.3174888888888878</v>
      </c>
      <c r="G669">
        <v>4.9000000000000004</v>
      </c>
      <c r="H669">
        <v>0.58251111111111253</v>
      </c>
      <c r="I669">
        <v>11.887981859410459</v>
      </c>
      <c r="J669">
        <v>-0.58251111111111253</v>
      </c>
      <c r="K669">
        <f>_xlfn.NORM.DIST(Table2[[#This Row],[Bias_RF]],AVERAGE(Table2[Bias_RF]),_xlfn.STDEV.P(Table2[Bias_RF]),FALSE)</f>
        <v>0.54274954345673621</v>
      </c>
      <c r="L669">
        <f>VLOOKUP(Table2[[#This Row],[Key]],[1]!Table1[#Data],7,0)</f>
        <v>4.9245351771224604</v>
      </c>
      <c r="M669">
        <f>VLOOKUP(Table2[[#This Row],[Key]],[1]!Table1[#Data],8,0)</f>
        <v>4.0999999999999996</v>
      </c>
      <c r="N669">
        <f>Table2[[#This Row],[Auto Arima]]-Table2[[#This Row],[Actual]]</f>
        <v>2.4535177122460006E-2</v>
      </c>
      <c r="O669">
        <f>_xlfn.NORM.DIST(Table2[[#This Row],[Bias_Arima]],AVERAGE(Table2[Bias_Arima]),_xlfn.STDEV.P(Table2[Bias_Arima]),FALSE)</f>
        <v>0.64424296993374564</v>
      </c>
      <c r="P669">
        <f>Table2[[#This Row],[WA]]-Table2[[#This Row],[Actual]]</f>
        <v>-0.80000000000000071</v>
      </c>
      <c r="Q669">
        <f>_xlfn.NORM.DIST(Table2[[#This Row],[Bias_WA]],AVERAGE(Table2[Bias_WA]),_xlfn.STDEV.P(Table2[Bias_WA]),FALSE)</f>
        <v>0.67783368585837811</v>
      </c>
      <c r="R669">
        <f>ABS(Table2[[#This Row],[Bias_Arima]])</f>
        <v>2.4535177122460006E-2</v>
      </c>
      <c r="S669">
        <f>ABS(Table2[[#This Row],[Bias_WA]])</f>
        <v>0.80000000000000071</v>
      </c>
    </row>
    <row r="670" spans="1:19" x14ac:dyDescent="0.2">
      <c r="A670" t="str">
        <f>CONCATENATE(Table2[[#This Row],[Sector]],YEAR(Table2[[#This Row],[Cutoff]]),ROUNDUP(MONTH(Table2[[#This Row],[Cutoff]])/3,0),YEAR(Table2[[#This Row],[TargetDate]]),ROUNDUP(MONTH(Table2[[#This Row],[TargetDate]])/3,0))</f>
        <v>G Handel2020420221</v>
      </c>
      <c r="B670" t="s">
        <v>25</v>
      </c>
      <c r="C670" s="3">
        <v>44105</v>
      </c>
      <c r="D670" s="3">
        <v>44562</v>
      </c>
      <c r="E670">
        <v>5</v>
      </c>
      <c r="F670">
        <v>3.868574603174602</v>
      </c>
      <c r="G670">
        <v>5.8</v>
      </c>
      <c r="H670">
        <v>1.9314253968253969</v>
      </c>
      <c r="I670">
        <v>33.300437876299952</v>
      </c>
      <c r="J670">
        <v>-1.9314253968253969</v>
      </c>
      <c r="K670">
        <f>_xlfn.NORM.DIST(Table2[[#This Row],[Bias_RF]],AVERAGE(Table2[Bias_RF]),_xlfn.STDEV.P(Table2[Bias_RF]),FALSE)</f>
        <v>0.11924850978219789</v>
      </c>
      <c r="L670">
        <f>VLOOKUP(Table2[[#This Row],[Key]],[1]!Table1[#Data],7,0)</f>
        <v>5.8065001235597897</v>
      </c>
      <c r="M670">
        <f>VLOOKUP(Table2[[#This Row],[Key]],[1]!Table1[#Data],8,0)</f>
        <v>4.2666666666666604</v>
      </c>
      <c r="N670">
        <f>Table2[[#This Row],[Auto Arima]]-Table2[[#This Row],[Actual]]</f>
        <v>6.5001235597899054E-3</v>
      </c>
      <c r="O670">
        <f>_xlfn.NORM.DIST(Table2[[#This Row],[Bias_Arima]],AVERAGE(Table2[Bias_Arima]),_xlfn.STDEV.P(Table2[Bias_Arima]),FALSE)</f>
        <v>0.65056783019773445</v>
      </c>
      <c r="P670">
        <f>Table2[[#This Row],[WA]]-Table2[[#This Row],[Actual]]</f>
        <v>-1.5333333333333394</v>
      </c>
      <c r="Q670">
        <f>_xlfn.NORM.DIST(Table2[[#This Row],[Bias_WA]],AVERAGE(Table2[Bias_WA]),_xlfn.STDEV.P(Table2[Bias_WA]),FALSE)</f>
        <v>0.1901963963423686</v>
      </c>
      <c r="R670">
        <f>ABS(Table2[[#This Row],[Bias_Arima]])</f>
        <v>6.5001235597899054E-3</v>
      </c>
      <c r="S670">
        <f>ABS(Table2[[#This Row],[Bias_WA]])</f>
        <v>1.5333333333333394</v>
      </c>
    </row>
    <row r="671" spans="1:19" x14ac:dyDescent="0.2">
      <c r="A671" t="str">
        <f>CONCATENATE(Table2[[#This Row],[Sector]],YEAR(Table2[[#This Row],[Cutoff]]),ROUNDUP(MONTH(Table2[[#This Row],[Cutoff]])/3,0),YEAR(Table2[[#This Row],[TargetDate]]),ROUNDUP(MONTH(Table2[[#This Row],[TargetDate]])/3,0))</f>
        <v>G Handel2020420222</v>
      </c>
      <c r="B671" t="s">
        <v>25</v>
      </c>
      <c r="C671" s="3">
        <v>44105</v>
      </c>
      <c r="D671" s="3">
        <v>44652</v>
      </c>
      <c r="E671">
        <v>6</v>
      </c>
      <c r="F671">
        <v>3.868574603174602</v>
      </c>
      <c r="G671">
        <v>5</v>
      </c>
      <c r="H671">
        <v>1.131425396825398</v>
      </c>
      <c r="I671">
        <v>22.628507936507951</v>
      </c>
      <c r="J671">
        <v>-1.131425396825398</v>
      </c>
      <c r="K671">
        <f>_xlfn.NORM.DIST(Table2[[#This Row],[Bias_RF]],AVERAGE(Table2[Bias_RF]),_xlfn.STDEV.P(Table2[Bias_RF]),FALSE)</f>
        <v>0.44164049838418995</v>
      </c>
      <c r="L671">
        <f>VLOOKUP(Table2[[#This Row],[Key]],[1]!Table1[#Data],7,0)</f>
        <v>4.9270421354556504</v>
      </c>
      <c r="M671">
        <f>VLOOKUP(Table2[[#This Row],[Key]],[1]!Table1[#Data],8,0)</f>
        <v>3.7999999999999901</v>
      </c>
      <c r="N671">
        <f>Table2[[#This Row],[Auto Arima]]-Table2[[#This Row],[Actual]]</f>
        <v>-7.2957864544349604E-2</v>
      </c>
      <c r="O671">
        <f>_xlfn.NORM.DIST(Table2[[#This Row],[Bias_Arima]],AVERAGE(Table2[Bias_Arima]),_xlfn.STDEV.P(Table2[Bias_Arima]),FALSE)</f>
        <v>0.67156071466847977</v>
      </c>
      <c r="P671">
        <f>Table2[[#This Row],[WA]]-Table2[[#This Row],[Actual]]</f>
        <v>-1.2000000000000099</v>
      </c>
      <c r="Q671">
        <f>_xlfn.NORM.DIST(Table2[[#This Row],[Bias_WA]],AVERAGE(Table2[Bias_WA]),_xlfn.STDEV.P(Table2[Bias_WA]),FALSE)</f>
        <v>0.41919120663794379</v>
      </c>
      <c r="R671">
        <f>ABS(Table2[[#This Row],[Bias_Arima]])</f>
        <v>7.2957864544349604E-2</v>
      </c>
      <c r="S671">
        <f>ABS(Table2[[#This Row],[Bias_WA]])</f>
        <v>1.2000000000000099</v>
      </c>
    </row>
    <row r="672" spans="1:19" x14ac:dyDescent="0.2">
      <c r="A672" t="str">
        <f>CONCATENATE(Table2[[#This Row],[Sector]],YEAR(Table2[[#This Row],[Cutoff]]),ROUNDUP(MONTH(Table2[[#This Row],[Cutoff]])/3,0),YEAR(Table2[[#This Row],[TargetDate]]),ROUNDUP(MONTH(Table2[[#This Row],[TargetDate]])/3,0))</f>
        <v>G Handel2020420223</v>
      </c>
      <c r="B672" t="s">
        <v>25</v>
      </c>
      <c r="C672" s="3">
        <v>44105</v>
      </c>
      <c r="D672" s="3">
        <v>44743</v>
      </c>
      <c r="E672">
        <v>7</v>
      </c>
      <c r="F672">
        <v>3.8265579365079359</v>
      </c>
      <c r="G672">
        <v>4.5</v>
      </c>
      <c r="H672">
        <v>0.6734420634920637</v>
      </c>
      <c r="I672">
        <v>14.96537918871253</v>
      </c>
      <c r="J672">
        <v>-0.6734420634920637</v>
      </c>
      <c r="K672">
        <f>_xlfn.NORM.DIST(Table2[[#This Row],[Bias_RF]],AVERAGE(Table2[Bias_RF]),_xlfn.STDEV.P(Table2[Bias_RF]),FALSE)</f>
        <v>0.54535108737755322</v>
      </c>
      <c r="L672">
        <f>VLOOKUP(Table2[[#This Row],[Key]],[1]!Table1[#Data],7,0)</f>
        <v>4.4447421858472103</v>
      </c>
      <c r="M672">
        <f>VLOOKUP(Table2[[#This Row],[Key]],[1]!Table1[#Data],8,0)</f>
        <v>3.6</v>
      </c>
      <c r="N672">
        <f>Table2[[#This Row],[Auto Arima]]-Table2[[#This Row],[Actual]]</f>
        <v>-5.5257814152789742E-2</v>
      </c>
      <c r="O672">
        <f>_xlfn.NORM.DIST(Table2[[#This Row],[Bias_Arima]],AVERAGE(Table2[Bias_Arima]),_xlfn.STDEV.P(Table2[Bias_Arima]),FALSE)</f>
        <v>0.66788904979891706</v>
      </c>
      <c r="P672">
        <f>Table2[[#This Row],[WA]]-Table2[[#This Row],[Actual]]</f>
        <v>-0.89999999999999991</v>
      </c>
      <c r="Q672">
        <f>_xlfn.NORM.DIST(Table2[[#This Row],[Bias_WA]],AVERAGE(Table2[Bias_WA]),_xlfn.STDEV.P(Table2[Bias_WA]),FALSE)</f>
        <v>0.63055238523174595</v>
      </c>
      <c r="R672">
        <f>ABS(Table2[[#This Row],[Bias_Arima]])</f>
        <v>5.5257814152789742E-2</v>
      </c>
      <c r="S672">
        <f>ABS(Table2[[#This Row],[Bias_WA]])</f>
        <v>0.89999999999999991</v>
      </c>
    </row>
    <row r="673" spans="1:19" x14ac:dyDescent="0.2">
      <c r="A673" t="str">
        <f>CONCATENATE(Table2[[#This Row],[Sector]],YEAR(Table2[[#This Row],[Cutoff]]),ROUNDUP(MONTH(Table2[[#This Row],[Cutoff]])/3,0),YEAR(Table2[[#This Row],[TargetDate]]),ROUNDUP(MONTH(Table2[[#This Row],[TargetDate]])/3,0))</f>
        <v>G Handel2020420224</v>
      </c>
      <c r="B673" t="s">
        <v>25</v>
      </c>
      <c r="C673" s="3">
        <v>44105</v>
      </c>
      <c r="D673" s="3">
        <v>44835</v>
      </c>
      <c r="E673">
        <v>8</v>
      </c>
      <c r="F673">
        <v>3.868574603174602</v>
      </c>
      <c r="G673">
        <v>4.9000000000000004</v>
      </c>
      <c r="H673">
        <v>1.0314253968253979</v>
      </c>
      <c r="I673">
        <v>21.04949789439587</v>
      </c>
      <c r="J673">
        <v>-1.0314253968253979</v>
      </c>
      <c r="K673">
        <f>_xlfn.NORM.DIST(Table2[[#This Row],[Bias_RF]],AVERAGE(Table2[Bias_RF]),_xlfn.STDEV.P(Table2[Bias_RF]),FALSE)</f>
        <v>0.47819550627324636</v>
      </c>
      <c r="L673">
        <f>VLOOKUP(Table2[[#This Row],[Key]],[1]!Table1[#Data],7,0)</f>
        <v>4.8341315474071003</v>
      </c>
      <c r="M673">
        <f>VLOOKUP(Table2[[#This Row],[Key]],[1]!Table1[#Data],8,0)</f>
        <v>4.0999999999999996</v>
      </c>
      <c r="N673">
        <f>Table2[[#This Row],[Auto Arima]]-Table2[[#This Row],[Actual]]</f>
        <v>-6.5868452592900084E-2</v>
      </c>
      <c r="O673">
        <f>_xlfn.NORM.DIST(Table2[[#This Row],[Bias_Arima]],AVERAGE(Table2[Bias_Arima]),_xlfn.STDEV.P(Table2[Bias_Arima]),FALSE)</f>
        <v>0.670161109130187</v>
      </c>
      <c r="P673">
        <f>Table2[[#This Row],[WA]]-Table2[[#This Row],[Actual]]</f>
        <v>-0.80000000000000071</v>
      </c>
      <c r="Q673">
        <f>_xlfn.NORM.DIST(Table2[[#This Row],[Bias_WA]],AVERAGE(Table2[Bias_WA]),_xlfn.STDEV.P(Table2[Bias_WA]),FALSE)</f>
        <v>0.67783368585837811</v>
      </c>
      <c r="R673">
        <f>ABS(Table2[[#This Row],[Bias_Arima]])</f>
        <v>6.5868452592900084E-2</v>
      </c>
      <c r="S673">
        <f>ABS(Table2[[#This Row],[Bias_WA]])</f>
        <v>0.80000000000000071</v>
      </c>
    </row>
    <row r="674" spans="1:19" x14ac:dyDescent="0.2">
      <c r="A674" t="str">
        <f>CONCATENATE(Table2[[#This Row],[Sector]],YEAR(Table2[[#This Row],[Cutoff]]),ROUNDUP(MONTH(Table2[[#This Row],[Cutoff]])/3,0),YEAR(Table2[[#This Row],[TargetDate]]),ROUNDUP(MONTH(Table2[[#This Row],[TargetDate]])/3,0))</f>
        <v>G Handel2021120212</v>
      </c>
      <c r="B674" t="s">
        <v>25</v>
      </c>
      <c r="C674" s="3">
        <v>44197</v>
      </c>
      <c r="D674" s="3">
        <v>44287</v>
      </c>
      <c r="E674">
        <v>1</v>
      </c>
      <c r="F674">
        <v>4.2470983512703331</v>
      </c>
      <c r="G674">
        <v>4.3</v>
      </c>
      <c r="H674">
        <v>5.2901648729666739E-2</v>
      </c>
      <c r="I674">
        <v>1.230270900689924</v>
      </c>
      <c r="J674">
        <v>-5.2901648729666739E-2</v>
      </c>
      <c r="K674">
        <f>_xlfn.NORM.DIST(Table2[[#This Row],[Bias_RF]],AVERAGE(Table2[Bias_RF]),_xlfn.STDEV.P(Table2[Bias_RF]),FALSE)</f>
        <v>0.38821571609035554</v>
      </c>
      <c r="L674">
        <f>VLOOKUP(Table2[[#This Row],[Key]],[1]!Table1[#Data],7,0)</f>
        <v>4.5582380786265704</v>
      </c>
      <c r="M674">
        <f>VLOOKUP(Table2[[#This Row],[Key]],[1]!Table1[#Data],8,0)</f>
        <v>3.7999999999999901</v>
      </c>
      <c r="N674">
        <f>Table2[[#This Row],[Auto Arima]]-Table2[[#This Row],[Actual]]</f>
        <v>0.25823807862657056</v>
      </c>
      <c r="O674">
        <f>_xlfn.NORM.DIST(Table2[[#This Row],[Bias_Arima]],AVERAGE(Table2[Bias_Arima]),_xlfn.STDEV.P(Table2[Bias_Arima]),FALSE)</f>
        <v>0.52101766434373609</v>
      </c>
      <c r="P674">
        <f>Table2[[#This Row],[WA]]-Table2[[#This Row],[Actual]]</f>
        <v>-0.50000000000000977</v>
      </c>
      <c r="Q674">
        <f>_xlfn.NORM.DIST(Table2[[#This Row],[Bias_WA]],AVERAGE(Table2[Bias_WA]),_xlfn.STDEV.P(Table2[Bias_WA]),FALSE)</f>
        <v>0.69538607388356732</v>
      </c>
      <c r="R674">
        <f>ABS(Table2[[#This Row],[Bias_Arima]])</f>
        <v>0.25823807862657056</v>
      </c>
      <c r="S674">
        <f>ABS(Table2[[#This Row],[Bias_WA]])</f>
        <v>0.50000000000000977</v>
      </c>
    </row>
    <row r="675" spans="1:19" x14ac:dyDescent="0.2">
      <c r="A675" t="str">
        <f>CONCATENATE(Table2[[#This Row],[Sector]],YEAR(Table2[[#This Row],[Cutoff]]),ROUNDUP(MONTH(Table2[[#This Row],[Cutoff]])/3,0),YEAR(Table2[[#This Row],[TargetDate]]),ROUNDUP(MONTH(Table2[[#This Row],[TargetDate]])/3,0))</f>
        <v>G Handel2021120213</v>
      </c>
      <c r="B675" t="s">
        <v>25</v>
      </c>
      <c r="C675" s="3">
        <v>44197</v>
      </c>
      <c r="D675" s="3">
        <v>44378</v>
      </c>
      <c r="E675">
        <v>2</v>
      </c>
      <c r="F675">
        <v>4.2470983512703331</v>
      </c>
      <c r="G675">
        <v>4.3</v>
      </c>
      <c r="H675">
        <v>5.2901648729666739E-2</v>
      </c>
      <c r="I675">
        <v>1.230270900689924</v>
      </c>
      <c r="J675">
        <v>-5.2901648729666739E-2</v>
      </c>
      <c r="K675">
        <f>_xlfn.NORM.DIST(Table2[[#This Row],[Bias_RF]],AVERAGE(Table2[Bias_RF]),_xlfn.STDEV.P(Table2[Bias_RF]),FALSE)</f>
        <v>0.38821571609035554</v>
      </c>
      <c r="L675">
        <f>VLOOKUP(Table2[[#This Row],[Key]],[1]!Table1[#Data],7,0)</f>
        <v>4.1659159365690197</v>
      </c>
      <c r="M675">
        <f>VLOOKUP(Table2[[#This Row],[Key]],[1]!Table1[#Data],8,0)</f>
        <v>3.6</v>
      </c>
      <c r="N675">
        <f>Table2[[#This Row],[Auto Arima]]-Table2[[#This Row],[Actual]]</f>
        <v>-0.13408406343098012</v>
      </c>
      <c r="O675">
        <f>_xlfn.NORM.DIST(Table2[[#This Row],[Bias_Arima]],AVERAGE(Table2[Bias_Arima]),_xlfn.STDEV.P(Table2[Bias_Arima]),FALSE)</f>
        <v>0.67960997326776584</v>
      </c>
      <c r="P675">
        <f>Table2[[#This Row],[WA]]-Table2[[#This Row],[Actual]]</f>
        <v>-0.69999999999999973</v>
      </c>
      <c r="Q675">
        <f>_xlfn.NORM.DIST(Table2[[#This Row],[Bias_WA]],AVERAGE(Table2[Bias_WA]),_xlfn.STDEV.P(Table2[Bias_WA]),FALSE)</f>
        <v>0.70578855065157509</v>
      </c>
      <c r="R675">
        <f>ABS(Table2[[#This Row],[Bias_Arima]])</f>
        <v>0.13408406343098012</v>
      </c>
      <c r="S675">
        <f>ABS(Table2[[#This Row],[Bias_WA]])</f>
        <v>0.69999999999999973</v>
      </c>
    </row>
    <row r="676" spans="1:19" x14ac:dyDescent="0.2">
      <c r="A676" t="str">
        <f>CONCATENATE(Table2[[#This Row],[Sector]],YEAR(Table2[[#This Row],[Cutoff]]),ROUNDUP(MONTH(Table2[[#This Row],[Cutoff]])/3,0),YEAR(Table2[[#This Row],[TargetDate]]),ROUNDUP(MONTH(Table2[[#This Row],[TargetDate]])/3,0))</f>
        <v>G Handel2021120214</v>
      </c>
      <c r="B676" t="s">
        <v>25</v>
      </c>
      <c r="C676" s="3">
        <v>44197</v>
      </c>
      <c r="D676" s="3">
        <v>44470</v>
      </c>
      <c r="E676">
        <v>3</v>
      </c>
      <c r="F676">
        <v>4.4669698412698411</v>
      </c>
      <c r="G676">
        <v>4.9000000000000004</v>
      </c>
      <c r="H676">
        <v>0.43303015873015932</v>
      </c>
      <c r="I676">
        <v>8.8373501781665151</v>
      </c>
      <c r="J676">
        <v>-0.43303015873015932</v>
      </c>
      <c r="K676">
        <f>_xlfn.NORM.DIST(Table2[[#This Row],[Bias_RF]],AVERAGE(Table2[Bias_RF]),_xlfn.STDEV.P(Table2[Bias_RF]),FALSE)</f>
        <v>0.52070887958319734</v>
      </c>
      <c r="L676">
        <f>VLOOKUP(Table2[[#This Row],[Key]],[1]!Table1[#Data],7,0)</f>
        <v>4.7884978655304398</v>
      </c>
      <c r="M676">
        <f>VLOOKUP(Table2[[#This Row],[Key]],[1]!Table1[#Data],8,0)</f>
        <v>4.0999999999999996</v>
      </c>
      <c r="N676">
        <f>Table2[[#This Row],[Auto Arima]]-Table2[[#This Row],[Actual]]</f>
        <v>-0.11150213446956059</v>
      </c>
      <c r="O676">
        <f>_xlfn.NORM.DIST(Table2[[#This Row],[Bias_Arima]],AVERAGE(Table2[Bias_Arima]),_xlfn.STDEV.P(Table2[Bias_Arima]),FALSE)</f>
        <v>0.67748353993046662</v>
      </c>
      <c r="P676">
        <f>Table2[[#This Row],[WA]]-Table2[[#This Row],[Actual]]</f>
        <v>-0.80000000000000071</v>
      </c>
      <c r="Q676">
        <f>_xlfn.NORM.DIST(Table2[[#This Row],[Bias_WA]],AVERAGE(Table2[Bias_WA]),_xlfn.STDEV.P(Table2[Bias_WA]),FALSE)</f>
        <v>0.67783368585837811</v>
      </c>
      <c r="R676">
        <f>ABS(Table2[[#This Row],[Bias_Arima]])</f>
        <v>0.11150213446956059</v>
      </c>
      <c r="S676">
        <f>ABS(Table2[[#This Row],[Bias_WA]])</f>
        <v>0.80000000000000071</v>
      </c>
    </row>
    <row r="677" spans="1:19" x14ac:dyDescent="0.2">
      <c r="A677" t="str">
        <f>CONCATENATE(Table2[[#This Row],[Sector]],YEAR(Table2[[#This Row],[Cutoff]]),ROUNDUP(MONTH(Table2[[#This Row],[Cutoff]])/3,0),YEAR(Table2[[#This Row],[TargetDate]]),ROUNDUP(MONTH(Table2[[#This Row],[TargetDate]])/3,0))</f>
        <v>G Handel2021120221</v>
      </c>
      <c r="B677" t="s">
        <v>25</v>
      </c>
      <c r="C677" s="3">
        <v>44197</v>
      </c>
      <c r="D677" s="3">
        <v>44562</v>
      </c>
      <c r="E677">
        <v>4</v>
      </c>
      <c r="F677">
        <v>3.9552023809523811</v>
      </c>
      <c r="G677">
        <v>5.8</v>
      </c>
      <c r="H677">
        <v>1.844797619047619</v>
      </c>
      <c r="I677">
        <v>31.806855500821019</v>
      </c>
      <c r="J677">
        <v>-1.844797619047619</v>
      </c>
      <c r="K677">
        <f>_xlfn.NORM.DIST(Table2[[#This Row],[Bias_RF]],AVERAGE(Table2[Bias_RF]),_xlfn.STDEV.P(Table2[Bias_RF]),FALSE)</f>
        <v>0.14558464608321639</v>
      </c>
      <c r="L677">
        <f>VLOOKUP(Table2[[#This Row],[Key]],[1]!Table1[#Data],7,0)</f>
        <v>4.8644903114250697</v>
      </c>
      <c r="M677">
        <f>VLOOKUP(Table2[[#This Row],[Key]],[1]!Table1[#Data],8,0)</f>
        <v>4.4666666666666597</v>
      </c>
      <c r="N677">
        <f>Table2[[#This Row],[Auto Arima]]-Table2[[#This Row],[Actual]]</f>
        <v>-0.93550968857493011</v>
      </c>
      <c r="O677">
        <f>_xlfn.NORM.DIST(Table2[[#This Row],[Bias_Arima]],AVERAGE(Table2[Bias_Arima]),_xlfn.STDEV.P(Table2[Bias_Arima]),FALSE)</f>
        <v>0.29027404860508477</v>
      </c>
      <c r="P677">
        <f>Table2[[#This Row],[WA]]-Table2[[#This Row],[Actual]]</f>
        <v>-1.3333333333333401</v>
      </c>
      <c r="Q677">
        <f>_xlfn.NORM.DIST(Table2[[#This Row],[Bias_WA]],AVERAGE(Table2[Bias_WA]),_xlfn.STDEV.P(Table2[Bias_WA]),FALSE)</f>
        <v>0.31885671239468688</v>
      </c>
      <c r="R677">
        <f>ABS(Table2[[#This Row],[Bias_Arima]])</f>
        <v>0.93550968857493011</v>
      </c>
      <c r="S677">
        <f>ABS(Table2[[#This Row],[Bias_WA]])</f>
        <v>1.3333333333333401</v>
      </c>
    </row>
    <row r="678" spans="1:19" x14ac:dyDescent="0.2">
      <c r="A678" t="str">
        <f>CONCATENATE(Table2[[#This Row],[Sector]],YEAR(Table2[[#This Row],[Cutoff]]),ROUNDUP(MONTH(Table2[[#This Row],[Cutoff]])/3,0),YEAR(Table2[[#This Row],[TargetDate]]),ROUNDUP(MONTH(Table2[[#This Row],[TargetDate]])/3,0))</f>
        <v>G Handel2021120222</v>
      </c>
      <c r="B678" t="s">
        <v>25</v>
      </c>
      <c r="C678" s="3">
        <v>44197</v>
      </c>
      <c r="D678" s="3">
        <v>44652</v>
      </c>
      <c r="E678">
        <v>5</v>
      </c>
      <c r="F678">
        <v>3.9552023809523811</v>
      </c>
      <c r="G678">
        <v>5</v>
      </c>
      <c r="H678">
        <v>1.0447976190476189</v>
      </c>
      <c r="I678">
        <v>20.895952380952391</v>
      </c>
      <c r="J678">
        <v>-1.0447976190476189</v>
      </c>
      <c r="K678">
        <f>_xlfn.NORM.DIST(Table2[[#This Row],[Bias_RF]],AVERAGE(Table2[Bias_RF]),_xlfn.STDEV.P(Table2[Bias_RF]),FALSE)</f>
        <v>0.47364995202436005</v>
      </c>
      <c r="L678">
        <f>VLOOKUP(Table2[[#This Row],[Key]],[1]!Table1[#Data],7,0)</f>
        <v>4.7272276276793601</v>
      </c>
      <c r="M678">
        <f>VLOOKUP(Table2[[#This Row],[Key]],[1]!Table1[#Data],8,0)</f>
        <v>3.7999999999999901</v>
      </c>
      <c r="N678">
        <f>Table2[[#This Row],[Auto Arima]]-Table2[[#This Row],[Actual]]</f>
        <v>-0.27277237232063989</v>
      </c>
      <c r="O678">
        <f>_xlfn.NORM.DIST(Table2[[#This Row],[Bias_Arima]],AVERAGE(Table2[Bias_Arima]),_xlfn.STDEV.P(Table2[Bias_Arima]),FALSE)</f>
        <v>0.67060934070085165</v>
      </c>
      <c r="P678">
        <f>Table2[[#This Row],[WA]]-Table2[[#This Row],[Actual]]</f>
        <v>-1.2000000000000099</v>
      </c>
      <c r="Q678">
        <f>_xlfn.NORM.DIST(Table2[[#This Row],[Bias_WA]],AVERAGE(Table2[Bias_WA]),_xlfn.STDEV.P(Table2[Bias_WA]),FALSE)</f>
        <v>0.41919120663794379</v>
      </c>
      <c r="R678">
        <f>ABS(Table2[[#This Row],[Bias_Arima]])</f>
        <v>0.27277237232063989</v>
      </c>
      <c r="S678">
        <f>ABS(Table2[[#This Row],[Bias_WA]])</f>
        <v>1.2000000000000099</v>
      </c>
    </row>
    <row r="679" spans="1:19" x14ac:dyDescent="0.2">
      <c r="A679" t="str">
        <f>CONCATENATE(Table2[[#This Row],[Sector]],YEAR(Table2[[#This Row],[Cutoff]]),ROUNDUP(MONTH(Table2[[#This Row],[Cutoff]])/3,0),YEAR(Table2[[#This Row],[TargetDate]]),ROUNDUP(MONTH(Table2[[#This Row],[TargetDate]])/3,0))</f>
        <v>G Handel2021120223</v>
      </c>
      <c r="B679" t="s">
        <v>25</v>
      </c>
      <c r="C679" s="3">
        <v>44197</v>
      </c>
      <c r="D679" s="3">
        <v>44743</v>
      </c>
      <c r="E679">
        <v>6</v>
      </c>
      <c r="F679">
        <v>3.7945064745196322</v>
      </c>
      <c r="G679">
        <v>4.5</v>
      </c>
      <c r="H679">
        <v>0.70549352548036781</v>
      </c>
      <c r="I679">
        <v>15.67763389956373</v>
      </c>
      <c r="J679">
        <v>-0.70549352548036781</v>
      </c>
      <c r="K679">
        <f>_xlfn.NORM.DIST(Table2[[#This Row],[Bias_RF]],AVERAGE(Table2[Bias_RF]),_xlfn.STDEV.P(Table2[Bias_RF]),FALSE)</f>
        <v>0.54426174904289559</v>
      </c>
      <c r="L679">
        <f>VLOOKUP(Table2[[#This Row],[Key]],[1]!Table1[#Data],7,0)</f>
        <v>4.2964379264311701</v>
      </c>
      <c r="M679">
        <f>VLOOKUP(Table2[[#This Row],[Key]],[1]!Table1[#Data],8,0)</f>
        <v>3.6</v>
      </c>
      <c r="N679">
        <f>Table2[[#This Row],[Auto Arima]]-Table2[[#This Row],[Actual]]</f>
        <v>-0.20356207356882994</v>
      </c>
      <c r="O679">
        <f>_xlfn.NORM.DIST(Table2[[#This Row],[Bias_Arima]],AVERAGE(Table2[Bias_Arima]),_xlfn.STDEV.P(Table2[Bias_Arima]),FALSE)</f>
        <v>0.67983100818309816</v>
      </c>
      <c r="P679">
        <f>Table2[[#This Row],[WA]]-Table2[[#This Row],[Actual]]</f>
        <v>-0.89999999999999991</v>
      </c>
      <c r="Q679">
        <f>_xlfn.NORM.DIST(Table2[[#This Row],[Bias_WA]],AVERAGE(Table2[Bias_WA]),_xlfn.STDEV.P(Table2[Bias_WA]),FALSE)</f>
        <v>0.63055238523174595</v>
      </c>
      <c r="R679">
        <f>ABS(Table2[[#This Row],[Bias_Arima]])</f>
        <v>0.20356207356882994</v>
      </c>
      <c r="S679">
        <f>ABS(Table2[[#This Row],[Bias_WA]])</f>
        <v>0.89999999999999991</v>
      </c>
    </row>
    <row r="680" spans="1:19" x14ac:dyDescent="0.2">
      <c r="A680" t="str">
        <f>CONCATENATE(Table2[[#This Row],[Sector]],YEAR(Table2[[#This Row],[Cutoff]]),ROUNDUP(MONTH(Table2[[#This Row],[Cutoff]])/3,0),YEAR(Table2[[#This Row],[TargetDate]]),ROUNDUP(MONTH(Table2[[#This Row],[TargetDate]])/3,0))</f>
        <v>G Handel2021120224</v>
      </c>
      <c r="B680" t="s">
        <v>25</v>
      </c>
      <c r="C680" s="3">
        <v>44197</v>
      </c>
      <c r="D680" s="3">
        <v>44835</v>
      </c>
      <c r="E680">
        <v>7</v>
      </c>
      <c r="F680">
        <v>3.9552023809523811</v>
      </c>
      <c r="G680">
        <v>4.9000000000000004</v>
      </c>
      <c r="H680">
        <v>0.94479761904761972</v>
      </c>
      <c r="I680">
        <v>19.28158406219632</v>
      </c>
      <c r="J680">
        <v>-0.94479761904761972</v>
      </c>
      <c r="K680">
        <f>_xlfn.NORM.DIST(Table2[[#This Row],[Bias_RF]],AVERAGE(Table2[Bias_RF]),_xlfn.STDEV.P(Table2[Bias_RF]),FALSE)</f>
        <v>0.50461463968293174</v>
      </c>
      <c r="L680">
        <f>VLOOKUP(Table2[[#This Row],[Key]],[1]!Table1[#Data],7,0)</f>
        <v>5.00934757123823</v>
      </c>
      <c r="M680">
        <f>VLOOKUP(Table2[[#This Row],[Key]],[1]!Table1[#Data],8,0)</f>
        <v>4.0999999999999996</v>
      </c>
      <c r="N680">
        <f>Table2[[#This Row],[Auto Arima]]-Table2[[#This Row],[Actual]]</f>
        <v>0.10934757123822969</v>
      </c>
      <c r="O680">
        <f>_xlfn.NORM.DIST(Table2[[#This Row],[Bias_Arima]],AVERAGE(Table2[Bias_Arima]),_xlfn.STDEV.P(Table2[Bias_Arima]),FALSE)</f>
        <v>0.60754565321990173</v>
      </c>
      <c r="P680">
        <f>Table2[[#This Row],[WA]]-Table2[[#This Row],[Actual]]</f>
        <v>-0.80000000000000071</v>
      </c>
      <c r="Q680">
        <f>_xlfn.NORM.DIST(Table2[[#This Row],[Bias_WA]],AVERAGE(Table2[Bias_WA]),_xlfn.STDEV.P(Table2[Bias_WA]),FALSE)</f>
        <v>0.67783368585837811</v>
      </c>
      <c r="R680">
        <f>ABS(Table2[[#This Row],[Bias_Arima]])</f>
        <v>0.10934757123822969</v>
      </c>
      <c r="S680">
        <f>ABS(Table2[[#This Row],[Bias_WA]])</f>
        <v>0.80000000000000071</v>
      </c>
    </row>
    <row r="681" spans="1:19" x14ac:dyDescent="0.2">
      <c r="A681" t="str">
        <f>CONCATENATE(Table2[[#This Row],[Sector]],YEAR(Table2[[#This Row],[Cutoff]]),ROUNDUP(MONTH(Table2[[#This Row],[Cutoff]])/3,0),YEAR(Table2[[#This Row],[TargetDate]]),ROUNDUP(MONTH(Table2[[#This Row],[TargetDate]])/3,0))</f>
        <v>G Handel2021120231</v>
      </c>
      <c r="B681" t="s">
        <v>25</v>
      </c>
      <c r="C681" s="3">
        <v>44197</v>
      </c>
      <c r="D681" s="3">
        <v>44927</v>
      </c>
      <c r="E681">
        <v>8</v>
      </c>
      <c r="F681">
        <v>3.9552023809523811</v>
      </c>
      <c r="G681">
        <v>5.0999999999999996</v>
      </c>
      <c r="H681">
        <v>1.144797619047619</v>
      </c>
      <c r="I681">
        <v>22.447012138188612</v>
      </c>
      <c r="J681">
        <v>-1.144797619047619</v>
      </c>
      <c r="K681">
        <f>_xlfn.NORM.DIST(Table2[[#This Row],[Bias_RF]],AVERAGE(Table2[Bias_RF]),_xlfn.STDEV.P(Table2[Bias_RF]),FALSE)</f>
        <v>0.43635008232385486</v>
      </c>
      <c r="L681">
        <f>VLOOKUP(Table2[[#This Row],[Key]],[1]!Table1[#Data],7,0)</f>
        <v>5.1708315187643201</v>
      </c>
      <c r="M681">
        <f>VLOOKUP(Table2[[#This Row],[Key]],[1]!Table1[#Data],8,0)</f>
        <v>4.4666666666666597</v>
      </c>
      <c r="N681">
        <f>Table2[[#This Row],[Auto Arima]]-Table2[[#This Row],[Actual]]</f>
        <v>7.0831518764320478E-2</v>
      </c>
      <c r="O681">
        <f>_xlfn.NORM.DIST(Table2[[#This Row],[Bias_Arima]],AVERAGE(Table2[Bias_Arima]),_xlfn.STDEV.P(Table2[Bias_Arima]),FALSE)</f>
        <v>0.62556728730265299</v>
      </c>
      <c r="P681">
        <f>Table2[[#This Row],[WA]]-Table2[[#This Row],[Actual]]</f>
        <v>-0.63333333333333997</v>
      </c>
      <c r="Q681">
        <f>_xlfn.NORM.DIST(Table2[[#This Row],[Bias_WA]],AVERAGE(Table2[Bias_WA]),_xlfn.STDEV.P(Table2[Bias_WA]),FALSE)</f>
        <v>0.71232937309261235</v>
      </c>
      <c r="R681">
        <f>ABS(Table2[[#This Row],[Bias_Arima]])</f>
        <v>7.0831518764320478E-2</v>
      </c>
      <c r="S681">
        <f>ABS(Table2[[#This Row],[Bias_WA]])</f>
        <v>0.63333333333333997</v>
      </c>
    </row>
    <row r="682" spans="1:19" x14ac:dyDescent="0.2">
      <c r="A682" t="str">
        <f>CONCATENATE(Table2[[#This Row],[Sector]],YEAR(Table2[[#This Row],[Cutoff]]),ROUNDUP(MONTH(Table2[[#This Row],[Cutoff]])/3,0),YEAR(Table2[[#This Row],[TargetDate]]),ROUNDUP(MONTH(Table2[[#This Row],[TargetDate]])/3,0))</f>
        <v>G Handel2021220213</v>
      </c>
      <c r="B682" t="s">
        <v>25</v>
      </c>
      <c r="C682" s="3">
        <v>44287</v>
      </c>
      <c r="D682" s="3">
        <v>44378</v>
      </c>
      <c r="E682">
        <v>1</v>
      </c>
      <c r="F682">
        <v>4.2727523809523804</v>
      </c>
      <c r="G682">
        <v>4.3</v>
      </c>
      <c r="H682">
        <v>2.7247619047619409E-2</v>
      </c>
      <c r="I682">
        <v>0.63366555924696311</v>
      </c>
      <c r="J682">
        <v>-2.7247619047619409E-2</v>
      </c>
      <c r="K682">
        <f>_xlfn.NORM.DIST(Table2[[#This Row],[Bias_RF]],AVERAGE(Table2[Bias_RF]),_xlfn.STDEV.P(Table2[Bias_RF]),FALSE)</f>
        <v>0.37691242715278989</v>
      </c>
      <c r="L682">
        <f>VLOOKUP(Table2[[#This Row],[Key]],[1]!Table1[#Data],7,0)</f>
        <v>4.4108682901632603</v>
      </c>
      <c r="M682">
        <f>VLOOKUP(Table2[[#This Row],[Key]],[1]!Table1[#Data],8,0)</f>
        <v>3.6</v>
      </c>
      <c r="N682">
        <f>Table2[[#This Row],[Auto Arima]]-Table2[[#This Row],[Actual]]</f>
        <v>0.1108682901632605</v>
      </c>
      <c r="O682">
        <f>_xlfn.NORM.DIST(Table2[[#This Row],[Bias_Arima]],AVERAGE(Table2[Bias_Arima]),_xlfn.STDEV.P(Table2[Bias_Arima]),FALSE)</f>
        <v>0.60679104801399297</v>
      </c>
      <c r="P682">
        <f>Table2[[#This Row],[WA]]-Table2[[#This Row],[Actual]]</f>
        <v>-0.69999999999999973</v>
      </c>
      <c r="Q682">
        <f>_xlfn.NORM.DIST(Table2[[#This Row],[Bias_WA]],AVERAGE(Table2[Bias_WA]),_xlfn.STDEV.P(Table2[Bias_WA]),FALSE)</f>
        <v>0.70578855065157509</v>
      </c>
      <c r="R682">
        <f>ABS(Table2[[#This Row],[Bias_Arima]])</f>
        <v>0.1108682901632605</v>
      </c>
      <c r="S682">
        <f>ABS(Table2[[#This Row],[Bias_WA]])</f>
        <v>0.69999999999999973</v>
      </c>
    </row>
    <row r="683" spans="1:19" x14ac:dyDescent="0.2">
      <c r="A683" t="str">
        <f>CONCATENATE(Table2[[#This Row],[Sector]],YEAR(Table2[[#This Row],[Cutoff]]),ROUNDUP(MONTH(Table2[[#This Row],[Cutoff]])/3,0),YEAR(Table2[[#This Row],[TargetDate]]),ROUNDUP(MONTH(Table2[[#This Row],[TargetDate]])/3,0))</f>
        <v>G Handel2021220214</v>
      </c>
      <c r="B683" t="s">
        <v>25</v>
      </c>
      <c r="C683" s="3">
        <v>44287</v>
      </c>
      <c r="D683" s="3">
        <v>44470</v>
      </c>
      <c r="E683">
        <v>2</v>
      </c>
      <c r="F683">
        <v>4.4490369047619041</v>
      </c>
      <c r="G683">
        <v>4.9000000000000004</v>
      </c>
      <c r="H683">
        <v>0.4509630952380963</v>
      </c>
      <c r="I683">
        <v>9.2033284742468613</v>
      </c>
      <c r="J683">
        <v>-0.4509630952380963</v>
      </c>
      <c r="K683">
        <f>_xlfn.NORM.DIST(Table2[[#This Row],[Bias_RF]],AVERAGE(Table2[Bias_RF]),_xlfn.STDEV.P(Table2[Bias_RF]),FALSE)</f>
        <v>0.52446043112938545</v>
      </c>
      <c r="L683">
        <f>VLOOKUP(Table2[[#This Row],[Key]],[1]!Table1[#Data],7,0)</f>
        <v>4.9739776833871403</v>
      </c>
      <c r="M683">
        <f>VLOOKUP(Table2[[#This Row],[Key]],[1]!Table1[#Data],8,0)</f>
        <v>4.0999999999999996</v>
      </c>
      <c r="N683">
        <f>Table2[[#This Row],[Auto Arima]]-Table2[[#This Row],[Actual]]</f>
        <v>7.3977683387139948E-2</v>
      </c>
      <c r="O683">
        <f>_xlfn.NORM.DIST(Table2[[#This Row],[Bias_Arima]],AVERAGE(Table2[Bias_Arima]),_xlfn.STDEV.P(Table2[Bias_Arima]),FALSE)</f>
        <v>0.62417652489134667</v>
      </c>
      <c r="P683">
        <f>Table2[[#This Row],[WA]]-Table2[[#This Row],[Actual]]</f>
        <v>-0.80000000000000071</v>
      </c>
      <c r="Q683">
        <f>_xlfn.NORM.DIST(Table2[[#This Row],[Bias_WA]],AVERAGE(Table2[Bias_WA]),_xlfn.STDEV.P(Table2[Bias_WA]),FALSE)</f>
        <v>0.67783368585837811</v>
      </c>
      <c r="R683">
        <f>ABS(Table2[[#This Row],[Bias_Arima]])</f>
        <v>7.3977683387139948E-2</v>
      </c>
      <c r="S683">
        <f>ABS(Table2[[#This Row],[Bias_WA]])</f>
        <v>0.80000000000000071</v>
      </c>
    </row>
    <row r="684" spans="1:19" x14ac:dyDescent="0.2">
      <c r="A684" t="str">
        <f>CONCATENATE(Table2[[#This Row],[Sector]],YEAR(Table2[[#This Row],[Cutoff]]),ROUNDUP(MONTH(Table2[[#This Row],[Cutoff]])/3,0),YEAR(Table2[[#This Row],[TargetDate]]),ROUNDUP(MONTH(Table2[[#This Row],[TargetDate]])/3,0))</f>
        <v>G Handel2021220221</v>
      </c>
      <c r="B684" t="s">
        <v>25</v>
      </c>
      <c r="C684" s="3">
        <v>44287</v>
      </c>
      <c r="D684" s="3">
        <v>44562</v>
      </c>
      <c r="E684">
        <v>3</v>
      </c>
      <c r="F684">
        <v>3.9390345238095241</v>
      </c>
      <c r="G684">
        <v>5.8</v>
      </c>
      <c r="H684">
        <v>1.8609654761904759</v>
      </c>
      <c r="I684">
        <v>32.085611658456493</v>
      </c>
      <c r="J684">
        <v>-1.8609654761904759</v>
      </c>
      <c r="K684">
        <f>_xlfn.NORM.DIST(Table2[[#This Row],[Bias_RF]],AVERAGE(Table2[Bias_RF]),_xlfn.STDEV.P(Table2[Bias_RF]),FALSE)</f>
        <v>0.14041184000848644</v>
      </c>
      <c r="L684">
        <f>VLOOKUP(Table2[[#This Row],[Key]],[1]!Table1[#Data],7,0)</f>
        <v>5.7090925444069702</v>
      </c>
      <c r="M684">
        <f>VLOOKUP(Table2[[#This Row],[Key]],[1]!Table1[#Data],8,0)</f>
        <v>4.4666666666666597</v>
      </c>
      <c r="N684">
        <f>Table2[[#This Row],[Auto Arima]]-Table2[[#This Row],[Actual]]</f>
        <v>-9.0907455593029596E-2</v>
      </c>
      <c r="O684">
        <f>_xlfn.NORM.DIST(Table2[[#This Row],[Bias_Arima]],AVERAGE(Table2[Bias_Arima]),_xlfn.STDEV.P(Table2[Bias_Arima]),FALSE)</f>
        <v>0.67467561707343915</v>
      </c>
      <c r="P684">
        <f>Table2[[#This Row],[WA]]-Table2[[#This Row],[Actual]]</f>
        <v>-1.3333333333333401</v>
      </c>
      <c r="Q684">
        <f>_xlfn.NORM.DIST(Table2[[#This Row],[Bias_WA]],AVERAGE(Table2[Bias_WA]),_xlfn.STDEV.P(Table2[Bias_WA]),FALSE)</f>
        <v>0.31885671239468688</v>
      </c>
      <c r="R684">
        <f>ABS(Table2[[#This Row],[Bias_Arima]])</f>
        <v>9.0907455593029596E-2</v>
      </c>
      <c r="S684">
        <f>ABS(Table2[[#This Row],[Bias_WA]])</f>
        <v>1.3333333333333401</v>
      </c>
    </row>
    <row r="685" spans="1:19" x14ac:dyDescent="0.2">
      <c r="A685" t="str">
        <f>CONCATENATE(Table2[[#This Row],[Sector]],YEAR(Table2[[#This Row],[Cutoff]]),ROUNDUP(MONTH(Table2[[#This Row],[Cutoff]])/3,0),YEAR(Table2[[#This Row],[TargetDate]]),ROUNDUP(MONTH(Table2[[#This Row],[TargetDate]])/3,0))</f>
        <v>G Handel2021220222</v>
      </c>
      <c r="B685" t="s">
        <v>25</v>
      </c>
      <c r="C685" s="3">
        <v>44287</v>
      </c>
      <c r="D685" s="3">
        <v>44652</v>
      </c>
      <c r="E685">
        <v>4</v>
      </c>
      <c r="F685">
        <v>3.9390345238095241</v>
      </c>
      <c r="G685">
        <v>5</v>
      </c>
      <c r="H685">
        <v>1.0609654761904761</v>
      </c>
      <c r="I685">
        <v>21.219309523809532</v>
      </c>
      <c r="J685">
        <v>-1.0609654761904761</v>
      </c>
      <c r="K685">
        <f>_xlfn.NORM.DIST(Table2[[#This Row],[Bias_RF]],AVERAGE(Table2[Bias_RF]),_xlfn.STDEV.P(Table2[Bias_RF]),FALSE)</f>
        <v>0.46800275090225785</v>
      </c>
      <c r="L685">
        <f>VLOOKUP(Table2[[#This Row],[Key]],[1]!Table1[#Data],7,0)</f>
        <v>4.7878406137633798</v>
      </c>
      <c r="M685">
        <f>VLOOKUP(Table2[[#This Row],[Key]],[1]!Table1[#Data],8,0)</f>
        <v>4.0999999999999996</v>
      </c>
      <c r="N685">
        <f>Table2[[#This Row],[Auto Arima]]-Table2[[#This Row],[Actual]]</f>
        <v>-0.21215938623662023</v>
      </c>
      <c r="O685">
        <f>_xlfn.NORM.DIST(Table2[[#This Row],[Bias_Arima]],AVERAGE(Table2[Bias_Arima]),_xlfn.STDEV.P(Table2[Bias_Arima]),FALSE)</f>
        <v>0.67919397398416692</v>
      </c>
      <c r="P685">
        <f>Table2[[#This Row],[WA]]-Table2[[#This Row],[Actual]]</f>
        <v>-0.90000000000000036</v>
      </c>
      <c r="Q685">
        <f>_xlfn.NORM.DIST(Table2[[#This Row],[Bias_WA]],AVERAGE(Table2[Bias_WA]),_xlfn.STDEV.P(Table2[Bias_WA]),FALSE)</f>
        <v>0.63055238523174562</v>
      </c>
      <c r="R685">
        <f>ABS(Table2[[#This Row],[Bias_Arima]])</f>
        <v>0.21215938623662023</v>
      </c>
      <c r="S685">
        <f>ABS(Table2[[#This Row],[Bias_WA]])</f>
        <v>0.90000000000000036</v>
      </c>
    </row>
    <row r="686" spans="1:19" x14ac:dyDescent="0.2">
      <c r="A686" t="str">
        <f>CONCATENATE(Table2[[#This Row],[Sector]],YEAR(Table2[[#This Row],[Cutoff]]),ROUNDUP(MONTH(Table2[[#This Row],[Cutoff]])/3,0),YEAR(Table2[[#This Row],[TargetDate]]),ROUNDUP(MONTH(Table2[[#This Row],[TargetDate]])/3,0))</f>
        <v>G Handel2021220223</v>
      </c>
      <c r="B686" t="s">
        <v>25</v>
      </c>
      <c r="C686" s="3">
        <v>44287</v>
      </c>
      <c r="D686" s="3">
        <v>44743</v>
      </c>
      <c r="E686">
        <v>5</v>
      </c>
      <c r="F686">
        <v>3.8000845238095242</v>
      </c>
      <c r="G686">
        <v>4.5</v>
      </c>
      <c r="H686">
        <v>0.69991547619047578</v>
      </c>
      <c r="I686">
        <v>15.553677248677239</v>
      </c>
      <c r="J686">
        <v>-0.69991547619047578</v>
      </c>
      <c r="K686">
        <f>_xlfn.NORM.DIST(Table2[[#This Row],[Bias_RF]],AVERAGE(Table2[Bias_RF]),_xlfn.STDEV.P(Table2[Bias_RF]),FALSE)</f>
        <v>0.54452634167297365</v>
      </c>
      <c r="L686">
        <f>VLOOKUP(Table2[[#This Row],[Key]],[1]!Table1[#Data],7,0)</f>
        <v>4.6770375891108698</v>
      </c>
      <c r="M686">
        <f>VLOOKUP(Table2[[#This Row],[Key]],[1]!Table1[#Data],8,0)</f>
        <v>3.6</v>
      </c>
      <c r="N686">
        <f>Table2[[#This Row],[Auto Arima]]-Table2[[#This Row],[Actual]]</f>
        <v>0.17703758911086975</v>
      </c>
      <c r="O686">
        <f>_xlfn.NORM.DIST(Table2[[#This Row],[Bias_Arima]],AVERAGE(Table2[Bias_Arima]),_xlfn.STDEV.P(Table2[Bias_Arima]),FALSE)</f>
        <v>0.5711104730463662</v>
      </c>
      <c r="P686">
        <f>Table2[[#This Row],[WA]]-Table2[[#This Row],[Actual]]</f>
        <v>-0.89999999999999991</v>
      </c>
      <c r="Q686">
        <f>_xlfn.NORM.DIST(Table2[[#This Row],[Bias_WA]],AVERAGE(Table2[Bias_WA]),_xlfn.STDEV.P(Table2[Bias_WA]),FALSE)</f>
        <v>0.63055238523174595</v>
      </c>
      <c r="R686">
        <f>ABS(Table2[[#This Row],[Bias_Arima]])</f>
        <v>0.17703758911086975</v>
      </c>
      <c r="S686">
        <f>ABS(Table2[[#This Row],[Bias_WA]])</f>
        <v>0.89999999999999991</v>
      </c>
    </row>
    <row r="687" spans="1:19" x14ac:dyDescent="0.2">
      <c r="A687" t="str">
        <f>CONCATENATE(Table2[[#This Row],[Sector]],YEAR(Table2[[#This Row],[Cutoff]]),ROUNDUP(MONTH(Table2[[#This Row],[Cutoff]])/3,0),YEAR(Table2[[#This Row],[TargetDate]]),ROUNDUP(MONTH(Table2[[#This Row],[TargetDate]])/3,0))</f>
        <v>G Handel2021220224</v>
      </c>
      <c r="B687" t="s">
        <v>25</v>
      </c>
      <c r="C687" s="3">
        <v>44287</v>
      </c>
      <c r="D687" s="3">
        <v>44835</v>
      </c>
      <c r="E687">
        <v>6</v>
      </c>
      <c r="F687">
        <v>3.9390345238095241</v>
      </c>
      <c r="G687">
        <v>4.9000000000000004</v>
      </c>
      <c r="H687">
        <v>0.96096547619047668</v>
      </c>
      <c r="I687">
        <v>19.611540330417888</v>
      </c>
      <c r="J687">
        <v>-0.96096547619047668</v>
      </c>
      <c r="K687">
        <f>_xlfn.NORM.DIST(Table2[[#This Row],[Bias_RF]],AVERAGE(Table2[Bias_RF]),_xlfn.STDEV.P(Table2[Bias_RF]),FALSE)</f>
        <v>0.50010776556154868</v>
      </c>
      <c r="L687">
        <f>VLOOKUP(Table2[[#This Row],[Key]],[1]!Table1[#Data],7,0)</f>
        <v>4.8502738595639396</v>
      </c>
      <c r="M687">
        <f>VLOOKUP(Table2[[#This Row],[Key]],[1]!Table1[#Data],8,0)</f>
        <v>4.0999999999999996</v>
      </c>
      <c r="N687">
        <f>Table2[[#This Row],[Auto Arima]]-Table2[[#This Row],[Actual]]</f>
        <v>-4.9726140436060717E-2</v>
      </c>
      <c r="O687">
        <f>_xlfn.NORM.DIST(Table2[[#This Row],[Bias_Arima]],AVERAGE(Table2[Bias_Arima]),_xlfn.STDEV.P(Table2[Bias_Arima]),FALSE)</f>
        <v>0.66662089694339666</v>
      </c>
      <c r="P687">
        <f>Table2[[#This Row],[WA]]-Table2[[#This Row],[Actual]]</f>
        <v>-0.80000000000000071</v>
      </c>
      <c r="Q687">
        <f>_xlfn.NORM.DIST(Table2[[#This Row],[Bias_WA]],AVERAGE(Table2[Bias_WA]),_xlfn.STDEV.P(Table2[Bias_WA]),FALSE)</f>
        <v>0.67783368585837811</v>
      </c>
      <c r="R687">
        <f>ABS(Table2[[#This Row],[Bias_Arima]])</f>
        <v>4.9726140436060717E-2</v>
      </c>
      <c r="S687">
        <f>ABS(Table2[[#This Row],[Bias_WA]])</f>
        <v>0.80000000000000071</v>
      </c>
    </row>
    <row r="688" spans="1:19" x14ac:dyDescent="0.2">
      <c r="A688" t="str">
        <f>CONCATENATE(Table2[[#This Row],[Sector]],YEAR(Table2[[#This Row],[Cutoff]]),ROUNDUP(MONTH(Table2[[#This Row],[Cutoff]])/3,0),YEAR(Table2[[#This Row],[TargetDate]]),ROUNDUP(MONTH(Table2[[#This Row],[TargetDate]])/3,0))</f>
        <v>G Handel2021220231</v>
      </c>
      <c r="B688" t="s">
        <v>25</v>
      </c>
      <c r="C688" s="3">
        <v>44287</v>
      </c>
      <c r="D688" s="3">
        <v>44927</v>
      </c>
      <c r="E688">
        <v>7</v>
      </c>
      <c r="F688">
        <v>3.9390345238095241</v>
      </c>
      <c r="G688">
        <v>5.0999999999999996</v>
      </c>
      <c r="H688">
        <v>1.160965476190476</v>
      </c>
      <c r="I688">
        <v>22.764028944911288</v>
      </c>
      <c r="J688">
        <v>-1.160965476190476</v>
      </c>
      <c r="K688">
        <f>_xlfn.NORM.DIST(Table2[[#This Row],[Bias_RF]],AVERAGE(Table2[Bias_RF]),_xlfn.STDEV.P(Table2[Bias_RF]),FALSE)</f>
        <v>0.42984623422868351</v>
      </c>
      <c r="L688">
        <f>VLOOKUP(Table2[[#This Row],[Key]],[1]!Table1[#Data],7,0)</f>
        <v>4.98615306503455</v>
      </c>
      <c r="M688">
        <f>VLOOKUP(Table2[[#This Row],[Key]],[1]!Table1[#Data],8,0)</f>
        <v>4.4666666666666597</v>
      </c>
      <c r="N688">
        <f>Table2[[#This Row],[Auto Arima]]-Table2[[#This Row],[Actual]]</f>
        <v>-0.11384693496544962</v>
      </c>
      <c r="O688">
        <f>_xlfn.NORM.DIST(Table2[[#This Row],[Bias_Arima]],AVERAGE(Table2[Bias_Arima]),_xlfn.STDEV.P(Table2[Bias_Arima]),FALSE)</f>
        <v>0.67775087240349052</v>
      </c>
      <c r="P688">
        <f>Table2[[#This Row],[WA]]-Table2[[#This Row],[Actual]]</f>
        <v>-0.63333333333333997</v>
      </c>
      <c r="Q688">
        <f>_xlfn.NORM.DIST(Table2[[#This Row],[Bias_WA]],AVERAGE(Table2[Bias_WA]),_xlfn.STDEV.P(Table2[Bias_WA]),FALSE)</f>
        <v>0.71232937309261235</v>
      </c>
      <c r="R688">
        <f>ABS(Table2[[#This Row],[Bias_Arima]])</f>
        <v>0.11384693496544962</v>
      </c>
      <c r="S688">
        <f>ABS(Table2[[#This Row],[Bias_WA]])</f>
        <v>0.63333333333333997</v>
      </c>
    </row>
    <row r="689" spans="1:19" x14ac:dyDescent="0.2">
      <c r="A689" t="str">
        <f>CONCATENATE(Table2[[#This Row],[Sector]],YEAR(Table2[[#This Row],[Cutoff]]),ROUNDUP(MONTH(Table2[[#This Row],[Cutoff]])/3,0),YEAR(Table2[[#This Row],[TargetDate]]),ROUNDUP(MONTH(Table2[[#This Row],[TargetDate]])/3,0))</f>
        <v>G Handel2021220232</v>
      </c>
      <c r="B689" t="s">
        <v>25</v>
      </c>
      <c r="C689" s="3">
        <v>44287</v>
      </c>
      <c r="D689" s="3">
        <v>45017</v>
      </c>
      <c r="E689">
        <v>8</v>
      </c>
      <c r="F689">
        <v>3.9390345238095241</v>
      </c>
      <c r="G689">
        <v>4.5</v>
      </c>
      <c r="H689">
        <v>0.56096547619047632</v>
      </c>
      <c r="I689">
        <v>12.465899470899471</v>
      </c>
      <c r="J689">
        <v>-0.56096547619047632</v>
      </c>
      <c r="K689">
        <f>_xlfn.NORM.DIST(Table2[[#This Row],[Bias_RF]],AVERAGE(Table2[Bias_RF]),_xlfn.STDEV.P(Table2[Bias_RF]),FALSE)</f>
        <v>0.54090811443341891</v>
      </c>
      <c r="L689">
        <f>VLOOKUP(Table2[[#This Row],[Key]],[1]!Table1[#Data],7,0)</f>
        <v>4.33674387303006</v>
      </c>
      <c r="M689">
        <f>VLOOKUP(Table2[[#This Row],[Key]],[1]!Table1[#Data],8,0)</f>
        <v>4.0999999999999996</v>
      </c>
      <c r="N689">
        <f>Table2[[#This Row],[Auto Arima]]-Table2[[#This Row],[Actual]]</f>
        <v>-0.16325612696993996</v>
      </c>
      <c r="O689">
        <f>_xlfn.NORM.DIST(Table2[[#This Row],[Bias_Arima]],AVERAGE(Table2[Bias_Arima]),_xlfn.STDEV.P(Table2[Bias_Arima]),FALSE)</f>
        <v>0.68086788424154543</v>
      </c>
      <c r="P689">
        <f>Table2[[#This Row],[WA]]-Table2[[#This Row],[Actual]]</f>
        <v>-0.40000000000000036</v>
      </c>
      <c r="Q689">
        <f>_xlfn.NORM.DIST(Table2[[#This Row],[Bias_WA]],AVERAGE(Table2[Bias_WA]),_xlfn.STDEV.P(Table2[Bias_WA]),FALSE)</f>
        <v>0.65800002201620467</v>
      </c>
      <c r="R689">
        <f>ABS(Table2[[#This Row],[Bias_Arima]])</f>
        <v>0.16325612696993996</v>
      </c>
      <c r="S689">
        <f>ABS(Table2[[#This Row],[Bias_WA]])</f>
        <v>0.40000000000000036</v>
      </c>
    </row>
    <row r="690" spans="1:19" x14ac:dyDescent="0.2">
      <c r="A690" t="str">
        <f>CONCATENATE(Table2[[#This Row],[Sector]],YEAR(Table2[[#This Row],[Cutoff]]),ROUNDUP(MONTH(Table2[[#This Row],[Cutoff]])/3,0),YEAR(Table2[[#This Row],[TargetDate]]),ROUNDUP(MONTH(Table2[[#This Row],[TargetDate]])/3,0))</f>
        <v>G Handel2021320214</v>
      </c>
      <c r="B690" t="s">
        <v>25</v>
      </c>
      <c r="C690" s="3">
        <v>44378</v>
      </c>
      <c r="D690" s="3">
        <v>44470</v>
      </c>
      <c r="E690">
        <v>1</v>
      </c>
      <c r="F690">
        <v>4.4298075569358168</v>
      </c>
      <c r="G690">
        <v>4.9000000000000004</v>
      </c>
      <c r="H690">
        <v>0.47019244306418351</v>
      </c>
      <c r="I690">
        <v>9.5957641441670098</v>
      </c>
      <c r="J690">
        <v>-0.47019244306418351</v>
      </c>
      <c r="K690">
        <f>_xlfn.NORM.DIST(Table2[[#This Row],[Bias_RF]],AVERAGE(Table2[Bias_RF]),_xlfn.STDEV.P(Table2[Bias_RF]),FALSE)</f>
        <v>0.52816026726027432</v>
      </c>
      <c r="L690">
        <f>VLOOKUP(Table2[[#This Row],[Key]],[1]!Table1[#Data],7,0)</f>
        <v>4.7979632620007502</v>
      </c>
      <c r="M690">
        <f>VLOOKUP(Table2[[#This Row],[Key]],[1]!Table1[#Data],8,0)</f>
        <v>4.0999999999999996</v>
      </c>
      <c r="N690">
        <f>Table2[[#This Row],[Auto Arima]]-Table2[[#This Row],[Actual]]</f>
        <v>-0.10203673799925017</v>
      </c>
      <c r="O690">
        <f>_xlfn.NORM.DIST(Table2[[#This Row],[Bias_Arima]],AVERAGE(Table2[Bias_Arima]),_xlfn.STDEV.P(Table2[Bias_Arima]),FALSE)</f>
        <v>0.67629532380109525</v>
      </c>
      <c r="P690">
        <f>Table2[[#This Row],[WA]]-Table2[[#This Row],[Actual]]</f>
        <v>-0.80000000000000071</v>
      </c>
      <c r="Q690">
        <f>_xlfn.NORM.DIST(Table2[[#This Row],[Bias_WA]],AVERAGE(Table2[Bias_WA]),_xlfn.STDEV.P(Table2[Bias_WA]),FALSE)</f>
        <v>0.67783368585837811</v>
      </c>
      <c r="R690">
        <f>ABS(Table2[[#This Row],[Bias_Arima]])</f>
        <v>0.10203673799925017</v>
      </c>
      <c r="S690">
        <f>ABS(Table2[[#This Row],[Bias_WA]])</f>
        <v>0.80000000000000071</v>
      </c>
    </row>
    <row r="691" spans="1:19" x14ac:dyDescent="0.2">
      <c r="A691" t="str">
        <f>CONCATENATE(Table2[[#This Row],[Sector]],YEAR(Table2[[#This Row],[Cutoff]]),ROUNDUP(MONTH(Table2[[#This Row],[Cutoff]])/3,0),YEAR(Table2[[#This Row],[TargetDate]]),ROUNDUP(MONTH(Table2[[#This Row],[TargetDate]])/3,0))</f>
        <v>G Handel2021320221</v>
      </c>
      <c r="B691" t="s">
        <v>25</v>
      </c>
      <c r="C691" s="3">
        <v>44378</v>
      </c>
      <c r="D691" s="3">
        <v>44562</v>
      </c>
      <c r="E691">
        <v>2</v>
      </c>
      <c r="F691">
        <v>3.9278801759834372</v>
      </c>
      <c r="G691">
        <v>5.8</v>
      </c>
      <c r="H691">
        <v>1.8721198240165631</v>
      </c>
      <c r="I691">
        <v>32.27792800028557</v>
      </c>
      <c r="J691">
        <v>-1.8721198240165631</v>
      </c>
      <c r="K691">
        <f>_xlfn.NORM.DIST(Table2[[#This Row],[Bias_RF]],AVERAGE(Table2[Bias_RF]),_xlfn.STDEV.P(Table2[Bias_RF]),FALSE)</f>
        <v>0.13691160303345817</v>
      </c>
      <c r="L691">
        <f>VLOOKUP(Table2[[#This Row],[Key]],[1]!Table1[#Data],7,0)</f>
        <v>5.5925987933212804</v>
      </c>
      <c r="M691">
        <f>VLOOKUP(Table2[[#This Row],[Key]],[1]!Table1[#Data],8,0)</f>
        <v>4.4666666666666597</v>
      </c>
      <c r="N691">
        <f>Table2[[#This Row],[Auto Arima]]-Table2[[#This Row],[Actual]]</f>
        <v>-0.20740120667871942</v>
      </c>
      <c r="O691">
        <f>_xlfn.NORM.DIST(Table2[[#This Row],[Bias_Arima]],AVERAGE(Table2[Bias_Arima]),_xlfn.STDEV.P(Table2[Bias_Arima]),FALSE)</f>
        <v>0.67956454824412904</v>
      </c>
      <c r="P691">
        <f>Table2[[#This Row],[WA]]-Table2[[#This Row],[Actual]]</f>
        <v>-1.3333333333333401</v>
      </c>
      <c r="Q691">
        <f>_xlfn.NORM.DIST(Table2[[#This Row],[Bias_WA]],AVERAGE(Table2[Bias_WA]),_xlfn.STDEV.P(Table2[Bias_WA]),FALSE)</f>
        <v>0.31885671239468688</v>
      </c>
      <c r="R691">
        <f>ABS(Table2[[#This Row],[Bias_Arima]])</f>
        <v>0.20740120667871942</v>
      </c>
      <c r="S691">
        <f>ABS(Table2[[#This Row],[Bias_WA]])</f>
        <v>1.3333333333333401</v>
      </c>
    </row>
    <row r="692" spans="1:19" x14ac:dyDescent="0.2">
      <c r="A692" t="str">
        <f>CONCATENATE(Table2[[#This Row],[Sector]],YEAR(Table2[[#This Row],[Cutoff]]),ROUNDUP(MONTH(Table2[[#This Row],[Cutoff]])/3,0),YEAR(Table2[[#This Row],[TargetDate]]),ROUNDUP(MONTH(Table2[[#This Row],[TargetDate]])/3,0))</f>
        <v>G Handel2021320222</v>
      </c>
      <c r="B692" t="s">
        <v>25</v>
      </c>
      <c r="C692" s="3">
        <v>44378</v>
      </c>
      <c r="D692" s="3">
        <v>44652</v>
      </c>
      <c r="E692">
        <v>3</v>
      </c>
      <c r="F692">
        <v>3.9278801759834372</v>
      </c>
      <c r="G692">
        <v>5</v>
      </c>
      <c r="H692">
        <v>1.072119824016563</v>
      </c>
      <c r="I692">
        <v>21.442396480331261</v>
      </c>
      <c r="J692">
        <v>-1.072119824016563</v>
      </c>
      <c r="K692">
        <f>_xlfn.NORM.DIST(Table2[[#This Row],[Bias_RF]],AVERAGE(Table2[Bias_RF]),_xlfn.STDEV.P(Table2[Bias_RF]),FALSE)</f>
        <v>0.46401377430847973</v>
      </c>
      <c r="L692">
        <f>VLOOKUP(Table2[[#This Row],[Key]],[1]!Table1[#Data],7,0)</f>
        <v>4.8905505348176801</v>
      </c>
      <c r="M692">
        <f>VLOOKUP(Table2[[#This Row],[Key]],[1]!Table1[#Data],8,0)</f>
        <v>4.0999999999999996</v>
      </c>
      <c r="N692">
        <f>Table2[[#This Row],[Auto Arima]]-Table2[[#This Row],[Actual]]</f>
        <v>-0.1094494651823199</v>
      </c>
      <c r="O692">
        <f>_xlfn.NORM.DIST(Table2[[#This Row],[Bias_Arima]],AVERAGE(Table2[Bias_Arima]),_xlfn.STDEV.P(Table2[Bias_Arima]),FALSE)</f>
        <v>0.67724069564027467</v>
      </c>
      <c r="P692">
        <f>Table2[[#This Row],[WA]]-Table2[[#This Row],[Actual]]</f>
        <v>-0.90000000000000036</v>
      </c>
      <c r="Q692">
        <f>_xlfn.NORM.DIST(Table2[[#This Row],[Bias_WA]],AVERAGE(Table2[Bias_WA]),_xlfn.STDEV.P(Table2[Bias_WA]),FALSE)</f>
        <v>0.63055238523174562</v>
      </c>
      <c r="R692">
        <f>ABS(Table2[[#This Row],[Bias_Arima]])</f>
        <v>0.1094494651823199</v>
      </c>
      <c r="S692">
        <f>ABS(Table2[[#This Row],[Bias_WA]])</f>
        <v>0.90000000000000036</v>
      </c>
    </row>
    <row r="693" spans="1:19" x14ac:dyDescent="0.2">
      <c r="A693" t="str">
        <f>CONCATENATE(Table2[[#This Row],[Sector]],YEAR(Table2[[#This Row],[Cutoff]]),ROUNDUP(MONTH(Table2[[#This Row],[Cutoff]])/3,0),YEAR(Table2[[#This Row],[TargetDate]]),ROUNDUP(MONTH(Table2[[#This Row],[TargetDate]])/3,0))</f>
        <v>G Handel2021320223</v>
      </c>
      <c r="B693" t="s">
        <v>25</v>
      </c>
      <c r="C693" s="3">
        <v>44378</v>
      </c>
      <c r="D693" s="3">
        <v>44743</v>
      </c>
      <c r="E693">
        <v>4</v>
      </c>
      <c r="F693">
        <v>3.7989301759834371</v>
      </c>
      <c r="G693">
        <v>4.5</v>
      </c>
      <c r="H693">
        <v>0.70106982401656337</v>
      </c>
      <c r="I693">
        <v>15.5793294225903</v>
      </c>
      <c r="J693">
        <v>-0.70106982401656337</v>
      </c>
      <c r="K693">
        <f>_xlfn.NORM.DIST(Table2[[#This Row],[Bias_RF]],AVERAGE(Table2[Bias_RF]),_xlfn.STDEV.P(Table2[Bias_RF]),FALSE)</f>
        <v>0.54447417430544232</v>
      </c>
      <c r="L693">
        <f>VLOOKUP(Table2[[#This Row],[Key]],[1]!Table1[#Data],7,0)</f>
        <v>4.7900922182239203</v>
      </c>
      <c r="M693">
        <f>VLOOKUP(Table2[[#This Row],[Key]],[1]!Table1[#Data],8,0)</f>
        <v>3.93333333333333</v>
      </c>
      <c r="N693">
        <f>Table2[[#This Row],[Auto Arima]]-Table2[[#This Row],[Actual]]</f>
        <v>0.29009221822392028</v>
      </c>
      <c r="O693">
        <f>_xlfn.NORM.DIST(Table2[[#This Row],[Bias_Arima]],AVERAGE(Table2[Bias_Arima]),_xlfn.STDEV.P(Table2[Bias_Arima]),FALSE)</f>
        <v>0.49995926767841048</v>
      </c>
      <c r="P693">
        <f>Table2[[#This Row],[WA]]-Table2[[#This Row],[Actual]]</f>
        <v>-0.56666666666666998</v>
      </c>
      <c r="Q693">
        <f>_xlfn.NORM.DIST(Table2[[#This Row],[Bias_WA]],AVERAGE(Table2[Bias_WA]),_xlfn.STDEV.P(Table2[Bias_WA]),FALSE)</f>
        <v>0.70881241059406874</v>
      </c>
      <c r="R693">
        <f>ABS(Table2[[#This Row],[Bias_Arima]])</f>
        <v>0.29009221822392028</v>
      </c>
      <c r="S693">
        <f>ABS(Table2[[#This Row],[Bias_WA]])</f>
        <v>0.56666666666666998</v>
      </c>
    </row>
    <row r="694" spans="1:19" x14ac:dyDescent="0.2">
      <c r="A694" t="str">
        <f>CONCATENATE(Table2[[#This Row],[Sector]],YEAR(Table2[[#This Row],[Cutoff]]),ROUNDUP(MONTH(Table2[[#This Row],[Cutoff]])/3,0),YEAR(Table2[[#This Row],[TargetDate]]),ROUNDUP(MONTH(Table2[[#This Row],[TargetDate]])/3,0))</f>
        <v>G Handel2021320224</v>
      </c>
      <c r="B694" t="s">
        <v>25</v>
      </c>
      <c r="C694" s="3">
        <v>44378</v>
      </c>
      <c r="D694" s="3">
        <v>44835</v>
      </c>
      <c r="E694">
        <v>5</v>
      </c>
      <c r="F694">
        <v>3.9278801759834372</v>
      </c>
      <c r="G694">
        <v>4.9000000000000004</v>
      </c>
      <c r="H694">
        <v>0.97211982401656361</v>
      </c>
      <c r="I694">
        <v>19.839180081970689</v>
      </c>
      <c r="J694">
        <v>-0.97211982401656361</v>
      </c>
      <c r="K694">
        <f>_xlfn.NORM.DIST(Table2[[#This Row],[Bias_RF]],AVERAGE(Table2[Bias_RF]),_xlfn.STDEV.P(Table2[Bias_RF]),FALSE)</f>
        <v>0.49688033377872437</v>
      </c>
      <c r="L694">
        <f>VLOOKUP(Table2[[#This Row],[Key]],[1]!Table1[#Data],7,0)</f>
        <v>4.9701147811077497</v>
      </c>
      <c r="M694">
        <f>VLOOKUP(Table2[[#This Row],[Key]],[1]!Table1[#Data],8,0)</f>
        <v>4.0999999999999996</v>
      </c>
      <c r="N694">
        <f>Table2[[#This Row],[Auto Arima]]-Table2[[#This Row],[Actual]]</f>
        <v>7.011478110774938E-2</v>
      </c>
      <c r="O694">
        <f>_xlfn.NORM.DIST(Table2[[#This Row],[Bias_Arima]],AVERAGE(Table2[Bias_Arima]),_xlfn.STDEV.P(Table2[Bias_Arima]),FALSE)</f>
        <v>0.62588203029519229</v>
      </c>
      <c r="P694">
        <f>Table2[[#This Row],[WA]]-Table2[[#This Row],[Actual]]</f>
        <v>-0.80000000000000071</v>
      </c>
      <c r="Q694">
        <f>_xlfn.NORM.DIST(Table2[[#This Row],[Bias_WA]],AVERAGE(Table2[Bias_WA]),_xlfn.STDEV.P(Table2[Bias_WA]),FALSE)</f>
        <v>0.67783368585837811</v>
      </c>
      <c r="R694">
        <f>ABS(Table2[[#This Row],[Bias_Arima]])</f>
        <v>7.011478110774938E-2</v>
      </c>
      <c r="S694">
        <f>ABS(Table2[[#This Row],[Bias_WA]])</f>
        <v>0.80000000000000071</v>
      </c>
    </row>
    <row r="695" spans="1:19" x14ac:dyDescent="0.2">
      <c r="A695" t="str">
        <f>CONCATENATE(Table2[[#This Row],[Sector]],YEAR(Table2[[#This Row],[Cutoff]]),ROUNDUP(MONTH(Table2[[#This Row],[Cutoff]])/3,0),YEAR(Table2[[#This Row],[TargetDate]]),ROUNDUP(MONTH(Table2[[#This Row],[TargetDate]])/3,0))</f>
        <v>G Handel2021320231</v>
      </c>
      <c r="B695" t="s">
        <v>25</v>
      </c>
      <c r="C695" s="3">
        <v>44378</v>
      </c>
      <c r="D695" s="3">
        <v>44927</v>
      </c>
      <c r="E695">
        <v>6</v>
      </c>
      <c r="F695">
        <v>3.9278801759834372</v>
      </c>
      <c r="G695">
        <v>5.0999999999999996</v>
      </c>
      <c r="H695">
        <v>1.1721198240165629</v>
      </c>
      <c r="I695">
        <v>22.982741647383591</v>
      </c>
      <c r="J695">
        <v>-1.1721198240165629</v>
      </c>
      <c r="K695">
        <f>_xlfn.NORM.DIST(Table2[[#This Row],[Bias_RF]],AVERAGE(Table2[Bias_RF]),_xlfn.STDEV.P(Table2[Bias_RF]),FALSE)</f>
        <v>0.42529458246861196</v>
      </c>
      <c r="L695">
        <f>VLOOKUP(Table2[[#This Row],[Key]],[1]!Table1[#Data],7,0)</f>
        <v>5.0421753649624703</v>
      </c>
      <c r="M695">
        <f>VLOOKUP(Table2[[#This Row],[Key]],[1]!Table1[#Data],8,0)</f>
        <v>4.4666666666666597</v>
      </c>
      <c r="N695">
        <f>Table2[[#This Row],[Auto Arima]]-Table2[[#This Row],[Actual]]</f>
        <v>-5.7824635037529326E-2</v>
      </c>
      <c r="O695">
        <f>_xlfn.NORM.DIST(Table2[[#This Row],[Bias_Arima]],AVERAGE(Table2[Bias_Arima]),_xlfn.STDEV.P(Table2[Bias_Arima]),FALSE)</f>
        <v>0.66845807988193839</v>
      </c>
      <c r="P695">
        <f>Table2[[#This Row],[WA]]-Table2[[#This Row],[Actual]]</f>
        <v>-0.63333333333333997</v>
      </c>
      <c r="Q695">
        <f>_xlfn.NORM.DIST(Table2[[#This Row],[Bias_WA]],AVERAGE(Table2[Bias_WA]),_xlfn.STDEV.P(Table2[Bias_WA]),FALSE)</f>
        <v>0.71232937309261235</v>
      </c>
      <c r="R695">
        <f>ABS(Table2[[#This Row],[Bias_Arima]])</f>
        <v>5.7824635037529326E-2</v>
      </c>
      <c r="S695">
        <f>ABS(Table2[[#This Row],[Bias_WA]])</f>
        <v>0.63333333333333997</v>
      </c>
    </row>
    <row r="696" spans="1:19" x14ac:dyDescent="0.2">
      <c r="A696" t="str">
        <f>CONCATENATE(Table2[[#This Row],[Sector]],YEAR(Table2[[#This Row],[Cutoff]]),ROUNDUP(MONTH(Table2[[#This Row],[Cutoff]])/3,0),YEAR(Table2[[#This Row],[TargetDate]]),ROUNDUP(MONTH(Table2[[#This Row],[TargetDate]])/3,0))</f>
        <v>G Handel2021320232</v>
      </c>
      <c r="B696" t="s">
        <v>25</v>
      </c>
      <c r="C696" s="3">
        <v>44378</v>
      </c>
      <c r="D696" s="3">
        <v>45017</v>
      </c>
      <c r="E696">
        <v>7</v>
      </c>
      <c r="F696">
        <v>3.9278801759834372</v>
      </c>
      <c r="G696">
        <v>4.5</v>
      </c>
      <c r="H696">
        <v>0.57211982401656325</v>
      </c>
      <c r="I696">
        <v>12.713773867034741</v>
      </c>
      <c r="J696">
        <v>-0.57211982401656325</v>
      </c>
      <c r="K696">
        <f>_xlfn.NORM.DIST(Table2[[#This Row],[Bias_RF]],AVERAGE(Table2[Bias_RF]),_xlfn.STDEV.P(Table2[Bias_RF]),FALSE)</f>
        <v>0.54191937365869436</v>
      </c>
      <c r="L696">
        <f>VLOOKUP(Table2[[#This Row],[Key]],[1]!Table1[#Data],7,0)</f>
        <v>4.4349102300311598</v>
      </c>
      <c r="M696">
        <f>VLOOKUP(Table2[[#This Row],[Key]],[1]!Table1[#Data],8,0)</f>
        <v>4.0999999999999996</v>
      </c>
      <c r="N696">
        <f>Table2[[#This Row],[Auto Arima]]-Table2[[#This Row],[Actual]]</f>
        <v>-6.5089769968840194E-2</v>
      </c>
      <c r="O696">
        <f>_xlfn.NORM.DIST(Table2[[#This Row],[Bias_Arima]],AVERAGE(Table2[Bias_Arima]),_xlfn.STDEV.P(Table2[Bias_Arima]),FALSE)</f>
        <v>0.67000157871219201</v>
      </c>
      <c r="P696">
        <f>Table2[[#This Row],[WA]]-Table2[[#This Row],[Actual]]</f>
        <v>-0.40000000000000036</v>
      </c>
      <c r="Q696">
        <f>_xlfn.NORM.DIST(Table2[[#This Row],[Bias_WA]],AVERAGE(Table2[Bias_WA]),_xlfn.STDEV.P(Table2[Bias_WA]),FALSE)</f>
        <v>0.65800002201620467</v>
      </c>
      <c r="R696">
        <f>ABS(Table2[[#This Row],[Bias_Arima]])</f>
        <v>6.5089769968840194E-2</v>
      </c>
      <c r="S696">
        <f>ABS(Table2[[#This Row],[Bias_WA]])</f>
        <v>0.40000000000000036</v>
      </c>
    </row>
    <row r="697" spans="1:19" x14ac:dyDescent="0.2">
      <c r="A697" t="str">
        <f>CONCATENATE(Table2[[#This Row],[Sector]],YEAR(Table2[[#This Row],[Cutoff]]),ROUNDUP(MONTH(Table2[[#This Row],[Cutoff]])/3,0),YEAR(Table2[[#This Row],[TargetDate]]),ROUNDUP(MONTH(Table2[[#This Row],[TargetDate]])/3,0))</f>
        <v>G Handel2021320233</v>
      </c>
      <c r="B697" t="s">
        <v>25</v>
      </c>
      <c r="C697" s="3">
        <v>44378</v>
      </c>
      <c r="D697" s="3">
        <v>45108</v>
      </c>
      <c r="E697">
        <v>8</v>
      </c>
      <c r="F697">
        <v>3.9278801759834372</v>
      </c>
      <c r="G697">
        <v>4.0999999999999996</v>
      </c>
      <c r="H697">
        <v>0.17211982401656289</v>
      </c>
      <c r="I697">
        <v>4.1980444882088506</v>
      </c>
      <c r="J697">
        <v>-0.17211982401656289</v>
      </c>
      <c r="K697">
        <f>_xlfn.NORM.DIST(Table2[[#This Row],[Bias_RF]],AVERAGE(Table2[Bias_RF]),_xlfn.STDEV.P(Table2[Bias_RF]),FALSE)</f>
        <v>0.4382239941057679</v>
      </c>
      <c r="L697">
        <f>VLOOKUP(Table2[[#This Row],[Key]],[1]!Table1[#Data],7,0)</f>
        <v>4.4066688874164797</v>
      </c>
      <c r="M697">
        <f>VLOOKUP(Table2[[#This Row],[Key]],[1]!Table1[#Data],8,0)</f>
        <v>3.93333333333333</v>
      </c>
      <c r="N697">
        <f>Table2[[#This Row],[Auto Arima]]-Table2[[#This Row],[Actual]]</f>
        <v>0.30666888741648002</v>
      </c>
      <c r="O697">
        <f>_xlfn.NORM.DIST(Table2[[#This Row],[Bias_Arima]],AVERAGE(Table2[Bias_Arima]),_xlfn.STDEV.P(Table2[Bias_Arima]),FALSE)</f>
        <v>0.48876765050679205</v>
      </c>
      <c r="P697">
        <f>Table2[[#This Row],[WA]]-Table2[[#This Row],[Actual]]</f>
        <v>-0.16666666666666963</v>
      </c>
      <c r="Q697">
        <f>_xlfn.NORM.DIST(Table2[[#This Row],[Bias_WA]],AVERAGE(Table2[Bias_WA]),_xlfn.STDEV.P(Table2[Bias_WA]),FALSE)</f>
        <v>0.51093141851898038</v>
      </c>
      <c r="R697">
        <f>ABS(Table2[[#This Row],[Bias_Arima]])</f>
        <v>0.30666888741648002</v>
      </c>
      <c r="S697">
        <f>ABS(Table2[[#This Row],[Bias_WA]])</f>
        <v>0.16666666666666963</v>
      </c>
    </row>
    <row r="698" spans="1:19" x14ac:dyDescent="0.2">
      <c r="A698" t="str">
        <f>CONCATENATE(Table2[[#This Row],[Sector]],YEAR(Table2[[#This Row],[Cutoff]]),ROUNDUP(MONTH(Table2[[#This Row],[Cutoff]])/3,0),YEAR(Table2[[#This Row],[TargetDate]]),ROUNDUP(MONTH(Table2[[#This Row],[TargetDate]])/3,0))</f>
        <v>G Handel2021420221</v>
      </c>
      <c r="B698" t="s">
        <v>25</v>
      </c>
      <c r="C698" s="3">
        <v>44470</v>
      </c>
      <c r="D698" s="3">
        <v>44562</v>
      </c>
      <c r="E698">
        <v>1</v>
      </c>
      <c r="F698">
        <v>4.0347833333333334</v>
      </c>
      <c r="G698">
        <v>5.8</v>
      </c>
      <c r="H698">
        <v>1.765216666666666</v>
      </c>
      <c r="I698">
        <v>30.43477011494253</v>
      </c>
      <c r="J698">
        <v>-1.765216666666666</v>
      </c>
      <c r="K698">
        <f>_xlfn.NORM.DIST(Table2[[#This Row],[Bias_RF]],AVERAGE(Table2[Bias_RF]),_xlfn.STDEV.P(Table2[Bias_RF]),FALSE)</f>
        <v>0.17272622872551702</v>
      </c>
      <c r="L698">
        <f>VLOOKUP(Table2[[#This Row],[Key]],[1]!Table1[#Data],7,0)</f>
        <v>5.7265953347049896</v>
      </c>
      <c r="M698">
        <f>VLOOKUP(Table2[[#This Row],[Key]],[1]!Table1[#Data],8,0)</f>
        <v>4.4666666666666597</v>
      </c>
      <c r="N698">
        <f>Table2[[#This Row],[Auto Arima]]-Table2[[#This Row],[Actual]]</f>
        <v>-7.3404665295010219E-2</v>
      </c>
      <c r="O698">
        <f>_xlfn.NORM.DIST(Table2[[#This Row],[Bias_Arima]],AVERAGE(Table2[Bias_Arima]),_xlfn.STDEV.P(Table2[Bias_Arima]),FALSE)</f>
        <v>0.67164572660241884</v>
      </c>
      <c r="P698">
        <f>Table2[[#This Row],[WA]]-Table2[[#This Row],[Actual]]</f>
        <v>-1.3333333333333401</v>
      </c>
      <c r="Q698">
        <f>_xlfn.NORM.DIST(Table2[[#This Row],[Bias_WA]],AVERAGE(Table2[Bias_WA]),_xlfn.STDEV.P(Table2[Bias_WA]),FALSE)</f>
        <v>0.31885671239468688</v>
      </c>
      <c r="R698">
        <f>ABS(Table2[[#This Row],[Bias_Arima]])</f>
        <v>7.3404665295010219E-2</v>
      </c>
      <c r="S698">
        <f>ABS(Table2[[#This Row],[Bias_WA]])</f>
        <v>1.3333333333333401</v>
      </c>
    </row>
    <row r="699" spans="1:19" x14ac:dyDescent="0.2">
      <c r="A699" t="str">
        <f>CONCATENATE(Table2[[#This Row],[Sector]],YEAR(Table2[[#This Row],[Cutoff]]),ROUNDUP(MONTH(Table2[[#This Row],[Cutoff]])/3,0),YEAR(Table2[[#This Row],[TargetDate]]),ROUNDUP(MONTH(Table2[[#This Row],[TargetDate]])/3,0))</f>
        <v>G Handel2021420222</v>
      </c>
      <c r="B699" t="s">
        <v>25</v>
      </c>
      <c r="C699" s="3">
        <v>44470</v>
      </c>
      <c r="D699" s="3">
        <v>44652</v>
      </c>
      <c r="E699">
        <v>2</v>
      </c>
      <c r="F699">
        <v>4.0018833333333337</v>
      </c>
      <c r="G699">
        <v>5</v>
      </c>
      <c r="H699">
        <v>0.99811666666666632</v>
      </c>
      <c r="I699">
        <v>19.96233333333333</v>
      </c>
      <c r="J699">
        <v>-0.99811666666666632</v>
      </c>
      <c r="K699">
        <f>_xlfn.NORM.DIST(Table2[[#This Row],[Bias_RF]],AVERAGE(Table2[Bias_RF]),_xlfn.STDEV.P(Table2[Bias_RF]),FALSE)</f>
        <v>0.48899722445426697</v>
      </c>
      <c r="L699">
        <f>VLOOKUP(Table2[[#This Row],[Key]],[1]!Table1[#Data],7,0)</f>
        <v>4.9925211282945297</v>
      </c>
      <c r="M699">
        <f>VLOOKUP(Table2[[#This Row],[Key]],[1]!Table1[#Data],8,0)</f>
        <v>4.0999999999999996</v>
      </c>
      <c r="N699">
        <f>Table2[[#This Row],[Auto Arima]]-Table2[[#This Row],[Actual]]</f>
        <v>-7.4788717054703469E-3</v>
      </c>
      <c r="O699">
        <f>_xlfn.NORM.DIST(Table2[[#This Row],[Bias_Arima]],AVERAGE(Table2[Bias_Arima]),_xlfn.STDEV.P(Table2[Bias_Arima]),FALSE)</f>
        <v>0.65508575793356838</v>
      </c>
      <c r="P699">
        <f>Table2[[#This Row],[WA]]-Table2[[#This Row],[Actual]]</f>
        <v>-0.90000000000000036</v>
      </c>
      <c r="Q699">
        <f>_xlfn.NORM.DIST(Table2[[#This Row],[Bias_WA]],AVERAGE(Table2[Bias_WA]),_xlfn.STDEV.P(Table2[Bias_WA]),FALSE)</f>
        <v>0.63055238523174562</v>
      </c>
      <c r="R699">
        <f>ABS(Table2[[#This Row],[Bias_Arima]])</f>
        <v>7.4788717054703469E-3</v>
      </c>
      <c r="S699">
        <f>ABS(Table2[[#This Row],[Bias_WA]])</f>
        <v>0.90000000000000036</v>
      </c>
    </row>
    <row r="700" spans="1:19" x14ac:dyDescent="0.2">
      <c r="A700" t="str">
        <f>CONCATENATE(Table2[[#This Row],[Sector]],YEAR(Table2[[#This Row],[Cutoff]]),ROUNDUP(MONTH(Table2[[#This Row],[Cutoff]])/3,0),YEAR(Table2[[#This Row],[TargetDate]]),ROUNDUP(MONTH(Table2[[#This Row],[TargetDate]])/3,0))</f>
        <v>G Handel2021420223</v>
      </c>
      <c r="B700" t="s">
        <v>25</v>
      </c>
      <c r="C700" s="3">
        <v>44470</v>
      </c>
      <c r="D700" s="3">
        <v>44743</v>
      </c>
      <c r="E700">
        <v>3</v>
      </c>
      <c r="F700">
        <v>3.8117428571428569</v>
      </c>
      <c r="G700">
        <v>4.5</v>
      </c>
      <c r="H700">
        <v>0.68825714285714312</v>
      </c>
      <c r="I700">
        <v>15.29460317460318</v>
      </c>
      <c r="J700">
        <v>-0.68825714285714312</v>
      </c>
      <c r="K700">
        <f>_xlfn.NORM.DIST(Table2[[#This Row],[Bias_RF]],AVERAGE(Table2[Bias_RF]),_xlfn.STDEV.P(Table2[Bias_RF]),FALSE)</f>
        <v>0.54497737788208955</v>
      </c>
      <c r="L700">
        <f>VLOOKUP(Table2[[#This Row],[Key]],[1]!Table1[#Data],7,0)</f>
        <v>4.88127367491533</v>
      </c>
      <c r="M700">
        <f>VLOOKUP(Table2[[#This Row],[Key]],[1]!Table1[#Data],8,0)</f>
        <v>3.93333333333333</v>
      </c>
      <c r="N700">
        <f>Table2[[#This Row],[Auto Arima]]-Table2[[#This Row],[Actual]]</f>
        <v>0.38127367491533004</v>
      </c>
      <c r="O700">
        <f>_xlfn.NORM.DIST(Table2[[#This Row],[Bias_Arima]],AVERAGE(Table2[Bias_Arima]),_xlfn.STDEV.P(Table2[Bias_Arima]),FALSE)</f>
        <v>0.43706761470277028</v>
      </c>
      <c r="P700">
        <f>Table2[[#This Row],[WA]]-Table2[[#This Row],[Actual]]</f>
        <v>-0.56666666666666998</v>
      </c>
      <c r="Q700">
        <f>_xlfn.NORM.DIST(Table2[[#This Row],[Bias_WA]],AVERAGE(Table2[Bias_WA]),_xlfn.STDEV.P(Table2[Bias_WA]),FALSE)</f>
        <v>0.70881241059406874</v>
      </c>
      <c r="R700">
        <f>ABS(Table2[[#This Row],[Bias_Arima]])</f>
        <v>0.38127367491533004</v>
      </c>
      <c r="S700">
        <f>ABS(Table2[[#This Row],[Bias_WA]])</f>
        <v>0.56666666666666998</v>
      </c>
    </row>
    <row r="701" spans="1:19" x14ac:dyDescent="0.2">
      <c r="A701" t="str">
        <f>CONCATENATE(Table2[[#This Row],[Sector]],YEAR(Table2[[#This Row],[Cutoff]]),ROUNDUP(MONTH(Table2[[#This Row],[Cutoff]])/3,0),YEAR(Table2[[#This Row],[TargetDate]]),ROUNDUP(MONTH(Table2[[#This Row],[TargetDate]])/3,0))</f>
        <v>G Handel2021420224</v>
      </c>
      <c r="B701" t="s">
        <v>25</v>
      </c>
      <c r="C701" s="3">
        <v>44470</v>
      </c>
      <c r="D701" s="3">
        <v>44835</v>
      </c>
      <c r="E701">
        <v>4</v>
      </c>
      <c r="F701">
        <v>4.0347833333333334</v>
      </c>
      <c r="G701">
        <v>4.9000000000000004</v>
      </c>
      <c r="H701">
        <v>0.86521666666666697</v>
      </c>
      <c r="I701">
        <v>17.657482993197281</v>
      </c>
      <c r="J701">
        <v>-0.86521666666666697</v>
      </c>
      <c r="K701">
        <f>_xlfn.NORM.DIST(Table2[[#This Row],[Bias_RF]],AVERAGE(Table2[Bias_RF]),_xlfn.STDEV.P(Table2[Bias_RF]),FALSE)</f>
        <v>0.52365370153780455</v>
      </c>
      <c r="L701">
        <f>VLOOKUP(Table2[[#This Row],[Key]],[1]!Table1[#Data],7,0)</f>
        <v>4.9136273260745797</v>
      </c>
      <c r="M701">
        <f>VLOOKUP(Table2[[#This Row],[Key]],[1]!Table1[#Data],8,0)</f>
        <v>4.4666666666666597</v>
      </c>
      <c r="N701">
        <f>Table2[[#This Row],[Auto Arima]]-Table2[[#This Row],[Actual]]</f>
        <v>1.3627326074579393E-2</v>
      </c>
      <c r="O701">
        <f>_xlfn.NORM.DIST(Table2[[#This Row],[Bias_Arima]],AVERAGE(Table2[Bias_Arima]),_xlfn.STDEV.P(Table2[Bias_Arima]),FALSE)</f>
        <v>0.64813433672305598</v>
      </c>
      <c r="P701">
        <f>Table2[[#This Row],[WA]]-Table2[[#This Row],[Actual]]</f>
        <v>-0.43333333333334068</v>
      </c>
      <c r="Q701">
        <f>_xlfn.NORM.DIST(Table2[[#This Row],[Bias_WA]],AVERAGE(Table2[Bias_WA]),_xlfn.STDEV.P(Table2[Bias_WA]),FALSE)</f>
        <v>0.67261241795071236</v>
      </c>
      <c r="R701">
        <f>ABS(Table2[[#This Row],[Bias_Arima]])</f>
        <v>1.3627326074579393E-2</v>
      </c>
      <c r="S701">
        <f>ABS(Table2[[#This Row],[Bias_WA]])</f>
        <v>0.43333333333334068</v>
      </c>
    </row>
    <row r="702" spans="1:19" x14ac:dyDescent="0.2">
      <c r="A702" t="str">
        <f>CONCATENATE(Table2[[#This Row],[Sector]],YEAR(Table2[[#This Row],[Cutoff]]),ROUNDUP(MONTH(Table2[[#This Row],[Cutoff]])/3,0),YEAR(Table2[[#This Row],[TargetDate]]),ROUNDUP(MONTH(Table2[[#This Row],[TargetDate]])/3,0))</f>
        <v>G Handel2021420231</v>
      </c>
      <c r="B702" t="s">
        <v>25</v>
      </c>
      <c r="C702" s="3">
        <v>44470</v>
      </c>
      <c r="D702" s="3">
        <v>44927</v>
      </c>
      <c r="E702">
        <v>5</v>
      </c>
      <c r="F702">
        <v>4.0347833333333334</v>
      </c>
      <c r="G702">
        <v>5.0999999999999996</v>
      </c>
      <c r="H702">
        <v>1.065216666666666</v>
      </c>
      <c r="I702">
        <v>20.88660130718954</v>
      </c>
      <c r="J702">
        <v>-1.065216666666666</v>
      </c>
      <c r="K702">
        <f>_xlfn.NORM.DIST(Table2[[#This Row],[Bias_RF]],AVERAGE(Table2[Bias_RF]),_xlfn.STDEV.P(Table2[Bias_RF]),FALSE)</f>
        <v>0.46649122562866419</v>
      </c>
      <c r="L702">
        <f>VLOOKUP(Table2[[#This Row],[Key]],[1]!Table1[#Data],7,0)</f>
        <v>4.9373328393270999</v>
      </c>
      <c r="M702">
        <f>VLOOKUP(Table2[[#This Row],[Key]],[1]!Table1[#Data],8,0)</f>
        <v>4.4666666666666597</v>
      </c>
      <c r="N702">
        <f>Table2[[#This Row],[Auto Arima]]-Table2[[#This Row],[Actual]]</f>
        <v>-0.16266716067289977</v>
      </c>
      <c r="O702">
        <f>_xlfn.NORM.DIST(Table2[[#This Row],[Bias_Arima]],AVERAGE(Table2[Bias_Arima]),_xlfn.STDEV.P(Table2[Bias_Arima]),FALSE)</f>
        <v>0.68085915999473923</v>
      </c>
      <c r="P702">
        <f>Table2[[#This Row],[WA]]-Table2[[#This Row],[Actual]]</f>
        <v>-0.63333333333333997</v>
      </c>
      <c r="Q702">
        <f>_xlfn.NORM.DIST(Table2[[#This Row],[Bias_WA]],AVERAGE(Table2[Bias_WA]),_xlfn.STDEV.P(Table2[Bias_WA]),FALSE)</f>
        <v>0.71232937309261235</v>
      </c>
      <c r="R702">
        <f>ABS(Table2[[#This Row],[Bias_Arima]])</f>
        <v>0.16266716067289977</v>
      </c>
      <c r="S702">
        <f>ABS(Table2[[#This Row],[Bias_WA]])</f>
        <v>0.63333333333333997</v>
      </c>
    </row>
    <row r="703" spans="1:19" x14ac:dyDescent="0.2">
      <c r="A703" t="str">
        <f>CONCATENATE(Table2[[#This Row],[Sector]],YEAR(Table2[[#This Row],[Cutoff]]),ROUNDUP(MONTH(Table2[[#This Row],[Cutoff]])/3,0),YEAR(Table2[[#This Row],[TargetDate]]),ROUNDUP(MONTH(Table2[[#This Row],[TargetDate]])/3,0))</f>
        <v>G Handel2021420232</v>
      </c>
      <c r="B703" t="s">
        <v>25</v>
      </c>
      <c r="C703" s="3">
        <v>44470</v>
      </c>
      <c r="D703" s="3">
        <v>45017</v>
      </c>
      <c r="E703">
        <v>6</v>
      </c>
      <c r="F703">
        <v>4.0347833333333334</v>
      </c>
      <c r="G703">
        <v>4.5</v>
      </c>
      <c r="H703">
        <v>0.46521666666666661</v>
      </c>
      <c r="I703">
        <v>10.33814814814815</v>
      </c>
      <c r="J703">
        <v>-0.46521666666666661</v>
      </c>
      <c r="K703">
        <f>_xlfn.NORM.DIST(Table2[[#This Row],[Bias_RF]],AVERAGE(Table2[Bias_RF]),_xlfn.STDEV.P(Table2[Bias_RF]),FALSE)</f>
        <v>0.52723535974813596</v>
      </c>
      <c r="L703">
        <f>VLOOKUP(Table2[[#This Row],[Key]],[1]!Table1[#Data],7,0)</f>
        <v>4.3559467736915103</v>
      </c>
      <c r="M703">
        <f>VLOOKUP(Table2[[#This Row],[Key]],[1]!Table1[#Data],8,0)</f>
        <v>4.0999999999999996</v>
      </c>
      <c r="N703">
        <f>Table2[[#This Row],[Auto Arima]]-Table2[[#This Row],[Actual]]</f>
        <v>-0.14405322630848971</v>
      </c>
      <c r="O703">
        <f>_xlfn.NORM.DIST(Table2[[#This Row],[Bias_Arima]],AVERAGE(Table2[Bias_Arima]),_xlfn.STDEV.P(Table2[Bias_Arima]),FALSE)</f>
        <v>0.68022923946053249</v>
      </c>
      <c r="P703">
        <f>Table2[[#This Row],[WA]]-Table2[[#This Row],[Actual]]</f>
        <v>-0.40000000000000036</v>
      </c>
      <c r="Q703">
        <f>_xlfn.NORM.DIST(Table2[[#This Row],[Bias_WA]],AVERAGE(Table2[Bias_WA]),_xlfn.STDEV.P(Table2[Bias_WA]),FALSE)</f>
        <v>0.65800002201620467</v>
      </c>
      <c r="R703">
        <f>ABS(Table2[[#This Row],[Bias_Arima]])</f>
        <v>0.14405322630848971</v>
      </c>
      <c r="S703">
        <f>ABS(Table2[[#This Row],[Bias_WA]])</f>
        <v>0.40000000000000036</v>
      </c>
    </row>
    <row r="704" spans="1:19" x14ac:dyDescent="0.2">
      <c r="A704" t="str">
        <f>CONCATENATE(Table2[[#This Row],[Sector]],YEAR(Table2[[#This Row],[Cutoff]]),ROUNDUP(MONTH(Table2[[#This Row],[Cutoff]])/3,0),YEAR(Table2[[#This Row],[TargetDate]]),ROUNDUP(MONTH(Table2[[#This Row],[TargetDate]])/3,0))</f>
        <v>G Handel2021420233</v>
      </c>
      <c r="B704" t="s">
        <v>25</v>
      </c>
      <c r="C704" s="3">
        <v>44470</v>
      </c>
      <c r="D704" s="3">
        <v>45108</v>
      </c>
      <c r="E704">
        <v>7</v>
      </c>
      <c r="F704">
        <v>4.0347833333333334</v>
      </c>
      <c r="G704">
        <v>4.0999999999999996</v>
      </c>
      <c r="H704">
        <v>6.5216666666666256E-2</v>
      </c>
      <c r="I704">
        <v>1.590650406504055</v>
      </c>
      <c r="J704">
        <v>-6.5216666666666256E-2</v>
      </c>
      <c r="K704">
        <f>_xlfn.NORM.DIST(Table2[[#This Row],[Bias_RF]],AVERAGE(Table2[Bias_RF]),_xlfn.STDEV.P(Table2[Bias_RF]),FALSE)</f>
        <v>0.39358948417776196</v>
      </c>
      <c r="L704">
        <f>VLOOKUP(Table2[[#This Row],[Key]],[1]!Table1[#Data],7,0)</f>
        <v>4.3314561189551402</v>
      </c>
      <c r="M704">
        <f>VLOOKUP(Table2[[#This Row],[Key]],[1]!Table1[#Data],8,0)</f>
        <v>3.93333333333333</v>
      </c>
      <c r="N704">
        <f>Table2[[#This Row],[Auto Arima]]-Table2[[#This Row],[Actual]]</f>
        <v>0.23145611895514051</v>
      </c>
      <c r="O704">
        <f>_xlfn.NORM.DIST(Table2[[#This Row],[Bias_Arima]],AVERAGE(Table2[Bias_Arima]),_xlfn.STDEV.P(Table2[Bias_Arima]),FALSE)</f>
        <v>0.53817531359494519</v>
      </c>
      <c r="P704">
        <f>Table2[[#This Row],[WA]]-Table2[[#This Row],[Actual]]</f>
        <v>-0.16666666666666963</v>
      </c>
      <c r="Q704">
        <f>_xlfn.NORM.DIST(Table2[[#This Row],[Bias_WA]],AVERAGE(Table2[Bias_WA]),_xlfn.STDEV.P(Table2[Bias_WA]),FALSE)</f>
        <v>0.51093141851898038</v>
      </c>
      <c r="R704">
        <f>ABS(Table2[[#This Row],[Bias_Arima]])</f>
        <v>0.23145611895514051</v>
      </c>
      <c r="S704">
        <f>ABS(Table2[[#This Row],[Bias_WA]])</f>
        <v>0.16666666666666963</v>
      </c>
    </row>
    <row r="705" spans="1:19" x14ac:dyDescent="0.2">
      <c r="A705" t="str">
        <f>CONCATENATE(Table2[[#This Row],[Sector]],YEAR(Table2[[#This Row],[Cutoff]]),ROUNDUP(MONTH(Table2[[#This Row],[Cutoff]])/3,0),YEAR(Table2[[#This Row],[TargetDate]]),ROUNDUP(MONTH(Table2[[#This Row],[TargetDate]])/3,0))</f>
        <v>G Handel2021420234</v>
      </c>
      <c r="B705" t="s">
        <v>25</v>
      </c>
      <c r="C705" s="3">
        <v>44470</v>
      </c>
      <c r="D705" s="3">
        <v>45200</v>
      </c>
      <c r="E705">
        <v>8</v>
      </c>
      <c r="F705">
        <v>4.0347833333333334</v>
      </c>
      <c r="G705">
        <v>4.9000000000000004</v>
      </c>
      <c r="H705">
        <v>0.86521666666666697</v>
      </c>
      <c r="I705">
        <v>17.657482993197281</v>
      </c>
      <c r="J705">
        <v>-0.86521666666666697</v>
      </c>
      <c r="K705">
        <f>_xlfn.NORM.DIST(Table2[[#This Row],[Bias_RF]],AVERAGE(Table2[Bias_RF]),_xlfn.STDEV.P(Table2[Bias_RF]),FALSE)</f>
        <v>0.52365370153780455</v>
      </c>
      <c r="L705">
        <f>VLOOKUP(Table2[[#This Row],[Key]],[1]!Table1[#Data],7,0)</f>
        <v>4.6485064186890099</v>
      </c>
      <c r="M705">
        <f>VLOOKUP(Table2[[#This Row],[Key]],[1]!Table1[#Data],8,0)</f>
        <v>4.4666666666666597</v>
      </c>
      <c r="N705">
        <f>Table2[[#This Row],[Auto Arima]]-Table2[[#This Row],[Actual]]</f>
        <v>-0.25149358131099042</v>
      </c>
      <c r="O705">
        <f>_xlfn.NORM.DIST(Table2[[#This Row],[Bias_Arima]],AVERAGE(Table2[Bias_Arima]),_xlfn.STDEV.P(Table2[Bias_Arima]),FALSE)</f>
        <v>0.67443236562850561</v>
      </c>
      <c r="P705">
        <f>Table2[[#This Row],[WA]]-Table2[[#This Row],[Actual]]</f>
        <v>-0.43333333333334068</v>
      </c>
      <c r="Q705">
        <f>_xlfn.NORM.DIST(Table2[[#This Row],[Bias_WA]],AVERAGE(Table2[Bias_WA]),_xlfn.STDEV.P(Table2[Bias_WA]),FALSE)</f>
        <v>0.67261241795071236</v>
      </c>
      <c r="R705">
        <f>ABS(Table2[[#This Row],[Bias_Arima]])</f>
        <v>0.25149358131099042</v>
      </c>
      <c r="S705">
        <f>ABS(Table2[[#This Row],[Bias_WA]])</f>
        <v>0.43333333333334068</v>
      </c>
    </row>
    <row r="706" spans="1:19" x14ac:dyDescent="0.2">
      <c r="A706" t="str">
        <f>CONCATENATE(Table2[[#This Row],[Sector]],YEAR(Table2[[#This Row],[Cutoff]]),ROUNDUP(MONTH(Table2[[#This Row],[Cutoff]])/3,0),YEAR(Table2[[#This Row],[TargetDate]]),ROUNDUP(MONTH(Table2[[#This Row],[TargetDate]])/3,0))</f>
        <v>G Handel2022120222</v>
      </c>
      <c r="B706" t="s">
        <v>25</v>
      </c>
      <c r="C706" s="3">
        <v>44562</v>
      </c>
      <c r="D706" s="3">
        <v>44652</v>
      </c>
      <c r="E706">
        <v>1</v>
      </c>
      <c r="F706">
        <v>4.5993319047619048</v>
      </c>
      <c r="G706">
        <v>5</v>
      </c>
      <c r="H706">
        <v>0.40066809523809521</v>
      </c>
      <c r="I706">
        <v>8.0133619047619042</v>
      </c>
      <c r="J706">
        <v>-0.40066809523809521</v>
      </c>
      <c r="K706">
        <f>_xlfn.NORM.DIST(Table2[[#This Row],[Bias_RF]],AVERAGE(Table2[Bias_RF]),_xlfn.STDEV.P(Table2[Bias_RF]),FALSE)</f>
        <v>0.51322501995723868</v>
      </c>
      <c r="L706">
        <f>VLOOKUP(Table2[[#This Row],[Key]],[1]!Table1[#Data],7,0)</f>
        <v>5.0156691626681598</v>
      </c>
      <c r="M706">
        <f>VLOOKUP(Table2[[#This Row],[Key]],[1]!Table1[#Data],8,0)</f>
        <v>4.0999999999999996</v>
      </c>
      <c r="N706">
        <f>Table2[[#This Row],[Auto Arima]]-Table2[[#This Row],[Actual]]</f>
        <v>1.5669162668159764E-2</v>
      </c>
      <c r="O706">
        <f>_xlfn.NORM.DIST(Table2[[#This Row],[Bias_Arima]],AVERAGE(Table2[Bias_Arima]),_xlfn.STDEV.P(Table2[Bias_Arima]),FALSE)</f>
        <v>0.64742120084507693</v>
      </c>
      <c r="P706">
        <f>Table2[[#This Row],[WA]]-Table2[[#This Row],[Actual]]</f>
        <v>-0.90000000000000036</v>
      </c>
      <c r="Q706">
        <f>_xlfn.NORM.DIST(Table2[[#This Row],[Bias_WA]],AVERAGE(Table2[Bias_WA]),_xlfn.STDEV.P(Table2[Bias_WA]),FALSE)</f>
        <v>0.63055238523174562</v>
      </c>
      <c r="R706">
        <f>ABS(Table2[[#This Row],[Bias_Arima]])</f>
        <v>1.5669162668159764E-2</v>
      </c>
      <c r="S706">
        <f>ABS(Table2[[#This Row],[Bias_WA]])</f>
        <v>0.90000000000000036</v>
      </c>
    </row>
    <row r="707" spans="1:19" x14ac:dyDescent="0.2">
      <c r="A707" t="str">
        <f>CONCATENATE(Table2[[#This Row],[Sector]],YEAR(Table2[[#This Row],[Cutoff]]),ROUNDUP(MONTH(Table2[[#This Row],[Cutoff]])/3,0),YEAR(Table2[[#This Row],[TargetDate]]),ROUNDUP(MONTH(Table2[[#This Row],[TargetDate]])/3,0))</f>
        <v>G Handel2022120223</v>
      </c>
      <c r="B707" t="s">
        <v>25</v>
      </c>
      <c r="C707" s="3">
        <v>44562</v>
      </c>
      <c r="D707" s="3">
        <v>44743</v>
      </c>
      <c r="E707">
        <v>2</v>
      </c>
      <c r="F707">
        <v>4.2298652380952388</v>
      </c>
      <c r="G707">
        <v>4.5</v>
      </c>
      <c r="H707">
        <v>0.27013476190476121</v>
      </c>
      <c r="I707">
        <v>6.0029947089946916</v>
      </c>
      <c r="J707">
        <v>-0.27013476190476121</v>
      </c>
      <c r="K707">
        <f>_xlfn.NORM.DIST(Table2[[#This Row],[Bias_RF]],AVERAGE(Table2[Bias_RF]),_xlfn.STDEV.P(Table2[Bias_RF]),FALSE)</f>
        <v>0.47458649761619826</v>
      </c>
      <c r="L707">
        <f>VLOOKUP(Table2[[#This Row],[Key]],[1]!Table1[#Data],7,0)</f>
        <v>4.8793116043973299</v>
      </c>
      <c r="M707">
        <f>VLOOKUP(Table2[[#This Row],[Key]],[1]!Table1[#Data],8,0)</f>
        <v>3.93333333333333</v>
      </c>
      <c r="N707">
        <f>Table2[[#This Row],[Auto Arima]]-Table2[[#This Row],[Actual]]</f>
        <v>0.37931160439732992</v>
      </c>
      <c r="O707">
        <f>_xlfn.NORM.DIST(Table2[[#This Row],[Bias_Arima]],AVERAGE(Table2[Bias_Arima]),_xlfn.STDEV.P(Table2[Bias_Arima]),FALSE)</f>
        <v>0.43844561822890699</v>
      </c>
      <c r="P707">
        <f>Table2[[#This Row],[WA]]-Table2[[#This Row],[Actual]]</f>
        <v>-0.56666666666666998</v>
      </c>
      <c r="Q707">
        <f>_xlfn.NORM.DIST(Table2[[#This Row],[Bias_WA]],AVERAGE(Table2[Bias_WA]),_xlfn.STDEV.P(Table2[Bias_WA]),FALSE)</f>
        <v>0.70881241059406874</v>
      </c>
      <c r="R707">
        <f>ABS(Table2[[#This Row],[Bias_Arima]])</f>
        <v>0.37931160439732992</v>
      </c>
      <c r="S707">
        <f>ABS(Table2[[#This Row],[Bias_WA]])</f>
        <v>0.56666666666666998</v>
      </c>
    </row>
    <row r="708" spans="1:19" x14ac:dyDescent="0.2">
      <c r="A708" t="str">
        <f>CONCATENATE(Table2[[#This Row],[Sector]],YEAR(Table2[[#This Row],[Cutoff]]),ROUNDUP(MONTH(Table2[[#This Row],[Cutoff]])/3,0),YEAR(Table2[[#This Row],[TargetDate]]),ROUNDUP(MONTH(Table2[[#This Row],[TargetDate]])/3,0))</f>
        <v>G Handel2022120224</v>
      </c>
      <c r="B708" t="s">
        <v>25</v>
      </c>
      <c r="C708" s="3">
        <v>44562</v>
      </c>
      <c r="D708" s="3">
        <v>44835</v>
      </c>
      <c r="E708">
        <v>3</v>
      </c>
      <c r="F708">
        <v>4.7596985714285722</v>
      </c>
      <c r="G708">
        <v>4.9000000000000004</v>
      </c>
      <c r="H708">
        <v>0.14030142857142811</v>
      </c>
      <c r="I708">
        <v>2.8632944606413901</v>
      </c>
      <c r="J708">
        <v>-0.14030142857142811</v>
      </c>
      <c r="K708">
        <f>_xlfn.NORM.DIST(Table2[[#This Row],[Bias_RF]],AVERAGE(Table2[Bias_RF]),_xlfn.STDEV.P(Table2[Bias_RF]),FALSE)</f>
        <v>0.42538340411934539</v>
      </c>
      <c r="L708">
        <f>VLOOKUP(Table2[[#This Row],[Key]],[1]!Table1[#Data],7,0)</f>
        <v>4.9083855107248198</v>
      </c>
      <c r="M708">
        <f>VLOOKUP(Table2[[#This Row],[Key]],[1]!Table1[#Data],8,0)</f>
        <v>4.4666666666666597</v>
      </c>
      <c r="N708">
        <f>Table2[[#This Row],[Auto Arima]]-Table2[[#This Row],[Actual]]</f>
        <v>8.3855107248194116E-3</v>
      </c>
      <c r="O708">
        <f>_xlfn.NORM.DIST(Table2[[#This Row],[Bias_Arima]],AVERAGE(Table2[Bias_Arima]),_xlfn.STDEV.P(Table2[Bias_Arima]),FALSE)</f>
        <v>0.64993255705908914</v>
      </c>
      <c r="P708">
        <f>Table2[[#This Row],[WA]]-Table2[[#This Row],[Actual]]</f>
        <v>-0.43333333333334068</v>
      </c>
      <c r="Q708">
        <f>_xlfn.NORM.DIST(Table2[[#This Row],[Bias_WA]],AVERAGE(Table2[Bias_WA]),_xlfn.STDEV.P(Table2[Bias_WA]),FALSE)</f>
        <v>0.67261241795071236</v>
      </c>
      <c r="R708">
        <f>ABS(Table2[[#This Row],[Bias_Arima]])</f>
        <v>8.3855107248194116E-3</v>
      </c>
      <c r="S708">
        <f>ABS(Table2[[#This Row],[Bias_WA]])</f>
        <v>0.43333333333334068</v>
      </c>
    </row>
    <row r="709" spans="1:19" x14ac:dyDescent="0.2">
      <c r="A709" t="str">
        <f>CONCATENATE(Table2[[#This Row],[Sector]],YEAR(Table2[[#This Row],[Cutoff]]),ROUNDUP(MONTH(Table2[[#This Row],[Cutoff]])/3,0),YEAR(Table2[[#This Row],[TargetDate]]),ROUNDUP(MONTH(Table2[[#This Row],[TargetDate]])/3,0))</f>
        <v>G Handel2022120231</v>
      </c>
      <c r="B709" t="s">
        <v>25</v>
      </c>
      <c r="C709" s="3">
        <v>44562</v>
      </c>
      <c r="D709" s="3">
        <v>44927</v>
      </c>
      <c r="E709">
        <v>4</v>
      </c>
      <c r="F709">
        <v>4.3030116666666656</v>
      </c>
      <c r="G709">
        <v>5.0999999999999996</v>
      </c>
      <c r="H709">
        <v>0.79698833333333319</v>
      </c>
      <c r="I709">
        <v>15.627222222222221</v>
      </c>
      <c r="J709">
        <v>-0.79698833333333319</v>
      </c>
      <c r="K709">
        <f>_xlfn.NORM.DIST(Table2[[#This Row],[Bias_RF]],AVERAGE(Table2[Bias_RF]),_xlfn.STDEV.P(Table2[Bias_RF]),FALSE)</f>
        <v>0.53547541300786028</v>
      </c>
      <c r="L709">
        <f>VLOOKUP(Table2[[#This Row],[Key]],[1]!Table1[#Data],7,0)</f>
        <v>4.9072461137280303</v>
      </c>
      <c r="M709">
        <f>VLOOKUP(Table2[[#This Row],[Key]],[1]!Table1[#Data],8,0)</f>
        <v>5.0666666666666602</v>
      </c>
      <c r="N709">
        <f>Table2[[#This Row],[Auto Arima]]-Table2[[#This Row],[Actual]]</f>
        <v>-0.19275388627196932</v>
      </c>
      <c r="O709">
        <f>_xlfn.NORM.DIST(Table2[[#This Row],[Bias_Arima]],AVERAGE(Table2[Bias_Arima]),_xlfn.STDEV.P(Table2[Bias_Arima]),FALSE)</f>
        <v>0.68042480416264384</v>
      </c>
      <c r="P709">
        <f>Table2[[#This Row],[WA]]-Table2[[#This Row],[Actual]]</f>
        <v>-3.3333333333339432E-2</v>
      </c>
      <c r="Q709">
        <f>_xlfn.NORM.DIST(Table2[[#This Row],[Bias_WA]],AVERAGE(Table2[Bias_WA]),_xlfn.STDEV.P(Table2[Bias_WA]),FALSE)</f>
        <v>0.40900326000180548</v>
      </c>
      <c r="R709">
        <f>ABS(Table2[[#This Row],[Bias_Arima]])</f>
        <v>0.19275388627196932</v>
      </c>
      <c r="S709">
        <f>ABS(Table2[[#This Row],[Bias_WA]])</f>
        <v>3.3333333333339432E-2</v>
      </c>
    </row>
    <row r="710" spans="1:19" x14ac:dyDescent="0.2">
      <c r="A710" t="str">
        <f>CONCATENATE(Table2[[#This Row],[Sector]],YEAR(Table2[[#This Row],[Cutoff]]),ROUNDUP(MONTH(Table2[[#This Row],[Cutoff]])/3,0),YEAR(Table2[[#This Row],[TargetDate]]),ROUNDUP(MONTH(Table2[[#This Row],[TargetDate]])/3,0))</f>
        <v>G Handel2022120232</v>
      </c>
      <c r="B710" t="s">
        <v>25</v>
      </c>
      <c r="C710" s="3">
        <v>44562</v>
      </c>
      <c r="D710" s="3">
        <v>45017</v>
      </c>
      <c r="E710">
        <v>5</v>
      </c>
      <c r="F710">
        <v>4.3030116666666656</v>
      </c>
      <c r="G710">
        <v>4.5</v>
      </c>
      <c r="H710">
        <v>0.19698833333333349</v>
      </c>
      <c r="I710">
        <v>4.3775185185185226</v>
      </c>
      <c r="J710">
        <v>-0.19698833333333349</v>
      </c>
      <c r="K710">
        <f>_xlfn.NORM.DIST(Table2[[#This Row],[Bias_RF]],AVERAGE(Table2[Bias_RF]),_xlfn.STDEV.P(Table2[Bias_RF]),FALSE)</f>
        <v>0.44793844510820957</v>
      </c>
      <c r="L710">
        <f>VLOOKUP(Table2[[#This Row],[Key]],[1]!Table1[#Data],7,0)</f>
        <v>4.3432913645618898</v>
      </c>
      <c r="M710">
        <f>VLOOKUP(Table2[[#This Row],[Key]],[1]!Table1[#Data],8,0)</f>
        <v>4.0999999999999996</v>
      </c>
      <c r="N710">
        <f>Table2[[#This Row],[Auto Arima]]-Table2[[#This Row],[Actual]]</f>
        <v>-0.1567086354381102</v>
      </c>
      <c r="O710">
        <f>_xlfn.NORM.DIST(Table2[[#This Row],[Bias_Arima]],AVERAGE(Table2[Bias_Arima]),_xlfn.STDEV.P(Table2[Bias_Arima]),FALSE)</f>
        <v>0.68073221872879863</v>
      </c>
      <c r="P710">
        <f>Table2[[#This Row],[WA]]-Table2[[#This Row],[Actual]]</f>
        <v>-0.40000000000000036</v>
      </c>
      <c r="Q710">
        <f>_xlfn.NORM.DIST(Table2[[#This Row],[Bias_WA]],AVERAGE(Table2[Bias_WA]),_xlfn.STDEV.P(Table2[Bias_WA]),FALSE)</f>
        <v>0.65800002201620467</v>
      </c>
      <c r="R710">
        <f>ABS(Table2[[#This Row],[Bias_Arima]])</f>
        <v>0.1567086354381102</v>
      </c>
      <c r="S710">
        <f>ABS(Table2[[#This Row],[Bias_WA]])</f>
        <v>0.40000000000000036</v>
      </c>
    </row>
    <row r="711" spans="1:19" x14ac:dyDescent="0.2">
      <c r="A711" t="str">
        <f>CONCATENATE(Table2[[#This Row],[Sector]],YEAR(Table2[[#This Row],[Cutoff]]),ROUNDUP(MONTH(Table2[[#This Row],[Cutoff]])/3,0),YEAR(Table2[[#This Row],[TargetDate]]),ROUNDUP(MONTH(Table2[[#This Row],[TargetDate]])/3,0))</f>
        <v>G Handel2022120233</v>
      </c>
      <c r="B711" t="s">
        <v>25</v>
      </c>
      <c r="C711" s="3">
        <v>44562</v>
      </c>
      <c r="D711" s="3">
        <v>45108</v>
      </c>
      <c r="E711">
        <v>6</v>
      </c>
      <c r="F711">
        <v>4.3030116666666656</v>
      </c>
      <c r="G711">
        <v>4.0999999999999996</v>
      </c>
      <c r="H711">
        <v>0.20301166666666681</v>
      </c>
      <c r="I711">
        <v>4.9515040650406554</v>
      </c>
      <c r="J711">
        <v>0.20301166666666681</v>
      </c>
      <c r="K711">
        <f>_xlfn.NORM.DIST(Table2[[#This Row],[Bias_RF]],AVERAGE(Table2[Bias_RF]),_xlfn.STDEV.P(Table2[Bias_RF]),FALSE)</f>
        <v>0.27361241427779215</v>
      </c>
      <c r="L711">
        <f>VLOOKUP(Table2[[#This Row],[Key]],[1]!Table1[#Data],7,0)</f>
        <v>4.3198524111186902</v>
      </c>
      <c r="M711">
        <f>VLOOKUP(Table2[[#This Row],[Key]],[1]!Table1[#Data],8,0)</f>
        <v>3.93333333333333</v>
      </c>
      <c r="N711">
        <f>Table2[[#This Row],[Auto Arima]]-Table2[[#This Row],[Actual]]</f>
        <v>0.21985241111869058</v>
      </c>
      <c r="O711">
        <f>_xlfn.NORM.DIST(Table2[[#This Row],[Bias_Arima]],AVERAGE(Table2[Bias_Arima]),_xlfn.STDEV.P(Table2[Bias_Arima]),FALSE)</f>
        <v>0.5454295073245673</v>
      </c>
      <c r="P711">
        <f>Table2[[#This Row],[WA]]-Table2[[#This Row],[Actual]]</f>
        <v>-0.16666666666666963</v>
      </c>
      <c r="Q711">
        <f>_xlfn.NORM.DIST(Table2[[#This Row],[Bias_WA]],AVERAGE(Table2[Bias_WA]),_xlfn.STDEV.P(Table2[Bias_WA]),FALSE)</f>
        <v>0.51093141851898038</v>
      </c>
      <c r="R711">
        <f>ABS(Table2[[#This Row],[Bias_Arima]])</f>
        <v>0.21985241111869058</v>
      </c>
      <c r="S711">
        <f>ABS(Table2[[#This Row],[Bias_WA]])</f>
        <v>0.16666666666666963</v>
      </c>
    </row>
    <row r="712" spans="1:19" x14ac:dyDescent="0.2">
      <c r="A712" t="str">
        <f>CONCATENATE(Table2[[#This Row],[Sector]],YEAR(Table2[[#This Row],[Cutoff]]),ROUNDUP(MONTH(Table2[[#This Row],[Cutoff]])/3,0),YEAR(Table2[[#This Row],[TargetDate]]),ROUNDUP(MONTH(Table2[[#This Row],[TargetDate]])/3,0))</f>
        <v>G Handel2022120234</v>
      </c>
      <c r="B712" t="s">
        <v>25</v>
      </c>
      <c r="C712" s="3">
        <v>44562</v>
      </c>
      <c r="D712" s="3">
        <v>45200</v>
      </c>
      <c r="E712">
        <v>7</v>
      </c>
      <c r="F712">
        <v>4.2456783333333332</v>
      </c>
      <c r="G712">
        <v>4.9000000000000004</v>
      </c>
      <c r="H712">
        <v>0.65432166666666713</v>
      </c>
      <c r="I712">
        <v>13.35350340136055</v>
      </c>
      <c r="J712">
        <v>-0.65432166666666713</v>
      </c>
      <c r="K712">
        <f>_xlfn.NORM.DIST(Table2[[#This Row],[Bias_RF]],AVERAGE(Table2[Bias_RF]),_xlfn.STDEV.P(Table2[Bias_RF]),FALSE)</f>
        <v>0.545502778645644</v>
      </c>
      <c r="L712">
        <f>VLOOKUP(Table2[[#This Row],[Key]],[1]!Table1[#Data],7,0)</f>
        <v>4.6383029021981104</v>
      </c>
      <c r="M712">
        <f>VLOOKUP(Table2[[#This Row],[Key]],[1]!Table1[#Data],8,0)</f>
        <v>4.4666666666666597</v>
      </c>
      <c r="N712">
        <f>Table2[[#This Row],[Auto Arima]]-Table2[[#This Row],[Actual]]</f>
        <v>-0.26169709780188999</v>
      </c>
      <c r="O712">
        <f>_xlfn.NORM.DIST(Table2[[#This Row],[Bias_Arima]],AVERAGE(Table2[Bias_Arima]),_xlfn.STDEV.P(Table2[Bias_Arima]),FALSE)</f>
        <v>0.67270717503408384</v>
      </c>
      <c r="P712">
        <f>Table2[[#This Row],[WA]]-Table2[[#This Row],[Actual]]</f>
        <v>-0.43333333333334068</v>
      </c>
      <c r="Q712">
        <f>_xlfn.NORM.DIST(Table2[[#This Row],[Bias_WA]],AVERAGE(Table2[Bias_WA]),_xlfn.STDEV.P(Table2[Bias_WA]),FALSE)</f>
        <v>0.67261241795071236</v>
      </c>
      <c r="R712">
        <f>ABS(Table2[[#This Row],[Bias_Arima]])</f>
        <v>0.26169709780188999</v>
      </c>
      <c r="S712">
        <f>ABS(Table2[[#This Row],[Bias_WA]])</f>
        <v>0.43333333333334068</v>
      </c>
    </row>
    <row r="713" spans="1:19" x14ac:dyDescent="0.2">
      <c r="A713" t="str">
        <f>CONCATENATE(Table2[[#This Row],[Sector]],YEAR(Table2[[#This Row],[Cutoff]]),ROUNDUP(MONTH(Table2[[#This Row],[Cutoff]])/3,0),YEAR(Table2[[#This Row],[TargetDate]]),ROUNDUP(MONTH(Table2[[#This Row],[TargetDate]])/3,0))</f>
        <v>G Handel2022120241</v>
      </c>
      <c r="B713" t="s">
        <v>25</v>
      </c>
      <c r="C713" s="3">
        <v>44562</v>
      </c>
      <c r="D713" s="3">
        <v>45292</v>
      </c>
      <c r="E713">
        <v>8</v>
      </c>
      <c r="F713">
        <v>4.3030116666666656</v>
      </c>
      <c r="G713">
        <v>4.9000000000000004</v>
      </c>
      <c r="H713">
        <v>0.5969883333333339</v>
      </c>
      <c r="I713">
        <v>12.183435374149671</v>
      </c>
      <c r="J713">
        <v>-0.5969883333333339</v>
      </c>
      <c r="K713">
        <f>_xlfn.NORM.DIST(Table2[[#This Row],[Bias_RF]],AVERAGE(Table2[Bias_RF]),_xlfn.STDEV.P(Table2[Bias_RF]),FALSE)</f>
        <v>0.54372522814643942</v>
      </c>
      <c r="L713">
        <f>VLOOKUP(Table2[[#This Row],[Key]],[1]!Table1[#Data],7,0)</f>
        <v>5.3545060030929896</v>
      </c>
      <c r="M713">
        <f>VLOOKUP(Table2[[#This Row],[Key]],[1]!Table1[#Data],8,0)</f>
        <v>5.0666666666666602</v>
      </c>
      <c r="N713">
        <f>Table2[[#This Row],[Auto Arima]]-Table2[[#This Row],[Actual]]</f>
        <v>0.45450600309298927</v>
      </c>
      <c r="O713">
        <f>_xlfn.NORM.DIST(Table2[[#This Row],[Bias_Arima]],AVERAGE(Table2[Bias_Arima]),_xlfn.STDEV.P(Table2[Bias_Arima]),FALSE)</f>
        <v>0.38551321267738259</v>
      </c>
      <c r="P713">
        <f>Table2[[#This Row],[WA]]-Table2[[#This Row],[Actual]]</f>
        <v>0.16666666666665986</v>
      </c>
      <c r="Q713">
        <f>_xlfn.NORM.DIST(Table2[[#This Row],[Bias_WA]],AVERAGE(Table2[Bias_WA]),_xlfn.STDEV.P(Table2[Bias_WA]),FALSE)</f>
        <v>0.26339324325908536</v>
      </c>
      <c r="R713">
        <f>ABS(Table2[[#This Row],[Bias_Arima]])</f>
        <v>0.45450600309298927</v>
      </c>
      <c r="S713">
        <f>ABS(Table2[[#This Row],[Bias_WA]])</f>
        <v>0.16666666666665986</v>
      </c>
    </row>
    <row r="714" spans="1:19" x14ac:dyDescent="0.2">
      <c r="A714" t="str">
        <f>CONCATENATE(Table2[[#This Row],[Sector]],YEAR(Table2[[#This Row],[Cutoff]]),ROUNDUP(MONTH(Table2[[#This Row],[Cutoff]])/3,0),YEAR(Table2[[#This Row],[TargetDate]]),ROUNDUP(MONTH(Table2[[#This Row],[TargetDate]])/3,0))</f>
        <v>G Handel2022220223</v>
      </c>
      <c r="B714" t="s">
        <v>25</v>
      </c>
      <c r="C714" s="3">
        <v>44652</v>
      </c>
      <c r="D714" s="3">
        <v>44743</v>
      </c>
      <c r="E714">
        <v>1</v>
      </c>
      <c r="F714">
        <v>4.4116130952380948</v>
      </c>
      <c r="G714">
        <v>4.5</v>
      </c>
      <c r="H714">
        <v>8.8386904761905249E-2</v>
      </c>
      <c r="I714">
        <v>1.9641534391534501</v>
      </c>
      <c r="J714">
        <v>-8.8386904761905249E-2</v>
      </c>
      <c r="K714">
        <f>_xlfn.NORM.DIST(Table2[[#This Row],[Bias_RF]],AVERAGE(Table2[Bias_RF]),_xlfn.STDEV.P(Table2[Bias_RF]),FALSE)</f>
        <v>0.40359214033388674</v>
      </c>
      <c r="L714">
        <f>VLOOKUP(Table2[[#This Row],[Key]],[1]!Table1[#Data],7,0)</f>
        <v>4.8697034893908704</v>
      </c>
      <c r="M714">
        <f>VLOOKUP(Table2[[#This Row],[Key]],[1]!Table1[#Data],8,0)</f>
        <v>3.93333333333333</v>
      </c>
      <c r="N714">
        <f>Table2[[#This Row],[Auto Arima]]-Table2[[#This Row],[Actual]]</f>
        <v>0.36970348939087039</v>
      </c>
      <c r="O714">
        <f>_xlfn.NORM.DIST(Table2[[#This Row],[Bias_Arima]],AVERAGE(Table2[Bias_Arima]),_xlfn.STDEV.P(Table2[Bias_Arima]),FALSE)</f>
        <v>0.44518449384450753</v>
      </c>
      <c r="P714">
        <f>Table2[[#This Row],[WA]]-Table2[[#This Row],[Actual]]</f>
        <v>-0.56666666666666998</v>
      </c>
      <c r="Q714">
        <f>_xlfn.NORM.DIST(Table2[[#This Row],[Bias_WA]],AVERAGE(Table2[Bias_WA]),_xlfn.STDEV.P(Table2[Bias_WA]),FALSE)</f>
        <v>0.70881241059406874</v>
      </c>
      <c r="R714">
        <f>ABS(Table2[[#This Row],[Bias_Arima]])</f>
        <v>0.36970348939087039</v>
      </c>
      <c r="S714">
        <f>ABS(Table2[[#This Row],[Bias_WA]])</f>
        <v>0.56666666666666998</v>
      </c>
    </row>
    <row r="715" spans="1:19" x14ac:dyDescent="0.2">
      <c r="A715" t="str">
        <f>CONCATENATE(Table2[[#This Row],[Sector]],YEAR(Table2[[#This Row],[Cutoff]]),ROUNDUP(MONTH(Table2[[#This Row],[Cutoff]])/3,0),YEAR(Table2[[#This Row],[TargetDate]]),ROUNDUP(MONTH(Table2[[#This Row],[TargetDate]])/3,0))</f>
        <v>G Handel2022220224</v>
      </c>
      <c r="B715" t="s">
        <v>25</v>
      </c>
      <c r="C715" s="3">
        <v>44652</v>
      </c>
      <c r="D715" s="3">
        <v>44835</v>
      </c>
      <c r="E715">
        <v>2</v>
      </c>
      <c r="F715">
        <v>4.9890630952380954</v>
      </c>
      <c r="G715">
        <v>4.9000000000000004</v>
      </c>
      <c r="H715">
        <v>8.9063095238094192E-2</v>
      </c>
      <c r="I715">
        <v>1.8176141885325341</v>
      </c>
      <c r="J715">
        <v>8.9063095238094192E-2</v>
      </c>
      <c r="K715">
        <f>_xlfn.NORM.DIST(Table2[[#This Row],[Bias_RF]],AVERAGE(Table2[Bias_RF]),_xlfn.STDEV.P(Table2[Bias_RF]),FALSE)</f>
        <v>0.32460527326635646</v>
      </c>
      <c r="L715">
        <f>VLOOKUP(Table2[[#This Row],[Key]],[1]!Table1[#Data],7,0)</f>
        <v>4.9125780662307204</v>
      </c>
      <c r="M715">
        <f>VLOOKUP(Table2[[#This Row],[Key]],[1]!Table1[#Data],8,0)</f>
        <v>4.4666666666666597</v>
      </c>
      <c r="N715">
        <f>Table2[[#This Row],[Auto Arima]]-Table2[[#This Row],[Actual]]</f>
        <v>1.2578066230719998E-2</v>
      </c>
      <c r="O715">
        <f>_xlfn.NORM.DIST(Table2[[#This Row],[Bias_Arima]],AVERAGE(Table2[Bias_Arima]),_xlfn.STDEV.P(Table2[Bias_Arima]),FALSE)</f>
        <v>0.64849804508328934</v>
      </c>
      <c r="P715">
        <f>Table2[[#This Row],[WA]]-Table2[[#This Row],[Actual]]</f>
        <v>-0.43333333333334068</v>
      </c>
      <c r="Q715">
        <f>_xlfn.NORM.DIST(Table2[[#This Row],[Bias_WA]],AVERAGE(Table2[Bias_WA]),_xlfn.STDEV.P(Table2[Bias_WA]),FALSE)</f>
        <v>0.67261241795071236</v>
      </c>
      <c r="R715">
        <f>ABS(Table2[[#This Row],[Bias_Arima]])</f>
        <v>1.2578066230719998E-2</v>
      </c>
      <c r="S715">
        <f>ABS(Table2[[#This Row],[Bias_WA]])</f>
        <v>0.43333333333334068</v>
      </c>
    </row>
    <row r="716" spans="1:19" x14ac:dyDescent="0.2">
      <c r="A716" t="str">
        <f>CONCATENATE(Table2[[#This Row],[Sector]],YEAR(Table2[[#This Row],[Cutoff]]),ROUNDUP(MONTH(Table2[[#This Row],[Cutoff]])/3,0),YEAR(Table2[[#This Row],[TargetDate]]),ROUNDUP(MONTH(Table2[[#This Row],[TargetDate]])/3,0))</f>
        <v>G Handel2022220231</v>
      </c>
      <c r="B716" t="s">
        <v>25</v>
      </c>
      <c r="C716" s="3">
        <v>44652</v>
      </c>
      <c r="D716" s="3">
        <v>44927</v>
      </c>
      <c r="E716">
        <v>3</v>
      </c>
      <c r="F716">
        <v>4.3776738095238086</v>
      </c>
      <c r="G716">
        <v>5.0999999999999996</v>
      </c>
      <c r="H716">
        <v>0.72232619047619018</v>
      </c>
      <c r="I716">
        <v>14.16325863678804</v>
      </c>
      <c r="J716">
        <v>-0.72232619047619018</v>
      </c>
      <c r="K716">
        <f>_xlfn.NORM.DIST(Table2[[#This Row],[Bias_RF]],AVERAGE(Table2[Bias_RF]),_xlfn.STDEV.P(Table2[Bias_RF]),FALSE)</f>
        <v>0.54327245345581432</v>
      </c>
      <c r="L716">
        <f>VLOOKUP(Table2[[#This Row],[Key]],[1]!Table1[#Data],7,0)</f>
        <v>4.9120548982401999</v>
      </c>
      <c r="M716">
        <f>VLOOKUP(Table2[[#This Row],[Key]],[1]!Table1[#Data],8,0)</f>
        <v>5.0666666666666602</v>
      </c>
      <c r="N716">
        <f>Table2[[#This Row],[Auto Arima]]-Table2[[#This Row],[Actual]]</f>
        <v>-0.18794510175979973</v>
      </c>
      <c r="O716">
        <f>_xlfn.NORM.DIST(Table2[[#This Row],[Bias_Arima]],AVERAGE(Table2[Bias_Arima]),_xlfn.STDEV.P(Table2[Bias_Arima]),FALSE)</f>
        <v>0.6806147071839671</v>
      </c>
      <c r="P716">
        <f>Table2[[#This Row],[WA]]-Table2[[#This Row],[Actual]]</f>
        <v>-3.3333333333339432E-2</v>
      </c>
      <c r="Q716">
        <f>_xlfn.NORM.DIST(Table2[[#This Row],[Bias_WA]],AVERAGE(Table2[Bias_WA]),_xlfn.STDEV.P(Table2[Bias_WA]),FALSE)</f>
        <v>0.40900326000180548</v>
      </c>
      <c r="R716">
        <f>ABS(Table2[[#This Row],[Bias_Arima]])</f>
        <v>0.18794510175979973</v>
      </c>
      <c r="S716">
        <f>ABS(Table2[[#This Row],[Bias_WA]])</f>
        <v>3.3333333333339432E-2</v>
      </c>
    </row>
    <row r="717" spans="1:19" x14ac:dyDescent="0.2">
      <c r="A717" t="str">
        <f>CONCATENATE(Table2[[#This Row],[Sector]],YEAR(Table2[[#This Row],[Cutoff]]),ROUNDUP(MONTH(Table2[[#This Row],[Cutoff]])/3,0),YEAR(Table2[[#This Row],[TargetDate]]),ROUNDUP(MONTH(Table2[[#This Row],[TargetDate]])/3,0))</f>
        <v>G Handel2022220232</v>
      </c>
      <c r="B717" t="s">
        <v>25</v>
      </c>
      <c r="C717" s="3">
        <v>44652</v>
      </c>
      <c r="D717" s="3">
        <v>45017</v>
      </c>
      <c r="E717">
        <v>4</v>
      </c>
      <c r="F717">
        <v>4.3776738095238086</v>
      </c>
      <c r="G717">
        <v>4.5</v>
      </c>
      <c r="H717">
        <v>0.12232619047619051</v>
      </c>
      <c r="I717">
        <v>2.7183597883597899</v>
      </c>
      <c r="J717">
        <v>-0.12232619047619051</v>
      </c>
      <c r="K717">
        <f>_xlfn.NORM.DIST(Table2[[#This Row],[Bias_RF]],AVERAGE(Table2[Bias_RF]),_xlfn.STDEV.P(Table2[Bias_RF]),FALSE)</f>
        <v>0.41794650911327041</v>
      </c>
      <c r="L717">
        <f>VLOOKUP(Table2[[#This Row],[Key]],[1]!Table1[#Data],7,0)</f>
        <v>4.3322794958890398</v>
      </c>
      <c r="M717">
        <f>VLOOKUP(Table2[[#This Row],[Key]],[1]!Table1[#Data],8,0)</f>
        <v>4.5333333333333297</v>
      </c>
      <c r="N717">
        <f>Table2[[#This Row],[Auto Arima]]-Table2[[#This Row],[Actual]]</f>
        <v>-0.16772050411096018</v>
      </c>
      <c r="O717">
        <f>_xlfn.NORM.DIST(Table2[[#This Row],[Bias_Arima]],AVERAGE(Table2[Bias_Arima]),_xlfn.STDEV.P(Table2[Bias_Arima]),FALSE)</f>
        <v>0.68091164207024268</v>
      </c>
      <c r="P717">
        <f>Table2[[#This Row],[WA]]-Table2[[#This Row],[Actual]]</f>
        <v>3.3333333333329662E-2</v>
      </c>
      <c r="Q717">
        <f>_xlfn.NORM.DIST(Table2[[#This Row],[Bias_WA]],AVERAGE(Table2[Bias_WA]),_xlfn.STDEV.P(Table2[Bias_WA]),FALSE)</f>
        <v>0.35824090528997793</v>
      </c>
      <c r="R717">
        <f>ABS(Table2[[#This Row],[Bias_Arima]])</f>
        <v>0.16772050411096018</v>
      </c>
      <c r="S717">
        <f>ABS(Table2[[#This Row],[Bias_WA]])</f>
        <v>3.3333333333329662E-2</v>
      </c>
    </row>
    <row r="718" spans="1:19" x14ac:dyDescent="0.2">
      <c r="A718" t="str">
        <f>CONCATENATE(Table2[[#This Row],[Sector]],YEAR(Table2[[#This Row],[Cutoff]]),ROUNDUP(MONTH(Table2[[#This Row],[Cutoff]])/3,0),YEAR(Table2[[#This Row],[TargetDate]]),ROUNDUP(MONTH(Table2[[#This Row],[TargetDate]])/3,0))</f>
        <v>G Handel2022220233</v>
      </c>
      <c r="B718" t="s">
        <v>25</v>
      </c>
      <c r="C718" s="3">
        <v>44652</v>
      </c>
      <c r="D718" s="3">
        <v>45108</v>
      </c>
      <c r="E718">
        <v>5</v>
      </c>
      <c r="F718">
        <v>4.3776738095238086</v>
      </c>
      <c r="G718">
        <v>4.0999999999999996</v>
      </c>
      <c r="H718">
        <v>0.27767380952380982</v>
      </c>
      <c r="I718">
        <v>6.772531939605118</v>
      </c>
      <c r="J718">
        <v>0.27767380952380982</v>
      </c>
      <c r="K718">
        <f>_xlfn.NORM.DIST(Table2[[#This Row],[Bias_RF]],AVERAGE(Table2[Bias_RF]),_xlfn.STDEV.P(Table2[Bias_RF]),FALSE)</f>
        <v>0.2414280007532934</v>
      </c>
      <c r="L718">
        <f>VLOOKUP(Table2[[#This Row],[Key]],[1]!Table1[#Data],7,0)</f>
        <v>4.31043370673029</v>
      </c>
      <c r="M718">
        <f>VLOOKUP(Table2[[#This Row],[Key]],[1]!Table1[#Data],8,0)</f>
        <v>3.93333333333333</v>
      </c>
      <c r="N718">
        <f>Table2[[#This Row],[Auto Arima]]-Table2[[#This Row],[Actual]]</f>
        <v>0.21043370673029038</v>
      </c>
      <c r="O718">
        <f>_xlfn.NORM.DIST(Table2[[#This Row],[Bias_Arima]],AVERAGE(Table2[Bias_Arima]),_xlfn.STDEV.P(Table2[Bias_Arima]),FALSE)</f>
        <v>0.55123055116241249</v>
      </c>
      <c r="P718">
        <f>Table2[[#This Row],[WA]]-Table2[[#This Row],[Actual]]</f>
        <v>-0.16666666666666963</v>
      </c>
      <c r="Q718">
        <f>_xlfn.NORM.DIST(Table2[[#This Row],[Bias_WA]],AVERAGE(Table2[Bias_WA]),_xlfn.STDEV.P(Table2[Bias_WA]),FALSE)</f>
        <v>0.51093141851898038</v>
      </c>
      <c r="R718">
        <f>ABS(Table2[[#This Row],[Bias_Arima]])</f>
        <v>0.21043370673029038</v>
      </c>
      <c r="S718">
        <f>ABS(Table2[[#This Row],[Bias_WA]])</f>
        <v>0.16666666666666963</v>
      </c>
    </row>
    <row r="719" spans="1:19" x14ac:dyDescent="0.2">
      <c r="A719" t="str">
        <f>CONCATENATE(Table2[[#This Row],[Sector]],YEAR(Table2[[#This Row],[Cutoff]]),ROUNDUP(MONTH(Table2[[#This Row],[Cutoff]])/3,0),YEAR(Table2[[#This Row],[TargetDate]]),ROUNDUP(MONTH(Table2[[#This Row],[TargetDate]])/3,0))</f>
        <v>G Handel2022220234</v>
      </c>
      <c r="B719" t="s">
        <v>25</v>
      </c>
      <c r="C719" s="3">
        <v>44652</v>
      </c>
      <c r="D719" s="3">
        <v>45200</v>
      </c>
      <c r="E719">
        <v>6</v>
      </c>
      <c r="F719">
        <v>4.3278666666666661</v>
      </c>
      <c r="G719">
        <v>4.9000000000000004</v>
      </c>
      <c r="H719">
        <v>0.57213333333333427</v>
      </c>
      <c r="I719">
        <v>11.67619047619049</v>
      </c>
      <c r="J719">
        <v>-0.57213333333333427</v>
      </c>
      <c r="K719">
        <f>_xlfn.NORM.DIST(Table2[[#This Row],[Bias_RF]],AVERAGE(Table2[Bias_RF]),_xlfn.STDEV.P(Table2[Bias_RF]),FALSE)</f>
        <v>0.54192052313247374</v>
      </c>
      <c r="L719">
        <f>VLOOKUP(Table2[[#This Row],[Key]],[1]!Table1[#Data],7,0)</f>
        <v>4.6393635746648698</v>
      </c>
      <c r="M719">
        <f>VLOOKUP(Table2[[#This Row],[Key]],[1]!Table1[#Data],8,0)</f>
        <v>4.4666666666666597</v>
      </c>
      <c r="N719">
        <f>Table2[[#This Row],[Auto Arima]]-Table2[[#This Row],[Actual]]</f>
        <v>-0.26063642533513054</v>
      </c>
      <c r="O719">
        <f>_xlfn.NORM.DIST(Table2[[#This Row],[Bias_Arima]],AVERAGE(Table2[Bias_Arima]),_xlfn.STDEV.P(Table2[Bias_Arima]),FALSE)</f>
        <v>0.67289581064855886</v>
      </c>
      <c r="P719">
        <f>Table2[[#This Row],[WA]]-Table2[[#This Row],[Actual]]</f>
        <v>-0.43333333333334068</v>
      </c>
      <c r="Q719">
        <f>_xlfn.NORM.DIST(Table2[[#This Row],[Bias_WA]],AVERAGE(Table2[Bias_WA]),_xlfn.STDEV.P(Table2[Bias_WA]),FALSE)</f>
        <v>0.67261241795071236</v>
      </c>
      <c r="R719">
        <f>ABS(Table2[[#This Row],[Bias_Arima]])</f>
        <v>0.26063642533513054</v>
      </c>
      <c r="S719">
        <f>ABS(Table2[[#This Row],[Bias_WA]])</f>
        <v>0.43333333333334068</v>
      </c>
    </row>
    <row r="720" spans="1:19" x14ac:dyDescent="0.2">
      <c r="A720" t="str">
        <f>CONCATENATE(Table2[[#This Row],[Sector]],YEAR(Table2[[#This Row],[Cutoff]]),ROUNDUP(MONTH(Table2[[#This Row],[Cutoff]])/3,0),YEAR(Table2[[#This Row],[TargetDate]]),ROUNDUP(MONTH(Table2[[#This Row],[TargetDate]])/3,0))</f>
        <v>G Handel2022220241</v>
      </c>
      <c r="B720" t="s">
        <v>25</v>
      </c>
      <c r="C720" s="3">
        <v>44652</v>
      </c>
      <c r="D720" s="3">
        <v>45292</v>
      </c>
      <c r="E720">
        <v>7</v>
      </c>
      <c r="F720">
        <v>4.3776738095238086</v>
      </c>
      <c r="G720">
        <v>4.9000000000000004</v>
      </c>
      <c r="H720">
        <v>0.52232619047619089</v>
      </c>
      <c r="I720">
        <v>10.65971817298349</v>
      </c>
      <c r="J720">
        <v>-0.52232619047619089</v>
      </c>
      <c r="K720">
        <f>_xlfn.NORM.DIST(Table2[[#This Row],[Bias_RF]],AVERAGE(Table2[Bias_RF]),_xlfn.STDEV.P(Table2[Bias_RF]),FALSE)</f>
        <v>0.53645385728576722</v>
      </c>
      <c r="L720">
        <f>VLOOKUP(Table2[[#This Row],[Key]],[1]!Table1[#Data],7,0)</f>
        <v>5.35386724824947</v>
      </c>
      <c r="M720">
        <f>VLOOKUP(Table2[[#This Row],[Key]],[1]!Table1[#Data],8,0)</f>
        <v>5.0666666666666602</v>
      </c>
      <c r="N720">
        <f>Table2[[#This Row],[Auto Arima]]-Table2[[#This Row],[Actual]]</f>
        <v>0.45386724824946967</v>
      </c>
      <c r="O720">
        <f>_xlfn.NORM.DIST(Table2[[#This Row],[Bias_Arima]],AVERAGE(Table2[Bias_Arima]),_xlfn.STDEV.P(Table2[Bias_Arima]),FALSE)</f>
        <v>0.38596155515086661</v>
      </c>
      <c r="P720">
        <f>Table2[[#This Row],[WA]]-Table2[[#This Row],[Actual]]</f>
        <v>0.16666666666665986</v>
      </c>
      <c r="Q720">
        <f>_xlfn.NORM.DIST(Table2[[#This Row],[Bias_WA]],AVERAGE(Table2[Bias_WA]),_xlfn.STDEV.P(Table2[Bias_WA]),FALSE)</f>
        <v>0.26339324325908536</v>
      </c>
      <c r="R720">
        <f>ABS(Table2[[#This Row],[Bias_Arima]])</f>
        <v>0.45386724824946967</v>
      </c>
      <c r="S720">
        <f>ABS(Table2[[#This Row],[Bias_WA]])</f>
        <v>0.16666666666665986</v>
      </c>
    </row>
    <row r="721" spans="1:19" x14ac:dyDescent="0.2">
      <c r="A721" t="str">
        <f>CONCATENATE(Table2[[#This Row],[Sector]],YEAR(Table2[[#This Row],[Cutoff]]),ROUNDUP(MONTH(Table2[[#This Row],[Cutoff]])/3,0),YEAR(Table2[[#This Row],[TargetDate]]),ROUNDUP(MONTH(Table2[[#This Row],[TargetDate]])/3,0))</f>
        <v>G Handel2022220242</v>
      </c>
      <c r="B721" t="s">
        <v>25</v>
      </c>
      <c r="C721" s="3">
        <v>44652</v>
      </c>
      <c r="D721" s="3">
        <v>45383</v>
      </c>
      <c r="E721">
        <v>8</v>
      </c>
      <c r="F721">
        <v>4.3278666666666661</v>
      </c>
      <c r="G721">
        <v>4.5</v>
      </c>
      <c r="H721">
        <v>0.17213333333333389</v>
      </c>
      <c r="I721">
        <v>3.8251851851851981</v>
      </c>
      <c r="J721">
        <v>-0.17213333333333389</v>
      </c>
      <c r="K721">
        <f>_xlfn.NORM.DIST(Table2[[#This Row],[Bias_RF]],AVERAGE(Table2[Bias_RF]),_xlfn.STDEV.P(Table2[Bias_RF]),FALSE)</f>
        <v>0.43822935123619028</v>
      </c>
      <c r="L721">
        <f>VLOOKUP(Table2[[#This Row],[Key]],[1]!Table1[#Data],7,0)</f>
        <v>4.7722531298700801</v>
      </c>
      <c r="M721">
        <f>VLOOKUP(Table2[[#This Row],[Key]],[1]!Table1[#Data],8,0)</f>
        <v>4.5333333333333297</v>
      </c>
      <c r="N721">
        <f>Table2[[#This Row],[Auto Arima]]-Table2[[#This Row],[Actual]]</f>
        <v>0.2722531298700801</v>
      </c>
      <c r="O721">
        <f>_xlfn.NORM.DIST(Table2[[#This Row],[Bias_Arima]],AVERAGE(Table2[Bias_Arima]),_xlfn.STDEV.P(Table2[Bias_Arima]),FALSE)</f>
        <v>0.51183171934334037</v>
      </c>
      <c r="P721">
        <f>Table2[[#This Row],[WA]]-Table2[[#This Row],[Actual]]</f>
        <v>3.3333333333329662E-2</v>
      </c>
      <c r="Q721">
        <f>_xlfn.NORM.DIST(Table2[[#This Row],[Bias_WA]],AVERAGE(Table2[Bias_WA]),_xlfn.STDEV.P(Table2[Bias_WA]),FALSE)</f>
        <v>0.35824090528997793</v>
      </c>
      <c r="R721">
        <f>ABS(Table2[[#This Row],[Bias_Arima]])</f>
        <v>0.2722531298700801</v>
      </c>
      <c r="S721">
        <f>ABS(Table2[[#This Row],[Bias_WA]])</f>
        <v>3.3333333333329662E-2</v>
      </c>
    </row>
    <row r="722" spans="1:19" x14ac:dyDescent="0.2">
      <c r="A722" t="str">
        <f>CONCATENATE(Table2[[#This Row],[Sector]],YEAR(Table2[[#This Row],[Cutoff]]),ROUNDUP(MONTH(Table2[[#This Row],[Cutoff]])/3,0),YEAR(Table2[[#This Row],[TargetDate]]),ROUNDUP(MONTH(Table2[[#This Row],[TargetDate]])/3,0))</f>
        <v>G Handel2022320224</v>
      </c>
      <c r="B722" t="s">
        <v>25</v>
      </c>
      <c r="C722" s="3">
        <v>44743</v>
      </c>
      <c r="D722" s="3">
        <v>44835</v>
      </c>
      <c r="E722">
        <v>1</v>
      </c>
      <c r="F722">
        <v>5.0236940476190464</v>
      </c>
      <c r="G722">
        <v>4.9000000000000004</v>
      </c>
      <c r="H722">
        <v>0.123694047619046</v>
      </c>
      <c r="I722">
        <v>2.5243683187560411</v>
      </c>
      <c r="J722">
        <v>0.123694047619046</v>
      </c>
      <c r="K722">
        <f>_xlfn.NORM.DIST(Table2[[#This Row],[Bias_RF]],AVERAGE(Table2[Bias_RF]),_xlfn.STDEV.P(Table2[Bias_RF]),FALSE)</f>
        <v>0.30896844143907087</v>
      </c>
      <c r="L722">
        <f>VLOOKUP(Table2[[#This Row],[Key]],[1]!Table1[#Data],7,0)</f>
        <v>4.9346085056997504</v>
      </c>
      <c r="M722">
        <f>VLOOKUP(Table2[[#This Row],[Key]],[1]!Table1[#Data],8,0)</f>
        <v>4.4666666666666597</v>
      </c>
      <c r="N722">
        <f>Table2[[#This Row],[Auto Arima]]-Table2[[#This Row],[Actual]]</f>
        <v>3.4608505699750047E-2</v>
      </c>
      <c r="O722">
        <f>_xlfn.NORM.DIST(Table2[[#This Row],[Bias_Arima]],AVERAGE(Table2[Bias_Arima]),_xlfn.STDEV.P(Table2[Bias_Arima]),FALSE)</f>
        <v>0.64047287034097644</v>
      </c>
      <c r="P722">
        <f>Table2[[#This Row],[WA]]-Table2[[#This Row],[Actual]]</f>
        <v>-0.43333333333334068</v>
      </c>
      <c r="Q722">
        <f>_xlfn.NORM.DIST(Table2[[#This Row],[Bias_WA]],AVERAGE(Table2[Bias_WA]),_xlfn.STDEV.P(Table2[Bias_WA]),FALSE)</f>
        <v>0.67261241795071236</v>
      </c>
      <c r="R722">
        <f>ABS(Table2[[#This Row],[Bias_Arima]])</f>
        <v>3.4608505699750047E-2</v>
      </c>
      <c r="S722">
        <f>ABS(Table2[[#This Row],[Bias_WA]])</f>
        <v>0.43333333333334068</v>
      </c>
    </row>
    <row r="723" spans="1:19" x14ac:dyDescent="0.2">
      <c r="A723" t="str">
        <f>CONCATENATE(Table2[[#This Row],[Sector]],YEAR(Table2[[#This Row],[Cutoff]]),ROUNDUP(MONTH(Table2[[#This Row],[Cutoff]])/3,0),YEAR(Table2[[#This Row],[TargetDate]]),ROUNDUP(MONTH(Table2[[#This Row],[TargetDate]])/3,0))</f>
        <v>G Handel2022320231</v>
      </c>
      <c r="B723" t="s">
        <v>25</v>
      </c>
      <c r="C723" s="3">
        <v>44743</v>
      </c>
      <c r="D723" s="3">
        <v>44927</v>
      </c>
      <c r="E723">
        <v>2</v>
      </c>
      <c r="F723">
        <v>4.3165047619047607</v>
      </c>
      <c r="G723">
        <v>5.0999999999999996</v>
      </c>
      <c r="H723">
        <v>0.78349523809523891</v>
      </c>
      <c r="I723">
        <v>15.36265172735763</v>
      </c>
      <c r="J723">
        <v>-0.78349523809523891</v>
      </c>
      <c r="K723">
        <f>_xlfn.NORM.DIST(Table2[[#This Row],[Bias_RF]],AVERAGE(Table2[Bias_RF]),_xlfn.STDEV.P(Table2[Bias_RF]),FALSE)</f>
        <v>0.53729058977979194</v>
      </c>
      <c r="L723">
        <f>VLOOKUP(Table2[[#This Row],[Key]],[1]!Table1[#Data],7,0)</f>
        <v>4.9594965586099002</v>
      </c>
      <c r="M723">
        <f>VLOOKUP(Table2[[#This Row],[Key]],[1]!Table1[#Data],8,0)</f>
        <v>5.0666666666666602</v>
      </c>
      <c r="N723">
        <f>Table2[[#This Row],[Auto Arima]]-Table2[[#This Row],[Actual]]</f>
        <v>-0.1405034413900994</v>
      </c>
      <c r="O723">
        <f>_xlfn.NORM.DIST(Table2[[#This Row],[Bias_Arima]],AVERAGE(Table2[Bias_Arima]),_xlfn.STDEV.P(Table2[Bias_Arima]),FALSE)</f>
        <v>0.68003123997855652</v>
      </c>
      <c r="P723">
        <f>Table2[[#This Row],[WA]]-Table2[[#This Row],[Actual]]</f>
        <v>-3.3333333333339432E-2</v>
      </c>
      <c r="Q723">
        <f>_xlfn.NORM.DIST(Table2[[#This Row],[Bias_WA]],AVERAGE(Table2[Bias_WA]),_xlfn.STDEV.P(Table2[Bias_WA]),FALSE)</f>
        <v>0.40900326000180548</v>
      </c>
      <c r="R723">
        <f>ABS(Table2[[#This Row],[Bias_Arima]])</f>
        <v>0.1405034413900994</v>
      </c>
      <c r="S723">
        <f>ABS(Table2[[#This Row],[Bias_WA]])</f>
        <v>3.3333333333339432E-2</v>
      </c>
    </row>
    <row r="724" spans="1:19" x14ac:dyDescent="0.2">
      <c r="A724" t="str">
        <f>CONCATENATE(Table2[[#This Row],[Sector]],YEAR(Table2[[#This Row],[Cutoff]]),ROUNDUP(MONTH(Table2[[#This Row],[Cutoff]])/3,0),YEAR(Table2[[#This Row],[TargetDate]]),ROUNDUP(MONTH(Table2[[#This Row],[TargetDate]])/3,0))</f>
        <v>G Handel2022320232</v>
      </c>
      <c r="B724" t="s">
        <v>25</v>
      </c>
      <c r="C724" s="3">
        <v>44743</v>
      </c>
      <c r="D724" s="3">
        <v>45017</v>
      </c>
      <c r="E724">
        <v>3</v>
      </c>
      <c r="F724">
        <v>4.3165047619047607</v>
      </c>
      <c r="G724">
        <v>4.5</v>
      </c>
      <c r="H724">
        <v>0.18349523809523929</v>
      </c>
      <c r="I724">
        <v>4.0776719576719831</v>
      </c>
      <c r="J724">
        <v>-0.18349523809523929</v>
      </c>
      <c r="K724">
        <f>_xlfn.NORM.DIST(Table2[[#This Row],[Bias_RF]],AVERAGE(Table2[Bias_RF]),_xlfn.STDEV.P(Table2[Bias_RF]),FALSE)</f>
        <v>0.44270469869873946</v>
      </c>
      <c r="L724">
        <f>VLOOKUP(Table2[[#This Row],[Key]],[1]!Table1[#Data],7,0)</f>
        <v>4.3819403728903499</v>
      </c>
      <c r="M724">
        <f>VLOOKUP(Table2[[#This Row],[Key]],[1]!Table1[#Data],8,0)</f>
        <v>4.5333333333333297</v>
      </c>
      <c r="N724">
        <f>Table2[[#This Row],[Auto Arima]]-Table2[[#This Row],[Actual]]</f>
        <v>-0.11805962710965012</v>
      </c>
      <c r="O724">
        <f>_xlfn.NORM.DIST(Table2[[#This Row],[Bias_Arima]],AVERAGE(Table2[Bias_Arima]),_xlfn.STDEV.P(Table2[Bias_Arima]),FALSE)</f>
        <v>0.67820413940679536</v>
      </c>
      <c r="P724">
        <f>Table2[[#This Row],[WA]]-Table2[[#This Row],[Actual]]</f>
        <v>3.3333333333329662E-2</v>
      </c>
      <c r="Q724">
        <f>_xlfn.NORM.DIST(Table2[[#This Row],[Bias_WA]],AVERAGE(Table2[Bias_WA]),_xlfn.STDEV.P(Table2[Bias_WA]),FALSE)</f>
        <v>0.35824090528997793</v>
      </c>
      <c r="R724">
        <f>ABS(Table2[[#This Row],[Bias_Arima]])</f>
        <v>0.11805962710965012</v>
      </c>
      <c r="S724">
        <f>ABS(Table2[[#This Row],[Bias_WA]])</f>
        <v>3.3333333333329662E-2</v>
      </c>
    </row>
    <row r="725" spans="1:19" x14ac:dyDescent="0.2">
      <c r="A725" t="str">
        <f>CONCATENATE(Table2[[#This Row],[Sector]],YEAR(Table2[[#This Row],[Cutoff]]),ROUNDUP(MONTH(Table2[[#This Row],[Cutoff]])/3,0),YEAR(Table2[[#This Row],[TargetDate]]),ROUNDUP(MONTH(Table2[[#This Row],[TargetDate]])/3,0))</f>
        <v>G Handel2022320233</v>
      </c>
      <c r="B725" t="s">
        <v>25</v>
      </c>
      <c r="C725" s="3">
        <v>44743</v>
      </c>
      <c r="D725" s="3">
        <v>45108</v>
      </c>
      <c r="E725">
        <v>4</v>
      </c>
      <c r="F725">
        <v>4.3165047619047607</v>
      </c>
      <c r="G725">
        <v>4.0999999999999996</v>
      </c>
      <c r="H725">
        <v>0.21650476190476109</v>
      </c>
      <c r="I725">
        <v>5.2806039488966121</v>
      </c>
      <c r="J725">
        <v>0.21650476190476109</v>
      </c>
      <c r="K725">
        <f>_xlfn.NORM.DIST(Table2[[#This Row],[Bias_RF]],AVERAGE(Table2[Bias_RF]),_xlfn.STDEV.P(Table2[Bias_RF]),FALSE)</f>
        <v>0.26770037968255572</v>
      </c>
      <c r="L725">
        <f>VLOOKUP(Table2[[#This Row],[Key]],[1]!Table1[#Data],7,0)</f>
        <v>4.4205578418943299</v>
      </c>
      <c r="M725">
        <f>VLOOKUP(Table2[[#This Row],[Key]],[1]!Table1[#Data],8,0)</f>
        <v>4.2666666666666604</v>
      </c>
      <c r="N725">
        <f>Table2[[#This Row],[Auto Arima]]-Table2[[#This Row],[Actual]]</f>
        <v>0.32055784189433023</v>
      </c>
      <c r="O725">
        <f>_xlfn.NORM.DIST(Table2[[#This Row],[Bias_Arima]],AVERAGE(Table2[Bias_Arima]),_xlfn.STDEV.P(Table2[Bias_Arima]),FALSE)</f>
        <v>0.47928825207417469</v>
      </c>
      <c r="P725">
        <f>Table2[[#This Row],[WA]]-Table2[[#This Row],[Actual]]</f>
        <v>0.16666666666666075</v>
      </c>
      <c r="Q725">
        <f>_xlfn.NORM.DIST(Table2[[#This Row],[Bias_WA]],AVERAGE(Table2[Bias_WA]),_xlfn.STDEV.P(Table2[Bias_WA]),FALSE)</f>
        <v>0.2633932432590847</v>
      </c>
      <c r="R725">
        <f>ABS(Table2[[#This Row],[Bias_Arima]])</f>
        <v>0.32055784189433023</v>
      </c>
      <c r="S725">
        <f>ABS(Table2[[#This Row],[Bias_WA]])</f>
        <v>0.16666666666666075</v>
      </c>
    </row>
    <row r="726" spans="1:19" x14ac:dyDescent="0.2">
      <c r="A726" t="str">
        <f>CONCATENATE(Table2[[#This Row],[Sector]],YEAR(Table2[[#This Row],[Cutoff]]),ROUNDUP(MONTH(Table2[[#This Row],[Cutoff]])/3,0),YEAR(Table2[[#This Row],[TargetDate]]),ROUNDUP(MONTH(Table2[[#This Row],[TargetDate]])/3,0))</f>
        <v>G Handel2022320234</v>
      </c>
      <c r="B726" t="s">
        <v>25</v>
      </c>
      <c r="C726" s="3">
        <v>44743</v>
      </c>
      <c r="D726" s="3">
        <v>45200</v>
      </c>
      <c r="E726">
        <v>5</v>
      </c>
      <c r="F726">
        <v>4.2698976190476179</v>
      </c>
      <c r="G726">
        <v>4.9000000000000004</v>
      </c>
      <c r="H726">
        <v>0.63010238095238247</v>
      </c>
      <c r="I726">
        <v>12.85923226433434</v>
      </c>
      <c r="J726">
        <v>-0.63010238095238247</v>
      </c>
      <c r="K726">
        <f>_xlfn.NORM.DIST(Table2[[#This Row],[Bias_RF]],AVERAGE(Table2[Bias_RF]),_xlfn.STDEV.P(Table2[Bias_RF]),FALSE)</f>
        <v>0.54515976487987428</v>
      </c>
      <c r="L726">
        <f>VLOOKUP(Table2[[#This Row],[Key]],[1]!Table1[#Data],7,0)</f>
        <v>4.8651854397092498</v>
      </c>
      <c r="M726">
        <f>VLOOKUP(Table2[[#This Row],[Key]],[1]!Table1[#Data],8,0)</f>
        <v>4.4666666666666597</v>
      </c>
      <c r="N726">
        <f>Table2[[#This Row],[Auto Arima]]-Table2[[#This Row],[Actual]]</f>
        <v>-3.4814560290750585E-2</v>
      </c>
      <c r="O726">
        <f>_xlfn.NORM.DIST(Table2[[#This Row],[Bias_Arima]],AVERAGE(Table2[Bias_Arima]),_xlfn.STDEV.P(Table2[Bias_Arima]),FALSE)</f>
        <v>0.66291993048730791</v>
      </c>
      <c r="P726">
        <f>Table2[[#This Row],[WA]]-Table2[[#This Row],[Actual]]</f>
        <v>-0.43333333333334068</v>
      </c>
      <c r="Q726">
        <f>_xlfn.NORM.DIST(Table2[[#This Row],[Bias_WA]],AVERAGE(Table2[Bias_WA]),_xlfn.STDEV.P(Table2[Bias_WA]),FALSE)</f>
        <v>0.67261241795071236</v>
      </c>
      <c r="R726">
        <f>ABS(Table2[[#This Row],[Bias_Arima]])</f>
        <v>3.4814560290750585E-2</v>
      </c>
      <c r="S726">
        <f>ABS(Table2[[#This Row],[Bias_WA]])</f>
        <v>0.43333333333334068</v>
      </c>
    </row>
    <row r="727" spans="1:19" x14ac:dyDescent="0.2">
      <c r="A727" t="str">
        <f>CONCATENATE(Table2[[#This Row],[Sector]],YEAR(Table2[[#This Row],[Cutoff]]),ROUNDUP(MONTH(Table2[[#This Row],[Cutoff]])/3,0),YEAR(Table2[[#This Row],[TargetDate]]),ROUNDUP(MONTH(Table2[[#This Row],[TargetDate]])/3,0))</f>
        <v>G Handel2022320241</v>
      </c>
      <c r="B727" t="s">
        <v>25</v>
      </c>
      <c r="C727" s="3">
        <v>44743</v>
      </c>
      <c r="D727" s="3">
        <v>45292</v>
      </c>
      <c r="E727">
        <v>6</v>
      </c>
      <c r="F727">
        <v>4.3165047619047607</v>
      </c>
      <c r="G727">
        <v>4.9000000000000004</v>
      </c>
      <c r="H727">
        <v>0.58349523809523962</v>
      </c>
      <c r="I727">
        <v>11.908066083576321</v>
      </c>
      <c r="J727">
        <v>-0.58349523809523962</v>
      </c>
      <c r="K727">
        <f>_xlfn.NORM.DIST(Table2[[#This Row],[Bias_RF]],AVERAGE(Table2[Bias_RF]),_xlfn.STDEV.P(Table2[Bias_RF]),FALSE)</f>
        <v>0.54282255118947598</v>
      </c>
      <c r="L727">
        <f>VLOOKUP(Table2[[#This Row],[Key]],[1]!Table1[#Data],7,0)</f>
        <v>5.5894736597622501</v>
      </c>
      <c r="M727">
        <f>VLOOKUP(Table2[[#This Row],[Key]],[1]!Table1[#Data],8,0)</f>
        <v>5.0666666666666602</v>
      </c>
      <c r="N727">
        <f>Table2[[#This Row],[Auto Arima]]-Table2[[#This Row],[Actual]]</f>
        <v>0.68947365976224972</v>
      </c>
      <c r="O727">
        <f>_xlfn.NORM.DIST(Table2[[#This Row],[Bias_Arima]],AVERAGE(Table2[Bias_Arima]),_xlfn.STDEV.P(Table2[Bias_Arima]),FALSE)</f>
        <v>0.23191782280391871</v>
      </c>
      <c r="P727">
        <f>Table2[[#This Row],[WA]]-Table2[[#This Row],[Actual]]</f>
        <v>0.16666666666665986</v>
      </c>
      <c r="Q727">
        <f>_xlfn.NORM.DIST(Table2[[#This Row],[Bias_WA]],AVERAGE(Table2[Bias_WA]),_xlfn.STDEV.P(Table2[Bias_WA]),FALSE)</f>
        <v>0.26339324325908536</v>
      </c>
      <c r="R727">
        <f>ABS(Table2[[#This Row],[Bias_Arima]])</f>
        <v>0.68947365976224972</v>
      </c>
      <c r="S727">
        <f>ABS(Table2[[#This Row],[Bias_WA]])</f>
        <v>0.16666666666665986</v>
      </c>
    </row>
    <row r="728" spans="1:19" x14ac:dyDescent="0.2">
      <c r="A728" t="str">
        <f>CONCATENATE(Table2[[#This Row],[Sector]],YEAR(Table2[[#This Row],[Cutoff]]),ROUNDUP(MONTH(Table2[[#This Row],[Cutoff]])/3,0),YEAR(Table2[[#This Row],[TargetDate]]),ROUNDUP(MONTH(Table2[[#This Row],[TargetDate]])/3,0))</f>
        <v>G Handel2022320242</v>
      </c>
      <c r="B728" t="s">
        <v>25</v>
      </c>
      <c r="C728" s="3">
        <v>44743</v>
      </c>
      <c r="D728" s="3">
        <v>45383</v>
      </c>
      <c r="E728">
        <v>7</v>
      </c>
      <c r="F728">
        <v>4.2698976190476179</v>
      </c>
      <c r="G728">
        <v>4.5</v>
      </c>
      <c r="H728">
        <v>0.23010238095238211</v>
      </c>
      <c r="I728">
        <v>5.1133862433862687</v>
      </c>
      <c r="J728">
        <v>-0.23010238095238211</v>
      </c>
      <c r="K728">
        <f>_xlfn.NORM.DIST(Table2[[#This Row],[Bias_RF]],AVERAGE(Table2[Bias_RF]),_xlfn.STDEV.P(Table2[Bias_RF]),FALSE)</f>
        <v>0.46038186465420283</v>
      </c>
      <c r="L728">
        <f>VLOOKUP(Table2[[#This Row],[Key]],[1]!Table1[#Data],7,0)</f>
        <v>4.9992782622723304</v>
      </c>
      <c r="M728">
        <f>VLOOKUP(Table2[[#This Row],[Key]],[1]!Table1[#Data],8,0)</f>
        <v>4.5333333333333297</v>
      </c>
      <c r="N728">
        <f>Table2[[#This Row],[Auto Arima]]-Table2[[#This Row],[Actual]]</f>
        <v>0.49927826227233041</v>
      </c>
      <c r="O728">
        <f>_xlfn.NORM.DIST(Table2[[#This Row],[Bias_Arima]],AVERAGE(Table2[Bias_Arima]),_xlfn.STDEV.P(Table2[Bias_Arima]),FALSE)</f>
        <v>0.35430029916015909</v>
      </c>
      <c r="P728">
        <f>Table2[[#This Row],[WA]]-Table2[[#This Row],[Actual]]</f>
        <v>3.3333333333329662E-2</v>
      </c>
      <c r="Q728">
        <f>_xlfn.NORM.DIST(Table2[[#This Row],[Bias_WA]],AVERAGE(Table2[Bias_WA]),_xlfn.STDEV.P(Table2[Bias_WA]),FALSE)</f>
        <v>0.35824090528997793</v>
      </c>
      <c r="R728">
        <f>ABS(Table2[[#This Row],[Bias_Arima]])</f>
        <v>0.49927826227233041</v>
      </c>
      <c r="S728">
        <f>ABS(Table2[[#This Row],[Bias_WA]])</f>
        <v>3.3333333333329662E-2</v>
      </c>
    </row>
    <row r="729" spans="1:19" x14ac:dyDescent="0.2">
      <c r="A729" t="str">
        <f>CONCATENATE(Table2[[#This Row],[Sector]],YEAR(Table2[[#This Row],[Cutoff]]),ROUNDUP(MONTH(Table2[[#This Row],[Cutoff]])/3,0),YEAR(Table2[[#This Row],[TargetDate]]),ROUNDUP(MONTH(Table2[[#This Row],[TargetDate]])/3,0))</f>
        <v>G Handel2022320243</v>
      </c>
      <c r="B729" t="s">
        <v>25</v>
      </c>
      <c r="C729" s="3">
        <v>44743</v>
      </c>
      <c r="D729" s="3">
        <v>45474</v>
      </c>
      <c r="E729">
        <v>8</v>
      </c>
      <c r="F729">
        <v>4.2064809523809519</v>
      </c>
      <c r="G729">
        <v>4.4000000000000004</v>
      </c>
      <c r="H729">
        <v>0.19351904761904851</v>
      </c>
      <c r="I729">
        <v>4.3981601731601918</v>
      </c>
      <c r="J729">
        <v>-0.19351904761904851</v>
      </c>
      <c r="K729">
        <f>_xlfn.NORM.DIST(Table2[[#This Row],[Bias_RF]],AVERAGE(Table2[Bias_RF]),_xlfn.STDEV.P(Table2[Bias_RF]),FALSE)</f>
        <v>0.4466014057926187</v>
      </c>
      <c r="L729">
        <f>VLOOKUP(Table2[[#This Row],[Key]],[1]!Table1[#Data],7,0)</f>
        <v>4.5122788120447197</v>
      </c>
      <c r="M729">
        <f>VLOOKUP(Table2[[#This Row],[Key]],[1]!Table1[#Data],8,0)</f>
        <v>4.2666666666666604</v>
      </c>
      <c r="N729">
        <f>Table2[[#This Row],[Auto Arima]]-Table2[[#This Row],[Actual]]</f>
        <v>0.11227881204471934</v>
      </c>
      <c r="O729">
        <f>_xlfn.NORM.DIST(Table2[[#This Row],[Bias_Arima]],AVERAGE(Table2[Bias_Arima]),_xlfn.STDEV.P(Table2[Bias_Arima]),FALSE)</f>
        <v>0.60608831208817027</v>
      </c>
      <c r="P729">
        <f>Table2[[#This Row],[WA]]-Table2[[#This Row],[Actual]]</f>
        <v>-0.13333333333333997</v>
      </c>
      <c r="Q729">
        <f>_xlfn.NORM.DIST(Table2[[#This Row],[Bias_WA]],AVERAGE(Table2[Bias_WA]),_xlfn.STDEV.P(Table2[Bias_WA]),FALSE)</f>
        <v>0.48586103217619403</v>
      </c>
      <c r="R729">
        <f>ABS(Table2[[#This Row],[Bias_Arima]])</f>
        <v>0.11227881204471934</v>
      </c>
      <c r="S729">
        <f>ABS(Table2[[#This Row],[Bias_WA]])</f>
        <v>0.13333333333333997</v>
      </c>
    </row>
    <row r="730" spans="1:19" x14ac:dyDescent="0.2">
      <c r="A730" t="str">
        <f>CONCATENATE(Table2[[#This Row],[Sector]],YEAR(Table2[[#This Row],[Cutoff]]),ROUNDUP(MONTH(Table2[[#This Row],[Cutoff]])/3,0),YEAR(Table2[[#This Row],[TargetDate]]),ROUNDUP(MONTH(Table2[[#This Row],[TargetDate]])/3,0))</f>
        <v>H Vervoer en opslag2019320194</v>
      </c>
      <c r="B730" t="s">
        <v>26</v>
      </c>
      <c r="C730" s="3">
        <v>43647</v>
      </c>
      <c r="D730" s="3">
        <v>43739</v>
      </c>
      <c r="E730">
        <v>1</v>
      </c>
      <c r="F730">
        <v>4.9580758963258962</v>
      </c>
      <c r="G730">
        <v>5.2</v>
      </c>
      <c r="H730">
        <v>0.241924103674104</v>
      </c>
      <c r="I730">
        <v>4.652386609117384</v>
      </c>
      <c r="J730">
        <v>-0.241924103674104</v>
      </c>
      <c r="K730">
        <f>_xlfn.NORM.DIST(Table2[[#This Row],[Bias_RF]],AVERAGE(Table2[Bias_RF]),_xlfn.STDEV.P(Table2[Bias_RF]),FALSE)</f>
        <v>0.46467658270864892</v>
      </c>
      <c r="L730">
        <f>VLOOKUP(Table2[[#This Row],[Key]],[1]!Table1[#Data],7,0)</f>
        <v>4.5117032616344197</v>
      </c>
      <c r="M730">
        <f>VLOOKUP(Table2[[#This Row],[Key]],[1]!Table1[#Data],8,0)</f>
        <v>4.9666666666666597</v>
      </c>
      <c r="N730">
        <f>Table2[[#This Row],[Auto Arima]]-Table2[[#This Row],[Actual]]</f>
        <v>-0.68829673836558047</v>
      </c>
      <c r="O730">
        <f>_xlfn.NORM.DIST(Table2[[#This Row],[Bias_Arima]],AVERAGE(Table2[Bias_Arima]),_xlfn.STDEV.P(Table2[Bias_Arima]),FALSE)</f>
        <v>0.46072565851390518</v>
      </c>
      <c r="P730">
        <f>Table2[[#This Row],[WA]]-Table2[[#This Row],[Actual]]</f>
        <v>-0.2333333333333405</v>
      </c>
      <c r="Q730">
        <f>_xlfn.NORM.DIST(Table2[[#This Row],[Bias_WA]],AVERAGE(Table2[Bias_WA]),_xlfn.STDEV.P(Table2[Bias_WA]),FALSE)</f>
        <v>0.55904511038871074</v>
      </c>
      <c r="R730">
        <f>ABS(Table2[[#This Row],[Bias_Arima]])</f>
        <v>0.68829673836558047</v>
      </c>
      <c r="S730">
        <f>ABS(Table2[[#This Row],[Bias_WA]])</f>
        <v>0.2333333333333405</v>
      </c>
    </row>
    <row r="731" spans="1:19" x14ac:dyDescent="0.2">
      <c r="A731" t="str">
        <f>CONCATENATE(Table2[[#This Row],[Sector]],YEAR(Table2[[#This Row],[Cutoff]]),ROUNDUP(MONTH(Table2[[#This Row],[Cutoff]])/3,0),YEAR(Table2[[#This Row],[TargetDate]]),ROUNDUP(MONTH(Table2[[#This Row],[TargetDate]])/3,0))</f>
        <v>H Vervoer en opslag2019320201</v>
      </c>
      <c r="B731" t="s">
        <v>26</v>
      </c>
      <c r="C731" s="3">
        <v>43647</v>
      </c>
      <c r="D731" s="3">
        <v>43831</v>
      </c>
      <c r="E731">
        <v>2</v>
      </c>
      <c r="F731">
        <v>4.9580758963258962</v>
      </c>
      <c r="G731">
        <v>5.6</v>
      </c>
      <c r="H731">
        <v>0.64192410367410346</v>
      </c>
      <c r="I731">
        <v>11.46293042275185</v>
      </c>
      <c r="J731">
        <v>-0.64192410367410346</v>
      </c>
      <c r="K731">
        <f>_xlfn.NORM.DIST(Table2[[#This Row],[Bias_RF]],AVERAGE(Table2[Bias_RF]),_xlfn.STDEV.P(Table2[Bias_RF]),FALSE)</f>
        <v>0.54540188936521805</v>
      </c>
      <c r="L731">
        <f>VLOOKUP(Table2[[#This Row],[Key]],[1]!Table1[#Data],7,0)</f>
        <v>4.36382999078727</v>
      </c>
      <c r="M731">
        <f>VLOOKUP(Table2[[#This Row],[Key]],[1]!Table1[#Data],8,0)</f>
        <v>5.3999999999999897</v>
      </c>
      <c r="N731">
        <f>Table2[[#This Row],[Auto Arima]]-Table2[[#This Row],[Actual]]</f>
        <v>-1.2361700092127297</v>
      </c>
      <c r="O731">
        <f>_xlfn.NORM.DIST(Table2[[#This Row],[Bias_Arima]],AVERAGE(Table2[Bias_Arima]),_xlfn.STDEV.P(Table2[Bias_Arima]),FALSE)</f>
        <v>0.13019482636925031</v>
      </c>
      <c r="P731">
        <f>Table2[[#This Row],[WA]]-Table2[[#This Row],[Actual]]</f>
        <v>-0.20000000000000995</v>
      </c>
      <c r="Q731">
        <f>_xlfn.NORM.DIST(Table2[[#This Row],[Bias_WA]],AVERAGE(Table2[Bias_WA]),_xlfn.STDEV.P(Table2[Bias_WA]),FALSE)</f>
        <v>0.53539486850279405</v>
      </c>
      <c r="R731">
        <f>ABS(Table2[[#This Row],[Bias_Arima]])</f>
        <v>1.2361700092127297</v>
      </c>
      <c r="S731">
        <f>ABS(Table2[[#This Row],[Bias_WA]])</f>
        <v>0.20000000000000995</v>
      </c>
    </row>
    <row r="732" spans="1:19" x14ac:dyDescent="0.2">
      <c r="A732" t="str">
        <f>CONCATENATE(Table2[[#This Row],[Sector]],YEAR(Table2[[#This Row],[Cutoff]]),ROUNDUP(MONTH(Table2[[#This Row],[Cutoff]])/3,0),YEAR(Table2[[#This Row],[TargetDate]]),ROUNDUP(MONTH(Table2[[#This Row],[TargetDate]])/3,0))</f>
        <v>H Vervoer en opslag2019320202</v>
      </c>
      <c r="B732" t="s">
        <v>26</v>
      </c>
      <c r="C732" s="3">
        <v>43647</v>
      </c>
      <c r="D732" s="3">
        <v>43922</v>
      </c>
      <c r="E732">
        <v>3</v>
      </c>
      <c r="F732">
        <v>4.9580758963258962</v>
      </c>
      <c r="G732">
        <v>5.0999999999999996</v>
      </c>
      <c r="H732">
        <v>0.14192410367410349</v>
      </c>
      <c r="I732">
        <v>2.7828255622373228</v>
      </c>
      <c r="J732">
        <v>-0.14192410367410349</v>
      </c>
      <c r="K732">
        <f>_xlfn.NORM.DIST(Table2[[#This Row],[Bias_RF]],AVERAGE(Table2[Bias_RF]),_xlfn.STDEV.P(Table2[Bias_RF]),FALSE)</f>
        <v>0.42604856437397387</v>
      </c>
      <c r="L732">
        <f>VLOOKUP(Table2[[#This Row],[Key]],[1]!Table1[#Data],7,0)</f>
        <v>3.94598416107329</v>
      </c>
      <c r="M732">
        <f>VLOOKUP(Table2[[#This Row],[Key]],[1]!Table1[#Data],8,0)</f>
        <v>4.6666666666666599</v>
      </c>
      <c r="N732">
        <f>Table2[[#This Row],[Auto Arima]]-Table2[[#This Row],[Actual]]</f>
        <v>-1.1540158389267097</v>
      </c>
      <c r="O732">
        <f>_xlfn.NORM.DIST(Table2[[#This Row],[Bias_Arima]],AVERAGE(Table2[Bias_Arima]),_xlfn.STDEV.P(Table2[Bias_Arima]),FALSE)</f>
        <v>0.16637868457759833</v>
      </c>
      <c r="P732">
        <f>Table2[[#This Row],[WA]]-Table2[[#This Row],[Actual]]</f>
        <v>-0.43333333333333979</v>
      </c>
      <c r="Q732">
        <f>_xlfn.NORM.DIST(Table2[[#This Row],[Bias_WA]],AVERAGE(Table2[Bias_WA]),_xlfn.STDEV.P(Table2[Bias_WA]),FALSE)</f>
        <v>0.67261241795071192</v>
      </c>
      <c r="R732">
        <f>ABS(Table2[[#This Row],[Bias_Arima]])</f>
        <v>1.1540158389267097</v>
      </c>
      <c r="S732">
        <f>ABS(Table2[[#This Row],[Bias_WA]])</f>
        <v>0.43333333333333979</v>
      </c>
    </row>
    <row r="733" spans="1:19" x14ac:dyDescent="0.2">
      <c r="A733" t="str">
        <f>CONCATENATE(Table2[[#This Row],[Sector]],YEAR(Table2[[#This Row],[Cutoff]]),ROUNDUP(MONTH(Table2[[#This Row],[Cutoff]])/3,0),YEAR(Table2[[#This Row],[TargetDate]]),ROUNDUP(MONTH(Table2[[#This Row],[TargetDate]])/3,0))</f>
        <v>H Vervoer en opslag2019320203</v>
      </c>
      <c r="B733" t="s">
        <v>26</v>
      </c>
      <c r="C733" s="3">
        <v>43647</v>
      </c>
      <c r="D733" s="3">
        <v>44013</v>
      </c>
      <c r="E733">
        <v>4</v>
      </c>
      <c r="F733">
        <v>4.9580758963258962</v>
      </c>
      <c r="G733">
        <v>4.7</v>
      </c>
      <c r="H733">
        <v>0.258075896325896</v>
      </c>
      <c r="I733">
        <v>5.4909765175722551</v>
      </c>
      <c r="J733">
        <v>0.258075896325896</v>
      </c>
      <c r="K733">
        <f>_xlfn.NORM.DIST(Table2[[#This Row],[Bias_RF]],AVERAGE(Table2[Bias_RF]),_xlfn.STDEV.P(Table2[Bias_RF]),FALSE)</f>
        <v>0.24974195818268602</v>
      </c>
      <c r="L733">
        <f>VLOOKUP(Table2[[#This Row],[Key]],[1]!Table1[#Data],7,0)</f>
        <v>3.94598416107329</v>
      </c>
      <c r="M733">
        <f>VLOOKUP(Table2[[#This Row],[Key]],[1]!Table1[#Data],8,0)</f>
        <v>4.5999999999999996</v>
      </c>
      <c r="N733">
        <f>Table2[[#This Row],[Auto Arima]]-Table2[[#This Row],[Actual]]</f>
        <v>-0.7540158389267102</v>
      </c>
      <c r="O733">
        <f>_xlfn.NORM.DIST(Table2[[#This Row],[Bias_Arima]],AVERAGE(Table2[Bias_Arima]),_xlfn.STDEV.P(Table2[Bias_Arima]),FALSE)</f>
        <v>0.41462084591505016</v>
      </c>
      <c r="P733">
        <f>Table2[[#This Row],[WA]]-Table2[[#This Row],[Actual]]</f>
        <v>-0.10000000000000053</v>
      </c>
      <c r="Q733">
        <f>_xlfn.NORM.DIST(Table2[[#This Row],[Bias_WA]],AVERAGE(Table2[Bias_WA]),_xlfn.STDEV.P(Table2[Bias_WA]),FALSE)</f>
        <v>0.4603865013388736</v>
      </c>
      <c r="R733">
        <f>ABS(Table2[[#This Row],[Bias_Arima]])</f>
        <v>0.7540158389267102</v>
      </c>
      <c r="S733">
        <f>ABS(Table2[[#This Row],[Bias_WA]])</f>
        <v>0.10000000000000053</v>
      </c>
    </row>
    <row r="734" spans="1:19" x14ac:dyDescent="0.2">
      <c r="A734" t="str">
        <f>CONCATENATE(Table2[[#This Row],[Sector]],YEAR(Table2[[#This Row],[Cutoff]]),ROUNDUP(MONTH(Table2[[#This Row],[Cutoff]])/3,0),YEAR(Table2[[#This Row],[TargetDate]]),ROUNDUP(MONTH(Table2[[#This Row],[TargetDate]])/3,0))</f>
        <v>H Vervoer en opslag2019320204</v>
      </c>
      <c r="B734" t="s">
        <v>26</v>
      </c>
      <c r="C734" s="3">
        <v>43647</v>
      </c>
      <c r="D734" s="3">
        <v>44105</v>
      </c>
      <c r="E734">
        <v>5</v>
      </c>
      <c r="F734">
        <v>4.9580758963258962</v>
      </c>
      <c r="G734">
        <v>5.3</v>
      </c>
      <c r="H734">
        <v>0.34192410367410359</v>
      </c>
      <c r="I734">
        <v>6.4513981825302578</v>
      </c>
      <c r="J734">
        <v>-0.34192410367410359</v>
      </c>
      <c r="K734">
        <f>_xlfn.NORM.DIST(Table2[[#This Row],[Bias_RF]],AVERAGE(Table2[Bias_RF]),_xlfn.STDEV.P(Table2[Bias_RF]),FALSE)</f>
        <v>0.49741901174502962</v>
      </c>
      <c r="L734">
        <f>VLOOKUP(Table2[[#This Row],[Key]],[1]!Table1[#Data],7,0)</f>
        <v>4.4755324685523501</v>
      </c>
      <c r="M734">
        <f>VLOOKUP(Table2[[#This Row],[Key]],[1]!Table1[#Data],8,0)</f>
        <v>4.9666666666666597</v>
      </c>
      <c r="N734">
        <f>Table2[[#This Row],[Auto Arima]]-Table2[[#This Row],[Actual]]</f>
        <v>-0.82446753144764973</v>
      </c>
      <c r="O734">
        <f>_xlfn.NORM.DIST(Table2[[#This Row],[Bias_Arima]],AVERAGE(Table2[Bias_Arima]),_xlfn.STDEV.P(Table2[Bias_Arima]),FALSE)</f>
        <v>0.36516871318398686</v>
      </c>
      <c r="P734">
        <f>Table2[[#This Row],[WA]]-Table2[[#This Row],[Actual]]</f>
        <v>-0.33333333333334014</v>
      </c>
      <c r="Q734">
        <f>_xlfn.NORM.DIST(Table2[[#This Row],[Bias_WA]],AVERAGE(Table2[Bias_WA]),_xlfn.STDEV.P(Table2[Bias_WA]),FALSE)</f>
        <v>0.62306179826912544</v>
      </c>
      <c r="R734">
        <f>ABS(Table2[[#This Row],[Bias_Arima]])</f>
        <v>0.82446753144764973</v>
      </c>
      <c r="S734">
        <f>ABS(Table2[[#This Row],[Bias_WA]])</f>
        <v>0.33333333333334014</v>
      </c>
    </row>
    <row r="735" spans="1:19" x14ac:dyDescent="0.2">
      <c r="A735" t="str">
        <f>CONCATENATE(Table2[[#This Row],[Sector]],YEAR(Table2[[#This Row],[Cutoff]]),ROUNDUP(MONTH(Table2[[#This Row],[Cutoff]])/3,0),YEAR(Table2[[#This Row],[TargetDate]]),ROUNDUP(MONTH(Table2[[#This Row],[TargetDate]])/3,0))</f>
        <v>H Vervoer en opslag2019320211</v>
      </c>
      <c r="B735" t="s">
        <v>26</v>
      </c>
      <c r="C735" s="3">
        <v>43647</v>
      </c>
      <c r="D735" s="3">
        <v>44197</v>
      </c>
      <c r="E735">
        <v>6</v>
      </c>
      <c r="F735">
        <v>4.9580758963258962</v>
      </c>
      <c r="G735">
        <v>5.7</v>
      </c>
      <c r="H735">
        <v>0.741924103674104</v>
      </c>
      <c r="I735">
        <v>13.016212345159721</v>
      </c>
      <c r="J735">
        <v>-0.741924103674104</v>
      </c>
      <c r="K735">
        <f>_xlfn.NORM.DIST(Table2[[#This Row],[Bias_RF]],AVERAGE(Table2[Bias_RF]),_xlfn.STDEV.P(Table2[Bias_RF]),FALSE)</f>
        <v>0.54176118091430414</v>
      </c>
      <c r="L735">
        <f>VLOOKUP(Table2[[#This Row],[Key]],[1]!Table1[#Data],7,0)</f>
        <v>4.7975240679641704</v>
      </c>
      <c r="M735">
        <f>VLOOKUP(Table2[[#This Row],[Key]],[1]!Table1[#Data],8,0)</f>
        <v>5.3999999999999897</v>
      </c>
      <c r="N735">
        <f>Table2[[#This Row],[Auto Arima]]-Table2[[#This Row],[Actual]]</f>
        <v>-0.90247593203582976</v>
      </c>
      <c r="O735">
        <f>_xlfn.NORM.DIST(Table2[[#This Row],[Bias_Arima]],AVERAGE(Table2[Bias_Arima]),_xlfn.STDEV.P(Table2[Bias_Arima]),FALSE)</f>
        <v>0.31195617468752529</v>
      </c>
      <c r="P735">
        <f>Table2[[#This Row],[WA]]-Table2[[#This Row],[Actual]]</f>
        <v>-0.30000000000001048</v>
      </c>
      <c r="Q735">
        <f>_xlfn.NORM.DIST(Table2[[#This Row],[Bias_WA]],AVERAGE(Table2[Bias_WA]),_xlfn.STDEV.P(Table2[Bias_WA]),FALSE)</f>
        <v>0.60308053753004887</v>
      </c>
      <c r="R735">
        <f>ABS(Table2[[#This Row],[Bias_Arima]])</f>
        <v>0.90247593203582976</v>
      </c>
      <c r="S735">
        <f>ABS(Table2[[#This Row],[Bias_WA]])</f>
        <v>0.30000000000001048</v>
      </c>
    </row>
    <row r="736" spans="1:19" x14ac:dyDescent="0.2">
      <c r="A736" t="str">
        <f>CONCATENATE(Table2[[#This Row],[Sector]],YEAR(Table2[[#This Row],[Cutoff]]),ROUNDUP(MONTH(Table2[[#This Row],[Cutoff]])/3,0),YEAR(Table2[[#This Row],[TargetDate]]),ROUNDUP(MONTH(Table2[[#This Row],[TargetDate]])/3,0))</f>
        <v>H Vervoer en opslag2019320212</v>
      </c>
      <c r="B736" t="s">
        <v>26</v>
      </c>
      <c r="C736" s="3">
        <v>43647</v>
      </c>
      <c r="D736" s="3">
        <v>44287</v>
      </c>
      <c r="E736">
        <v>7</v>
      </c>
      <c r="F736">
        <v>4.9580758963258962</v>
      </c>
      <c r="G736">
        <v>5.5</v>
      </c>
      <c r="H736">
        <v>0.54192410367410382</v>
      </c>
      <c r="I736">
        <v>9.853165521347341</v>
      </c>
      <c r="J736">
        <v>-0.54192410367410382</v>
      </c>
      <c r="K736">
        <f>_xlfn.NORM.DIST(Table2[[#This Row],[Bias_RF]],AVERAGE(Table2[Bias_RF]),_xlfn.STDEV.P(Table2[Bias_RF]),FALSE)</f>
        <v>0.53889642924283798</v>
      </c>
      <c r="L736">
        <f>VLOOKUP(Table2[[#This Row],[Key]],[1]!Table1[#Data],7,0)</f>
        <v>5.5496465614493404</v>
      </c>
      <c r="M736">
        <f>VLOOKUP(Table2[[#This Row],[Key]],[1]!Table1[#Data],8,0)</f>
        <v>4.6666666666666599</v>
      </c>
      <c r="N736">
        <f>Table2[[#This Row],[Auto Arima]]-Table2[[#This Row],[Actual]]</f>
        <v>4.9646561449340432E-2</v>
      </c>
      <c r="O736">
        <f>_xlfn.NORM.DIST(Table2[[#This Row],[Bias_Arima]],AVERAGE(Table2[Bias_Arima]),_xlfn.STDEV.P(Table2[Bias_Arima]),FALSE)</f>
        <v>0.63453653427524181</v>
      </c>
      <c r="P736">
        <f>Table2[[#This Row],[WA]]-Table2[[#This Row],[Actual]]</f>
        <v>-0.83333333333334014</v>
      </c>
      <c r="Q736">
        <f>_xlfn.NORM.DIST(Table2[[#This Row],[Bias_WA]],AVERAGE(Table2[Bias_WA]),_xlfn.STDEV.P(Table2[Bias_WA]),FALSE)</f>
        <v>0.6640408072851165</v>
      </c>
      <c r="R736">
        <f>ABS(Table2[[#This Row],[Bias_Arima]])</f>
        <v>4.9646561449340432E-2</v>
      </c>
      <c r="S736">
        <f>ABS(Table2[[#This Row],[Bias_WA]])</f>
        <v>0.83333333333334014</v>
      </c>
    </row>
    <row r="737" spans="1:19" x14ac:dyDescent="0.2">
      <c r="A737" t="str">
        <f>CONCATENATE(Table2[[#This Row],[Sector]],YEAR(Table2[[#This Row],[Cutoff]]),ROUNDUP(MONTH(Table2[[#This Row],[Cutoff]])/3,0),YEAR(Table2[[#This Row],[TargetDate]]),ROUNDUP(MONTH(Table2[[#This Row],[TargetDate]])/3,0))</f>
        <v>H Vervoer en opslag2019320213</v>
      </c>
      <c r="B737" t="s">
        <v>26</v>
      </c>
      <c r="C737" s="3">
        <v>43647</v>
      </c>
      <c r="D737" s="3">
        <v>44378</v>
      </c>
      <c r="E737">
        <v>8</v>
      </c>
      <c r="F737">
        <v>4.9580758963258962</v>
      </c>
      <c r="G737">
        <v>5.4</v>
      </c>
      <c r="H737">
        <v>0.44192410367410417</v>
      </c>
      <c r="I737">
        <v>8.1837796976685961</v>
      </c>
      <c r="J737">
        <v>-0.44192410367410417</v>
      </c>
      <c r="K737">
        <f>_xlfn.NORM.DIST(Table2[[#This Row],[Bias_RF]],AVERAGE(Table2[Bias_RF]),_xlfn.STDEV.P(Table2[Bias_RF]),FALSE)</f>
        <v>0.52260539252074933</v>
      </c>
      <c r="L737">
        <f>VLOOKUP(Table2[[#This Row],[Key]],[1]!Table1[#Data],7,0)</f>
        <v>5.5496465614493404</v>
      </c>
      <c r="M737">
        <f>VLOOKUP(Table2[[#This Row],[Key]],[1]!Table1[#Data],8,0)</f>
        <v>4.5999999999999996</v>
      </c>
      <c r="N737">
        <f>Table2[[#This Row],[Auto Arima]]-Table2[[#This Row],[Actual]]</f>
        <v>0.14964656144934008</v>
      </c>
      <c r="O737">
        <f>_xlfn.NORM.DIST(Table2[[#This Row],[Bias_Arima]],AVERAGE(Table2[Bias_Arima]),_xlfn.STDEV.P(Table2[Bias_Arima]),FALSE)</f>
        <v>0.58652552336415342</v>
      </c>
      <c r="P737">
        <f>Table2[[#This Row],[WA]]-Table2[[#This Row],[Actual]]</f>
        <v>-0.80000000000000071</v>
      </c>
      <c r="Q737">
        <f>_xlfn.NORM.DIST(Table2[[#This Row],[Bias_WA]],AVERAGE(Table2[Bias_WA]),_xlfn.STDEV.P(Table2[Bias_WA]),FALSE)</f>
        <v>0.67783368585837811</v>
      </c>
      <c r="R737">
        <f>ABS(Table2[[#This Row],[Bias_Arima]])</f>
        <v>0.14964656144934008</v>
      </c>
      <c r="S737">
        <f>ABS(Table2[[#This Row],[Bias_WA]])</f>
        <v>0.80000000000000071</v>
      </c>
    </row>
    <row r="738" spans="1:19" x14ac:dyDescent="0.2">
      <c r="A738" t="str">
        <f>CONCATENATE(Table2[[#This Row],[Sector]],YEAR(Table2[[#This Row],[Cutoff]]),ROUNDUP(MONTH(Table2[[#This Row],[Cutoff]])/3,0),YEAR(Table2[[#This Row],[TargetDate]]),ROUNDUP(MONTH(Table2[[#This Row],[TargetDate]])/3,0))</f>
        <v>H Vervoer en opslag2019420201</v>
      </c>
      <c r="B738" t="s">
        <v>26</v>
      </c>
      <c r="C738" s="3">
        <v>43739</v>
      </c>
      <c r="D738" s="3">
        <v>43831</v>
      </c>
      <c r="E738">
        <v>1</v>
      </c>
      <c r="F738">
        <v>5.0373578823953826</v>
      </c>
      <c r="G738">
        <v>5.6</v>
      </c>
      <c r="H738">
        <v>0.56264211760461702</v>
      </c>
      <c r="I738">
        <v>10.04718067151102</v>
      </c>
      <c r="J738">
        <v>-0.56264211760461702</v>
      </c>
      <c r="K738">
        <f>_xlfn.NORM.DIST(Table2[[#This Row],[Bias_RF]],AVERAGE(Table2[Bias_RF]),_xlfn.STDEV.P(Table2[Bias_RF]),FALSE)</f>
        <v>0.54106803688313798</v>
      </c>
      <c r="L738">
        <f>VLOOKUP(Table2[[#This Row],[Key]],[1]!Table1[#Data],7,0)</f>
        <v>6.5613295842183996</v>
      </c>
      <c r="M738">
        <f>VLOOKUP(Table2[[#This Row],[Key]],[1]!Table1[#Data],8,0)</f>
        <v>5.3999999999999897</v>
      </c>
      <c r="N738">
        <f>Table2[[#This Row],[Auto Arima]]-Table2[[#This Row],[Actual]]</f>
        <v>0.96132958421839998</v>
      </c>
      <c r="O738">
        <f>_xlfn.NORM.DIST(Table2[[#This Row],[Bias_Arima]],AVERAGE(Table2[Bias_Arima]),_xlfn.STDEV.P(Table2[Bias_Arima]),FALSE)</f>
        <v>0.10539479199632847</v>
      </c>
      <c r="P738">
        <f>Table2[[#This Row],[WA]]-Table2[[#This Row],[Actual]]</f>
        <v>-0.20000000000000995</v>
      </c>
      <c r="Q738">
        <f>_xlfn.NORM.DIST(Table2[[#This Row],[Bias_WA]],AVERAGE(Table2[Bias_WA]),_xlfn.STDEV.P(Table2[Bias_WA]),FALSE)</f>
        <v>0.53539486850279405</v>
      </c>
      <c r="R738">
        <f>ABS(Table2[[#This Row],[Bias_Arima]])</f>
        <v>0.96132958421839998</v>
      </c>
      <c r="S738">
        <f>ABS(Table2[[#This Row],[Bias_WA]])</f>
        <v>0.20000000000000995</v>
      </c>
    </row>
    <row r="739" spans="1:19" x14ac:dyDescent="0.2">
      <c r="A739" t="str">
        <f>CONCATENATE(Table2[[#This Row],[Sector]],YEAR(Table2[[#This Row],[Cutoff]]),ROUNDUP(MONTH(Table2[[#This Row],[Cutoff]])/3,0),YEAR(Table2[[#This Row],[TargetDate]]),ROUNDUP(MONTH(Table2[[#This Row],[TargetDate]])/3,0))</f>
        <v>H Vervoer en opslag2019420202</v>
      </c>
      <c r="B739" t="s">
        <v>26</v>
      </c>
      <c r="C739" s="3">
        <v>43739</v>
      </c>
      <c r="D739" s="3">
        <v>43922</v>
      </c>
      <c r="E739">
        <v>2</v>
      </c>
      <c r="F739">
        <v>5.0373578823953826</v>
      </c>
      <c r="G739">
        <v>5.0999999999999996</v>
      </c>
      <c r="H739">
        <v>6.264211760461702E-2</v>
      </c>
      <c r="I739">
        <v>1.228276815776804</v>
      </c>
      <c r="J739">
        <v>-6.264211760461702E-2</v>
      </c>
      <c r="K739">
        <f>_xlfn.NORM.DIST(Table2[[#This Row],[Bias_RF]],AVERAGE(Table2[Bias_RF]),_xlfn.STDEV.P(Table2[Bias_RF]),FALSE)</f>
        <v>0.39246914172562997</v>
      </c>
      <c r="L739">
        <f>VLOOKUP(Table2[[#This Row],[Key]],[1]!Table1[#Data],7,0)</f>
        <v>5.6663003350806296</v>
      </c>
      <c r="M739">
        <f>VLOOKUP(Table2[[#This Row],[Key]],[1]!Table1[#Data],8,0)</f>
        <v>4.6666666666666599</v>
      </c>
      <c r="N739">
        <f>Table2[[#This Row],[Auto Arima]]-Table2[[#This Row],[Actual]]</f>
        <v>0.56630033508062994</v>
      </c>
      <c r="O739">
        <f>_xlfn.NORM.DIST(Table2[[#This Row],[Bias_Arima]],AVERAGE(Table2[Bias_Arima]),_xlfn.STDEV.P(Table2[Bias_Arima]),FALSE)</f>
        <v>0.30884580646106369</v>
      </c>
      <c r="P739">
        <f>Table2[[#This Row],[WA]]-Table2[[#This Row],[Actual]]</f>
        <v>-0.43333333333333979</v>
      </c>
      <c r="Q739">
        <f>_xlfn.NORM.DIST(Table2[[#This Row],[Bias_WA]],AVERAGE(Table2[Bias_WA]),_xlfn.STDEV.P(Table2[Bias_WA]),FALSE)</f>
        <v>0.67261241795071192</v>
      </c>
      <c r="R739">
        <f>ABS(Table2[[#This Row],[Bias_Arima]])</f>
        <v>0.56630033508062994</v>
      </c>
      <c r="S739">
        <f>ABS(Table2[[#This Row],[Bias_WA]])</f>
        <v>0.43333333333333979</v>
      </c>
    </row>
    <row r="740" spans="1:19" x14ac:dyDescent="0.2">
      <c r="A740" t="str">
        <f>CONCATENATE(Table2[[#This Row],[Sector]],YEAR(Table2[[#This Row],[Cutoff]]),ROUNDUP(MONTH(Table2[[#This Row],[Cutoff]])/3,0),YEAR(Table2[[#This Row],[TargetDate]]),ROUNDUP(MONTH(Table2[[#This Row],[TargetDate]])/3,0))</f>
        <v>H Vervoer en opslag2019420203</v>
      </c>
      <c r="B740" t="s">
        <v>26</v>
      </c>
      <c r="C740" s="3">
        <v>43739</v>
      </c>
      <c r="D740" s="3">
        <v>44013</v>
      </c>
      <c r="E740">
        <v>3</v>
      </c>
      <c r="F740">
        <v>5.0373578823953826</v>
      </c>
      <c r="G740">
        <v>4.7</v>
      </c>
      <c r="H740">
        <v>0.33735788239538239</v>
      </c>
      <c r="I740">
        <v>7.1778272850081368</v>
      </c>
      <c r="J740">
        <v>0.33735788239538239</v>
      </c>
      <c r="K740">
        <f>_xlfn.NORM.DIST(Table2[[#This Row],[Bias_RF]],AVERAGE(Table2[Bias_RF]),_xlfn.STDEV.P(Table2[Bias_RF]),FALSE)</f>
        <v>0.21681376776624478</v>
      </c>
      <c r="L740">
        <f>VLOOKUP(Table2[[#This Row],[Key]],[1]!Table1[#Data],7,0)</f>
        <v>5.3663003350806298</v>
      </c>
      <c r="M740">
        <f>VLOOKUP(Table2[[#This Row],[Key]],[1]!Table1[#Data],8,0)</f>
        <v>4.5999999999999996</v>
      </c>
      <c r="N740">
        <f>Table2[[#This Row],[Auto Arima]]-Table2[[#This Row],[Actual]]</f>
        <v>0.66630033508062958</v>
      </c>
      <c r="O740">
        <f>_xlfn.NORM.DIST(Table2[[#This Row],[Bias_Arima]],AVERAGE(Table2[Bias_Arima]),_xlfn.STDEV.P(Table2[Bias_Arima]),FALSE)</f>
        <v>0.2455871214499934</v>
      </c>
      <c r="P740">
        <f>Table2[[#This Row],[WA]]-Table2[[#This Row],[Actual]]</f>
        <v>-0.10000000000000053</v>
      </c>
      <c r="Q740">
        <f>_xlfn.NORM.DIST(Table2[[#This Row],[Bias_WA]],AVERAGE(Table2[Bias_WA]),_xlfn.STDEV.P(Table2[Bias_WA]),FALSE)</f>
        <v>0.4603865013388736</v>
      </c>
      <c r="R740">
        <f>ABS(Table2[[#This Row],[Bias_Arima]])</f>
        <v>0.66630033508062958</v>
      </c>
      <c r="S740">
        <f>ABS(Table2[[#This Row],[Bias_WA]])</f>
        <v>0.10000000000000053</v>
      </c>
    </row>
    <row r="741" spans="1:19" x14ac:dyDescent="0.2">
      <c r="A741" t="str">
        <f>CONCATENATE(Table2[[#This Row],[Sector]],YEAR(Table2[[#This Row],[Cutoff]]),ROUNDUP(MONTH(Table2[[#This Row],[Cutoff]])/3,0),YEAR(Table2[[#This Row],[TargetDate]]),ROUNDUP(MONTH(Table2[[#This Row],[TargetDate]])/3,0))</f>
        <v>H Vervoer en opslag2019420204</v>
      </c>
      <c r="B741" t="s">
        <v>26</v>
      </c>
      <c r="C741" s="3">
        <v>43739</v>
      </c>
      <c r="D741" s="3">
        <v>44105</v>
      </c>
      <c r="E741">
        <v>4</v>
      </c>
      <c r="F741">
        <v>5.0373578823953826</v>
      </c>
      <c r="G741">
        <v>5.3</v>
      </c>
      <c r="H741">
        <v>0.2626421176046172</v>
      </c>
      <c r="I741">
        <v>4.9555116529173064</v>
      </c>
      <c r="J741">
        <v>-0.2626421176046172</v>
      </c>
      <c r="K741">
        <f>_xlfn.NORM.DIST(Table2[[#This Row],[Bias_RF]],AVERAGE(Table2[Bias_RF]),_xlfn.STDEV.P(Table2[Bias_RF]),FALSE)</f>
        <v>0.47200252548004934</v>
      </c>
      <c r="L741">
        <f>VLOOKUP(Table2[[#This Row],[Key]],[1]!Table1[#Data],7,0)</f>
        <v>6.1398467246964099</v>
      </c>
      <c r="M741">
        <f>VLOOKUP(Table2[[#This Row],[Key]],[1]!Table1[#Data],8,0)</f>
        <v>5.0999999999999996</v>
      </c>
      <c r="N741">
        <f>Table2[[#This Row],[Auto Arima]]-Table2[[#This Row],[Actual]]</f>
        <v>0.83984672469641009</v>
      </c>
      <c r="O741">
        <f>_xlfn.NORM.DIST(Table2[[#This Row],[Bias_Arima]],AVERAGE(Table2[Bias_Arima]),_xlfn.STDEV.P(Table2[Bias_Arima]),FALSE)</f>
        <v>0.15396894140612827</v>
      </c>
      <c r="P741">
        <f>Table2[[#This Row],[WA]]-Table2[[#This Row],[Actual]]</f>
        <v>-0.20000000000000018</v>
      </c>
      <c r="Q741">
        <f>_xlfn.NORM.DIST(Table2[[#This Row],[Bias_WA]],AVERAGE(Table2[Bias_WA]),_xlfn.STDEV.P(Table2[Bias_WA]),FALSE)</f>
        <v>0.53539486850278706</v>
      </c>
      <c r="R741">
        <f>ABS(Table2[[#This Row],[Bias_Arima]])</f>
        <v>0.83984672469641009</v>
      </c>
      <c r="S741">
        <f>ABS(Table2[[#This Row],[Bias_WA]])</f>
        <v>0.20000000000000018</v>
      </c>
    </row>
    <row r="742" spans="1:19" x14ac:dyDescent="0.2">
      <c r="A742" t="str">
        <f>CONCATENATE(Table2[[#This Row],[Sector]],YEAR(Table2[[#This Row],[Cutoff]]),ROUNDUP(MONTH(Table2[[#This Row],[Cutoff]])/3,0),YEAR(Table2[[#This Row],[TargetDate]]),ROUNDUP(MONTH(Table2[[#This Row],[TargetDate]])/3,0))</f>
        <v>H Vervoer en opslag2019420211</v>
      </c>
      <c r="B742" t="s">
        <v>26</v>
      </c>
      <c r="C742" s="3">
        <v>43739</v>
      </c>
      <c r="D742" s="3">
        <v>44197</v>
      </c>
      <c r="E742">
        <v>5</v>
      </c>
      <c r="F742">
        <v>5.0373578823953826</v>
      </c>
      <c r="G742">
        <v>5.7</v>
      </c>
      <c r="H742">
        <v>0.66264211760461755</v>
      </c>
      <c r="I742">
        <v>11.625300308852941</v>
      </c>
      <c r="J742">
        <v>-0.66264211760461755</v>
      </c>
      <c r="K742">
        <f>_xlfn.NORM.DIST(Table2[[#This Row],[Bias_RF]],AVERAGE(Table2[Bias_RF]),_xlfn.STDEV.P(Table2[Bias_RF]),FALSE)</f>
        <v>0.54548258569967156</v>
      </c>
      <c r="L742">
        <f>VLOOKUP(Table2[[#This Row],[Key]],[1]!Table1[#Data],7,0)</f>
        <v>6.9632210439944897</v>
      </c>
      <c r="M742">
        <f>VLOOKUP(Table2[[#This Row],[Key]],[1]!Table1[#Data],8,0)</f>
        <v>5.3999999999999897</v>
      </c>
      <c r="N742">
        <f>Table2[[#This Row],[Auto Arima]]-Table2[[#This Row],[Actual]]</f>
        <v>1.2632210439944895</v>
      </c>
      <c r="O742">
        <f>_xlfn.NORM.DIST(Table2[[#This Row],[Bias_Arima]],AVERAGE(Table2[Bias_Arima]),_xlfn.STDEV.P(Table2[Bias_Arima]),FALSE)</f>
        <v>3.4110710696508027E-2</v>
      </c>
      <c r="P742">
        <f>Table2[[#This Row],[WA]]-Table2[[#This Row],[Actual]]</f>
        <v>-0.30000000000001048</v>
      </c>
      <c r="Q742">
        <f>_xlfn.NORM.DIST(Table2[[#This Row],[Bias_WA]],AVERAGE(Table2[Bias_WA]),_xlfn.STDEV.P(Table2[Bias_WA]),FALSE)</f>
        <v>0.60308053753004887</v>
      </c>
      <c r="R742">
        <f>ABS(Table2[[#This Row],[Bias_Arima]])</f>
        <v>1.2632210439944895</v>
      </c>
      <c r="S742">
        <f>ABS(Table2[[#This Row],[Bias_WA]])</f>
        <v>0.30000000000001048</v>
      </c>
    </row>
    <row r="743" spans="1:19" x14ac:dyDescent="0.2">
      <c r="A743" t="str">
        <f>CONCATENATE(Table2[[#This Row],[Sector]],YEAR(Table2[[#This Row],[Cutoff]]),ROUNDUP(MONTH(Table2[[#This Row],[Cutoff]])/3,0),YEAR(Table2[[#This Row],[TargetDate]]),ROUNDUP(MONTH(Table2[[#This Row],[TargetDate]])/3,0))</f>
        <v>H Vervoer en opslag2019420212</v>
      </c>
      <c r="B743" t="s">
        <v>26</v>
      </c>
      <c r="C743" s="3">
        <v>43739</v>
      </c>
      <c r="D743" s="3">
        <v>44287</v>
      </c>
      <c r="E743">
        <v>6</v>
      </c>
      <c r="F743">
        <v>5.0373578823953826</v>
      </c>
      <c r="G743">
        <v>5.5</v>
      </c>
      <c r="H743">
        <v>0.46264211760461738</v>
      </c>
      <c r="I743">
        <v>8.4116748655384974</v>
      </c>
      <c r="J743">
        <v>-0.46264211760461738</v>
      </c>
      <c r="K743">
        <f>_xlfn.NORM.DIST(Table2[[#This Row],[Bias_RF]],AVERAGE(Table2[Bias_RF]),_xlfn.STDEV.P(Table2[Bias_RF]),FALSE)</f>
        <v>0.52674786092929538</v>
      </c>
      <c r="L743">
        <f>VLOOKUP(Table2[[#This Row],[Key]],[1]!Table1[#Data],7,0)</f>
        <v>5.4327441813292099</v>
      </c>
      <c r="M743">
        <f>VLOOKUP(Table2[[#This Row],[Key]],[1]!Table1[#Data],8,0)</f>
        <v>4.6666666666666599</v>
      </c>
      <c r="N743">
        <f>Table2[[#This Row],[Auto Arima]]-Table2[[#This Row],[Actual]]</f>
        <v>-6.7255818670790113E-2</v>
      </c>
      <c r="O743">
        <f>_xlfn.NORM.DIST(Table2[[#This Row],[Bias_Arima]],AVERAGE(Table2[Bias_Arima]),_xlfn.STDEV.P(Table2[Bias_Arima]),FALSE)</f>
        <v>0.67044250130559258</v>
      </c>
      <c r="P743">
        <f>Table2[[#This Row],[WA]]-Table2[[#This Row],[Actual]]</f>
        <v>-0.83333333333334014</v>
      </c>
      <c r="Q743">
        <f>_xlfn.NORM.DIST(Table2[[#This Row],[Bias_WA]],AVERAGE(Table2[Bias_WA]),_xlfn.STDEV.P(Table2[Bias_WA]),FALSE)</f>
        <v>0.6640408072851165</v>
      </c>
      <c r="R743">
        <f>ABS(Table2[[#This Row],[Bias_Arima]])</f>
        <v>6.7255818670790113E-2</v>
      </c>
      <c r="S743">
        <f>ABS(Table2[[#This Row],[Bias_WA]])</f>
        <v>0.83333333333334014</v>
      </c>
    </row>
    <row r="744" spans="1:19" x14ac:dyDescent="0.2">
      <c r="A744" t="str">
        <f>CONCATENATE(Table2[[#This Row],[Sector]],YEAR(Table2[[#This Row],[Cutoff]]),ROUNDUP(MONTH(Table2[[#This Row],[Cutoff]])/3,0),YEAR(Table2[[#This Row],[TargetDate]]),ROUNDUP(MONTH(Table2[[#This Row],[TargetDate]])/3,0))</f>
        <v>H Vervoer en opslag2019420213</v>
      </c>
      <c r="B744" t="s">
        <v>26</v>
      </c>
      <c r="C744" s="3">
        <v>43739</v>
      </c>
      <c r="D744" s="3">
        <v>44378</v>
      </c>
      <c r="E744">
        <v>7</v>
      </c>
      <c r="F744">
        <v>5.0373578823953826</v>
      </c>
      <c r="G744">
        <v>5.4</v>
      </c>
      <c r="H744">
        <v>0.36264211760461768</v>
      </c>
      <c r="I744">
        <v>6.7155947704558834</v>
      </c>
      <c r="J744">
        <v>-0.36264211760461768</v>
      </c>
      <c r="K744">
        <f>_xlfn.NORM.DIST(Table2[[#This Row],[Bias_RF]],AVERAGE(Table2[Bias_RF]),_xlfn.STDEV.P(Table2[Bias_RF]),FALSE)</f>
        <v>0.50330772368723931</v>
      </c>
      <c r="L744">
        <f>VLOOKUP(Table2[[#This Row],[Key]],[1]!Table1[#Data],7,0)</f>
        <v>5.1327441813292101</v>
      </c>
      <c r="M744">
        <f>VLOOKUP(Table2[[#This Row],[Key]],[1]!Table1[#Data],8,0)</f>
        <v>4.5999999999999996</v>
      </c>
      <c r="N744">
        <f>Table2[[#This Row],[Auto Arima]]-Table2[[#This Row],[Actual]]</f>
        <v>-0.26725581867079029</v>
      </c>
      <c r="O744">
        <f>_xlfn.NORM.DIST(Table2[[#This Row],[Bias_Arima]],AVERAGE(Table2[Bias_Arima]),_xlfn.STDEV.P(Table2[Bias_Arima]),FALSE)</f>
        <v>0.67168344644928202</v>
      </c>
      <c r="P744">
        <f>Table2[[#This Row],[WA]]-Table2[[#This Row],[Actual]]</f>
        <v>-0.80000000000000071</v>
      </c>
      <c r="Q744">
        <f>_xlfn.NORM.DIST(Table2[[#This Row],[Bias_WA]],AVERAGE(Table2[Bias_WA]),_xlfn.STDEV.P(Table2[Bias_WA]),FALSE)</f>
        <v>0.67783368585837811</v>
      </c>
      <c r="R744">
        <f>ABS(Table2[[#This Row],[Bias_Arima]])</f>
        <v>0.26725581867079029</v>
      </c>
      <c r="S744">
        <f>ABS(Table2[[#This Row],[Bias_WA]])</f>
        <v>0.80000000000000071</v>
      </c>
    </row>
    <row r="745" spans="1:19" x14ac:dyDescent="0.2">
      <c r="A745" t="str">
        <f>CONCATENATE(Table2[[#This Row],[Sector]],YEAR(Table2[[#This Row],[Cutoff]]),ROUNDUP(MONTH(Table2[[#This Row],[Cutoff]])/3,0),YEAR(Table2[[#This Row],[TargetDate]]),ROUNDUP(MONTH(Table2[[#This Row],[TargetDate]])/3,0))</f>
        <v>H Vervoer en opslag2019420214</v>
      </c>
      <c r="B745" t="s">
        <v>26</v>
      </c>
      <c r="C745" s="3">
        <v>43739</v>
      </c>
      <c r="D745" s="3">
        <v>44470</v>
      </c>
      <c r="E745">
        <v>8</v>
      </c>
      <c r="F745">
        <v>5.0373578823953826</v>
      </c>
      <c r="G745">
        <v>6.2</v>
      </c>
      <c r="H745">
        <v>1.162642117604618</v>
      </c>
      <c r="I745">
        <v>18.752292219429311</v>
      </c>
      <c r="J745">
        <v>-1.162642117604618</v>
      </c>
      <c r="K745">
        <f>_xlfn.NORM.DIST(Table2[[#This Row],[Bias_RF]],AVERAGE(Table2[Bias_RF]),_xlfn.STDEV.P(Table2[Bias_RF]),FALSE)</f>
        <v>0.42916533998266271</v>
      </c>
      <c r="L745">
        <f>VLOOKUP(Table2[[#This Row],[Key]],[1]!Table1[#Data],7,0)</f>
        <v>5.7746346891675104</v>
      </c>
      <c r="M745">
        <f>VLOOKUP(Table2[[#This Row],[Key]],[1]!Table1[#Data],8,0)</f>
        <v>5.0999999999999996</v>
      </c>
      <c r="N745">
        <f>Table2[[#This Row],[Auto Arima]]-Table2[[#This Row],[Actual]]</f>
        <v>-0.42536531083248974</v>
      </c>
      <c r="O745">
        <f>_xlfn.NORM.DIST(Table2[[#This Row],[Bias_Arima]],AVERAGE(Table2[Bias_Arima]),_xlfn.STDEV.P(Table2[Bias_Arima]),FALSE)</f>
        <v>0.61941504768062761</v>
      </c>
      <c r="P745">
        <f>Table2[[#This Row],[WA]]-Table2[[#This Row],[Actual]]</f>
        <v>-1.1000000000000005</v>
      </c>
      <c r="Q745">
        <f>_xlfn.NORM.DIST(Table2[[#This Row],[Bias_WA]],AVERAGE(Table2[Bias_WA]),_xlfn.STDEV.P(Table2[Bias_WA]),FALSE)</f>
        <v>0.49586754114892206</v>
      </c>
      <c r="R745">
        <f>ABS(Table2[[#This Row],[Bias_Arima]])</f>
        <v>0.42536531083248974</v>
      </c>
      <c r="S745">
        <f>ABS(Table2[[#This Row],[Bias_WA]])</f>
        <v>1.1000000000000005</v>
      </c>
    </row>
    <row r="746" spans="1:19" x14ac:dyDescent="0.2">
      <c r="A746" t="str">
        <f>CONCATENATE(Table2[[#This Row],[Sector]],YEAR(Table2[[#This Row],[Cutoff]]),ROUNDUP(MONTH(Table2[[#This Row],[Cutoff]])/3,0),YEAR(Table2[[#This Row],[TargetDate]]),ROUNDUP(MONTH(Table2[[#This Row],[TargetDate]])/3,0))</f>
        <v>H Vervoer en opslag2020120202</v>
      </c>
      <c r="B746" t="s">
        <v>26</v>
      </c>
      <c r="C746" s="3">
        <v>43831</v>
      </c>
      <c r="D746" s="3">
        <v>43922</v>
      </c>
      <c r="E746">
        <v>1</v>
      </c>
      <c r="F746">
        <v>5.2437835592512076</v>
      </c>
      <c r="G746">
        <v>5.0999999999999996</v>
      </c>
      <c r="H746">
        <v>0.143783559251208</v>
      </c>
      <c r="I746">
        <v>2.8192854755138832</v>
      </c>
      <c r="J746">
        <v>0.143783559251208</v>
      </c>
      <c r="K746">
        <f>_xlfn.NORM.DIST(Table2[[#This Row],[Bias_RF]],AVERAGE(Table2[Bias_RF]),_xlfn.STDEV.P(Table2[Bias_RF]),FALSE)</f>
        <v>0.2999366625194389</v>
      </c>
      <c r="L746">
        <f>VLOOKUP(Table2[[#This Row],[Key]],[1]!Table1[#Data],7,0)</f>
        <v>5.16552062991419</v>
      </c>
      <c r="M746">
        <f>VLOOKUP(Table2[[#This Row],[Key]],[1]!Table1[#Data],8,0)</f>
        <v>4.6666666666666599</v>
      </c>
      <c r="N746">
        <f>Table2[[#This Row],[Auto Arima]]-Table2[[#This Row],[Actual]]</f>
        <v>6.5520629914190387E-2</v>
      </c>
      <c r="O746">
        <f>_xlfn.NORM.DIST(Table2[[#This Row],[Bias_Arima]],AVERAGE(Table2[Bias_Arima]),_xlfn.STDEV.P(Table2[Bias_Arima]),FALSE)</f>
        <v>0.62788092160878395</v>
      </c>
      <c r="P746">
        <f>Table2[[#This Row],[WA]]-Table2[[#This Row],[Actual]]</f>
        <v>-0.43333333333333979</v>
      </c>
      <c r="Q746">
        <f>_xlfn.NORM.DIST(Table2[[#This Row],[Bias_WA]],AVERAGE(Table2[Bias_WA]),_xlfn.STDEV.P(Table2[Bias_WA]),FALSE)</f>
        <v>0.67261241795071192</v>
      </c>
      <c r="R746">
        <f>ABS(Table2[[#This Row],[Bias_Arima]])</f>
        <v>6.5520629914190387E-2</v>
      </c>
      <c r="S746">
        <f>ABS(Table2[[#This Row],[Bias_WA]])</f>
        <v>0.43333333333333979</v>
      </c>
    </row>
    <row r="747" spans="1:19" x14ac:dyDescent="0.2">
      <c r="A747" t="str">
        <f>CONCATENATE(Table2[[#This Row],[Sector]],YEAR(Table2[[#This Row],[Cutoff]]),ROUNDUP(MONTH(Table2[[#This Row],[Cutoff]])/3,0),YEAR(Table2[[#This Row],[TargetDate]]),ROUNDUP(MONTH(Table2[[#This Row],[TargetDate]])/3,0))</f>
        <v>H Vervoer en opslag2020120203</v>
      </c>
      <c r="B747" t="s">
        <v>26</v>
      </c>
      <c r="C747" s="3">
        <v>43831</v>
      </c>
      <c r="D747" s="3">
        <v>44013</v>
      </c>
      <c r="E747">
        <v>2</v>
      </c>
      <c r="F747">
        <v>5.2437835592512076</v>
      </c>
      <c r="G747">
        <v>4.7</v>
      </c>
      <c r="H747">
        <v>0.54378355925120747</v>
      </c>
      <c r="I747">
        <v>11.56986296279165</v>
      </c>
      <c r="J747">
        <v>0.54378355925120747</v>
      </c>
      <c r="K747">
        <f>_xlfn.NORM.DIST(Table2[[#This Row],[Bias_RF]],AVERAGE(Table2[Bias_RF]),_xlfn.STDEV.P(Table2[Bias_RF]),FALSE)</f>
        <v>0.1419917515510998</v>
      </c>
      <c r="L747">
        <f>VLOOKUP(Table2[[#This Row],[Key]],[1]!Table1[#Data],7,0)</f>
        <v>4.8655206299141902</v>
      </c>
      <c r="M747">
        <f>VLOOKUP(Table2[[#This Row],[Key]],[1]!Table1[#Data],8,0)</f>
        <v>4.5999999999999996</v>
      </c>
      <c r="N747">
        <f>Table2[[#This Row],[Auto Arima]]-Table2[[#This Row],[Actual]]</f>
        <v>0.16552062991419003</v>
      </c>
      <c r="O747">
        <f>_xlfn.NORM.DIST(Table2[[#This Row],[Bias_Arima]],AVERAGE(Table2[Bias_Arima]),_xlfn.STDEV.P(Table2[Bias_Arima]),FALSE)</f>
        <v>0.57769579028899931</v>
      </c>
      <c r="P747">
        <f>Table2[[#This Row],[WA]]-Table2[[#This Row],[Actual]]</f>
        <v>-0.10000000000000053</v>
      </c>
      <c r="Q747">
        <f>_xlfn.NORM.DIST(Table2[[#This Row],[Bias_WA]],AVERAGE(Table2[Bias_WA]),_xlfn.STDEV.P(Table2[Bias_WA]),FALSE)</f>
        <v>0.4603865013388736</v>
      </c>
      <c r="R747">
        <f>ABS(Table2[[#This Row],[Bias_Arima]])</f>
        <v>0.16552062991419003</v>
      </c>
      <c r="S747">
        <f>ABS(Table2[[#This Row],[Bias_WA]])</f>
        <v>0.10000000000000053</v>
      </c>
    </row>
    <row r="748" spans="1:19" x14ac:dyDescent="0.2">
      <c r="A748" t="str">
        <f>CONCATENATE(Table2[[#This Row],[Sector]],YEAR(Table2[[#This Row],[Cutoff]]),ROUNDUP(MONTH(Table2[[#This Row],[Cutoff]])/3,0),YEAR(Table2[[#This Row],[TargetDate]]),ROUNDUP(MONTH(Table2[[#This Row],[TargetDate]])/3,0))</f>
        <v>H Vervoer en opslag2020120204</v>
      </c>
      <c r="B748" t="s">
        <v>26</v>
      </c>
      <c r="C748" s="3">
        <v>43831</v>
      </c>
      <c r="D748" s="3">
        <v>44105</v>
      </c>
      <c r="E748">
        <v>3</v>
      </c>
      <c r="F748">
        <v>5.2437835592512076</v>
      </c>
      <c r="G748">
        <v>5.3</v>
      </c>
      <c r="H748">
        <v>5.6216440748792167E-2</v>
      </c>
      <c r="I748">
        <v>1.060687561297966</v>
      </c>
      <c r="J748">
        <v>-5.6216440748792167E-2</v>
      </c>
      <c r="K748">
        <f>_xlfn.NORM.DIST(Table2[[#This Row],[Bias_RF]],AVERAGE(Table2[Bias_RF]),_xlfn.STDEV.P(Table2[Bias_RF]),FALSE)</f>
        <v>0.38966576455061602</v>
      </c>
      <c r="L748">
        <f>VLOOKUP(Table2[[#This Row],[Key]],[1]!Table1[#Data],7,0)</f>
        <v>5.8790382410900204</v>
      </c>
      <c r="M748">
        <f>VLOOKUP(Table2[[#This Row],[Key]],[1]!Table1[#Data],8,0)</f>
        <v>5.0999999999999996</v>
      </c>
      <c r="N748">
        <f>Table2[[#This Row],[Auto Arima]]-Table2[[#This Row],[Actual]]</f>
        <v>0.57903824109002056</v>
      </c>
      <c r="O748">
        <f>_xlfn.NORM.DIST(Table2[[#This Row],[Bias_Arima]],AVERAGE(Table2[Bias_Arima]),_xlfn.STDEV.P(Table2[Bias_Arima]),FALSE)</f>
        <v>0.30044573442153244</v>
      </c>
      <c r="P748">
        <f>Table2[[#This Row],[WA]]-Table2[[#This Row],[Actual]]</f>
        <v>-0.20000000000000018</v>
      </c>
      <c r="Q748">
        <f>_xlfn.NORM.DIST(Table2[[#This Row],[Bias_WA]],AVERAGE(Table2[Bias_WA]),_xlfn.STDEV.P(Table2[Bias_WA]),FALSE)</f>
        <v>0.53539486850278706</v>
      </c>
      <c r="R748">
        <f>ABS(Table2[[#This Row],[Bias_Arima]])</f>
        <v>0.57903824109002056</v>
      </c>
      <c r="S748">
        <f>ABS(Table2[[#This Row],[Bias_WA]])</f>
        <v>0.20000000000000018</v>
      </c>
    </row>
    <row r="749" spans="1:19" x14ac:dyDescent="0.2">
      <c r="A749" t="str">
        <f>CONCATENATE(Table2[[#This Row],[Sector]],YEAR(Table2[[#This Row],[Cutoff]]),ROUNDUP(MONTH(Table2[[#This Row],[Cutoff]])/3,0),YEAR(Table2[[#This Row],[TargetDate]]),ROUNDUP(MONTH(Table2[[#This Row],[TargetDate]])/3,0))</f>
        <v>H Vervoer en opslag2020120211</v>
      </c>
      <c r="B749" t="s">
        <v>26</v>
      </c>
      <c r="C749" s="3">
        <v>43831</v>
      </c>
      <c r="D749" s="3">
        <v>44197</v>
      </c>
      <c r="E749">
        <v>4</v>
      </c>
      <c r="F749">
        <v>5.2437835592512076</v>
      </c>
      <c r="G749">
        <v>5.7</v>
      </c>
      <c r="H749">
        <v>0.45621644074879247</v>
      </c>
      <c r="I749">
        <v>8.0037972061191667</v>
      </c>
      <c r="J749">
        <v>-0.45621644074879247</v>
      </c>
      <c r="K749">
        <f>_xlfn.NORM.DIST(Table2[[#This Row],[Bias_RF]],AVERAGE(Table2[Bias_RF]),_xlfn.STDEV.P(Table2[Bias_RF]),FALSE)</f>
        <v>0.5255046923661344</v>
      </c>
      <c r="L749">
        <f>VLOOKUP(Table2[[#This Row],[Key]],[1]!Table1[#Data],7,0)</f>
        <v>6.0991021258256497</v>
      </c>
      <c r="M749">
        <f>VLOOKUP(Table2[[#This Row],[Key]],[1]!Table1[#Data],8,0)</f>
        <v>5.6666666666666599</v>
      </c>
      <c r="N749">
        <f>Table2[[#This Row],[Auto Arima]]-Table2[[#This Row],[Actual]]</f>
        <v>0.39910212582564952</v>
      </c>
      <c r="O749">
        <f>_xlfn.NORM.DIST(Table2[[#This Row],[Bias_Arima]],AVERAGE(Table2[Bias_Arima]),_xlfn.STDEV.P(Table2[Bias_Arima]),FALSE)</f>
        <v>0.42452488017731116</v>
      </c>
      <c r="P749">
        <f>Table2[[#This Row],[WA]]-Table2[[#This Row],[Actual]]</f>
        <v>-3.333333333334032E-2</v>
      </c>
      <c r="Q749">
        <f>_xlfn.NORM.DIST(Table2[[#This Row],[Bias_WA]],AVERAGE(Table2[Bias_WA]),_xlfn.STDEV.P(Table2[Bias_WA]),FALSE)</f>
        <v>0.40900326000180615</v>
      </c>
      <c r="R749">
        <f>ABS(Table2[[#This Row],[Bias_Arima]])</f>
        <v>0.39910212582564952</v>
      </c>
      <c r="S749">
        <f>ABS(Table2[[#This Row],[Bias_WA]])</f>
        <v>3.333333333334032E-2</v>
      </c>
    </row>
    <row r="750" spans="1:19" x14ac:dyDescent="0.2">
      <c r="A750" t="str">
        <f>CONCATENATE(Table2[[#This Row],[Sector]],YEAR(Table2[[#This Row],[Cutoff]]),ROUNDUP(MONTH(Table2[[#This Row],[Cutoff]])/3,0),YEAR(Table2[[#This Row],[TargetDate]]),ROUNDUP(MONTH(Table2[[#This Row],[TargetDate]])/3,0))</f>
        <v>H Vervoer en opslag2020120212</v>
      </c>
      <c r="B750" t="s">
        <v>26</v>
      </c>
      <c r="C750" s="3">
        <v>43831</v>
      </c>
      <c r="D750" s="3">
        <v>44287</v>
      </c>
      <c r="E750">
        <v>5</v>
      </c>
      <c r="F750">
        <v>5.2437835592512076</v>
      </c>
      <c r="G750">
        <v>5.5</v>
      </c>
      <c r="H750">
        <v>0.25621644074879241</v>
      </c>
      <c r="I750">
        <v>4.6584807408871338</v>
      </c>
      <c r="J750">
        <v>-0.25621644074879241</v>
      </c>
      <c r="K750">
        <f>_xlfn.NORM.DIST(Table2[[#This Row],[Bias_RF]],AVERAGE(Table2[Bias_RF]),_xlfn.STDEV.P(Table2[Bias_RF]),FALSE)</f>
        <v>0.46975844781177684</v>
      </c>
      <c r="L750">
        <f>VLOOKUP(Table2[[#This Row],[Key]],[1]!Table1[#Data],7,0)</f>
        <v>5.5239190046249202</v>
      </c>
      <c r="M750">
        <f>VLOOKUP(Table2[[#This Row],[Key]],[1]!Table1[#Data],8,0)</f>
        <v>4.6666666666666599</v>
      </c>
      <c r="N750">
        <f>Table2[[#This Row],[Auto Arima]]-Table2[[#This Row],[Actual]]</f>
        <v>2.3919004624920248E-2</v>
      </c>
      <c r="O750">
        <f>_xlfn.NORM.DIST(Table2[[#This Row],[Bias_Arima]],AVERAGE(Table2[Bias_Arima]),_xlfn.STDEV.P(Table2[Bias_Arima]),FALSE)</f>
        <v>0.64446811792509173</v>
      </c>
      <c r="P750">
        <f>Table2[[#This Row],[WA]]-Table2[[#This Row],[Actual]]</f>
        <v>-0.83333333333334014</v>
      </c>
      <c r="Q750">
        <f>_xlfn.NORM.DIST(Table2[[#This Row],[Bias_WA]],AVERAGE(Table2[Bias_WA]),_xlfn.STDEV.P(Table2[Bias_WA]),FALSE)</f>
        <v>0.6640408072851165</v>
      </c>
      <c r="R750">
        <f>ABS(Table2[[#This Row],[Bias_Arima]])</f>
        <v>2.3919004624920248E-2</v>
      </c>
      <c r="S750">
        <f>ABS(Table2[[#This Row],[Bias_WA]])</f>
        <v>0.83333333333334014</v>
      </c>
    </row>
    <row r="751" spans="1:19" x14ac:dyDescent="0.2">
      <c r="A751" t="str">
        <f>CONCATENATE(Table2[[#This Row],[Sector]],YEAR(Table2[[#This Row],[Cutoff]]),ROUNDUP(MONTH(Table2[[#This Row],[Cutoff]])/3,0),YEAR(Table2[[#This Row],[TargetDate]]),ROUNDUP(MONTH(Table2[[#This Row],[TargetDate]])/3,0))</f>
        <v>H Vervoer en opslag2020120213</v>
      </c>
      <c r="B751" t="s">
        <v>26</v>
      </c>
      <c r="C751" s="3">
        <v>43831</v>
      </c>
      <c r="D751" s="3">
        <v>44378</v>
      </c>
      <c r="E751">
        <v>6</v>
      </c>
      <c r="F751">
        <v>5.2437835592512076</v>
      </c>
      <c r="G751">
        <v>5.4</v>
      </c>
      <c r="H751">
        <v>0.15621644074879271</v>
      </c>
      <c r="I751">
        <v>2.892897050903569</v>
      </c>
      <c r="J751">
        <v>-0.15621644074879271</v>
      </c>
      <c r="K751">
        <f>_xlfn.NORM.DIST(Table2[[#This Row],[Bias_RF]],AVERAGE(Table2[Bias_RF]),_xlfn.STDEV.P(Table2[Bias_RF]),FALSE)</f>
        <v>0.43186048535251287</v>
      </c>
      <c r="L751">
        <f>VLOOKUP(Table2[[#This Row],[Key]],[1]!Table1[#Data],7,0)</f>
        <v>5.2239190046249204</v>
      </c>
      <c r="M751">
        <f>VLOOKUP(Table2[[#This Row],[Key]],[1]!Table1[#Data],8,0)</f>
        <v>4.5999999999999996</v>
      </c>
      <c r="N751">
        <f>Table2[[#This Row],[Auto Arima]]-Table2[[#This Row],[Actual]]</f>
        <v>-0.17608099537507993</v>
      </c>
      <c r="O751">
        <f>_xlfn.NORM.DIST(Table2[[#This Row],[Bias_Arima]],AVERAGE(Table2[Bias_Arima]),_xlfn.STDEV.P(Table2[Bias_Arima]),FALSE)</f>
        <v>0.68088724616377982</v>
      </c>
      <c r="P751">
        <f>Table2[[#This Row],[WA]]-Table2[[#This Row],[Actual]]</f>
        <v>-0.80000000000000071</v>
      </c>
      <c r="Q751">
        <f>_xlfn.NORM.DIST(Table2[[#This Row],[Bias_WA]],AVERAGE(Table2[Bias_WA]),_xlfn.STDEV.P(Table2[Bias_WA]),FALSE)</f>
        <v>0.67783368585837811</v>
      </c>
      <c r="R751">
        <f>ABS(Table2[[#This Row],[Bias_Arima]])</f>
        <v>0.17608099537507993</v>
      </c>
      <c r="S751">
        <f>ABS(Table2[[#This Row],[Bias_WA]])</f>
        <v>0.80000000000000071</v>
      </c>
    </row>
    <row r="752" spans="1:19" x14ac:dyDescent="0.2">
      <c r="A752" t="str">
        <f>CONCATENATE(Table2[[#This Row],[Sector]],YEAR(Table2[[#This Row],[Cutoff]]),ROUNDUP(MONTH(Table2[[#This Row],[Cutoff]])/3,0),YEAR(Table2[[#This Row],[TargetDate]]),ROUNDUP(MONTH(Table2[[#This Row],[TargetDate]])/3,0))</f>
        <v>H Vervoer en opslag2020120214</v>
      </c>
      <c r="B752" t="s">
        <v>26</v>
      </c>
      <c r="C752" s="3">
        <v>43831</v>
      </c>
      <c r="D752" s="3">
        <v>44470</v>
      </c>
      <c r="E752">
        <v>7</v>
      </c>
      <c r="F752">
        <v>5.2437835592512076</v>
      </c>
      <c r="G752">
        <v>6.2</v>
      </c>
      <c r="H752">
        <v>0.95621644074879253</v>
      </c>
      <c r="I752">
        <v>15.422845818528909</v>
      </c>
      <c r="J752">
        <v>-0.95621644074879253</v>
      </c>
      <c r="K752">
        <f>_xlfn.NORM.DIST(Table2[[#This Row],[Bias_RF]],AVERAGE(Table2[Bias_RF]),_xlfn.STDEV.P(Table2[Bias_RF]),FALSE)</f>
        <v>0.50145281340233616</v>
      </c>
      <c r="L752">
        <f>VLOOKUP(Table2[[#This Row],[Key]],[1]!Table1[#Data],7,0)</f>
        <v>5.9237336004259902</v>
      </c>
      <c r="M752">
        <f>VLOOKUP(Table2[[#This Row],[Key]],[1]!Table1[#Data],8,0)</f>
        <v>5.0999999999999996</v>
      </c>
      <c r="N752">
        <f>Table2[[#This Row],[Auto Arima]]-Table2[[#This Row],[Actual]]</f>
        <v>-0.27626639957401</v>
      </c>
      <c r="O752">
        <f>_xlfn.NORM.DIST(Table2[[#This Row],[Bias_Arima]],AVERAGE(Table2[Bias_Arima]),_xlfn.STDEV.P(Table2[Bias_Arima]),FALSE)</f>
        <v>0.66989920022314964</v>
      </c>
      <c r="P752">
        <f>Table2[[#This Row],[WA]]-Table2[[#This Row],[Actual]]</f>
        <v>-1.1000000000000005</v>
      </c>
      <c r="Q752">
        <f>_xlfn.NORM.DIST(Table2[[#This Row],[Bias_WA]],AVERAGE(Table2[Bias_WA]),_xlfn.STDEV.P(Table2[Bias_WA]),FALSE)</f>
        <v>0.49586754114892206</v>
      </c>
      <c r="R752">
        <f>ABS(Table2[[#This Row],[Bias_Arima]])</f>
        <v>0.27626639957401</v>
      </c>
      <c r="S752">
        <f>ABS(Table2[[#This Row],[Bias_WA]])</f>
        <v>1.1000000000000005</v>
      </c>
    </row>
    <row r="753" spans="1:19" x14ac:dyDescent="0.2">
      <c r="A753" t="str">
        <f>CONCATENATE(Table2[[#This Row],[Sector]],YEAR(Table2[[#This Row],[Cutoff]]),ROUNDUP(MONTH(Table2[[#This Row],[Cutoff]])/3,0),YEAR(Table2[[#This Row],[TargetDate]]),ROUNDUP(MONTH(Table2[[#This Row],[TargetDate]])/3,0))</f>
        <v>H Vervoer en opslag2020120221</v>
      </c>
      <c r="B753" t="s">
        <v>26</v>
      </c>
      <c r="C753" s="3">
        <v>43831</v>
      </c>
      <c r="D753" s="3">
        <v>44562</v>
      </c>
      <c r="E753">
        <v>8</v>
      </c>
      <c r="F753">
        <v>5.1128750635802103</v>
      </c>
      <c r="G753">
        <v>7.1</v>
      </c>
      <c r="H753">
        <v>1.9871249364197889</v>
      </c>
      <c r="I753">
        <v>27.987675160842109</v>
      </c>
      <c r="J753">
        <v>-1.9871249364197889</v>
      </c>
      <c r="K753">
        <f>_xlfn.NORM.DIST(Table2[[#This Row],[Bias_RF]],AVERAGE(Table2[Bias_RF]),_xlfn.STDEV.P(Table2[Bias_RF]),FALSE)</f>
        <v>0.10411478229604801</v>
      </c>
      <c r="L753">
        <f>VLOOKUP(Table2[[#This Row],[Key]],[1]!Table1[#Data],7,0)</f>
        <v>6.0692791359258997</v>
      </c>
      <c r="M753">
        <f>VLOOKUP(Table2[[#This Row],[Key]],[1]!Table1[#Data],8,0)</f>
        <v>5.6666666666666599</v>
      </c>
      <c r="N753">
        <f>Table2[[#This Row],[Auto Arima]]-Table2[[#This Row],[Actual]]</f>
        <v>-1.0307208640740999</v>
      </c>
      <c r="O753">
        <f>_xlfn.NORM.DIST(Table2[[#This Row],[Bias_Arima]],AVERAGE(Table2[Bias_Arima]),_xlfn.STDEV.P(Table2[Bias_Arima]),FALSE)</f>
        <v>0.2316925620759801</v>
      </c>
      <c r="P753">
        <f>Table2[[#This Row],[WA]]-Table2[[#This Row],[Actual]]</f>
        <v>-1.4333333333333398</v>
      </c>
      <c r="Q753">
        <f>_xlfn.NORM.DIST(Table2[[#This Row],[Bias_WA]],AVERAGE(Table2[Bias_WA]),_xlfn.STDEV.P(Table2[Bias_WA]),FALSE)</f>
        <v>0.25022124521489486</v>
      </c>
      <c r="R753">
        <f>ABS(Table2[[#This Row],[Bias_Arima]])</f>
        <v>1.0307208640740999</v>
      </c>
      <c r="S753">
        <f>ABS(Table2[[#This Row],[Bias_WA]])</f>
        <v>1.4333333333333398</v>
      </c>
    </row>
    <row r="754" spans="1:19" x14ac:dyDescent="0.2">
      <c r="A754" t="str">
        <f>CONCATENATE(Table2[[#This Row],[Sector]],YEAR(Table2[[#This Row],[Cutoff]]),ROUNDUP(MONTH(Table2[[#This Row],[Cutoff]])/3,0),YEAR(Table2[[#This Row],[TargetDate]]),ROUNDUP(MONTH(Table2[[#This Row],[TargetDate]])/3,0))</f>
        <v>H Vervoer en opslag2020220203</v>
      </c>
      <c r="B754" t="s">
        <v>26</v>
      </c>
      <c r="C754" s="3">
        <v>43922</v>
      </c>
      <c r="D754" s="3">
        <v>44013</v>
      </c>
      <c r="E754">
        <v>1</v>
      </c>
      <c r="F754">
        <v>5.2251888944388938</v>
      </c>
      <c r="G754">
        <v>4.7</v>
      </c>
      <c r="H754">
        <v>0.52518889443889361</v>
      </c>
      <c r="I754">
        <v>11.174231796572199</v>
      </c>
      <c r="J754">
        <v>0.52518889443889361</v>
      </c>
      <c r="K754">
        <f>_xlfn.NORM.DIST(Table2[[#This Row],[Bias_RF]],AVERAGE(Table2[Bias_RF]),_xlfn.STDEV.P(Table2[Bias_RF]),FALSE)</f>
        <v>0.14799254864077263</v>
      </c>
      <c r="L754">
        <f>VLOOKUP(Table2[[#This Row],[Key]],[1]!Table1[#Data],7,0)</f>
        <v>4.8450363450090599</v>
      </c>
      <c r="M754">
        <f>VLOOKUP(Table2[[#This Row],[Key]],[1]!Table1[#Data],8,0)</f>
        <v>4.5999999999999996</v>
      </c>
      <c r="N754">
        <f>Table2[[#This Row],[Auto Arima]]-Table2[[#This Row],[Actual]]</f>
        <v>0.14503634500905971</v>
      </c>
      <c r="O754">
        <f>_xlfn.NORM.DIST(Table2[[#This Row],[Bias_Arima]],AVERAGE(Table2[Bias_Arima]),_xlfn.STDEV.P(Table2[Bias_Arima]),FALSE)</f>
        <v>0.58903405990265068</v>
      </c>
      <c r="P754">
        <f>Table2[[#This Row],[WA]]-Table2[[#This Row],[Actual]]</f>
        <v>-0.10000000000000053</v>
      </c>
      <c r="Q754">
        <f>_xlfn.NORM.DIST(Table2[[#This Row],[Bias_WA]],AVERAGE(Table2[Bias_WA]),_xlfn.STDEV.P(Table2[Bias_WA]),FALSE)</f>
        <v>0.4603865013388736</v>
      </c>
      <c r="R754">
        <f>ABS(Table2[[#This Row],[Bias_Arima]])</f>
        <v>0.14503634500905971</v>
      </c>
      <c r="S754">
        <f>ABS(Table2[[#This Row],[Bias_WA]])</f>
        <v>0.10000000000000053</v>
      </c>
    </row>
    <row r="755" spans="1:19" x14ac:dyDescent="0.2">
      <c r="A755" t="str">
        <f>CONCATENATE(Table2[[#This Row],[Sector]],YEAR(Table2[[#This Row],[Cutoff]]),ROUNDUP(MONTH(Table2[[#This Row],[Cutoff]])/3,0),YEAR(Table2[[#This Row],[TargetDate]]),ROUNDUP(MONTH(Table2[[#This Row],[TargetDate]])/3,0))</f>
        <v>H Vervoer en opslag2020220204</v>
      </c>
      <c r="B755" t="s">
        <v>26</v>
      </c>
      <c r="C755" s="3">
        <v>43922</v>
      </c>
      <c r="D755" s="3">
        <v>44105</v>
      </c>
      <c r="E755">
        <v>2</v>
      </c>
      <c r="F755">
        <v>5.2251888944388938</v>
      </c>
      <c r="G755">
        <v>5.3</v>
      </c>
      <c r="H755">
        <v>7.4811105561106039E-2</v>
      </c>
      <c r="I755">
        <v>1.4115302936057741</v>
      </c>
      <c r="J755">
        <v>-7.4811105561106039E-2</v>
      </c>
      <c r="K755">
        <f>_xlfn.NORM.DIST(Table2[[#This Row],[Bias_RF]],AVERAGE(Table2[Bias_RF]),_xlfn.STDEV.P(Table2[Bias_RF]),FALSE)</f>
        <v>0.39774943007392477</v>
      </c>
      <c r="L755">
        <f>VLOOKUP(Table2[[#This Row],[Key]],[1]!Table1[#Data],7,0)</f>
        <v>5.8822798297774597</v>
      </c>
      <c r="M755">
        <f>VLOOKUP(Table2[[#This Row],[Key]],[1]!Table1[#Data],8,0)</f>
        <v>5.0999999999999996</v>
      </c>
      <c r="N755">
        <f>Table2[[#This Row],[Auto Arima]]-Table2[[#This Row],[Actual]]</f>
        <v>0.58227982977745985</v>
      </c>
      <c r="O755">
        <f>_xlfn.NORM.DIST(Table2[[#This Row],[Bias_Arima]],AVERAGE(Table2[Bias_Arima]),_xlfn.STDEV.P(Table2[Bias_Arima]),FALSE)</f>
        <v>0.29832226219144448</v>
      </c>
      <c r="P755">
        <f>Table2[[#This Row],[WA]]-Table2[[#This Row],[Actual]]</f>
        <v>-0.20000000000000018</v>
      </c>
      <c r="Q755">
        <f>_xlfn.NORM.DIST(Table2[[#This Row],[Bias_WA]],AVERAGE(Table2[Bias_WA]),_xlfn.STDEV.P(Table2[Bias_WA]),FALSE)</f>
        <v>0.53539486850278706</v>
      </c>
      <c r="R755">
        <f>ABS(Table2[[#This Row],[Bias_Arima]])</f>
        <v>0.58227982977745985</v>
      </c>
      <c r="S755">
        <f>ABS(Table2[[#This Row],[Bias_WA]])</f>
        <v>0.20000000000000018</v>
      </c>
    </row>
    <row r="756" spans="1:19" x14ac:dyDescent="0.2">
      <c r="A756" t="str">
        <f>CONCATENATE(Table2[[#This Row],[Sector]],YEAR(Table2[[#This Row],[Cutoff]]),ROUNDUP(MONTH(Table2[[#This Row],[Cutoff]])/3,0),YEAR(Table2[[#This Row],[TargetDate]]),ROUNDUP(MONTH(Table2[[#This Row],[TargetDate]])/3,0))</f>
        <v>H Vervoer en opslag2020220211</v>
      </c>
      <c r="B756" t="s">
        <v>26</v>
      </c>
      <c r="C756" s="3">
        <v>43922</v>
      </c>
      <c r="D756" s="3">
        <v>44197</v>
      </c>
      <c r="E756">
        <v>3</v>
      </c>
      <c r="F756">
        <v>5.2251888944388938</v>
      </c>
      <c r="G756">
        <v>5.7</v>
      </c>
      <c r="H756">
        <v>0.47481110556110639</v>
      </c>
      <c r="I756">
        <v>8.3300193958088844</v>
      </c>
      <c r="J756">
        <v>-0.47481110556110639</v>
      </c>
      <c r="K756">
        <f>_xlfn.NORM.DIST(Table2[[#This Row],[Bias_RF]],AVERAGE(Table2[Bias_RF]),_xlfn.STDEV.P(Table2[Bias_RF]),FALSE)</f>
        <v>0.52899833047742695</v>
      </c>
      <c r="L756">
        <f>VLOOKUP(Table2[[#This Row],[Key]],[1]!Table1[#Data],7,0)</f>
        <v>6.1091297208525397</v>
      </c>
      <c r="M756">
        <f>VLOOKUP(Table2[[#This Row],[Key]],[1]!Table1[#Data],8,0)</f>
        <v>5.6666666666666599</v>
      </c>
      <c r="N756">
        <f>Table2[[#This Row],[Auto Arima]]-Table2[[#This Row],[Actual]]</f>
        <v>0.40912972085253951</v>
      </c>
      <c r="O756">
        <f>_xlfn.NORM.DIST(Table2[[#This Row],[Bias_Arima]],AVERAGE(Table2[Bias_Arima]),_xlfn.STDEV.P(Table2[Bias_Arima]),FALSE)</f>
        <v>0.41745917282509987</v>
      </c>
      <c r="P756">
        <f>Table2[[#This Row],[WA]]-Table2[[#This Row],[Actual]]</f>
        <v>-3.333333333334032E-2</v>
      </c>
      <c r="Q756">
        <f>_xlfn.NORM.DIST(Table2[[#This Row],[Bias_WA]],AVERAGE(Table2[Bias_WA]),_xlfn.STDEV.P(Table2[Bias_WA]),FALSE)</f>
        <v>0.40900326000180615</v>
      </c>
      <c r="R756">
        <f>ABS(Table2[[#This Row],[Bias_Arima]])</f>
        <v>0.40912972085253951</v>
      </c>
      <c r="S756">
        <f>ABS(Table2[[#This Row],[Bias_WA]])</f>
        <v>3.333333333334032E-2</v>
      </c>
    </row>
    <row r="757" spans="1:19" x14ac:dyDescent="0.2">
      <c r="A757" t="str">
        <f>CONCATENATE(Table2[[#This Row],[Sector]],YEAR(Table2[[#This Row],[Cutoff]]),ROUNDUP(MONTH(Table2[[#This Row],[Cutoff]])/3,0),YEAR(Table2[[#This Row],[TargetDate]]),ROUNDUP(MONTH(Table2[[#This Row],[TargetDate]])/3,0))</f>
        <v>H Vervoer en opslag2020220212</v>
      </c>
      <c r="B757" t="s">
        <v>26</v>
      </c>
      <c r="C757" s="3">
        <v>43922</v>
      </c>
      <c r="D757" s="3">
        <v>44287</v>
      </c>
      <c r="E757">
        <v>4</v>
      </c>
      <c r="F757">
        <v>5.2251888944388938</v>
      </c>
      <c r="G757">
        <v>5.5</v>
      </c>
      <c r="H757">
        <v>0.27481110556110622</v>
      </c>
      <c r="I757">
        <v>4.9965655556564768</v>
      </c>
      <c r="J757">
        <v>-0.27481110556110622</v>
      </c>
      <c r="K757">
        <f>_xlfn.NORM.DIST(Table2[[#This Row],[Bias_RF]],AVERAGE(Table2[Bias_RF]),_xlfn.STDEV.P(Table2[Bias_RF]),FALSE)</f>
        <v>0.47618104959449364</v>
      </c>
      <c r="L757">
        <f>VLOOKUP(Table2[[#This Row],[Key]],[1]!Table1[#Data],7,0)</f>
        <v>5.4748363125400603</v>
      </c>
      <c r="M757">
        <f>VLOOKUP(Table2[[#This Row],[Key]],[1]!Table1[#Data],8,0)</f>
        <v>4.9000000000000004</v>
      </c>
      <c r="N757">
        <f>Table2[[#This Row],[Auto Arima]]-Table2[[#This Row],[Actual]]</f>
        <v>-2.5163687459939688E-2</v>
      </c>
      <c r="O757">
        <f>_xlfn.NORM.DIST(Table2[[#This Row],[Bias_Arima]],AVERAGE(Table2[Bias_Arima]),_xlfn.STDEV.P(Table2[Bias_Arima]),FALSE)</f>
        <v>0.66030756593149575</v>
      </c>
      <c r="P757">
        <f>Table2[[#This Row],[WA]]-Table2[[#This Row],[Actual]]</f>
        <v>-0.59999999999999964</v>
      </c>
      <c r="Q757">
        <f>_xlfn.NORM.DIST(Table2[[#This Row],[Bias_WA]],AVERAGE(Table2[Bias_WA]),_xlfn.STDEV.P(Table2[Bias_WA]),FALSE)</f>
        <v>0.71182880125825776</v>
      </c>
      <c r="R757">
        <f>ABS(Table2[[#This Row],[Bias_Arima]])</f>
        <v>2.5163687459939688E-2</v>
      </c>
      <c r="S757">
        <f>ABS(Table2[[#This Row],[Bias_WA]])</f>
        <v>0.59999999999999964</v>
      </c>
    </row>
    <row r="758" spans="1:19" x14ac:dyDescent="0.2">
      <c r="A758" t="str">
        <f>CONCATENATE(Table2[[#This Row],[Sector]],YEAR(Table2[[#This Row],[Cutoff]]),ROUNDUP(MONTH(Table2[[#This Row],[Cutoff]])/3,0),YEAR(Table2[[#This Row],[TargetDate]]),ROUNDUP(MONTH(Table2[[#This Row],[TargetDate]])/3,0))</f>
        <v>H Vervoer en opslag2020220213</v>
      </c>
      <c r="B758" t="s">
        <v>26</v>
      </c>
      <c r="C758" s="3">
        <v>43922</v>
      </c>
      <c r="D758" s="3">
        <v>44378</v>
      </c>
      <c r="E758">
        <v>5</v>
      </c>
      <c r="F758">
        <v>5.2251888944388938</v>
      </c>
      <c r="G758">
        <v>5.4</v>
      </c>
      <c r="H758">
        <v>0.1748111055611066</v>
      </c>
      <c r="I758">
        <v>3.2372426955760472</v>
      </c>
      <c r="J758">
        <v>-0.1748111055611066</v>
      </c>
      <c r="K758">
        <f>_xlfn.NORM.DIST(Table2[[#This Row],[Bias_RF]],AVERAGE(Table2[Bias_RF]),_xlfn.STDEV.P(Table2[Bias_RF]),FALSE)</f>
        <v>0.43928955843242617</v>
      </c>
      <c r="L758">
        <f>VLOOKUP(Table2[[#This Row],[Key]],[1]!Table1[#Data],7,0)</f>
        <v>5.2198726575491303</v>
      </c>
      <c r="M758">
        <f>VLOOKUP(Table2[[#This Row],[Key]],[1]!Table1[#Data],8,0)</f>
        <v>4.5999999999999996</v>
      </c>
      <c r="N758">
        <f>Table2[[#This Row],[Auto Arima]]-Table2[[#This Row],[Actual]]</f>
        <v>-0.18012734245087003</v>
      </c>
      <c r="O758">
        <f>_xlfn.NORM.DIST(Table2[[#This Row],[Bias_Arima]],AVERAGE(Table2[Bias_Arima]),_xlfn.STDEV.P(Table2[Bias_Arima]),FALSE)</f>
        <v>0.6808256521526056</v>
      </c>
      <c r="P758">
        <f>Table2[[#This Row],[WA]]-Table2[[#This Row],[Actual]]</f>
        <v>-0.80000000000000071</v>
      </c>
      <c r="Q758">
        <f>_xlfn.NORM.DIST(Table2[[#This Row],[Bias_WA]],AVERAGE(Table2[Bias_WA]),_xlfn.STDEV.P(Table2[Bias_WA]),FALSE)</f>
        <v>0.67783368585837811</v>
      </c>
      <c r="R758">
        <f>ABS(Table2[[#This Row],[Bias_Arima]])</f>
        <v>0.18012734245087003</v>
      </c>
      <c r="S758">
        <f>ABS(Table2[[#This Row],[Bias_WA]])</f>
        <v>0.80000000000000071</v>
      </c>
    </row>
    <row r="759" spans="1:19" x14ac:dyDescent="0.2">
      <c r="A759" t="str">
        <f>CONCATENATE(Table2[[#This Row],[Sector]],YEAR(Table2[[#This Row],[Cutoff]]),ROUNDUP(MONTH(Table2[[#This Row],[Cutoff]])/3,0),YEAR(Table2[[#This Row],[TargetDate]]),ROUNDUP(MONTH(Table2[[#This Row],[TargetDate]])/3,0))</f>
        <v>H Vervoer en opslag2020220214</v>
      </c>
      <c r="B759" t="s">
        <v>26</v>
      </c>
      <c r="C759" s="3">
        <v>43922</v>
      </c>
      <c r="D759" s="3">
        <v>44470</v>
      </c>
      <c r="E759">
        <v>6</v>
      </c>
      <c r="F759">
        <v>5.2251888944388938</v>
      </c>
      <c r="G759">
        <v>6.2</v>
      </c>
      <c r="H759">
        <v>0.97481110556110639</v>
      </c>
      <c r="I759">
        <v>15.722759767114621</v>
      </c>
      <c r="J759">
        <v>-0.97481110556110639</v>
      </c>
      <c r="K759">
        <f>_xlfn.NORM.DIST(Table2[[#This Row],[Bias_RF]],AVERAGE(Table2[Bias_RF]),_xlfn.STDEV.P(Table2[Bias_RF]),FALSE)</f>
        <v>0.49608747288663113</v>
      </c>
      <c r="L759">
        <f>VLOOKUP(Table2[[#This Row],[Key]],[1]!Table1[#Data],7,0)</f>
        <v>5.9254141883553002</v>
      </c>
      <c r="M759">
        <f>VLOOKUP(Table2[[#This Row],[Key]],[1]!Table1[#Data],8,0)</f>
        <v>5.0999999999999996</v>
      </c>
      <c r="N759">
        <f>Table2[[#This Row],[Auto Arima]]-Table2[[#This Row],[Actual]]</f>
        <v>-0.27458581164469997</v>
      </c>
      <c r="O759">
        <f>_xlfn.NORM.DIST(Table2[[#This Row],[Bias_Arima]],AVERAGE(Table2[Bias_Arima]),_xlfn.STDEV.P(Table2[Bias_Arima]),FALSE)</f>
        <v>0.67024365125709229</v>
      </c>
      <c r="P759">
        <f>Table2[[#This Row],[WA]]-Table2[[#This Row],[Actual]]</f>
        <v>-1.1000000000000005</v>
      </c>
      <c r="Q759">
        <f>_xlfn.NORM.DIST(Table2[[#This Row],[Bias_WA]],AVERAGE(Table2[Bias_WA]),_xlfn.STDEV.P(Table2[Bias_WA]),FALSE)</f>
        <v>0.49586754114892206</v>
      </c>
      <c r="R759">
        <f>ABS(Table2[[#This Row],[Bias_Arima]])</f>
        <v>0.27458581164469997</v>
      </c>
      <c r="S759">
        <f>ABS(Table2[[#This Row],[Bias_WA]])</f>
        <v>1.1000000000000005</v>
      </c>
    </row>
    <row r="760" spans="1:19" x14ac:dyDescent="0.2">
      <c r="A760" t="str">
        <f>CONCATENATE(Table2[[#This Row],[Sector]],YEAR(Table2[[#This Row],[Cutoff]]),ROUNDUP(MONTH(Table2[[#This Row],[Cutoff]])/3,0),YEAR(Table2[[#This Row],[TargetDate]]),ROUNDUP(MONTH(Table2[[#This Row],[TargetDate]])/3,0))</f>
        <v>H Vervoer en opslag2020220221</v>
      </c>
      <c r="B760" t="s">
        <v>26</v>
      </c>
      <c r="C760" s="3">
        <v>43922</v>
      </c>
      <c r="D760" s="3">
        <v>44562</v>
      </c>
      <c r="E760">
        <v>7</v>
      </c>
      <c r="F760">
        <v>5.1203899343303751</v>
      </c>
      <c r="G760">
        <v>7.1</v>
      </c>
      <c r="H760">
        <v>1.9796100656696241</v>
      </c>
      <c r="I760">
        <v>27.881831910839779</v>
      </c>
      <c r="J760">
        <v>-1.9796100656696241</v>
      </c>
      <c r="K760">
        <f>_xlfn.NORM.DIST(Table2[[#This Row],[Bias_RF]],AVERAGE(Table2[Bias_RF]),_xlfn.STDEV.P(Table2[Bias_RF]),FALSE)</f>
        <v>0.10607463684725058</v>
      </c>
      <c r="L760">
        <f>VLOOKUP(Table2[[#This Row],[Key]],[1]!Table1[#Data],7,0)</f>
        <v>6.0854851936049998</v>
      </c>
      <c r="M760">
        <f>VLOOKUP(Table2[[#This Row],[Key]],[1]!Table1[#Data],8,0)</f>
        <v>5.6666666666666599</v>
      </c>
      <c r="N760">
        <f>Table2[[#This Row],[Auto Arima]]-Table2[[#This Row],[Actual]]</f>
        <v>-1.0145148063949998</v>
      </c>
      <c r="O760">
        <f>_xlfn.NORM.DIST(Table2[[#This Row],[Bias_Arima]],AVERAGE(Table2[Bias_Arima]),_xlfn.STDEV.P(Table2[Bias_Arima]),FALSE)</f>
        <v>0.24120433415779161</v>
      </c>
      <c r="P760">
        <f>Table2[[#This Row],[WA]]-Table2[[#This Row],[Actual]]</f>
        <v>-1.4333333333333398</v>
      </c>
      <c r="Q760">
        <f>_xlfn.NORM.DIST(Table2[[#This Row],[Bias_WA]],AVERAGE(Table2[Bias_WA]),_xlfn.STDEV.P(Table2[Bias_WA]),FALSE)</f>
        <v>0.25022124521489486</v>
      </c>
      <c r="R760">
        <f>ABS(Table2[[#This Row],[Bias_Arima]])</f>
        <v>1.0145148063949998</v>
      </c>
      <c r="S760">
        <f>ABS(Table2[[#This Row],[Bias_WA]])</f>
        <v>1.4333333333333398</v>
      </c>
    </row>
    <row r="761" spans="1:19" x14ac:dyDescent="0.2">
      <c r="A761" t="str">
        <f>CONCATENATE(Table2[[#This Row],[Sector]],YEAR(Table2[[#This Row],[Cutoff]]),ROUNDUP(MONTH(Table2[[#This Row],[Cutoff]])/3,0),YEAR(Table2[[#This Row],[TargetDate]]),ROUNDUP(MONTH(Table2[[#This Row],[TargetDate]])/3,0))</f>
        <v>H Vervoer en opslag2020220222</v>
      </c>
      <c r="B761" t="s">
        <v>26</v>
      </c>
      <c r="C761" s="3">
        <v>43922</v>
      </c>
      <c r="D761" s="3">
        <v>44652</v>
      </c>
      <c r="E761">
        <v>8</v>
      </c>
      <c r="F761">
        <v>5.1203899343303751</v>
      </c>
      <c r="G761">
        <v>6.2</v>
      </c>
      <c r="H761">
        <v>1.079610065669625</v>
      </c>
      <c r="I761">
        <v>17.41306557531653</v>
      </c>
      <c r="J761">
        <v>-1.079610065669625</v>
      </c>
      <c r="K761">
        <f>_xlfn.NORM.DIST(Table2[[#This Row],[Bias_RF]],AVERAGE(Table2[Bias_RF]),_xlfn.STDEV.P(Table2[Bias_RF]),FALSE)</f>
        <v>0.46129401244526957</v>
      </c>
      <c r="L761">
        <f>VLOOKUP(Table2[[#This Row],[Key]],[1]!Table1[#Data],7,0)</f>
        <v>5.4655803647545698</v>
      </c>
      <c r="M761">
        <f>VLOOKUP(Table2[[#This Row],[Key]],[1]!Table1[#Data],8,0)</f>
        <v>4.9000000000000004</v>
      </c>
      <c r="N761">
        <f>Table2[[#This Row],[Auto Arima]]-Table2[[#This Row],[Actual]]</f>
        <v>-0.73441963524543041</v>
      </c>
      <c r="O761">
        <f>_xlfn.NORM.DIST(Table2[[#This Row],[Bias_Arima]],AVERAGE(Table2[Bias_Arima]),_xlfn.STDEV.P(Table2[Bias_Arima]),FALSE)</f>
        <v>0.42842715514269702</v>
      </c>
      <c r="P761">
        <f>Table2[[#This Row],[WA]]-Table2[[#This Row],[Actual]]</f>
        <v>-1.2999999999999998</v>
      </c>
      <c r="Q761">
        <f>_xlfn.NORM.DIST(Table2[[#This Row],[Bias_WA]],AVERAGE(Table2[Bias_WA]),_xlfn.STDEV.P(Table2[Bias_WA]),FALSE)</f>
        <v>0.34324809287690528</v>
      </c>
      <c r="R761">
        <f>ABS(Table2[[#This Row],[Bias_Arima]])</f>
        <v>0.73441963524543041</v>
      </c>
      <c r="S761">
        <f>ABS(Table2[[#This Row],[Bias_WA]])</f>
        <v>1.2999999999999998</v>
      </c>
    </row>
    <row r="762" spans="1:19" x14ac:dyDescent="0.2">
      <c r="A762" t="str">
        <f>CONCATENATE(Table2[[#This Row],[Sector]],YEAR(Table2[[#This Row],[Cutoff]]),ROUNDUP(MONTH(Table2[[#This Row],[Cutoff]])/3,0),YEAR(Table2[[#This Row],[TargetDate]]),ROUNDUP(MONTH(Table2[[#This Row],[TargetDate]])/3,0))</f>
        <v>H Vervoer en opslag2020320204</v>
      </c>
      <c r="B762" t="s">
        <v>26</v>
      </c>
      <c r="C762" s="3">
        <v>44013</v>
      </c>
      <c r="D762" s="3">
        <v>44105</v>
      </c>
      <c r="E762">
        <v>1</v>
      </c>
      <c r="F762">
        <v>5.1108779308797487</v>
      </c>
      <c r="G762">
        <v>5.3</v>
      </c>
      <c r="H762">
        <v>0.18912206912025109</v>
      </c>
      <c r="I762">
        <v>3.5683409267971911</v>
      </c>
      <c r="J762">
        <v>-0.18912206912025109</v>
      </c>
      <c r="K762">
        <f>_xlfn.NORM.DIST(Table2[[#This Row],[Bias_RF]],AVERAGE(Table2[Bias_RF]),_xlfn.STDEV.P(Table2[Bias_RF]),FALSE)</f>
        <v>0.44489818684344928</v>
      </c>
      <c r="L762">
        <f>VLOOKUP(Table2[[#This Row],[Key]],[1]!Table1[#Data],7,0)</f>
        <v>5.38148442004199</v>
      </c>
      <c r="M762">
        <f>VLOOKUP(Table2[[#This Row],[Key]],[1]!Table1[#Data],8,0)</f>
        <v>5.0999999999999996</v>
      </c>
      <c r="N762">
        <f>Table2[[#This Row],[Auto Arima]]-Table2[[#This Row],[Actual]]</f>
        <v>8.1484420041990191E-2</v>
      </c>
      <c r="O762">
        <f>_xlfn.NORM.DIST(Table2[[#This Row],[Bias_Arima]],AVERAGE(Table2[Bias_Arima]),_xlfn.STDEV.P(Table2[Bias_Arima]),FALSE)</f>
        <v>0.62079833199070589</v>
      </c>
      <c r="P762">
        <f>Table2[[#This Row],[WA]]-Table2[[#This Row],[Actual]]</f>
        <v>-0.20000000000000018</v>
      </c>
      <c r="Q762">
        <f>_xlfn.NORM.DIST(Table2[[#This Row],[Bias_WA]],AVERAGE(Table2[Bias_WA]),_xlfn.STDEV.P(Table2[Bias_WA]),FALSE)</f>
        <v>0.53539486850278706</v>
      </c>
      <c r="R762">
        <f>ABS(Table2[[#This Row],[Bias_Arima]])</f>
        <v>8.1484420041990191E-2</v>
      </c>
      <c r="S762">
        <f>ABS(Table2[[#This Row],[Bias_WA]])</f>
        <v>0.20000000000000018</v>
      </c>
    </row>
    <row r="763" spans="1:19" x14ac:dyDescent="0.2">
      <c r="A763" t="str">
        <f>CONCATENATE(Table2[[#This Row],[Sector]],YEAR(Table2[[#This Row],[Cutoff]]),ROUNDUP(MONTH(Table2[[#This Row],[Cutoff]])/3,0),YEAR(Table2[[#This Row],[TargetDate]]),ROUNDUP(MONTH(Table2[[#This Row],[TargetDate]])/3,0))</f>
        <v>H Vervoer en opslag2020320211</v>
      </c>
      <c r="B763" t="s">
        <v>26</v>
      </c>
      <c r="C763" s="3">
        <v>44013</v>
      </c>
      <c r="D763" s="3">
        <v>44197</v>
      </c>
      <c r="E763">
        <v>2</v>
      </c>
      <c r="F763">
        <v>5.1108779308797487</v>
      </c>
      <c r="G763">
        <v>5.7</v>
      </c>
      <c r="H763">
        <v>0.58912206912025145</v>
      </c>
      <c r="I763">
        <v>10.33547489684652</v>
      </c>
      <c r="J763">
        <v>-0.58912206912025145</v>
      </c>
      <c r="K763">
        <f>_xlfn.NORM.DIST(Table2[[#This Row],[Bias_RF]],AVERAGE(Table2[Bias_RF]),_xlfn.STDEV.P(Table2[Bias_RF]),FALSE)</f>
        <v>0.54322127666807496</v>
      </c>
      <c r="L763">
        <f>VLOOKUP(Table2[[#This Row],[Key]],[1]!Table1[#Data],7,0)</f>
        <v>5.8879163614491601</v>
      </c>
      <c r="M763">
        <f>VLOOKUP(Table2[[#This Row],[Key]],[1]!Table1[#Data],8,0)</f>
        <v>5.6666666666666599</v>
      </c>
      <c r="N763">
        <f>Table2[[#This Row],[Auto Arima]]-Table2[[#This Row],[Actual]]</f>
        <v>0.18791636144915991</v>
      </c>
      <c r="O763">
        <f>_xlfn.NORM.DIST(Table2[[#This Row],[Bias_Arima]],AVERAGE(Table2[Bias_Arima]),_xlfn.STDEV.P(Table2[Bias_Arima]),FALSE)</f>
        <v>0.56475856566321747</v>
      </c>
      <c r="P763">
        <f>Table2[[#This Row],[WA]]-Table2[[#This Row],[Actual]]</f>
        <v>-3.333333333334032E-2</v>
      </c>
      <c r="Q763">
        <f>_xlfn.NORM.DIST(Table2[[#This Row],[Bias_WA]],AVERAGE(Table2[Bias_WA]),_xlfn.STDEV.P(Table2[Bias_WA]),FALSE)</f>
        <v>0.40900326000180615</v>
      </c>
      <c r="R763">
        <f>ABS(Table2[[#This Row],[Bias_Arima]])</f>
        <v>0.18791636144915991</v>
      </c>
      <c r="S763">
        <f>ABS(Table2[[#This Row],[Bias_WA]])</f>
        <v>3.333333333334032E-2</v>
      </c>
    </row>
    <row r="764" spans="1:19" x14ac:dyDescent="0.2">
      <c r="A764" t="str">
        <f>CONCATENATE(Table2[[#This Row],[Sector]],YEAR(Table2[[#This Row],[Cutoff]]),ROUNDUP(MONTH(Table2[[#This Row],[Cutoff]])/3,0),YEAR(Table2[[#This Row],[TargetDate]]),ROUNDUP(MONTH(Table2[[#This Row],[TargetDate]])/3,0))</f>
        <v>H Vervoer en opslag2020320212</v>
      </c>
      <c r="B764" t="s">
        <v>26</v>
      </c>
      <c r="C764" s="3">
        <v>44013</v>
      </c>
      <c r="D764" s="3">
        <v>44287</v>
      </c>
      <c r="E764">
        <v>3</v>
      </c>
      <c r="F764">
        <v>5.1108779308797487</v>
      </c>
      <c r="G764">
        <v>5.5</v>
      </c>
      <c r="H764">
        <v>0.38912206912025132</v>
      </c>
      <c r="I764">
        <v>7.0749467112772946</v>
      </c>
      <c r="J764">
        <v>-0.38912206912025132</v>
      </c>
      <c r="K764">
        <f>_xlfn.NORM.DIST(Table2[[#This Row],[Bias_RF]],AVERAGE(Table2[Bias_RF]),_xlfn.STDEV.P(Table2[Bias_RF]),FALSE)</f>
        <v>0.51033914075904574</v>
      </c>
      <c r="L764">
        <f>VLOOKUP(Table2[[#This Row],[Key]],[1]!Table1[#Data],7,0)</f>
        <v>5.4233075225839702</v>
      </c>
      <c r="M764">
        <f>VLOOKUP(Table2[[#This Row],[Key]],[1]!Table1[#Data],8,0)</f>
        <v>4.9000000000000004</v>
      </c>
      <c r="N764">
        <f>Table2[[#This Row],[Auto Arima]]-Table2[[#This Row],[Actual]]</f>
        <v>-7.6692477416029803E-2</v>
      </c>
      <c r="O764">
        <f>_xlfn.NORM.DIST(Table2[[#This Row],[Bias_Arima]],AVERAGE(Table2[Bias_Arima]),_xlfn.STDEV.P(Table2[Bias_Arima]),FALSE)</f>
        <v>0.6722595998516584</v>
      </c>
      <c r="P764">
        <f>Table2[[#This Row],[WA]]-Table2[[#This Row],[Actual]]</f>
        <v>-0.59999999999999964</v>
      </c>
      <c r="Q764">
        <f>_xlfn.NORM.DIST(Table2[[#This Row],[Bias_WA]],AVERAGE(Table2[Bias_WA]),_xlfn.STDEV.P(Table2[Bias_WA]),FALSE)</f>
        <v>0.71182880125825776</v>
      </c>
      <c r="R764">
        <f>ABS(Table2[[#This Row],[Bias_Arima]])</f>
        <v>7.6692477416029803E-2</v>
      </c>
      <c r="S764">
        <f>ABS(Table2[[#This Row],[Bias_WA]])</f>
        <v>0.59999999999999964</v>
      </c>
    </row>
    <row r="765" spans="1:19" x14ac:dyDescent="0.2">
      <c r="A765" t="str">
        <f>CONCATENATE(Table2[[#This Row],[Sector]],YEAR(Table2[[#This Row],[Cutoff]]),ROUNDUP(MONTH(Table2[[#This Row],[Cutoff]])/3,0),YEAR(Table2[[#This Row],[TargetDate]]),ROUNDUP(MONTH(Table2[[#This Row],[TargetDate]])/3,0))</f>
        <v>H Vervoer en opslag2020320213</v>
      </c>
      <c r="B765" t="s">
        <v>26</v>
      </c>
      <c r="C765" s="3">
        <v>44013</v>
      </c>
      <c r="D765" s="3">
        <v>44378</v>
      </c>
      <c r="E765">
        <v>4</v>
      </c>
      <c r="F765">
        <v>5.1108779308797487</v>
      </c>
      <c r="G765">
        <v>5.4</v>
      </c>
      <c r="H765">
        <v>0.28912206912025162</v>
      </c>
      <c r="I765">
        <v>5.3541123911157706</v>
      </c>
      <c r="J765">
        <v>-0.28912206912025162</v>
      </c>
      <c r="K765">
        <f>_xlfn.NORM.DIST(Table2[[#This Row],[Bias_RF]],AVERAGE(Table2[Bias_RF]),_xlfn.STDEV.P(Table2[Bias_RF]),FALSE)</f>
        <v>0.48097200669080081</v>
      </c>
      <c r="L765">
        <f>VLOOKUP(Table2[[#This Row],[Key]],[1]!Table1[#Data],7,0)</f>
        <v>5.2676527351455702</v>
      </c>
      <c r="M765">
        <f>VLOOKUP(Table2[[#This Row],[Key]],[1]!Table1[#Data],8,0)</f>
        <v>4.6333333333333302</v>
      </c>
      <c r="N765">
        <f>Table2[[#This Row],[Auto Arima]]-Table2[[#This Row],[Actual]]</f>
        <v>-0.13234726485443016</v>
      </c>
      <c r="O765">
        <f>_xlfn.NORM.DIST(Table2[[#This Row],[Bias_Arima]],AVERAGE(Table2[Bias_Arima]),_xlfn.STDEV.P(Table2[Bias_Arima]),FALSE)</f>
        <v>0.67948202170530325</v>
      </c>
      <c r="P765">
        <f>Table2[[#This Row],[WA]]-Table2[[#This Row],[Actual]]</f>
        <v>-0.76666666666667016</v>
      </c>
      <c r="Q765">
        <f>_xlfn.NORM.DIST(Table2[[#This Row],[Bias_WA]],AVERAGE(Table2[Bias_WA]),_xlfn.STDEV.P(Table2[Bias_WA]),FALSE)</f>
        <v>0.68946556572687312</v>
      </c>
      <c r="R765">
        <f>ABS(Table2[[#This Row],[Bias_Arima]])</f>
        <v>0.13234726485443016</v>
      </c>
      <c r="S765">
        <f>ABS(Table2[[#This Row],[Bias_WA]])</f>
        <v>0.76666666666667016</v>
      </c>
    </row>
    <row r="766" spans="1:19" x14ac:dyDescent="0.2">
      <c r="A766" t="str">
        <f>CONCATENATE(Table2[[#This Row],[Sector]],YEAR(Table2[[#This Row],[Cutoff]]),ROUNDUP(MONTH(Table2[[#This Row],[Cutoff]])/3,0),YEAR(Table2[[#This Row],[TargetDate]]),ROUNDUP(MONTH(Table2[[#This Row],[TargetDate]])/3,0))</f>
        <v>H Vervoer en opslag2020320214</v>
      </c>
      <c r="B766" t="s">
        <v>26</v>
      </c>
      <c r="C766" s="3">
        <v>44013</v>
      </c>
      <c r="D766" s="3">
        <v>44470</v>
      </c>
      <c r="E766">
        <v>5</v>
      </c>
      <c r="F766">
        <v>5.1108779308797487</v>
      </c>
      <c r="G766">
        <v>6.2</v>
      </c>
      <c r="H766">
        <v>1.089122069120251</v>
      </c>
      <c r="I766">
        <v>17.566484985810511</v>
      </c>
      <c r="J766">
        <v>-1.089122069120251</v>
      </c>
      <c r="K766">
        <f>_xlfn.NORM.DIST(Table2[[#This Row],[Bias_RF]],AVERAGE(Table2[Bias_RF]),_xlfn.STDEV.P(Table2[Bias_RF]),FALSE)</f>
        <v>0.45779387921565812</v>
      </c>
      <c r="L766">
        <f>VLOOKUP(Table2[[#This Row],[Key]],[1]!Table1[#Data],7,0)</f>
        <v>5.7938802941250502</v>
      </c>
      <c r="M766">
        <f>VLOOKUP(Table2[[#This Row],[Key]],[1]!Table1[#Data],8,0)</f>
        <v>5.0999999999999996</v>
      </c>
      <c r="N766">
        <f>Table2[[#This Row],[Auto Arima]]-Table2[[#This Row],[Actual]]</f>
        <v>-0.40611970587494994</v>
      </c>
      <c r="O766">
        <f>_xlfn.NORM.DIST(Table2[[#This Row],[Bias_Arima]],AVERAGE(Table2[Bias_Arima]),_xlfn.STDEV.P(Table2[Bias_Arima]),FALSE)</f>
        <v>0.62799321006295206</v>
      </c>
      <c r="P766">
        <f>Table2[[#This Row],[WA]]-Table2[[#This Row],[Actual]]</f>
        <v>-1.1000000000000005</v>
      </c>
      <c r="Q766">
        <f>_xlfn.NORM.DIST(Table2[[#This Row],[Bias_WA]],AVERAGE(Table2[Bias_WA]),_xlfn.STDEV.P(Table2[Bias_WA]),FALSE)</f>
        <v>0.49586754114892206</v>
      </c>
      <c r="R766">
        <f>ABS(Table2[[#This Row],[Bias_Arima]])</f>
        <v>0.40611970587494994</v>
      </c>
      <c r="S766">
        <f>ABS(Table2[[#This Row],[Bias_WA]])</f>
        <v>1.1000000000000005</v>
      </c>
    </row>
    <row r="767" spans="1:19" x14ac:dyDescent="0.2">
      <c r="A767" t="str">
        <f>CONCATENATE(Table2[[#This Row],[Sector]],YEAR(Table2[[#This Row],[Cutoff]]),ROUNDUP(MONTH(Table2[[#This Row],[Cutoff]])/3,0),YEAR(Table2[[#This Row],[TargetDate]]),ROUNDUP(MONTH(Table2[[#This Row],[TargetDate]])/3,0))</f>
        <v>H Vervoer en opslag2020320221</v>
      </c>
      <c r="B767" t="s">
        <v>26</v>
      </c>
      <c r="C767" s="3">
        <v>44013</v>
      </c>
      <c r="D767" s="3">
        <v>44562</v>
      </c>
      <c r="E767">
        <v>6</v>
      </c>
      <c r="F767">
        <v>5.0470419543562723</v>
      </c>
      <c r="G767">
        <v>7.1</v>
      </c>
      <c r="H767">
        <v>2.0529580456437269</v>
      </c>
      <c r="I767">
        <v>28.914902051320102</v>
      </c>
      <c r="J767">
        <v>-2.0529580456437269</v>
      </c>
      <c r="K767">
        <f>_xlfn.NORM.DIST(Table2[[#This Row],[Bias_RF]],AVERAGE(Table2[Bias_RF]),_xlfn.STDEV.P(Table2[Bias_RF]),FALSE)</f>
        <v>8.8023822258179438E-2</v>
      </c>
      <c r="L767">
        <f>VLOOKUP(Table2[[#This Row],[Key]],[1]!Table1[#Data],7,0)</f>
        <v>6.22345334926099</v>
      </c>
      <c r="M767">
        <f>VLOOKUP(Table2[[#This Row],[Key]],[1]!Table1[#Data],8,0)</f>
        <v>5.6666666666666599</v>
      </c>
      <c r="N767">
        <f>Table2[[#This Row],[Auto Arima]]-Table2[[#This Row],[Actual]]</f>
        <v>-0.87654665073900961</v>
      </c>
      <c r="O767">
        <f>_xlfn.NORM.DIST(Table2[[#This Row],[Bias_Arima]],AVERAGE(Table2[Bias_Arima]),_xlfn.STDEV.P(Table2[Bias_Arima]),FALSE)</f>
        <v>0.32936947899590446</v>
      </c>
      <c r="P767">
        <f>Table2[[#This Row],[WA]]-Table2[[#This Row],[Actual]]</f>
        <v>-1.4333333333333398</v>
      </c>
      <c r="Q767">
        <f>_xlfn.NORM.DIST(Table2[[#This Row],[Bias_WA]],AVERAGE(Table2[Bias_WA]),_xlfn.STDEV.P(Table2[Bias_WA]),FALSE)</f>
        <v>0.25022124521489486</v>
      </c>
      <c r="R767">
        <f>ABS(Table2[[#This Row],[Bias_Arima]])</f>
        <v>0.87654665073900961</v>
      </c>
      <c r="S767">
        <f>ABS(Table2[[#This Row],[Bias_WA]])</f>
        <v>1.4333333333333398</v>
      </c>
    </row>
    <row r="768" spans="1:19" x14ac:dyDescent="0.2">
      <c r="A768" t="str">
        <f>CONCATENATE(Table2[[#This Row],[Sector]],YEAR(Table2[[#This Row],[Cutoff]]),ROUNDUP(MONTH(Table2[[#This Row],[Cutoff]])/3,0),YEAR(Table2[[#This Row],[TargetDate]]),ROUNDUP(MONTH(Table2[[#This Row],[TargetDate]])/3,0))</f>
        <v>H Vervoer en opslag2020320222</v>
      </c>
      <c r="B768" t="s">
        <v>26</v>
      </c>
      <c r="C768" s="3">
        <v>44013</v>
      </c>
      <c r="D768" s="3">
        <v>44652</v>
      </c>
      <c r="E768">
        <v>7</v>
      </c>
      <c r="F768">
        <v>5.0470419543562723</v>
      </c>
      <c r="G768">
        <v>6.2</v>
      </c>
      <c r="H768">
        <v>1.1529580456437281</v>
      </c>
      <c r="I768">
        <v>18.596097510382709</v>
      </c>
      <c r="J768">
        <v>-1.1529580456437281</v>
      </c>
      <c r="K768">
        <f>_xlfn.NORM.DIST(Table2[[#This Row],[Bias_RF]],AVERAGE(Table2[Bias_RF]),_xlfn.STDEV.P(Table2[Bias_RF]),FALSE)</f>
        <v>0.43308163311661052</v>
      </c>
      <c r="L768">
        <f>VLOOKUP(Table2[[#This Row],[Key]],[1]!Table1[#Data],7,0)</f>
        <v>5.7368527904565898</v>
      </c>
      <c r="M768">
        <f>VLOOKUP(Table2[[#This Row],[Key]],[1]!Table1[#Data],8,0)</f>
        <v>4.9000000000000004</v>
      </c>
      <c r="N768">
        <f>Table2[[#This Row],[Auto Arima]]-Table2[[#This Row],[Actual]]</f>
        <v>-0.46314720954341038</v>
      </c>
      <c r="O768">
        <f>_xlfn.NORM.DIST(Table2[[#This Row],[Bias_Arima]],AVERAGE(Table2[Bias_Arima]),_xlfn.STDEV.P(Table2[Bias_Arima]),FALSE)</f>
        <v>0.60102496777095737</v>
      </c>
      <c r="P768">
        <f>Table2[[#This Row],[WA]]-Table2[[#This Row],[Actual]]</f>
        <v>-1.2999999999999998</v>
      </c>
      <c r="Q768">
        <f>_xlfn.NORM.DIST(Table2[[#This Row],[Bias_WA]],AVERAGE(Table2[Bias_WA]),_xlfn.STDEV.P(Table2[Bias_WA]),FALSE)</f>
        <v>0.34324809287690528</v>
      </c>
      <c r="R768">
        <f>ABS(Table2[[#This Row],[Bias_Arima]])</f>
        <v>0.46314720954341038</v>
      </c>
      <c r="S768">
        <f>ABS(Table2[[#This Row],[Bias_WA]])</f>
        <v>1.2999999999999998</v>
      </c>
    </row>
    <row r="769" spans="1:19" x14ac:dyDescent="0.2">
      <c r="A769" t="str">
        <f>CONCATENATE(Table2[[#This Row],[Sector]],YEAR(Table2[[#This Row],[Cutoff]]),ROUNDUP(MONTH(Table2[[#This Row],[Cutoff]])/3,0),YEAR(Table2[[#This Row],[TargetDate]]),ROUNDUP(MONTH(Table2[[#This Row],[TargetDate]])/3,0))</f>
        <v>H Vervoer en opslag2020320223</v>
      </c>
      <c r="B769" t="s">
        <v>26</v>
      </c>
      <c r="C769" s="3">
        <v>44013</v>
      </c>
      <c r="D769" s="3">
        <v>44743</v>
      </c>
      <c r="E769">
        <v>8</v>
      </c>
      <c r="F769">
        <v>5.0871825914969104</v>
      </c>
      <c r="G769">
        <v>5.8</v>
      </c>
      <c r="H769">
        <v>0.71281740850309028</v>
      </c>
      <c r="I769">
        <v>12.2899553190188</v>
      </c>
      <c r="J769">
        <v>-0.71281740850309028</v>
      </c>
      <c r="K769">
        <f>_xlfn.NORM.DIST(Table2[[#This Row],[Bias_RF]],AVERAGE(Table2[Bias_RF]),_xlfn.STDEV.P(Table2[Bias_RF]),FALSE)</f>
        <v>0.54386649303041545</v>
      </c>
      <c r="L769">
        <f>VLOOKUP(Table2[[#This Row],[Key]],[1]!Table1[#Data],7,0)</f>
        <v>5.58119800301818</v>
      </c>
      <c r="M769">
        <f>VLOOKUP(Table2[[#This Row],[Key]],[1]!Table1[#Data],8,0)</f>
        <v>4.6333333333333302</v>
      </c>
      <c r="N769">
        <f>Table2[[#This Row],[Auto Arima]]-Table2[[#This Row],[Actual]]</f>
        <v>-0.21880199698181979</v>
      </c>
      <c r="O769">
        <f>_xlfn.NORM.DIST(Table2[[#This Row],[Bias_Arima]],AVERAGE(Table2[Bias_Arima]),_xlfn.STDEV.P(Table2[Bias_Arima]),FALSE)</f>
        <v>0.67860211465476161</v>
      </c>
      <c r="P769">
        <f>Table2[[#This Row],[WA]]-Table2[[#This Row],[Actual]]</f>
        <v>-1.1666666666666696</v>
      </c>
      <c r="Q769">
        <f>_xlfn.NORM.DIST(Table2[[#This Row],[Bias_WA]],AVERAGE(Table2[Bias_WA]),_xlfn.STDEV.P(Table2[Bias_WA]),FALSE)</f>
        <v>0.44490670296460616</v>
      </c>
      <c r="R769">
        <f>ABS(Table2[[#This Row],[Bias_Arima]])</f>
        <v>0.21880199698181979</v>
      </c>
      <c r="S769">
        <f>ABS(Table2[[#This Row],[Bias_WA]])</f>
        <v>1.1666666666666696</v>
      </c>
    </row>
    <row r="770" spans="1:19" x14ac:dyDescent="0.2">
      <c r="A770" t="str">
        <f>CONCATENATE(Table2[[#This Row],[Sector]],YEAR(Table2[[#This Row],[Cutoff]]),ROUNDUP(MONTH(Table2[[#This Row],[Cutoff]])/3,0),YEAR(Table2[[#This Row],[TargetDate]]),ROUNDUP(MONTH(Table2[[#This Row],[TargetDate]])/3,0))</f>
        <v>H Vervoer en opslag2020420211</v>
      </c>
      <c r="B770" t="s">
        <v>26</v>
      </c>
      <c r="C770" s="3">
        <v>44105</v>
      </c>
      <c r="D770" s="3">
        <v>44197</v>
      </c>
      <c r="E770">
        <v>1</v>
      </c>
      <c r="F770">
        <v>5.1327584124209116</v>
      </c>
      <c r="G770">
        <v>5.7</v>
      </c>
      <c r="H770">
        <v>0.56724158757908771</v>
      </c>
      <c r="I770">
        <v>9.951606799633117</v>
      </c>
      <c r="J770">
        <v>-0.56724158757908771</v>
      </c>
      <c r="K770">
        <f>_xlfn.NORM.DIST(Table2[[#This Row],[Bias_RF]],AVERAGE(Table2[Bias_RF]),_xlfn.STDEV.P(Table2[Bias_RF]),FALSE)</f>
        <v>0.54149237605965284</v>
      </c>
      <c r="L770">
        <f>VLOOKUP(Table2[[#This Row],[Key]],[1]!Table1[#Data],7,0)</f>
        <v>5.8823899512186699</v>
      </c>
      <c r="M770">
        <f>VLOOKUP(Table2[[#This Row],[Key]],[1]!Table1[#Data],8,0)</f>
        <v>5.6666666666666599</v>
      </c>
      <c r="N770">
        <f>Table2[[#This Row],[Auto Arima]]-Table2[[#This Row],[Actual]]</f>
        <v>0.18238995121866974</v>
      </c>
      <c r="O770">
        <f>_xlfn.NORM.DIST(Table2[[#This Row],[Bias_Arima]],AVERAGE(Table2[Bias_Arima]),_xlfn.STDEV.P(Table2[Bias_Arima]),FALSE)</f>
        <v>0.56800092480809317</v>
      </c>
      <c r="P770">
        <f>Table2[[#This Row],[WA]]-Table2[[#This Row],[Actual]]</f>
        <v>-3.333333333334032E-2</v>
      </c>
      <c r="Q770">
        <f>_xlfn.NORM.DIST(Table2[[#This Row],[Bias_WA]],AVERAGE(Table2[Bias_WA]),_xlfn.STDEV.P(Table2[Bias_WA]),FALSE)</f>
        <v>0.40900326000180615</v>
      </c>
      <c r="R770">
        <f>ABS(Table2[[#This Row],[Bias_Arima]])</f>
        <v>0.18238995121866974</v>
      </c>
      <c r="S770">
        <f>ABS(Table2[[#This Row],[Bias_WA]])</f>
        <v>3.333333333334032E-2</v>
      </c>
    </row>
    <row r="771" spans="1:19" x14ac:dyDescent="0.2">
      <c r="A771" t="str">
        <f>CONCATENATE(Table2[[#This Row],[Sector]],YEAR(Table2[[#This Row],[Cutoff]]),ROUNDUP(MONTH(Table2[[#This Row],[Cutoff]])/3,0),YEAR(Table2[[#This Row],[TargetDate]]),ROUNDUP(MONTH(Table2[[#This Row],[TargetDate]])/3,0))</f>
        <v>H Vervoer en opslag2020420212</v>
      </c>
      <c r="B771" t="s">
        <v>26</v>
      </c>
      <c r="C771" s="3">
        <v>44105</v>
      </c>
      <c r="D771" s="3">
        <v>44287</v>
      </c>
      <c r="E771">
        <v>2</v>
      </c>
      <c r="F771">
        <v>5.1327584124209116</v>
      </c>
      <c r="G771">
        <v>5.5</v>
      </c>
      <c r="H771">
        <v>0.36724158757908748</v>
      </c>
      <c r="I771">
        <v>6.6771197741652282</v>
      </c>
      <c r="J771">
        <v>-0.36724158757908748</v>
      </c>
      <c r="K771">
        <f>_xlfn.NORM.DIST(Table2[[#This Row],[Bias_RF]],AVERAGE(Table2[Bias_RF]),_xlfn.STDEV.P(Table2[Bias_RF]),FALSE)</f>
        <v>0.50456953404884197</v>
      </c>
      <c r="L771">
        <f>VLOOKUP(Table2[[#This Row],[Key]],[1]!Table1[#Data],7,0)</f>
        <v>5.4207246033733103</v>
      </c>
      <c r="M771">
        <f>VLOOKUP(Table2[[#This Row],[Key]],[1]!Table1[#Data],8,0)</f>
        <v>4.9000000000000004</v>
      </c>
      <c r="N771">
        <f>Table2[[#This Row],[Auto Arima]]-Table2[[#This Row],[Actual]]</f>
        <v>-7.9275396626689698E-2</v>
      </c>
      <c r="O771">
        <f>_xlfn.NORM.DIST(Table2[[#This Row],[Bias_Arima]],AVERAGE(Table2[Bias_Arima]),_xlfn.STDEV.P(Table2[Bias_Arima]),FALSE)</f>
        <v>0.6727273958618798</v>
      </c>
      <c r="P771">
        <f>Table2[[#This Row],[WA]]-Table2[[#This Row],[Actual]]</f>
        <v>-0.59999999999999964</v>
      </c>
      <c r="Q771">
        <f>_xlfn.NORM.DIST(Table2[[#This Row],[Bias_WA]],AVERAGE(Table2[Bias_WA]),_xlfn.STDEV.P(Table2[Bias_WA]),FALSE)</f>
        <v>0.71182880125825776</v>
      </c>
      <c r="R771">
        <f>ABS(Table2[[#This Row],[Bias_Arima]])</f>
        <v>7.9275396626689698E-2</v>
      </c>
      <c r="S771">
        <f>ABS(Table2[[#This Row],[Bias_WA]])</f>
        <v>0.59999999999999964</v>
      </c>
    </row>
    <row r="772" spans="1:19" x14ac:dyDescent="0.2">
      <c r="A772" t="str">
        <f>CONCATENATE(Table2[[#This Row],[Sector]],YEAR(Table2[[#This Row],[Cutoff]]),ROUNDUP(MONTH(Table2[[#This Row],[Cutoff]])/3,0),YEAR(Table2[[#This Row],[TargetDate]]),ROUNDUP(MONTH(Table2[[#This Row],[TargetDate]])/3,0))</f>
        <v>H Vervoer en opslag2020420213</v>
      </c>
      <c r="B772" t="s">
        <v>26</v>
      </c>
      <c r="C772" s="3">
        <v>44105</v>
      </c>
      <c r="D772" s="3">
        <v>44378</v>
      </c>
      <c r="E772">
        <v>3</v>
      </c>
      <c r="F772">
        <v>5.1327584124209116</v>
      </c>
      <c r="G772">
        <v>5.4</v>
      </c>
      <c r="H772">
        <v>0.26724158757908789</v>
      </c>
      <c r="I772">
        <v>4.9489182885016278</v>
      </c>
      <c r="J772">
        <v>-0.26724158757908789</v>
      </c>
      <c r="K772">
        <f>_xlfn.NORM.DIST(Table2[[#This Row],[Bias_RF]],AVERAGE(Table2[Bias_RF]),_xlfn.STDEV.P(Table2[Bias_RF]),FALSE)</f>
        <v>0.47359295406681778</v>
      </c>
      <c r="L772">
        <f>VLOOKUP(Table2[[#This Row],[Key]],[1]!Table1[#Data],7,0)</f>
        <v>5.2655043376016897</v>
      </c>
      <c r="M772">
        <f>VLOOKUP(Table2[[#This Row],[Key]],[1]!Table1[#Data],8,0)</f>
        <v>4.6333333333333302</v>
      </c>
      <c r="N772">
        <f>Table2[[#This Row],[Auto Arima]]-Table2[[#This Row],[Actual]]</f>
        <v>-0.13449566239831068</v>
      </c>
      <c r="O772">
        <f>_xlfn.NORM.DIST(Table2[[#This Row],[Bias_Arima]],AVERAGE(Table2[Bias_Arima]),_xlfn.STDEV.P(Table2[Bias_Arima]),FALSE)</f>
        <v>0.67963942427316315</v>
      </c>
      <c r="P772">
        <f>Table2[[#This Row],[WA]]-Table2[[#This Row],[Actual]]</f>
        <v>-0.76666666666667016</v>
      </c>
      <c r="Q772">
        <f>_xlfn.NORM.DIST(Table2[[#This Row],[Bias_WA]],AVERAGE(Table2[Bias_WA]),_xlfn.STDEV.P(Table2[Bias_WA]),FALSE)</f>
        <v>0.68946556572687312</v>
      </c>
      <c r="R772">
        <f>ABS(Table2[[#This Row],[Bias_Arima]])</f>
        <v>0.13449566239831068</v>
      </c>
      <c r="S772">
        <f>ABS(Table2[[#This Row],[Bias_WA]])</f>
        <v>0.76666666666667016</v>
      </c>
    </row>
    <row r="773" spans="1:19" x14ac:dyDescent="0.2">
      <c r="A773" t="str">
        <f>CONCATENATE(Table2[[#This Row],[Sector]],YEAR(Table2[[#This Row],[Cutoff]]),ROUNDUP(MONTH(Table2[[#This Row],[Cutoff]])/3,0),YEAR(Table2[[#This Row],[TargetDate]]),ROUNDUP(MONTH(Table2[[#This Row],[TargetDate]])/3,0))</f>
        <v>H Vervoer en opslag2020420214</v>
      </c>
      <c r="B773" t="s">
        <v>26</v>
      </c>
      <c r="C773" s="3">
        <v>44105</v>
      </c>
      <c r="D773" s="3">
        <v>44470</v>
      </c>
      <c r="E773">
        <v>4</v>
      </c>
      <c r="F773">
        <v>5.1327584124209116</v>
      </c>
      <c r="G773">
        <v>6.2</v>
      </c>
      <c r="H773">
        <v>1.0672415875790879</v>
      </c>
      <c r="I773">
        <v>17.213573993211089</v>
      </c>
      <c r="J773">
        <v>-1.0672415875790879</v>
      </c>
      <c r="K773">
        <f>_xlfn.NORM.DIST(Table2[[#This Row],[Bias_RF]],AVERAGE(Table2[Bias_RF]),_xlfn.STDEV.P(Table2[Bias_RF]),FALSE)</f>
        <v>0.46576744179096624</v>
      </c>
      <c r="L773">
        <f>VLOOKUP(Table2[[#This Row],[Key]],[1]!Table1[#Data],7,0)</f>
        <v>5.77799673061328</v>
      </c>
      <c r="M773">
        <f>VLOOKUP(Table2[[#This Row],[Key]],[1]!Table1[#Data],8,0)</f>
        <v>5.2</v>
      </c>
      <c r="N773">
        <f>Table2[[#This Row],[Auto Arima]]-Table2[[#This Row],[Actual]]</f>
        <v>-0.42200326938672017</v>
      </c>
      <c r="O773">
        <f>_xlfn.NORM.DIST(Table2[[#This Row],[Bias_Arima]],AVERAGE(Table2[Bias_Arima]),_xlfn.STDEV.P(Table2[Bias_Arima]),FALSE)</f>
        <v>0.62095338498925945</v>
      </c>
      <c r="P773">
        <f>Table2[[#This Row],[WA]]-Table2[[#This Row],[Actual]]</f>
        <v>-1</v>
      </c>
      <c r="Q773">
        <f>_xlfn.NORM.DIST(Table2[[#This Row],[Bias_WA]],AVERAGE(Table2[Bias_WA]),_xlfn.STDEV.P(Table2[Bias_WA]),FALSE)</f>
        <v>0.56815742133746028</v>
      </c>
      <c r="R773">
        <f>ABS(Table2[[#This Row],[Bias_Arima]])</f>
        <v>0.42200326938672017</v>
      </c>
      <c r="S773">
        <f>ABS(Table2[[#This Row],[Bias_WA]])</f>
        <v>1</v>
      </c>
    </row>
    <row r="774" spans="1:19" x14ac:dyDescent="0.2">
      <c r="A774" t="str">
        <f>CONCATENATE(Table2[[#This Row],[Sector]],YEAR(Table2[[#This Row],[Cutoff]]),ROUNDUP(MONTH(Table2[[#This Row],[Cutoff]])/3,0),YEAR(Table2[[#This Row],[TargetDate]]),ROUNDUP(MONTH(Table2[[#This Row],[TargetDate]])/3,0))</f>
        <v>H Vervoer en opslag2020420221</v>
      </c>
      <c r="B774" t="s">
        <v>26</v>
      </c>
      <c r="C774" s="3">
        <v>44105</v>
      </c>
      <c r="D774" s="3">
        <v>44562</v>
      </c>
      <c r="E774">
        <v>5</v>
      </c>
      <c r="F774">
        <v>5.0728347831090472</v>
      </c>
      <c r="G774">
        <v>7.1</v>
      </c>
      <c r="H774">
        <v>2.027165216890952</v>
      </c>
      <c r="I774">
        <v>28.551622773112008</v>
      </c>
      <c r="J774">
        <v>-2.027165216890952</v>
      </c>
      <c r="K774">
        <f>_xlfn.NORM.DIST(Table2[[#This Row],[Bias_RF]],AVERAGE(Table2[Bias_RF]),_xlfn.STDEV.P(Table2[Bias_RF]),FALSE)</f>
        <v>9.4099186259636591E-2</v>
      </c>
      <c r="L774">
        <f>VLOOKUP(Table2[[#This Row],[Key]],[1]!Table1[#Data],7,0)</f>
        <v>6.2219985807057503</v>
      </c>
      <c r="M774">
        <f>VLOOKUP(Table2[[#This Row],[Key]],[1]!Table1[#Data],8,0)</f>
        <v>5.6666666666666599</v>
      </c>
      <c r="N774">
        <f>Table2[[#This Row],[Auto Arima]]-Table2[[#This Row],[Actual]]</f>
        <v>-0.87800141929424935</v>
      </c>
      <c r="O774">
        <f>_xlfn.NORM.DIST(Table2[[#This Row],[Bias_Arima]],AVERAGE(Table2[Bias_Arima]),_xlfn.STDEV.P(Table2[Bias_Arima]),FALSE)</f>
        <v>0.32838428582780227</v>
      </c>
      <c r="P774">
        <f>Table2[[#This Row],[WA]]-Table2[[#This Row],[Actual]]</f>
        <v>-1.4333333333333398</v>
      </c>
      <c r="Q774">
        <f>_xlfn.NORM.DIST(Table2[[#This Row],[Bias_WA]],AVERAGE(Table2[Bias_WA]),_xlfn.STDEV.P(Table2[Bias_WA]),FALSE)</f>
        <v>0.25022124521489486</v>
      </c>
      <c r="R774">
        <f>ABS(Table2[[#This Row],[Bias_Arima]])</f>
        <v>0.87800141929424935</v>
      </c>
      <c r="S774">
        <f>ABS(Table2[[#This Row],[Bias_WA]])</f>
        <v>1.4333333333333398</v>
      </c>
    </row>
    <row r="775" spans="1:19" x14ac:dyDescent="0.2">
      <c r="A775" t="str">
        <f>CONCATENATE(Table2[[#This Row],[Sector]],YEAR(Table2[[#This Row],[Cutoff]]),ROUNDUP(MONTH(Table2[[#This Row],[Cutoff]])/3,0),YEAR(Table2[[#This Row],[TargetDate]]),ROUNDUP(MONTH(Table2[[#This Row],[TargetDate]])/3,0))</f>
        <v>H Vervoer en opslag2020420222</v>
      </c>
      <c r="B775" t="s">
        <v>26</v>
      </c>
      <c r="C775" s="3">
        <v>44105</v>
      </c>
      <c r="D775" s="3">
        <v>44652</v>
      </c>
      <c r="E775">
        <v>6</v>
      </c>
      <c r="F775">
        <v>5.0728347831090472</v>
      </c>
      <c r="G775">
        <v>6.2</v>
      </c>
      <c r="H775">
        <v>1.1271652168909529</v>
      </c>
      <c r="I775">
        <v>18.180084143402471</v>
      </c>
      <c r="J775">
        <v>-1.1271652168909529</v>
      </c>
      <c r="K775">
        <f>_xlfn.NORM.DIST(Table2[[#This Row],[Bias_RF]],AVERAGE(Table2[Bias_RF]),_xlfn.STDEV.P(Table2[Bias_RF]),FALSE)</f>
        <v>0.44330824538931818</v>
      </c>
      <c r="L775">
        <f>VLOOKUP(Table2[[#This Row],[Key]],[1]!Table1[#Data],7,0)</f>
        <v>5.7379508552987097</v>
      </c>
      <c r="M775">
        <f>VLOOKUP(Table2[[#This Row],[Key]],[1]!Table1[#Data],8,0)</f>
        <v>4.9000000000000004</v>
      </c>
      <c r="N775">
        <f>Table2[[#This Row],[Auto Arima]]-Table2[[#This Row],[Actual]]</f>
        <v>-0.46204914470129044</v>
      </c>
      <c r="O775">
        <f>_xlfn.NORM.DIST(Table2[[#This Row],[Bias_Arima]],AVERAGE(Table2[Bias_Arima]),_xlfn.STDEV.P(Table2[Bias_Arima]),FALSE)</f>
        <v>0.60158695638459903</v>
      </c>
      <c r="P775">
        <f>Table2[[#This Row],[WA]]-Table2[[#This Row],[Actual]]</f>
        <v>-1.2999999999999998</v>
      </c>
      <c r="Q775">
        <f>_xlfn.NORM.DIST(Table2[[#This Row],[Bias_WA]],AVERAGE(Table2[Bias_WA]),_xlfn.STDEV.P(Table2[Bias_WA]),FALSE)</f>
        <v>0.34324809287690528</v>
      </c>
      <c r="R775">
        <f>ABS(Table2[[#This Row],[Bias_Arima]])</f>
        <v>0.46204914470129044</v>
      </c>
      <c r="S775">
        <f>ABS(Table2[[#This Row],[Bias_WA]])</f>
        <v>1.2999999999999998</v>
      </c>
    </row>
    <row r="776" spans="1:19" x14ac:dyDescent="0.2">
      <c r="A776" t="str">
        <f>CONCATENATE(Table2[[#This Row],[Sector]],YEAR(Table2[[#This Row],[Cutoff]]),ROUNDUP(MONTH(Table2[[#This Row],[Cutoff]])/3,0),YEAR(Table2[[#This Row],[TargetDate]]),ROUNDUP(MONTH(Table2[[#This Row],[TargetDate]])/3,0))</f>
        <v>H Vervoer en opslag2020420223</v>
      </c>
      <c r="B776" t="s">
        <v>26</v>
      </c>
      <c r="C776" s="3">
        <v>44105</v>
      </c>
      <c r="D776" s="3">
        <v>44743</v>
      </c>
      <c r="E776">
        <v>7</v>
      </c>
      <c r="F776">
        <v>5.0969264102727339</v>
      </c>
      <c r="G776">
        <v>5.8</v>
      </c>
      <c r="H776">
        <v>0.70307358972726597</v>
      </c>
      <c r="I776">
        <v>12.121958443573551</v>
      </c>
      <c r="J776">
        <v>-0.70307358972726597</v>
      </c>
      <c r="K776">
        <f>_xlfn.NORM.DIST(Table2[[#This Row],[Bias_RF]],AVERAGE(Table2[Bias_RF]),_xlfn.STDEV.P(Table2[Bias_RF]),FALSE)</f>
        <v>0.54438041134119408</v>
      </c>
      <c r="L776">
        <f>VLOOKUP(Table2[[#This Row],[Key]],[1]!Table1[#Data],7,0)</f>
        <v>5.58273058952709</v>
      </c>
      <c r="M776">
        <f>VLOOKUP(Table2[[#This Row],[Key]],[1]!Table1[#Data],8,0)</f>
        <v>4.6333333333333302</v>
      </c>
      <c r="N776">
        <f>Table2[[#This Row],[Auto Arima]]-Table2[[#This Row],[Actual]]</f>
        <v>-0.21726941047290982</v>
      </c>
      <c r="O776">
        <f>_xlfn.NORM.DIST(Table2[[#This Row],[Bias_Arima]],AVERAGE(Table2[Bias_Arima]),_xlfn.STDEV.P(Table2[Bias_Arima]),FALSE)</f>
        <v>0.67874636567395541</v>
      </c>
      <c r="P776">
        <f>Table2[[#This Row],[WA]]-Table2[[#This Row],[Actual]]</f>
        <v>-1.1666666666666696</v>
      </c>
      <c r="Q776">
        <f>_xlfn.NORM.DIST(Table2[[#This Row],[Bias_WA]],AVERAGE(Table2[Bias_WA]),_xlfn.STDEV.P(Table2[Bias_WA]),FALSE)</f>
        <v>0.44490670296460616</v>
      </c>
      <c r="R776">
        <f>ABS(Table2[[#This Row],[Bias_Arima]])</f>
        <v>0.21726941047290982</v>
      </c>
      <c r="S776">
        <f>ABS(Table2[[#This Row],[Bias_WA]])</f>
        <v>1.1666666666666696</v>
      </c>
    </row>
    <row r="777" spans="1:19" x14ac:dyDescent="0.2">
      <c r="A777" t="str">
        <f>CONCATENATE(Table2[[#This Row],[Sector]],YEAR(Table2[[#This Row],[Cutoff]]),ROUNDUP(MONTH(Table2[[#This Row],[Cutoff]])/3,0),YEAR(Table2[[#This Row],[TargetDate]]),ROUNDUP(MONTH(Table2[[#This Row],[TargetDate]])/3,0))</f>
        <v>H Vervoer en opslag2020420224</v>
      </c>
      <c r="B777" t="s">
        <v>26</v>
      </c>
      <c r="C777" s="3">
        <v>44105</v>
      </c>
      <c r="D777" s="3">
        <v>44835</v>
      </c>
      <c r="E777">
        <v>8</v>
      </c>
      <c r="F777">
        <v>5.0969264102727339</v>
      </c>
      <c r="G777">
        <v>6.5</v>
      </c>
      <c r="H777">
        <v>1.4030735897272659</v>
      </c>
      <c r="I777">
        <v>21.585747534265639</v>
      </c>
      <c r="J777">
        <v>-1.4030735897272659</v>
      </c>
      <c r="K777">
        <f>_xlfn.NORM.DIST(Table2[[#This Row],[Bias_RF]],AVERAGE(Table2[Bias_RF]),_xlfn.STDEV.P(Table2[Bias_RF]),FALSE)</f>
        <v>0.32378865983925609</v>
      </c>
      <c r="L777">
        <f>VLOOKUP(Table2[[#This Row],[Key]],[1]!Table1[#Data],7,0)</f>
        <v>6.1137892289731699</v>
      </c>
      <c r="M777">
        <f>VLOOKUP(Table2[[#This Row],[Key]],[1]!Table1[#Data],8,0)</f>
        <v>5.2</v>
      </c>
      <c r="N777">
        <f>Table2[[#This Row],[Auto Arima]]-Table2[[#This Row],[Actual]]</f>
        <v>-0.3862107710268301</v>
      </c>
      <c r="O777">
        <f>_xlfn.NORM.DIST(Table2[[#This Row],[Bias_Arima]],AVERAGE(Table2[Bias_Arima]),_xlfn.STDEV.P(Table2[Bias_Arima]),FALSE)</f>
        <v>0.63626919493094369</v>
      </c>
      <c r="P777">
        <f>Table2[[#This Row],[WA]]-Table2[[#This Row],[Actual]]</f>
        <v>-1.2999999999999998</v>
      </c>
      <c r="Q777">
        <f>_xlfn.NORM.DIST(Table2[[#This Row],[Bias_WA]],AVERAGE(Table2[Bias_WA]),_xlfn.STDEV.P(Table2[Bias_WA]),FALSE)</f>
        <v>0.34324809287690528</v>
      </c>
      <c r="R777">
        <f>ABS(Table2[[#This Row],[Bias_Arima]])</f>
        <v>0.3862107710268301</v>
      </c>
      <c r="S777">
        <f>ABS(Table2[[#This Row],[Bias_WA]])</f>
        <v>1.2999999999999998</v>
      </c>
    </row>
    <row r="778" spans="1:19" x14ac:dyDescent="0.2">
      <c r="A778" t="str">
        <f>CONCATENATE(Table2[[#This Row],[Sector]],YEAR(Table2[[#This Row],[Cutoff]]),ROUNDUP(MONTH(Table2[[#This Row],[Cutoff]])/3,0),YEAR(Table2[[#This Row],[TargetDate]]),ROUNDUP(MONTH(Table2[[#This Row],[TargetDate]])/3,0))</f>
        <v>H Vervoer en opslag2021120212</v>
      </c>
      <c r="B778" t="s">
        <v>26</v>
      </c>
      <c r="C778" s="3">
        <v>44197</v>
      </c>
      <c r="D778" s="3">
        <v>44287</v>
      </c>
      <c r="E778">
        <v>1</v>
      </c>
      <c r="F778">
        <v>5.2713105907980911</v>
      </c>
      <c r="G778">
        <v>5.5</v>
      </c>
      <c r="H778">
        <v>0.22868940920190889</v>
      </c>
      <c r="I778">
        <v>4.1579892582165261</v>
      </c>
      <c r="J778">
        <v>-0.22868940920190889</v>
      </c>
      <c r="K778">
        <f>_xlfn.NORM.DIST(Table2[[#This Row],[Bias_RF]],AVERAGE(Table2[Bias_RF]),_xlfn.STDEV.P(Table2[Bias_RF]),FALSE)</f>
        <v>0.45986316907963665</v>
      </c>
      <c r="L778">
        <f>VLOOKUP(Table2[[#This Row],[Key]],[1]!Table1[#Data],7,0)</f>
        <v>5.3058323952463704</v>
      </c>
      <c r="M778">
        <f>VLOOKUP(Table2[[#This Row],[Key]],[1]!Table1[#Data],8,0)</f>
        <v>4.9000000000000004</v>
      </c>
      <c r="N778">
        <f>Table2[[#This Row],[Auto Arima]]-Table2[[#This Row],[Actual]]</f>
        <v>-0.1941676047536296</v>
      </c>
      <c r="O778">
        <f>_xlfn.NORM.DIST(Table2[[#This Row],[Bias_Arima]],AVERAGE(Table2[Bias_Arima]),_xlfn.STDEV.P(Table2[Bias_Arima]),FALSE)</f>
        <v>0.68036026741601829</v>
      </c>
      <c r="P778">
        <f>Table2[[#This Row],[WA]]-Table2[[#This Row],[Actual]]</f>
        <v>-0.59999999999999964</v>
      </c>
      <c r="Q778">
        <f>_xlfn.NORM.DIST(Table2[[#This Row],[Bias_WA]],AVERAGE(Table2[Bias_WA]),_xlfn.STDEV.P(Table2[Bias_WA]),FALSE)</f>
        <v>0.71182880125825776</v>
      </c>
      <c r="R778">
        <f>ABS(Table2[[#This Row],[Bias_Arima]])</f>
        <v>0.1941676047536296</v>
      </c>
      <c r="S778">
        <f>ABS(Table2[[#This Row],[Bias_WA]])</f>
        <v>0.59999999999999964</v>
      </c>
    </row>
    <row r="779" spans="1:19" x14ac:dyDescent="0.2">
      <c r="A779" t="str">
        <f>CONCATENATE(Table2[[#This Row],[Sector]],YEAR(Table2[[#This Row],[Cutoff]]),ROUNDUP(MONTH(Table2[[#This Row],[Cutoff]])/3,0),YEAR(Table2[[#This Row],[TargetDate]]),ROUNDUP(MONTH(Table2[[#This Row],[TargetDate]])/3,0))</f>
        <v>H Vervoer en opslag2021120213</v>
      </c>
      <c r="B779" t="s">
        <v>26</v>
      </c>
      <c r="C779" s="3">
        <v>44197</v>
      </c>
      <c r="D779" s="3">
        <v>44378</v>
      </c>
      <c r="E779">
        <v>2</v>
      </c>
      <c r="F779">
        <v>5.2713105907980911</v>
      </c>
      <c r="G779">
        <v>5.4</v>
      </c>
      <c r="H779">
        <v>0.1286894092019093</v>
      </c>
      <c r="I779">
        <v>2.3831372074427648</v>
      </c>
      <c r="J779">
        <v>-0.1286894092019093</v>
      </c>
      <c r="K779">
        <f>_xlfn.NORM.DIST(Table2[[#This Row],[Bias_RF]],AVERAGE(Table2[Bias_RF]),_xlfn.STDEV.P(Table2[Bias_RF]),FALSE)</f>
        <v>0.42059323065370202</v>
      </c>
      <c r="L779">
        <f>VLOOKUP(Table2[[#This Row],[Key]],[1]!Table1[#Data],7,0)</f>
        <v>5.1524865449516204</v>
      </c>
      <c r="M779">
        <f>VLOOKUP(Table2[[#This Row],[Key]],[1]!Table1[#Data],8,0)</f>
        <v>4.6333333333333302</v>
      </c>
      <c r="N779">
        <f>Table2[[#This Row],[Auto Arima]]-Table2[[#This Row],[Actual]]</f>
        <v>-0.24751345504837996</v>
      </c>
      <c r="O779">
        <f>_xlfn.NORM.DIST(Table2[[#This Row],[Bias_Arima]],AVERAGE(Table2[Bias_Arima]),_xlfn.STDEV.P(Table2[Bias_Arima]),FALSE)</f>
        <v>0.67505100537839247</v>
      </c>
      <c r="P779">
        <f>Table2[[#This Row],[WA]]-Table2[[#This Row],[Actual]]</f>
        <v>-0.76666666666667016</v>
      </c>
      <c r="Q779">
        <f>_xlfn.NORM.DIST(Table2[[#This Row],[Bias_WA]],AVERAGE(Table2[Bias_WA]),_xlfn.STDEV.P(Table2[Bias_WA]),FALSE)</f>
        <v>0.68946556572687312</v>
      </c>
      <c r="R779">
        <f>ABS(Table2[[#This Row],[Bias_Arima]])</f>
        <v>0.24751345504837996</v>
      </c>
      <c r="S779">
        <f>ABS(Table2[[#This Row],[Bias_WA]])</f>
        <v>0.76666666666667016</v>
      </c>
    </row>
    <row r="780" spans="1:19" x14ac:dyDescent="0.2">
      <c r="A780" t="str">
        <f>CONCATENATE(Table2[[#This Row],[Sector]],YEAR(Table2[[#This Row],[Cutoff]]),ROUNDUP(MONTH(Table2[[#This Row],[Cutoff]])/3,0),YEAR(Table2[[#This Row],[TargetDate]]),ROUNDUP(MONTH(Table2[[#This Row],[TargetDate]])/3,0))</f>
        <v>H Vervoer en opslag2021120214</v>
      </c>
      <c r="B780" t="s">
        <v>26</v>
      </c>
      <c r="C780" s="3">
        <v>44197</v>
      </c>
      <c r="D780" s="3">
        <v>44470</v>
      </c>
      <c r="E780">
        <v>3</v>
      </c>
      <c r="F780">
        <v>5.2713105907980911</v>
      </c>
      <c r="G780">
        <v>6.2</v>
      </c>
      <c r="H780">
        <v>0.92868940920190912</v>
      </c>
      <c r="I780">
        <v>14.97886143874047</v>
      </c>
      <c r="J780">
        <v>-0.92868940920190912</v>
      </c>
      <c r="K780">
        <f>_xlfn.NORM.DIST(Table2[[#This Row],[Bias_RF]],AVERAGE(Table2[Bias_RF]),_xlfn.STDEV.P(Table2[Bias_RF]),FALSE)</f>
        <v>0.50889787083006177</v>
      </c>
      <c r="L780">
        <f>VLOOKUP(Table2[[#This Row],[Key]],[1]!Table1[#Data],7,0)</f>
        <v>5.6656515168560704</v>
      </c>
      <c r="M780">
        <f>VLOOKUP(Table2[[#This Row],[Key]],[1]!Table1[#Data],8,0)</f>
        <v>5.2</v>
      </c>
      <c r="N780">
        <f>Table2[[#This Row],[Auto Arima]]-Table2[[#This Row],[Actual]]</f>
        <v>-0.5343484831439298</v>
      </c>
      <c r="O780">
        <f>_xlfn.NORM.DIST(Table2[[#This Row],[Bias_Arima]],AVERAGE(Table2[Bias_Arima]),_xlfn.STDEV.P(Table2[Bias_Arima]),FALSE)</f>
        <v>0.56145717397546091</v>
      </c>
      <c r="P780">
        <f>Table2[[#This Row],[WA]]-Table2[[#This Row],[Actual]]</f>
        <v>-1</v>
      </c>
      <c r="Q780">
        <f>_xlfn.NORM.DIST(Table2[[#This Row],[Bias_WA]],AVERAGE(Table2[Bias_WA]),_xlfn.STDEV.P(Table2[Bias_WA]),FALSE)</f>
        <v>0.56815742133746028</v>
      </c>
      <c r="R780">
        <f>ABS(Table2[[#This Row],[Bias_Arima]])</f>
        <v>0.5343484831439298</v>
      </c>
      <c r="S780">
        <f>ABS(Table2[[#This Row],[Bias_WA]])</f>
        <v>1</v>
      </c>
    </row>
    <row r="781" spans="1:19" x14ac:dyDescent="0.2">
      <c r="A781" t="str">
        <f>CONCATENATE(Table2[[#This Row],[Sector]],YEAR(Table2[[#This Row],[Cutoff]]),ROUNDUP(MONTH(Table2[[#This Row],[Cutoff]])/3,0),YEAR(Table2[[#This Row],[TargetDate]]),ROUNDUP(MONTH(Table2[[#This Row],[TargetDate]])/3,0))</f>
        <v>H Vervoer en opslag2021120221</v>
      </c>
      <c r="B781" t="s">
        <v>26</v>
      </c>
      <c r="C781" s="3">
        <v>44197</v>
      </c>
      <c r="D781" s="3">
        <v>44562</v>
      </c>
      <c r="E781">
        <v>4</v>
      </c>
      <c r="F781">
        <v>5.1649039508693919</v>
      </c>
      <c r="G781">
        <v>7.1</v>
      </c>
      <c r="H781">
        <v>1.935096049130608</v>
      </c>
      <c r="I781">
        <v>27.254873931417009</v>
      </c>
      <c r="J781">
        <v>-1.935096049130608</v>
      </c>
      <c r="K781">
        <f>_xlfn.NORM.DIST(Table2[[#This Row],[Bias_RF]],AVERAGE(Table2[Bias_RF]),_xlfn.STDEV.P(Table2[Bias_RF]),FALSE)</f>
        <v>0.11820783418517625</v>
      </c>
      <c r="L781">
        <f>VLOOKUP(Table2[[#This Row],[Key]],[1]!Table1[#Data],7,0)</f>
        <v>6.0665945346330803</v>
      </c>
      <c r="M781">
        <f>VLOOKUP(Table2[[#This Row],[Key]],[1]!Table1[#Data],8,0)</f>
        <v>5.6</v>
      </c>
      <c r="N781">
        <f>Table2[[#This Row],[Auto Arima]]-Table2[[#This Row],[Actual]]</f>
        <v>-1.0334054653669194</v>
      </c>
      <c r="O781">
        <f>_xlfn.NORM.DIST(Table2[[#This Row],[Bias_Arima]],AVERAGE(Table2[Bias_Arima]),_xlfn.STDEV.P(Table2[Bias_Arima]),FALSE)</f>
        <v>0.23013651522857936</v>
      </c>
      <c r="P781">
        <f>Table2[[#This Row],[WA]]-Table2[[#This Row],[Actual]]</f>
        <v>-1.5</v>
      </c>
      <c r="Q781">
        <f>_xlfn.NORM.DIST(Table2[[#This Row],[Bias_WA]],AVERAGE(Table2[Bias_WA]),_xlfn.STDEV.P(Table2[Bias_WA]),FALSE)</f>
        <v>0.20914550210672828</v>
      </c>
      <c r="R781">
        <f>ABS(Table2[[#This Row],[Bias_Arima]])</f>
        <v>1.0334054653669194</v>
      </c>
      <c r="S781">
        <f>ABS(Table2[[#This Row],[Bias_WA]])</f>
        <v>1.5</v>
      </c>
    </row>
    <row r="782" spans="1:19" x14ac:dyDescent="0.2">
      <c r="A782" t="str">
        <f>CONCATENATE(Table2[[#This Row],[Sector]],YEAR(Table2[[#This Row],[Cutoff]]),ROUNDUP(MONTH(Table2[[#This Row],[Cutoff]])/3,0),YEAR(Table2[[#This Row],[TargetDate]]),ROUNDUP(MONTH(Table2[[#This Row],[TargetDate]])/3,0))</f>
        <v>H Vervoer en opslag2021120222</v>
      </c>
      <c r="B782" t="s">
        <v>26</v>
      </c>
      <c r="C782" s="3">
        <v>44197</v>
      </c>
      <c r="D782" s="3">
        <v>44652</v>
      </c>
      <c r="E782">
        <v>5</v>
      </c>
      <c r="F782">
        <v>5.1649039508693919</v>
      </c>
      <c r="G782">
        <v>6.2</v>
      </c>
      <c r="H782">
        <v>1.035096049130608</v>
      </c>
      <c r="I782">
        <v>16.69509756662271</v>
      </c>
      <c r="J782">
        <v>-1.035096049130608</v>
      </c>
      <c r="K782">
        <f>_xlfn.NORM.DIST(Table2[[#This Row],[Bias_RF]],AVERAGE(Table2[Bias_RF]),_xlfn.STDEV.P(Table2[Bias_RF]),FALSE)</f>
        <v>0.47695931157933297</v>
      </c>
      <c r="L782">
        <f>VLOOKUP(Table2[[#This Row],[Key]],[1]!Table1[#Data],7,0)</f>
        <v>5.5876683103775999</v>
      </c>
      <c r="M782">
        <f>VLOOKUP(Table2[[#This Row],[Key]],[1]!Table1[#Data],8,0)</f>
        <v>4.9000000000000004</v>
      </c>
      <c r="N782">
        <f>Table2[[#This Row],[Auto Arima]]-Table2[[#This Row],[Actual]]</f>
        <v>-0.61233168962240025</v>
      </c>
      <c r="O782">
        <f>_xlfn.NORM.DIST(Table2[[#This Row],[Bias_Arima]],AVERAGE(Table2[Bias_Arima]),_xlfn.STDEV.P(Table2[Bias_Arima]),FALSE)</f>
        <v>0.51234691523647602</v>
      </c>
      <c r="P782">
        <f>Table2[[#This Row],[WA]]-Table2[[#This Row],[Actual]]</f>
        <v>-1.2999999999999998</v>
      </c>
      <c r="Q782">
        <f>_xlfn.NORM.DIST(Table2[[#This Row],[Bias_WA]],AVERAGE(Table2[Bias_WA]),_xlfn.STDEV.P(Table2[Bias_WA]),FALSE)</f>
        <v>0.34324809287690528</v>
      </c>
      <c r="R782">
        <f>ABS(Table2[[#This Row],[Bias_Arima]])</f>
        <v>0.61233168962240025</v>
      </c>
      <c r="S782">
        <f>ABS(Table2[[#This Row],[Bias_WA]])</f>
        <v>1.2999999999999998</v>
      </c>
    </row>
    <row r="783" spans="1:19" x14ac:dyDescent="0.2">
      <c r="A783" t="str">
        <f>CONCATENATE(Table2[[#This Row],[Sector]],YEAR(Table2[[#This Row],[Cutoff]]),ROUNDUP(MONTH(Table2[[#This Row],[Cutoff]])/3,0),YEAR(Table2[[#This Row],[TargetDate]]),ROUNDUP(MONTH(Table2[[#This Row],[TargetDate]])/3,0))</f>
        <v>H Vervoer en opslag2021120223</v>
      </c>
      <c r="B783" t="s">
        <v>26</v>
      </c>
      <c r="C783" s="3">
        <v>44197</v>
      </c>
      <c r="D783" s="3">
        <v>44743</v>
      </c>
      <c r="E783">
        <v>6</v>
      </c>
      <c r="F783">
        <v>5.1534486610611596</v>
      </c>
      <c r="G783">
        <v>5.8</v>
      </c>
      <c r="H783">
        <v>0.6465513389388402</v>
      </c>
      <c r="I783">
        <v>11.147436878255871</v>
      </c>
      <c r="J783">
        <v>-0.6465513389388402</v>
      </c>
      <c r="K783">
        <f>_xlfn.NORM.DIST(Table2[[#This Row],[Bias_RF]],AVERAGE(Table2[Bias_RF]),_xlfn.STDEV.P(Table2[Bias_RF]),FALSE)</f>
        <v>0.54545787701259429</v>
      </c>
      <c r="L783">
        <f>VLOOKUP(Table2[[#This Row],[Key]],[1]!Table1[#Data],7,0)</f>
        <v>5.4343224600828499</v>
      </c>
      <c r="M783">
        <f>VLOOKUP(Table2[[#This Row],[Key]],[1]!Table1[#Data],8,0)</f>
        <v>4.6333333333333302</v>
      </c>
      <c r="N783">
        <f>Table2[[#This Row],[Auto Arima]]-Table2[[#This Row],[Actual]]</f>
        <v>-0.36567753991714991</v>
      </c>
      <c r="O783">
        <f>_xlfn.NORM.DIST(Table2[[#This Row],[Bias_Arima]],AVERAGE(Table2[Bias_Arima]),_xlfn.STDEV.P(Table2[Bias_Arima]),FALSE)</f>
        <v>0.64413935333213446</v>
      </c>
      <c r="P783">
        <f>Table2[[#This Row],[WA]]-Table2[[#This Row],[Actual]]</f>
        <v>-1.1666666666666696</v>
      </c>
      <c r="Q783">
        <f>_xlfn.NORM.DIST(Table2[[#This Row],[Bias_WA]],AVERAGE(Table2[Bias_WA]),_xlfn.STDEV.P(Table2[Bias_WA]),FALSE)</f>
        <v>0.44490670296460616</v>
      </c>
      <c r="R783">
        <f>ABS(Table2[[#This Row],[Bias_Arima]])</f>
        <v>0.36567753991714991</v>
      </c>
      <c r="S783">
        <f>ABS(Table2[[#This Row],[Bias_WA]])</f>
        <v>1.1666666666666696</v>
      </c>
    </row>
    <row r="784" spans="1:19" x14ac:dyDescent="0.2">
      <c r="A784" t="str">
        <f>CONCATENATE(Table2[[#This Row],[Sector]],YEAR(Table2[[#This Row],[Cutoff]]),ROUNDUP(MONTH(Table2[[#This Row],[Cutoff]])/3,0),YEAR(Table2[[#This Row],[TargetDate]]),ROUNDUP(MONTH(Table2[[#This Row],[TargetDate]])/3,0))</f>
        <v>H Vervoer en opslag2021120224</v>
      </c>
      <c r="B784" t="s">
        <v>26</v>
      </c>
      <c r="C784" s="3">
        <v>44197</v>
      </c>
      <c r="D784" s="3">
        <v>44835</v>
      </c>
      <c r="E784">
        <v>7</v>
      </c>
      <c r="F784">
        <v>5.1534486610611596</v>
      </c>
      <c r="G784">
        <v>6.5</v>
      </c>
      <c r="H784">
        <v>1.3465513389388399</v>
      </c>
      <c r="I784">
        <v>20.716174445212928</v>
      </c>
      <c r="J784">
        <v>-1.3465513389388399</v>
      </c>
      <c r="K784">
        <f>_xlfn.NORM.DIST(Table2[[#This Row],[Bias_RF]],AVERAGE(Table2[Bias_RF]),_xlfn.STDEV.P(Table2[Bias_RF]),FALSE)</f>
        <v>0.34933970943380577</v>
      </c>
      <c r="L784">
        <f>VLOOKUP(Table2[[#This Row],[Key]],[1]!Table1[#Data],7,0)</f>
        <v>5.9620301048529099</v>
      </c>
      <c r="M784">
        <f>VLOOKUP(Table2[[#This Row],[Key]],[1]!Table1[#Data],8,0)</f>
        <v>5.2</v>
      </c>
      <c r="N784">
        <f>Table2[[#This Row],[Auto Arima]]-Table2[[#This Row],[Actual]]</f>
        <v>-0.53796989514709015</v>
      </c>
      <c r="O784">
        <f>_xlfn.NORM.DIST(Table2[[#This Row],[Bias_Arima]],AVERAGE(Table2[Bias_Arima]),_xlfn.STDEV.P(Table2[Bias_Arima]),FALSE)</f>
        <v>0.55929501477595012</v>
      </c>
      <c r="P784">
        <f>Table2[[#This Row],[WA]]-Table2[[#This Row],[Actual]]</f>
        <v>-1.2999999999999998</v>
      </c>
      <c r="Q784">
        <f>_xlfn.NORM.DIST(Table2[[#This Row],[Bias_WA]],AVERAGE(Table2[Bias_WA]),_xlfn.STDEV.P(Table2[Bias_WA]),FALSE)</f>
        <v>0.34324809287690528</v>
      </c>
      <c r="R784">
        <f>ABS(Table2[[#This Row],[Bias_Arima]])</f>
        <v>0.53796989514709015</v>
      </c>
      <c r="S784">
        <f>ABS(Table2[[#This Row],[Bias_WA]])</f>
        <v>1.2999999999999998</v>
      </c>
    </row>
    <row r="785" spans="1:19" x14ac:dyDescent="0.2">
      <c r="A785" t="str">
        <f>CONCATENATE(Table2[[#This Row],[Sector]],YEAR(Table2[[#This Row],[Cutoff]]),ROUNDUP(MONTH(Table2[[#This Row],[Cutoff]])/3,0),YEAR(Table2[[#This Row],[TargetDate]]),ROUNDUP(MONTH(Table2[[#This Row],[TargetDate]])/3,0))</f>
        <v>H Vervoer en opslag2021120231</v>
      </c>
      <c r="B785" t="s">
        <v>26</v>
      </c>
      <c r="C785" s="3">
        <v>44197</v>
      </c>
      <c r="D785" s="3">
        <v>44927</v>
      </c>
      <c r="E785">
        <v>8</v>
      </c>
      <c r="F785">
        <v>4.6301685172670473</v>
      </c>
      <c r="G785">
        <v>6.8</v>
      </c>
      <c r="H785">
        <v>2.169831482732953</v>
      </c>
      <c r="I785">
        <v>31.90928651077872</v>
      </c>
      <c r="J785">
        <v>-2.169831482732953</v>
      </c>
      <c r="K785">
        <f>_xlfn.NORM.DIST(Table2[[#This Row],[Bias_RF]],AVERAGE(Table2[Bias_RF]),_xlfn.STDEV.P(Table2[Bias_RF]),FALSE)</f>
        <v>6.4045659613395145E-2</v>
      </c>
      <c r="L785">
        <f>VLOOKUP(Table2[[#This Row],[Key]],[1]!Table1[#Data],7,0)</f>
        <v>6.4537828549505001</v>
      </c>
      <c r="M785">
        <f>VLOOKUP(Table2[[#This Row],[Key]],[1]!Table1[#Data],8,0)</f>
        <v>5.6</v>
      </c>
      <c r="N785">
        <f>Table2[[#This Row],[Auto Arima]]-Table2[[#This Row],[Actual]]</f>
        <v>-0.34621714504949974</v>
      </c>
      <c r="O785">
        <f>_xlfn.NORM.DIST(Table2[[#This Row],[Bias_Arima]],AVERAGE(Table2[Bias_Arima]),_xlfn.STDEV.P(Table2[Bias_Arima]),FALSE)</f>
        <v>0.65094976283510309</v>
      </c>
      <c r="P785">
        <f>Table2[[#This Row],[WA]]-Table2[[#This Row],[Actual]]</f>
        <v>-1.2000000000000002</v>
      </c>
      <c r="Q785">
        <f>_xlfn.NORM.DIST(Table2[[#This Row],[Bias_WA]],AVERAGE(Table2[Bias_WA]),_xlfn.STDEV.P(Table2[Bias_WA]),FALSE)</f>
        <v>0.4191912066379514</v>
      </c>
      <c r="R785">
        <f>ABS(Table2[[#This Row],[Bias_Arima]])</f>
        <v>0.34621714504949974</v>
      </c>
      <c r="S785">
        <f>ABS(Table2[[#This Row],[Bias_WA]])</f>
        <v>1.2000000000000002</v>
      </c>
    </row>
    <row r="786" spans="1:19" x14ac:dyDescent="0.2">
      <c r="A786" t="str">
        <f>CONCATENATE(Table2[[#This Row],[Sector]],YEAR(Table2[[#This Row],[Cutoff]]),ROUNDUP(MONTH(Table2[[#This Row],[Cutoff]])/3,0),YEAR(Table2[[#This Row],[TargetDate]]),ROUNDUP(MONTH(Table2[[#This Row],[TargetDate]])/3,0))</f>
        <v>H Vervoer en opslag2021220213</v>
      </c>
      <c r="B786" t="s">
        <v>26</v>
      </c>
      <c r="C786" s="3">
        <v>44287</v>
      </c>
      <c r="D786" s="3">
        <v>44378</v>
      </c>
      <c r="E786">
        <v>1</v>
      </c>
      <c r="F786">
        <v>5.3005647745228623</v>
      </c>
      <c r="G786">
        <v>5.4</v>
      </c>
      <c r="H786">
        <v>9.9435225477138012E-2</v>
      </c>
      <c r="I786">
        <v>1.841393064391444</v>
      </c>
      <c r="J786">
        <v>-9.9435225477138012E-2</v>
      </c>
      <c r="K786">
        <f>_xlfn.NORM.DIST(Table2[[#This Row],[Bias_RF]],AVERAGE(Table2[Bias_RF]),_xlfn.STDEV.P(Table2[Bias_RF]),FALSE)</f>
        <v>0.40830651101408727</v>
      </c>
      <c r="L786">
        <f>VLOOKUP(Table2[[#This Row],[Key]],[1]!Table1[#Data],7,0)</f>
        <v>5.2412501572344397</v>
      </c>
      <c r="M786">
        <f>VLOOKUP(Table2[[#This Row],[Key]],[1]!Table1[#Data],8,0)</f>
        <v>4.6333333333333302</v>
      </c>
      <c r="N786">
        <f>Table2[[#This Row],[Auto Arima]]-Table2[[#This Row],[Actual]]</f>
        <v>-0.1587498427655607</v>
      </c>
      <c r="O786">
        <f>_xlfn.NORM.DIST(Table2[[#This Row],[Bias_Arima]],AVERAGE(Table2[Bias_Arima]),_xlfn.STDEV.P(Table2[Bias_Arima]),FALSE)</f>
        <v>0.68078363132074327</v>
      </c>
      <c r="P786">
        <f>Table2[[#This Row],[WA]]-Table2[[#This Row],[Actual]]</f>
        <v>-0.76666666666667016</v>
      </c>
      <c r="Q786">
        <f>_xlfn.NORM.DIST(Table2[[#This Row],[Bias_WA]],AVERAGE(Table2[Bias_WA]),_xlfn.STDEV.P(Table2[Bias_WA]),FALSE)</f>
        <v>0.68946556572687312</v>
      </c>
      <c r="R786">
        <f>ABS(Table2[[#This Row],[Bias_Arima]])</f>
        <v>0.1587498427655607</v>
      </c>
      <c r="S786">
        <f>ABS(Table2[[#This Row],[Bias_WA]])</f>
        <v>0.76666666666667016</v>
      </c>
    </row>
    <row r="787" spans="1:19" x14ac:dyDescent="0.2">
      <c r="A787" t="str">
        <f>CONCATENATE(Table2[[#This Row],[Sector]],YEAR(Table2[[#This Row],[Cutoff]]),ROUNDUP(MONTH(Table2[[#This Row],[Cutoff]])/3,0),YEAR(Table2[[#This Row],[TargetDate]]),ROUNDUP(MONTH(Table2[[#This Row],[TargetDate]])/3,0))</f>
        <v>H Vervoer en opslag2021220214</v>
      </c>
      <c r="B787" t="s">
        <v>26</v>
      </c>
      <c r="C787" s="3">
        <v>44287</v>
      </c>
      <c r="D787" s="3">
        <v>44470</v>
      </c>
      <c r="E787">
        <v>2</v>
      </c>
      <c r="F787">
        <v>5.3005647745228623</v>
      </c>
      <c r="G787">
        <v>6.2</v>
      </c>
      <c r="H787">
        <v>0.89943522547713783</v>
      </c>
      <c r="I787">
        <v>14.50701976576029</v>
      </c>
      <c r="J787">
        <v>-0.89943522547713783</v>
      </c>
      <c r="K787">
        <f>_xlfn.NORM.DIST(Table2[[#This Row],[Bias_RF]],AVERAGE(Table2[Bias_RF]),_xlfn.STDEV.P(Table2[Bias_RF]),FALSE)</f>
        <v>0.51612914339597649</v>
      </c>
      <c r="L787">
        <f>VLOOKUP(Table2[[#This Row],[Key]],[1]!Table1[#Data],7,0)</f>
        <v>5.7546919303022497</v>
      </c>
      <c r="M787">
        <f>VLOOKUP(Table2[[#This Row],[Key]],[1]!Table1[#Data],8,0)</f>
        <v>5.2</v>
      </c>
      <c r="N787">
        <f>Table2[[#This Row],[Auto Arima]]-Table2[[#This Row],[Actual]]</f>
        <v>-0.4453080696977505</v>
      </c>
      <c r="O787">
        <f>_xlfn.NORM.DIST(Table2[[#This Row],[Bias_Arima]],AVERAGE(Table2[Bias_Arima]),_xlfn.STDEV.P(Table2[Bias_Arima]),FALSE)</f>
        <v>0.60995499809965992</v>
      </c>
      <c r="P787">
        <f>Table2[[#This Row],[WA]]-Table2[[#This Row],[Actual]]</f>
        <v>-1</v>
      </c>
      <c r="Q787">
        <f>_xlfn.NORM.DIST(Table2[[#This Row],[Bias_WA]],AVERAGE(Table2[Bias_WA]),_xlfn.STDEV.P(Table2[Bias_WA]),FALSE)</f>
        <v>0.56815742133746028</v>
      </c>
      <c r="R787">
        <f>ABS(Table2[[#This Row],[Bias_Arima]])</f>
        <v>0.4453080696977505</v>
      </c>
      <c r="S787">
        <f>ABS(Table2[[#This Row],[Bias_WA]])</f>
        <v>1</v>
      </c>
    </row>
    <row r="788" spans="1:19" x14ac:dyDescent="0.2">
      <c r="A788" t="str">
        <f>CONCATENATE(Table2[[#This Row],[Sector]],YEAR(Table2[[#This Row],[Cutoff]]),ROUNDUP(MONTH(Table2[[#This Row],[Cutoff]])/3,0),YEAR(Table2[[#This Row],[TargetDate]]),ROUNDUP(MONTH(Table2[[#This Row],[TargetDate]])/3,0))</f>
        <v>H Vervoer en opslag2021220221</v>
      </c>
      <c r="B788" t="s">
        <v>26</v>
      </c>
      <c r="C788" s="3">
        <v>44287</v>
      </c>
      <c r="D788" s="3">
        <v>44562</v>
      </c>
      <c r="E788">
        <v>3</v>
      </c>
      <c r="F788">
        <v>5.1906952496033387</v>
      </c>
      <c r="G788">
        <v>7.1</v>
      </c>
      <c r="H788">
        <v>1.9093047503966609</v>
      </c>
      <c r="I788">
        <v>26.891616202769871</v>
      </c>
      <c r="J788">
        <v>-1.9093047503966609</v>
      </c>
      <c r="K788">
        <f>_xlfn.NORM.DIST(Table2[[#This Row],[Bias_RF]],AVERAGE(Table2[Bias_RF]),_xlfn.STDEV.P(Table2[Bias_RF]),FALSE)</f>
        <v>0.12564981289035362</v>
      </c>
      <c r="L788">
        <f>VLOOKUP(Table2[[#This Row],[Key]],[1]!Table1[#Data],7,0)</f>
        <v>6.1676369154598802</v>
      </c>
      <c r="M788">
        <f>VLOOKUP(Table2[[#This Row],[Key]],[1]!Table1[#Data],8,0)</f>
        <v>5.6</v>
      </c>
      <c r="N788">
        <f>Table2[[#This Row],[Auto Arima]]-Table2[[#This Row],[Actual]]</f>
        <v>-0.9323630845401194</v>
      </c>
      <c r="O788">
        <f>_xlfn.NORM.DIST(Table2[[#This Row],[Bias_Arima]],AVERAGE(Table2[Bias_Arima]),_xlfn.STDEV.P(Table2[Bias_Arima]),FALSE)</f>
        <v>0.29231275411092994</v>
      </c>
      <c r="P788">
        <f>Table2[[#This Row],[WA]]-Table2[[#This Row],[Actual]]</f>
        <v>-1.5</v>
      </c>
      <c r="Q788">
        <f>_xlfn.NORM.DIST(Table2[[#This Row],[Bias_WA]],AVERAGE(Table2[Bias_WA]),_xlfn.STDEV.P(Table2[Bias_WA]),FALSE)</f>
        <v>0.20914550210672828</v>
      </c>
      <c r="R788">
        <f>ABS(Table2[[#This Row],[Bias_Arima]])</f>
        <v>0.9323630845401194</v>
      </c>
      <c r="S788">
        <f>ABS(Table2[[#This Row],[Bias_WA]])</f>
        <v>1.5</v>
      </c>
    </row>
    <row r="789" spans="1:19" x14ac:dyDescent="0.2">
      <c r="A789" t="str">
        <f>CONCATENATE(Table2[[#This Row],[Sector]],YEAR(Table2[[#This Row],[Cutoff]]),ROUNDUP(MONTH(Table2[[#This Row],[Cutoff]])/3,0),YEAR(Table2[[#This Row],[TargetDate]]),ROUNDUP(MONTH(Table2[[#This Row],[TargetDate]])/3,0))</f>
        <v>H Vervoer en opslag2021220222</v>
      </c>
      <c r="B789" t="s">
        <v>26</v>
      </c>
      <c r="C789" s="3">
        <v>44287</v>
      </c>
      <c r="D789" s="3">
        <v>44652</v>
      </c>
      <c r="E789">
        <v>4</v>
      </c>
      <c r="F789">
        <v>5.1906952496033387</v>
      </c>
      <c r="G789">
        <v>6.2</v>
      </c>
      <c r="H789">
        <v>1.009304750396661</v>
      </c>
      <c r="I789">
        <v>16.279108877365509</v>
      </c>
      <c r="J789">
        <v>-1.009304750396661</v>
      </c>
      <c r="K789">
        <f>_xlfn.NORM.DIST(Table2[[#This Row],[Bias_RF]],AVERAGE(Table2[Bias_RF]),_xlfn.STDEV.P(Table2[Bias_RF]),FALSE)</f>
        <v>0.48545439189734441</v>
      </c>
      <c r="L789">
        <f>VLOOKUP(Table2[[#This Row],[Key]],[1]!Table1[#Data],7,0)</f>
        <v>5.7442934990068402</v>
      </c>
      <c r="M789">
        <f>VLOOKUP(Table2[[#This Row],[Key]],[1]!Table1[#Data],8,0)</f>
        <v>5.1666666666666599</v>
      </c>
      <c r="N789">
        <f>Table2[[#This Row],[Auto Arima]]-Table2[[#This Row],[Actual]]</f>
        <v>-0.45570650099316001</v>
      </c>
      <c r="O789">
        <f>_xlfn.NORM.DIST(Table2[[#This Row],[Bias_Arima]],AVERAGE(Table2[Bias_Arima]),_xlfn.STDEV.P(Table2[Bias_Arima]),FALSE)</f>
        <v>0.60480183810205157</v>
      </c>
      <c r="P789">
        <f>Table2[[#This Row],[WA]]-Table2[[#This Row],[Actual]]</f>
        <v>-1.0333333333333403</v>
      </c>
      <c r="Q789">
        <f>_xlfn.NORM.DIST(Table2[[#This Row],[Bias_WA]],AVERAGE(Table2[Bias_WA]),_xlfn.STDEV.P(Table2[Bias_WA]),FALSE)</f>
        <v>0.54488722871600803</v>
      </c>
      <c r="R789">
        <f>ABS(Table2[[#This Row],[Bias_Arima]])</f>
        <v>0.45570650099316001</v>
      </c>
      <c r="S789">
        <f>ABS(Table2[[#This Row],[Bias_WA]])</f>
        <v>1.0333333333333403</v>
      </c>
    </row>
    <row r="790" spans="1:19" x14ac:dyDescent="0.2">
      <c r="A790" t="str">
        <f>CONCATENATE(Table2[[#This Row],[Sector]],YEAR(Table2[[#This Row],[Cutoff]]),ROUNDUP(MONTH(Table2[[#This Row],[Cutoff]])/3,0),YEAR(Table2[[#This Row],[TargetDate]]),ROUNDUP(MONTH(Table2[[#This Row],[TargetDate]])/3,0))</f>
        <v>H Vervoer en opslag2021220223</v>
      </c>
      <c r="B790" t="s">
        <v>26</v>
      </c>
      <c r="C790" s="3">
        <v>44287</v>
      </c>
      <c r="D790" s="3">
        <v>44743</v>
      </c>
      <c r="E790">
        <v>5</v>
      </c>
      <c r="F790">
        <v>5.1757539256495138</v>
      </c>
      <c r="G790">
        <v>5.8</v>
      </c>
      <c r="H790">
        <v>0.62424607435048607</v>
      </c>
      <c r="I790">
        <v>10.76286335087045</v>
      </c>
      <c r="J790">
        <v>-0.62424607435048607</v>
      </c>
      <c r="K790">
        <f>_xlfn.NORM.DIST(Table2[[#This Row],[Bias_RF]],AVERAGE(Table2[Bias_RF]),_xlfn.STDEV.P(Table2[Bias_RF]),FALSE)</f>
        <v>0.54498711116457188</v>
      </c>
      <c r="L790">
        <f>VLOOKUP(Table2[[#This Row],[Key]],[1]!Table1[#Data],7,0)</f>
        <v>5.5760029715891299</v>
      </c>
      <c r="M790">
        <f>VLOOKUP(Table2[[#This Row],[Key]],[1]!Table1[#Data],8,0)</f>
        <v>4.6333333333333302</v>
      </c>
      <c r="N790">
        <f>Table2[[#This Row],[Auto Arima]]-Table2[[#This Row],[Actual]]</f>
        <v>-0.22399702841086988</v>
      </c>
      <c r="O790">
        <f>_xlfn.NORM.DIST(Table2[[#This Row],[Bias_Arima]],AVERAGE(Table2[Bias_Arima]),_xlfn.STDEV.P(Table2[Bias_Arima]),FALSE)</f>
        <v>0.67807885201772455</v>
      </c>
      <c r="P790">
        <f>Table2[[#This Row],[WA]]-Table2[[#This Row],[Actual]]</f>
        <v>-1.1666666666666696</v>
      </c>
      <c r="Q790">
        <f>_xlfn.NORM.DIST(Table2[[#This Row],[Bias_WA]],AVERAGE(Table2[Bias_WA]),_xlfn.STDEV.P(Table2[Bias_WA]),FALSE)</f>
        <v>0.44490670296460616</v>
      </c>
      <c r="R790">
        <f>ABS(Table2[[#This Row],[Bias_Arima]])</f>
        <v>0.22399702841086988</v>
      </c>
      <c r="S790">
        <f>ABS(Table2[[#This Row],[Bias_WA]])</f>
        <v>1.1666666666666696</v>
      </c>
    </row>
    <row r="791" spans="1:19" x14ac:dyDescent="0.2">
      <c r="A791" t="str">
        <f>CONCATENATE(Table2[[#This Row],[Sector]],YEAR(Table2[[#This Row],[Cutoff]]),ROUNDUP(MONTH(Table2[[#This Row],[Cutoff]])/3,0),YEAR(Table2[[#This Row],[TargetDate]]),ROUNDUP(MONTH(Table2[[#This Row],[TargetDate]])/3,0))</f>
        <v>H Vervoer en opslag2021220224</v>
      </c>
      <c r="B791" t="s">
        <v>26</v>
      </c>
      <c r="C791" s="3">
        <v>44287</v>
      </c>
      <c r="D791" s="3">
        <v>44835</v>
      </c>
      <c r="E791">
        <v>6</v>
      </c>
      <c r="F791">
        <v>5.1757539256495138</v>
      </c>
      <c r="G791">
        <v>6.5</v>
      </c>
      <c r="H791">
        <v>1.324246074350486</v>
      </c>
      <c r="I791">
        <v>20.373016528469019</v>
      </c>
      <c r="J791">
        <v>-1.324246074350486</v>
      </c>
      <c r="K791">
        <f>_xlfn.NORM.DIST(Table2[[#This Row],[Bias_RF]],AVERAGE(Table2[Bias_RF]),_xlfn.STDEV.P(Table2[Bias_RF]),FALSE)</f>
        <v>0.35937794146446184</v>
      </c>
      <c r="L791">
        <f>VLOOKUP(Table2[[#This Row],[Key]],[1]!Table1[#Data],7,0)</f>
        <v>6.1020505824541296</v>
      </c>
      <c r="M791">
        <f>VLOOKUP(Table2[[#This Row],[Key]],[1]!Table1[#Data],8,0)</f>
        <v>5.2</v>
      </c>
      <c r="N791">
        <f>Table2[[#This Row],[Auto Arima]]-Table2[[#This Row],[Actual]]</f>
        <v>-0.39794941754587043</v>
      </c>
      <c r="O791">
        <f>_xlfn.NORM.DIST(Table2[[#This Row],[Bias_Arima]],AVERAGE(Table2[Bias_Arima]),_xlfn.STDEV.P(Table2[Bias_Arima]),FALSE)</f>
        <v>0.63146463913909279</v>
      </c>
      <c r="P791">
        <f>Table2[[#This Row],[WA]]-Table2[[#This Row],[Actual]]</f>
        <v>-1.2999999999999998</v>
      </c>
      <c r="Q791">
        <f>_xlfn.NORM.DIST(Table2[[#This Row],[Bias_WA]],AVERAGE(Table2[Bias_WA]),_xlfn.STDEV.P(Table2[Bias_WA]),FALSE)</f>
        <v>0.34324809287690528</v>
      </c>
      <c r="R791">
        <f>ABS(Table2[[#This Row],[Bias_Arima]])</f>
        <v>0.39794941754587043</v>
      </c>
      <c r="S791">
        <f>ABS(Table2[[#This Row],[Bias_WA]])</f>
        <v>1.2999999999999998</v>
      </c>
    </row>
    <row r="792" spans="1:19" x14ac:dyDescent="0.2">
      <c r="A792" t="str">
        <f>CONCATENATE(Table2[[#This Row],[Sector]],YEAR(Table2[[#This Row],[Cutoff]]),ROUNDUP(MONTH(Table2[[#This Row],[Cutoff]])/3,0),YEAR(Table2[[#This Row],[TargetDate]]),ROUNDUP(MONTH(Table2[[#This Row],[TargetDate]])/3,0))</f>
        <v>H Vervoer en opslag2021220231</v>
      </c>
      <c r="B792" t="s">
        <v>26</v>
      </c>
      <c r="C792" s="3">
        <v>44287</v>
      </c>
      <c r="D792" s="3">
        <v>44927</v>
      </c>
      <c r="E792">
        <v>7</v>
      </c>
      <c r="F792">
        <v>4.6313079125939423</v>
      </c>
      <c r="G792">
        <v>6.8</v>
      </c>
      <c r="H792">
        <v>2.168692087406058</v>
      </c>
      <c r="I792">
        <v>31.892530697147912</v>
      </c>
      <c r="J792">
        <v>-2.168692087406058</v>
      </c>
      <c r="K792">
        <f>_xlfn.NORM.DIST(Table2[[#This Row],[Bias_RF]],AVERAGE(Table2[Bias_RF]),_xlfn.STDEV.P(Table2[Bias_RF]),FALSE)</f>
        <v>6.4252447631019755E-2</v>
      </c>
      <c r="L792">
        <f>VLOOKUP(Table2[[#This Row],[Key]],[1]!Table1[#Data],7,0)</f>
        <v>6.5074833682359499</v>
      </c>
      <c r="M792">
        <f>VLOOKUP(Table2[[#This Row],[Key]],[1]!Table1[#Data],8,0)</f>
        <v>5.6</v>
      </c>
      <c r="N792">
        <f>Table2[[#This Row],[Auto Arima]]-Table2[[#This Row],[Actual]]</f>
        <v>-0.29251663176404996</v>
      </c>
      <c r="O792">
        <f>_xlfn.NORM.DIST(Table2[[#This Row],[Bias_Arima]],AVERAGE(Table2[Bias_Arima]),_xlfn.STDEV.P(Table2[Bias_Arima]),FALSE)</f>
        <v>0.66629484040474196</v>
      </c>
      <c r="P792">
        <f>Table2[[#This Row],[WA]]-Table2[[#This Row],[Actual]]</f>
        <v>-1.2000000000000002</v>
      </c>
      <c r="Q792">
        <f>_xlfn.NORM.DIST(Table2[[#This Row],[Bias_WA]],AVERAGE(Table2[Bias_WA]),_xlfn.STDEV.P(Table2[Bias_WA]),FALSE)</f>
        <v>0.4191912066379514</v>
      </c>
      <c r="R792">
        <f>ABS(Table2[[#This Row],[Bias_Arima]])</f>
        <v>0.29251663176404996</v>
      </c>
      <c r="S792">
        <f>ABS(Table2[[#This Row],[Bias_WA]])</f>
        <v>1.2000000000000002</v>
      </c>
    </row>
    <row r="793" spans="1:19" x14ac:dyDescent="0.2">
      <c r="A793" t="str">
        <f>CONCATENATE(Table2[[#This Row],[Sector]],YEAR(Table2[[#This Row],[Cutoff]]),ROUNDUP(MONTH(Table2[[#This Row],[Cutoff]])/3,0),YEAR(Table2[[#This Row],[TargetDate]]),ROUNDUP(MONTH(Table2[[#This Row],[TargetDate]])/3,0))</f>
        <v>H Vervoer en opslag2021220232</v>
      </c>
      <c r="B793" t="s">
        <v>26</v>
      </c>
      <c r="C793" s="3">
        <v>44287</v>
      </c>
      <c r="D793" s="3">
        <v>45017</v>
      </c>
      <c r="E793">
        <v>8</v>
      </c>
      <c r="F793">
        <v>4.6313079125939423</v>
      </c>
      <c r="G793">
        <v>6.1</v>
      </c>
      <c r="H793">
        <v>1.4686920874060569</v>
      </c>
      <c r="I793">
        <v>24.076919465673079</v>
      </c>
      <c r="J793">
        <v>-1.4686920874060569</v>
      </c>
      <c r="K793">
        <f>_xlfn.NORM.DIST(Table2[[#This Row],[Bias_RF]],AVERAGE(Table2[Bias_RF]),_xlfn.STDEV.P(Table2[Bias_RF]),FALSE)</f>
        <v>0.29424748163828757</v>
      </c>
      <c r="L793">
        <f>VLOOKUP(Table2[[#This Row],[Key]],[1]!Table1[#Data],7,0)</f>
        <v>5.9559096573424597</v>
      </c>
      <c r="M793">
        <f>VLOOKUP(Table2[[#This Row],[Key]],[1]!Table1[#Data],8,0)</f>
        <v>5.1666666666666599</v>
      </c>
      <c r="N793">
        <f>Table2[[#This Row],[Auto Arima]]-Table2[[#This Row],[Actual]]</f>
        <v>-0.14409034265753995</v>
      </c>
      <c r="O793">
        <f>_xlfn.NORM.DIST(Table2[[#This Row],[Bias_Arima]],AVERAGE(Table2[Bias_Arima]),_xlfn.STDEV.P(Table2[Bias_Arima]),FALSE)</f>
        <v>0.68023117812508271</v>
      </c>
      <c r="P793">
        <f>Table2[[#This Row],[WA]]-Table2[[#This Row],[Actual]]</f>
        <v>-0.93333333333333979</v>
      </c>
      <c r="Q793">
        <f>_xlfn.NORM.DIST(Table2[[#This Row],[Bias_WA]],AVERAGE(Table2[Bias_WA]),_xlfn.STDEV.P(Table2[Bias_WA]),FALSE)</f>
        <v>0.61118960025546065</v>
      </c>
      <c r="R793">
        <f>ABS(Table2[[#This Row],[Bias_Arima]])</f>
        <v>0.14409034265753995</v>
      </c>
      <c r="S793">
        <f>ABS(Table2[[#This Row],[Bias_WA]])</f>
        <v>0.93333333333333979</v>
      </c>
    </row>
    <row r="794" spans="1:19" x14ac:dyDescent="0.2">
      <c r="A794" t="str">
        <f>CONCATENATE(Table2[[#This Row],[Sector]],YEAR(Table2[[#This Row],[Cutoff]]),ROUNDUP(MONTH(Table2[[#This Row],[Cutoff]])/3,0),YEAR(Table2[[#This Row],[TargetDate]]),ROUNDUP(MONTH(Table2[[#This Row],[TargetDate]])/3,0))</f>
        <v>H Vervoer en opslag2021320214</v>
      </c>
      <c r="B794" t="s">
        <v>26</v>
      </c>
      <c r="C794" s="3">
        <v>44378</v>
      </c>
      <c r="D794" s="3">
        <v>44470</v>
      </c>
      <c r="E794">
        <v>1</v>
      </c>
      <c r="F794">
        <v>5.33033669255581</v>
      </c>
      <c r="G794">
        <v>6.2</v>
      </c>
      <c r="H794">
        <v>0.86966330744419018</v>
      </c>
      <c r="I794">
        <v>14.02682753942242</v>
      </c>
      <c r="J794">
        <v>-0.86966330744419018</v>
      </c>
      <c r="K794">
        <f>_xlfn.NORM.DIST(Table2[[#This Row],[Bias_RF]],AVERAGE(Table2[Bias_RF]),_xlfn.STDEV.P(Table2[Bias_RF]),FALSE)</f>
        <v>0.52273442135310522</v>
      </c>
      <c r="L794">
        <f>VLOOKUP(Table2[[#This Row],[Key]],[1]!Table1[#Data],7,0)</f>
        <v>5.7806632235630797</v>
      </c>
      <c r="M794">
        <f>VLOOKUP(Table2[[#This Row],[Key]],[1]!Table1[#Data],8,0)</f>
        <v>5.2</v>
      </c>
      <c r="N794">
        <f>Table2[[#This Row],[Auto Arima]]-Table2[[#This Row],[Actual]]</f>
        <v>-0.41933677643692047</v>
      </c>
      <c r="O794">
        <f>_xlfn.NORM.DIST(Table2[[#This Row],[Bias_Arima]],AVERAGE(Table2[Bias_Arima]),_xlfn.STDEV.P(Table2[Bias_Arima]),FALSE)</f>
        <v>0.62216161495945665</v>
      </c>
      <c r="P794">
        <f>Table2[[#This Row],[WA]]-Table2[[#This Row],[Actual]]</f>
        <v>-1</v>
      </c>
      <c r="Q794">
        <f>_xlfn.NORM.DIST(Table2[[#This Row],[Bias_WA]],AVERAGE(Table2[Bias_WA]),_xlfn.STDEV.P(Table2[Bias_WA]),FALSE)</f>
        <v>0.56815742133746028</v>
      </c>
      <c r="R794">
        <f>ABS(Table2[[#This Row],[Bias_Arima]])</f>
        <v>0.41933677643692047</v>
      </c>
      <c r="S794">
        <f>ABS(Table2[[#This Row],[Bias_WA]])</f>
        <v>1</v>
      </c>
    </row>
    <row r="795" spans="1:19" x14ac:dyDescent="0.2">
      <c r="A795" t="str">
        <f>CONCATENATE(Table2[[#This Row],[Sector]],YEAR(Table2[[#This Row],[Cutoff]]),ROUNDUP(MONTH(Table2[[#This Row],[Cutoff]])/3,0),YEAR(Table2[[#This Row],[TargetDate]]),ROUNDUP(MONTH(Table2[[#This Row],[TargetDate]])/3,0))</f>
        <v>H Vervoer en opslag2021320221</v>
      </c>
      <c r="B795" t="s">
        <v>26</v>
      </c>
      <c r="C795" s="3">
        <v>44378</v>
      </c>
      <c r="D795" s="3">
        <v>44562</v>
      </c>
      <c r="E795">
        <v>2</v>
      </c>
      <c r="F795">
        <v>5.1996693349134544</v>
      </c>
      <c r="G795">
        <v>7.1</v>
      </c>
      <c r="H795">
        <v>1.9003306650865459</v>
      </c>
      <c r="I795">
        <v>26.76522063502178</v>
      </c>
      <c r="J795">
        <v>-1.9003306650865459</v>
      </c>
      <c r="K795">
        <f>_xlfn.NORM.DIST(Table2[[#This Row],[Bias_RF]],AVERAGE(Table2[Bias_RF]),_xlfn.STDEV.P(Table2[Bias_RF]),FALSE)</f>
        <v>0.12831022869697462</v>
      </c>
      <c r="L795">
        <f>VLOOKUP(Table2[[#This Row],[Key]],[1]!Table1[#Data],7,0)</f>
        <v>6.1975378332193296</v>
      </c>
      <c r="M795">
        <f>VLOOKUP(Table2[[#This Row],[Key]],[1]!Table1[#Data],8,0)</f>
        <v>5.6</v>
      </c>
      <c r="N795">
        <f>Table2[[#This Row],[Auto Arima]]-Table2[[#This Row],[Actual]]</f>
        <v>-0.90246216678067004</v>
      </c>
      <c r="O795">
        <f>_xlfn.NORM.DIST(Table2[[#This Row],[Bias_Arima]],AVERAGE(Table2[Bias_Arima]),_xlfn.STDEV.P(Table2[Bias_Arima]),FALSE)</f>
        <v>0.31196533244916391</v>
      </c>
      <c r="P795">
        <f>Table2[[#This Row],[WA]]-Table2[[#This Row],[Actual]]</f>
        <v>-1.5</v>
      </c>
      <c r="Q795">
        <f>_xlfn.NORM.DIST(Table2[[#This Row],[Bias_WA]],AVERAGE(Table2[Bias_WA]),_xlfn.STDEV.P(Table2[Bias_WA]),FALSE)</f>
        <v>0.20914550210672828</v>
      </c>
      <c r="R795">
        <f>ABS(Table2[[#This Row],[Bias_Arima]])</f>
        <v>0.90246216678067004</v>
      </c>
      <c r="S795">
        <f>ABS(Table2[[#This Row],[Bias_WA]])</f>
        <v>1.5</v>
      </c>
    </row>
    <row r="796" spans="1:19" x14ac:dyDescent="0.2">
      <c r="A796" t="str">
        <f>CONCATENATE(Table2[[#This Row],[Sector]],YEAR(Table2[[#This Row],[Cutoff]]),ROUNDUP(MONTH(Table2[[#This Row],[Cutoff]])/3,0),YEAR(Table2[[#This Row],[TargetDate]]),ROUNDUP(MONTH(Table2[[#This Row],[TargetDate]])/3,0))</f>
        <v>H Vervoer en opslag2021320222</v>
      </c>
      <c r="B796" t="s">
        <v>26</v>
      </c>
      <c r="C796" s="3">
        <v>44378</v>
      </c>
      <c r="D796" s="3">
        <v>44652</v>
      </c>
      <c r="E796">
        <v>3</v>
      </c>
      <c r="F796">
        <v>5.1996693349134544</v>
      </c>
      <c r="G796">
        <v>6.2</v>
      </c>
      <c r="H796">
        <v>1.0003306650865471</v>
      </c>
      <c r="I796">
        <v>16.134365565912042</v>
      </c>
      <c r="J796">
        <v>-1.0003306650865471</v>
      </c>
      <c r="K796">
        <f>_xlfn.NORM.DIST(Table2[[#This Row],[Bias_RF]],AVERAGE(Table2[Bias_RF]),_xlfn.STDEV.P(Table2[Bias_RF]),FALSE)</f>
        <v>0.48830316073492008</v>
      </c>
      <c r="L796">
        <f>VLOOKUP(Table2[[#This Row],[Key]],[1]!Table1[#Data],7,0)</f>
        <v>5.7810466406688104</v>
      </c>
      <c r="M796">
        <f>VLOOKUP(Table2[[#This Row],[Key]],[1]!Table1[#Data],8,0)</f>
        <v>5.1666666666666599</v>
      </c>
      <c r="N796">
        <f>Table2[[#This Row],[Auto Arima]]-Table2[[#This Row],[Actual]]</f>
        <v>-0.41895335933118982</v>
      </c>
      <c r="O796">
        <f>_xlfn.NORM.DIST(Table2[[#This Row],[Bias_Arima]],AVERAGE(Table2[Bias_Arima]),_xlfn.STDEV.P(Table2[Bias_Arima]),FALSE)</f>
        <v>0.62233448046617756</v>
      </c>
      <c r="P796">
        <f>Table2[[#This Row],[WA]]-Table2[[#This Row],[Actual]]</f>
        <v>-1.0333333333333403</v>
      </c>
      <c r="Q796">
        <f>_xlfn.NORM.DIST(Table2[[#This Row],[Bias_WA]],AVERAGE(Table2[Bias_WA]),_xlfn.STDEV.P(Table2[Bias_WA]),FALSE)</f>
        <v>0.54488722871600803</v>
      </c>
      <c r="R796">
        <f>ABS(Table2[[#This Row],[Bias_Arima]])</f>
        <v>0.41895335933118982</v>
      </c>
      <c r="S796">
        <f>ABS(Table2[[#This Row],[Bias_WA]])</f>
        <v>1.0333333333333403</v>
      </c>
    </row>
    <row r="797" spans="1:19" x14ac:dyDescent="0.2">
      <c r="A797" t="str">
        <f>CONCATENATE(Table2[[#This Row],[Sector]],YEAR(Table2[[#This Row],[Cutoff]]),ROUNDUP(MONTH(Table2[[#This Row],[Cutoff]])/3,0),YEAR(Table2[[#This Row],[TargetDate]]),ROUNDUP(MONTH(Table2[[#This Row],[TargetDate]])/3,0))</f>
        <v>H Vervoer en opslag2021320223</v>
      </c>
      <c r="B797" t="s">
        <v>26</v>
      </c>
      <c r="C797" s="3">
        <v>44378</v>
      </c>
      <c r="D797" s="3">
        <v>44743</v>
      </c>
      <c r="E797">
        <v>4</v>
      </c>
      <c r="F797">
        <v>5.1672398505089694</v>
      </c>
      <c r="G797">
        <v>5.8</v>
      </c>
      <c r="H797">
        <v>0.63276014949103132</v>
      </c>
      <c r="I797">
        <v>10.909657749845371</v>
      </c>
      <c r="J797">
        <v>-0.63276014949103132</v>
      </c>
      <c r="K797">
        <f>_xlfn.NORM.DIST(Table2[[#This Row],[Bias_RF]],AVERAGE(Table2[Bias_RF]),_xlfn.STDEV.P(Table2[Bias_RF]),FALSE)</f>
        <v>0.5452266043140237</v>
      </c>
      <c r="L797">
        <f>VLOOKUP(Table2[[#This Row],[Key]],[1]!Table1[#Data],7,0)</f>
        <v>5.63714388708323</v>
      </c>
      <c r="M797">
        <f>VLOOKUP(Table2[[#This Row],[Key]],[1]!Table1[#Data],8,0)</f>
        <v>4.9000000000000004</v>
      </c>
      <c r="N797">
        <f>Table2[[#This Row],[Auto Arima]]-Table2[[#This Row],[Actual]]</f>
        <v>-0.16285611291676982</v>
      </c>
      <c r="O797">
        <f>_xlfn.NORM.DIST(Table2[[#This Row],[Bias_Arima]],AVERAGE(Table2[Bias_Arima]),_xlfn.STDEV.P(Table2[Bias_Arima]),FALSE)</f>
        <v>0.6808620338561211</v>
      </c>
      <c r="P797">
        <f>Table2[[#This Row],[WA]]-Table2[[#This Row],[Actual]]</f>
        <v>-0.89999999999999947</v>
      </c>
      <c r="Q797">
        <f>_xlfn.NORM.DIST(Table2[[#This Row],[Bias_WA]],AVERAGE(Table2[Bias_WA]),_xlfn.STDEV.P(Table2[Bias_WA]),FALSE)</f>
        <v>0.63055238523174617</v>
      </c>
      <c r="R797">
        <f>ABS(Table2[[#This Row],[Bias_Arima]])</f>
        <v>0.16285611291676982</v>
      </c>
      <c r="S797">
        <f>ABS(Table2[[#This Row],[Bias_WA]])</f>
        <v>0.89999999999999947</v>
      </c>
    </row>
    <row r="798" spans="1:19" x14ac:dyDescent="0.2">
      <c r="A798" t="str">
        <f>CONCATENATE(Table2[[#This Row],[Sector]],YEAR(Table2[[#This Row],[Cutoff]]),ROUNDUP(MONTH(Table2[[#This Row],[Cutoff]])/3,0),YEAR(Table2[[#This Row],[TargetDate]]),ROUNDUP(MONTH(Table2[[#This Row],[TargetDate]])/3,0))</f>
        <v>H Vervoer en opslag2021320224</v>
      </c>
      <c r="B798" t="s">
        <v>26</v>
      </c>
      <c r="C798" s="3">
        <v>44378</v>
      </c>
      <c r="D798" s="3">
        <v>44835</v>
      </c>
      <c r="E798">
        <v>5</v>
      </c>
      <c r="F798">
        <v>5.1672398505089694</v>
      </c>
      <c r="G798">
        <v>6.5</v>
      </c>
      <c r="H798">
        <v>1.3327601494910311</v>
      </c>
      <c r="I798">
        <v>20.504002299862019</v>
      </c>
      <c r="J798">
        <v>-1.3327601494910311</v>
      </c>
      <c r="K798">
        <f>_xlfn.NORM.DIST(Table2[[#This Row],[Bias_RF]],AVERAGE(Table2[Bias_RF]),_xlfn.STDEV.P(Table2[Bias_RF]),FALSE)</f>
        <v>0.35555171034271033</v>
      </c>
      <c r="L798">
        <f>VLOOKUP(Table2[[#This Row],[Key]],[1]!Table1[#Data],7,0)</f>
        <v>6.1431555472240502</v>
      </c>
      <c r="M798">
        <f>VLOOKUP(Table2[[#This Row],[Key]],[1]!Table1[#Data],8,0)</f>
        <v>5.2</v>
      </c>
      <c r="N798">
        <f>Table2[[#This Row],[Auto Arima]]-Table2[[#This Row],[Actual]]</f>
        <v>-0.35684445277594978</v>
      </c>
      <c r="O798">
        <f>_xlfn.NORM.DIST(Table2[[#This Row],[Bias_Arima]],AVERAGE(Table2[Bias_Arima]),_xlfn.STDEV.P(Table2[Bias_Arima]),FALSE)</f>
        <v>0.64731023043217084</v>
      </c>
      <c r="P798">
        <f>Table2[[#This Row],[WA]]-Table2[[#This Row],[Actual]]</f>
        <v>-1.2999999999999998</v>
      </c>
      <c r="Q798">
        <f>_xlfn.NORM.DIST(Table2[[#This Row],[Bias_WA]],AVERAGE(Table2[Bias_WA]),_xlfn.STDEV.P(Table2[Bias_WA]),FALSE)</f>
        <v>0.34324809287690528</v>
      </c>
      <c r="R798">
        <f>ABS(Table2[[#This Row],[Bias_Arima]])</f>
        <v>0.35684445277594978</v>
      </c>
      <c r="S798">
        <f>ABS(Table2[[#This Row],[Bias_WA]])</f>
        <v>1.2999999999999998</v>
      </c>
    </row>
    <row r="799" spans="1:19" x14ac:dyDescent="0.2">
      <c r="A799" t="str">
        <f>CONCATENATE(Table2[[#This Row],[Sector]],YEAR(Table2[[#This Row],[Cutoff]]),ROUNDUP(MONTH(Table2[[#This Row],[Cutoff]])/3,0),YEAR(Table2[[#This Row],[TargetDate]]),ROUNDUP(MONTH(Table2[[#This Row],[TargetDate]])/3,0))</f>
        <v>H Vervoer en opslag2021320231</v>
      </c>
      <c r="B799" t="s">
        <v>26</v>
      </c>
      <c r="C799" s="3">
        <v>44378</v>
      </c>
      <c r="D799" s="3">
        <v>44927</v>
      </c>
      <c r="E799">
        <v>6</v>
      </c>
      <c r="F799">
        <v>4.6010436965811969</v>
      </c>
      <c r="G799">
        <v>6.8</v>
      </c>
      <c r="H799">
        <v>2.1989563034188029</v>
      </c>
      <c r="I799">
        <v>32.337592697335339</v>
      </c>
      <c r="J799">
        <v>-2.1989563034188029</v>
      </c>
      <c r="K799">
        <f>_xlfn.NORM.DIST(Table2[[#This Row],[Bias_RF]],AVERAGE(Table2[Bias_RF]),_xlfn.STDEV.P(Table2[Bias_RF]),FALSE)</f>
        <v>5.8931325234300586E-2</v>
      </c>
      <c r="L799">
        <f>VLOOKUP(Table2[[#This Row],[Key]],[1]!Table1[#Data],7,0)</f>
        <v>6.5231125307161104</v>
      </c>
      <c r="M799">
        <f>VLOOKUP(Table2[[#This Row],[Key]],[1]!Table1[#Data],8,0)</f>
        <v>5.6</v>
      </c>
      <c r="N799">
        <f>Table2[[#This Row],[Auto Arima]]-Table2[[#This Row],[Actual]]</f>
        <v>-0.27688746928388941</v>
      </c>
      <c r="O799">
        <f>_xlfn.NORM.DIST(Table2[[#This Row],[Bias_Arima]],AVERAGE(Table2[Bias_Arima]),_xlfn.STDEV.P(Table2[Bias_Arima]),FALSE)</f>
        <v>0.66977055682013242</v>
      </c>
      <c r="P799">
        <f>Table2[[#This Row],[WA]]-Table2[[#This Row],[Actual]]</f>
        <v>-1.2000000000000002</v>
      </c>
      <c r="Q799">
        <f>_xlfn.NORM.DIST(Table2[[#This Row],[Bias_WA]],AVERAGE(Table2[Bias_WA]),_xlfn.STDEV.P(Table2[Bias_WA]),FALSE)</f>
        <v>0.4191912066379514</v>
      </c>
      <c r="R799">
        <f>ABS(Table2[[#This Row],[Bias_Arima]])</f>
        <v>0.27688746928388941</v>
      </c>
      <c r="S799">
        <f>ABS(Table2[[#This Row],[Bias_WA]])</f>
        <v>1.2000000000000002</v>
      </c>
    </row>
    <row r="800" spans="1:19" x14ac:dyDescent="0.2">
      <c r="A800" t="str">
        <f>CONCATENATE(Table2[[#This Row],[Sector]],YEAR(Table2[[#This Row],[Cutoff]]),ROUNDUP(MONTH(Table2[[#This Row],[Cutoff]])/3,0),YEAR(Table2[[#This Row],[TargetDate]]),ROUNDUP(MONTH(Table2[[#This Row],[TargetDate]])/3,0))</f>
        <v>H Vervoer en opslag2021320232</v>
      </c>
      <c r="B800" t="s">
        <v>26</v>
      </c>
      <c r="C800" s="3">
        <v>44378</v>
      </c>
      <c r="D800" s="3">
        <v>45017</v>
      </c>
      <c r="E800">
        <v>7</v>
      </c>
      <c r="F800">
        <v>4.6010436965811969</v>
      </c>
      <c r="G800">
        <v>6.1</v>
      </c>
      <c r="H800">
        <v>1.4989563034188029</v>
      </c>
      <c r="I800">
        <v>24.573054154406609</v>
      </c>
      <c r="J800">
        <v>-1.4989563034188029</v>
      </c>
      <c r="K800">
        <f>_xlfn.NORM.DIST(Table2[[#This Row],[Bias_RF]],AVERAGE(Table2[Bias_RF]),_xlfn.STDEV.P(Table2[Bias_RF]),FALSE)</f>
        <v>0.28078354359608487</v>
      </c>
      <c r="L800">
        <f>VLOOKUP(Table2[[#This Row],[Key]],[1]!Table1[#Data],7,0)</f>
        <v>5.97238674657146</v>
      </c>
      <c r="M800">
        <f>VLOOKUP(Table2[[#This Row],[Key]],[1]!Table1[#Data],8,0)</f>
        <v>5.1666666666666599</v>
      </c>
      <c r="N800">
        <f>Table2[[#This Row],[Auto Arima]]-Table2[[#This Row],[Actual]]</f>
        <v>-0.12761325342853969</v>
      </c>
      <c r="O800">
        <f>_xlfn.NORM.DIST(Table2[[#This Row],[Bias_Arima]],AVERAGE(Table2[Bias_Arima]),_xlfn.STDEV.P(Table2[Bias_Arima]),FALSE)</f>
        <v>0.6791030828061736</v>
      </c>
      <c r="P800">
        <f>Table2[[#This Row],[WA]]-Table2[[#This Row],[Actual]]</f>
        <v>-0.93333333333333979</v>
      </c>
      <c r="Q800">
        <f>_xlfn.NORM.DIST(Table2[[#This Row],[Bias_WA]],AVERAGE(Table2[Bias_WA]),_xlfn.STDEV.P(Table2[Bias_WA]),FALSE)</f>
        <v>0.61118960025546065</v>
      </c>
      <c r="R800">
        <f>ABS(Table2[[#This Row],[Bias_Arima]])</f>
        <v>0.12761325342853969</v>
      </c>
      <c r="S800">
        <f>ABS(Table2[[#This Row],[Bias_WA]])</f>
        <v>0.93333333333333979</v>
      </c>
    </row>
    <row r="801" spans="1:19" x14ac:dyDescent="0.2">
      <c r="A801" t="str">
        <f>CONCATENATE(Table2[[#This Row],[Sector]],YEAR(Table2[[#This Row],[Cutoff]]),ROUNDUP(MONTH(Table2[[#This Row],[Cutoff]])/3,0),YEAR(Table2[[#This Row],[TargetDate]]),ROUNDUP(MONTH(Table2[[#This Row],[TargetDate]])/3,0))</f>
        <v>H Vervoer en opslag2021320233</v>
      </c>
      <c r="B801" t="s">
        <v>26</v>
      </c>
      <c r="C801" s="3">
        <v>44378</v>
      </c>
      <c r="D801" s="3">
        <v>45108</v>
      </c>
      <c r="E801">
        <v>8</v>
      </c>
      <c r="F801">
        <v>4.6010436965811969</v>
      </c>
      <c r="G801">
        <v>6</v>
      </c>
      <c r="H801">
        <v>1.3989563034188031</v>
      </c>
      <c r="I801">
        <v>23.315938390313381</v>
      </c>
      <c r="J801">
        <v>-1.3989563034188031</v>
      </c>
      <c r="K801">
        <f>_xlfn.NORM.DIST(Table2[[#This Row],[Bias_RF]],AVERAGE(Table2[Bias_RF]),_xlfn.STDEV.P(Table2[Bias_RF]),FALSE)</f>
        <v>0.32565074782098913</v>
      </c>
      <c r="L801">
        <f>VLOOKUP(Table2[[#This Row],[Key]],[1]!Table1[#Data],7,0)</f>
        <v>5.8284839929858796</v>
      </c>
      <c r="M801">
        <f>VLOOKUP(Table2[[#This Row],[Key]],[1]!Table1[#Data],8,0)</f>
        <v>4.9000000000000004</v>
      </c>
      <c r="N801">
        <f>Table2[[#This Row],[Auto Arima]]-Table2[[#This Row],[Actual]]</f>
        <v>-0.1715160070141204</v>
      </c>
      <c r="O801">
        <f>_xlfn.NORM.DIST(Table2[[#This Row],[Bias_Arima]],AVERAGE(Table2[Bias_Arima]),_xlfn.STDEV.P(Table2[Bias_Arima]),FALSE)</f>
        <v>0.68091775126504017</v>
      </c>
      <c r="P801">
        <f>Table2[[#This Row],[WA]]-Table2[[#This Row],[Actual]]</f>
        <v>-1.0999999999999996</v>
      </c>
      <c r="Q801">
        <f>_xlfn.NORM.DIST(Table2[[#This Row],[Bias_WA]],AVERAGE(Table2[Bias_WA]),_xlfn.STDEV.P(Table2[Bias_WA]),FALSE)</f>
        <v>0.49586754114892273</v>
      </c>
      <c r="R801">
        <f>ABS(Table2[[#This Row],[Bias_Arima]])</f>
        <v>0.1715160070141204</v>
      </c>
      <c r="S801">
        <f>ABS(Table2[[#This Row],[Bias_WA]])</f>
        <v>1.0999999999999996</v>
      </c>
    </row>
    <row r="802" spans="1:19" x14ac:dyDescent="0.2">
      <c r="A802" t="str">
        <f>CONCATENATE(Table2[[#This Row],[Sector]],YEAR(Table2[[#This Row],[Cutoff]]),ROUNDUP(MONTH(Table2[[#This Row],[Cutoff]])/3,0),YEAR(Table2[[#This Row],[TargetDate]]),ROUNDUP(MONTH(Table2[[#This Row],[TargetDate]])/3,0))</f>
        <v>H Vervoer en opslag2021420221</v>
      </c>
      <c r="B802" t="s">
        <v>26</v>
      </c>
      <c r="C802" s="3">
        <v>44470</v>
      </c>
      <c r="D802" s="3">
        <v>44562</v>
      </c>
      <c r="E802">
        <v>1</v>
      </c>
      <c r="F802">
        <v>5.3443359470938434</v>
      </c>
      <c r="G802">
        <v>7.1</v>
      </c>
      <c r="H802">
        <v>1.7556640529061569</v>
      </c>
      <c r="I802">
        <v>24.727662716988132</v>
      </c>
      <c r="J802">
        <v>-1.7556640529061569</v>
      </c>
      <c r="K802">
        <f>_xlfn.NORM.DIST(Table2[[#This Row],[Bias_RF]],AVERAGE(Table2[Bias_RF]),_xlfn.STDEV.P(Table2[Bias_RF]),FALSE)</f>
        <v>0.17616694610884526</v>
      </c>
      <c r="L802">
        <f>VLOOKUP(Table2[[#This Row],[Key]],[1]!Table1[#Data],7,0)</f>
        <v>6.3504346451473399</v>
      </c>
      <c r="M802">
        <f>VLOOKUP(Table2[[#This Row],[Key]],[1]!Table1[#Data],8,0)</f>
        <v>5.6</v>
      </c>
      <c r="N802">
        <f>Table2[[#This Row],[Auto Arima]]-Table2[[#This Row],[Actual]]</f>
        <v>-0.74956535485265974</v>
      </c>
      <c r="O802">
        <f>_xlfn.NORM.DIST(Table2[[#This Row],[Bias_Arima]],AVERAGE(Table2[Bias_Arima]),_xlfn.STDEV.P(Table2[Bias_Arima]),FALSE)</f>
        <v>0.41775783240314485</v>
      </c>
      <c r="P802">
        <f>Table2[[#This Row],[WA]]-Table2[[#This Row],[Actual]]</f>
        <v>-1.5</v>
      </c>
      <c r="Q802">
        <f>_xlfn.NORM.DIST(Table2[[#This Row],[Bias_WA]],AVERAGE(Table2[Bias_WA]),_xlfn.STDEV.P(Table2[Bias_WA]),FALSE)</f>
        <v>0.20914550210672828</v>
      </c>
      <c r="R802">
        <f>ABS(Table2[[#This Row],[Bias_Arima]])</f>
        <v>0.74956535485265974</v>
      </c>
      <c r="S802">
        <f>ABS(Table2[[#This Row],[Bias_WA]])</f>
        <v>1.5</v>
      </c>
    </row>
    <row r="803" spans="1:19" x14ac:dyDescent="0.2">
      <c r="A803" t="str">
        <f>CONCATENATE(Table2[[#This Row],[Sector]],YEAR(Table2[[#This Row],[Cutoff]]),ROUNDUP(MONTH(Table2[[#This Row],[Cutoff]])/3,0),YEAR(Table2[[#This Row],[TargetDate]]),ROUNDUP(MONTH(Table2[[#This Row],[TargetDate]])/3,0))</f>
        <v>H Vervoer en opslag2021420222</v>
      </c>
      <c r="B803" t="s">
        <v>26</v>
      </c>
      <c r="C803" s="3">
        <v>44470</v>
      </c>
      <c r="D803" s="3">
        <v>44652</v>
      </c>
      <c r="E803">
        <v>2</v>
      </c>
      <c r="F803">
        <v>5.3443359470938434</v>
      </c>
      <c r="G803">
        <v>6.2</v>
      </c>
      <c r="H803">
        <v>0.85566405290615766</v>
      </c>
      <c r="I803">
        <v>13.801033111389639</v>
      </c>
      <c r="J803">
        <v>-0.85566405290615766</v>
      </c>
      <c r="K803">
        <f>_xlfn.NORM.DIST(Table2[[#This Row],[Bias_RF]],AVERAGE(Table2[Bias_RF]),_xlfn.STDEV.P(Table2[Bias_RF]),FALSE)</f>
        <v>0.52556833043823448</v>
      </c>
      <c r="L803">
        <f>VLOOKUP(Table2[[#This Row],[Key]],[1]!Table1[#Data],7,0)</f>
        <v>5.9916029082207398</v>
      </c>
      <c r="M803">
        <f>VLOOKUP(Table2[[#This Row],[Key]],[1]!Table1[#Data],8,0)</f>
        <v>5.1666666666666599</v>
      </c>
      <c r="N803">
        <f>Table2[[#This Row],[Auto Arima]]-Table2[[#This Row],[Actual]]</f>
        <v>-0.20839709177926036</v>
      </c>
      <c r="O803">
        <f>_xlfn.NORM.DIST(Table2[[#This Row],[Bias_Arima]],AVERAGE(Table2[Bias_Arima]),_xlfn.STDEV.P(Table2[Bias_Arima]),FALSE)</f>
        <v>0.67949067885795456</v>
      </c>
      <c r="P803">
        <f>Table2[[#This Row],[WA]]-Table2[[#This Row],[Actual]]</f>
        <v>-1.0333333333333403</v>
      </c>
      <c r="Q803">
        <f>_xlfn.NORM.DIST(Table2[[#This Row],[Bias_WA]],AVERAGE(Table2[Bias_WA]),_xlfn.STDEV.P(Table2[Bias_WA]),FALSE)</f>
        <v>0.54488722871600803</v>
      </c>
      <c r="R803">
        <f>ABS(Table2[[#This Row],[Bias_Arima]])</f>
        <v>0.20839709177926036</v>
      </c>
      <c r="S803">
        <f>ABS(Table2[[#This Row],[Bias_WA]])</f>
        <v>1.0333333333333403</v>
      </c>
    </row>
    <row r="804" spans="1:19" x14ac:dyDescent="0.2">
      <c r="A804" t="str">
        <f>CONCATENATE(Table2[[#This Row],[Sector]],YEAR(Table2[[#This Row],[Cutoff]]),ROUNDUP(MONTH(Table2[[#This Row],[Cutoff]])/3,0),YEAR(Table2[[#This Row],[TargetDate]]),ROUNDUP(MONTH(Table2[[#This Row],[TargetDate]])/3,0))</f>
        <v>H Vervoer en opslag2021420223</v>
      </c>
      <c r="B804" t="s">
        <v>26</v>
      </c>
      <c r="C804" s="3">
        <v>44470</v>
      </c>
      <c r="D804" s="3">
        <v>44743</v>
      </c>
      <c r="E804">
        <v>3</v>
      </c>
      <c r="F804">
        <v>5.2897203246443958</v>
      </c>
      <c r="G804">
        <v>5.8</v>
      </c>
      <c r="H804">
        <v>0.51027967535560403</v>
      </c>
      <c r="I804">
        <v>8.7979254371655866</v>
      </c>
      <c r="J804">
        <v>-0.51027967535560403</v>
      </c>
      <c r="K804">
        <f>_xlfn.NORM.DIST(Table2[[#This Row],[Bias_RF]],AVERAGE(Table2[Bias_RF]),_xlfn.STDEV.P(Table2[Bias_RF]),FALSE)</f>
        <v>0.53476733505711271</v>
      </c>
      <c r="L804">
        <f>VLOOKUP(Table2[[#This Row],[Key]],[1]!Table1[#Data],7,0)</f>
        <v>5.8391582320311901</v>
      </c>
      <c r="M804">
        <f>VLOOKUP(Table2[[#This Row],[Key]],[1]!Table1[#Data],8,0)</f>
        <v>4.9000000000000004</v>
      </c>
      <c r="N804">
        <f>Table2[[#This Row],[Auto Arima]]-Table2[[#This Row],[Actual]]</f>
        <v>3.9158232031190288E-2</v>
      </c>
      <c r="O804">
        <f>_xlfn.NORM.DIST(Table2[[#This Row],[Bias_Arima]],AVERAGE(Table2[Bias_Arima]),_xlfn.STDEV.P(Table2[Bias_Arima]),FALSE)</f>
        <v>0.63871540487263045</v>
      </c>
      <c r="P804">
        <f>Table2[[#This Row],[WA]]-Table2[[#This Row],[Actual]]</f>
        <v>-0.89999999999999947</v>
      </c>
      <c r="Q804">
        <f>_xlfn.NORM.DIST(Table2[[#This Row],[Bias_WA]],AVERAGE(Table2[Bias_WA]),_xlfn.STDEV.P(Table2[Bias_WA]),FALSE)</f>
        <v>0.63055238523174617</v>
      </c>
      <c r="R804">
        <f>ABS(Table2[[#This Row],[Bias_Arima]])</f>
        <v>3.9158232031190288E-2</v>
      </c>
      <c r="S804">
        <f>ABS(Table2[[#This Row],[Bias_WA]])</f>
        <v>0.89999999999999947</v>
      </c>
    </row>
    <row r="805" spans="1:19" x14ac:dyDescent="0.2">
      <c r="A805" t="str">
        <f>CONCATENATE(Table2[[#This Row],[Sector]],YEAR(Table2[[#This Row],[Cutoff]]),ROUNDUP(MONTH(Table2[[#This Row],[Cutoff]])/3,0),YEAR(Table2[[#This Row],[TargetDate]]),ROUNDUP(MONTH(Table2[[#This Row],[TargetDate]])/3,0))</f>
        <v>H Vervoer en opslag2021420224</v>
      </c>
      <c r="B805" t="s">
        <v>26</v>
      </c>
      <c r="C805" s="3">
        <v>44470</v>
      </c>
      <c r="D805" s="3">
        <v>44835</v>
      </c>
      <c r="E805">
        <v>4</v>
      </c>
      <c r="F805">
        <v>5.2897203246443958</v>
      </c>
      <c r="G805">
        <v>6.5</v>
      </c>
      <c r="H805">
        <v>1.210279675355604</v>
      </c>
      <c r="I805">
        <v>18.619687313163141</v>
      </c>
      <c r="J805">
        <v>-1.210279675355604</v>
      </c>
      <c r="K805">
        <f>_xlfn.NORM.DIST(Table2[[#This Row],[Bias_RF]],AVERAGE(Table2[Bias_RF]),_xlfn.STDEV.P(Table2[Bias_RF]),FALSE)</f>
        <v>0.40936362811937754</v>
      </c>
      <c r="L805">
        <f>VLOOKUP(Table2[[#This Row],[Key]],[1]!Table1[#Data],7,0)</f>
        <v>6.4017027870621597</v>
      </c>
      <c r="M805">
        <f>VLOOKUP(Table2[[#This Row],[Key]],[1]!Table1[#Data],8,0)</f>
        <v>5.5666666666666602</v>
      </c>
      <c r="N805">
        <f>Table2[[#This Row],[Auto Arima]]-Table2[[#This Row],[Actual]]</f>
        <v>-9.8297212937840328E-2</v>
      </c>
      <c r="O805">
        <f>_xlfn.NORM.DIST(Table2[[#This Row],[Bias_Arima]],AVERAGE(Table2[Bias_Arima]),_xlfn.STDEV.P(Table2[Bias_Arima]),FALSE)</f>
        <v>0.67577785734478368</v>
      </c>
      <c r="P805">
        <f>Table2[[#This Row],[WA]]-Table2[[#This Row],[Actual]]</f>
        <v>-0.93333333333333979</v>
      </c>
      <c r="Q805">
        <f>_xlfn.NORM.DIST(Table2[[#This Row],[Bias_WA]],AVERAGE(Table2[Bias_WA]),_xlfn.STDEV.P(Table2[Bias_WA]),FALSE)</f>
        <v>0.61118960025546065</v>
      </c>
      <c r="R805">
        <f>ABS(Table2[[#This Row],[Bias_Arima]])</f>
        <v>9.8297212937840328E-2</v>
      </c>
      <c r="S805">
        <f>ABS(Table2[[#This Row],[Bias_WA]])</f>
        <v>0.93333333333333979</v>
      </c>
    </row>
    <row r="806" spans="1:19" x14ac:dyDescent="0.2">
      <c r="A806" t="str">
        <f>CONCATENATE(Table2[[#This Row],[Sector]],YEAR(Table2[[#This Row],[Cutoff]]),ROUNDUP(MONTH(Table2[[#This Row],[Cutoff]])/3,0),YEAR(Table2[[#This Row],[TargetDate]]),ROUNDUP(MONTH(Table2[[#This Row],[TargetDate]])/3,0))</f>
        <v>H Vervoer en opslag2021420231</v>
      </c>
      <c r="B806" t="s">
        <v>26</v>
      </c>
      <c r="C806" s="3">
        <v>44470</v>
      </c>
      <c r="D806" s="3">
        <v>44927</v>
      </c>
      <c r="E806">
        <v>5</v>
      </c>
      <c r="F806">
        <v>4.6004365051615057</v>
      </c>
      <c r="G806">
        <v>6.8</v>
      </c>
      <c r="H806">
        <v>2.1995634948384941</v>
      </c>
      <c r="I806">
        <v>32.346521982919029</v>
      </c>
      <c r="J806">
        <v>-2.1995634948384941</v>
      </c>
      <c r="K806">
        <f>_xlfn.NORM.DIST(Table2[[#This Row],[Bias_RF]],AVERAGE(Table2[Bias_RF]),_xlfn.STDEV.P(Table2[Bias_RF]),FALSE)</f>
        <v>5.8828173127584142E-2</v>
      </c>
      <c r="L806">
        <f>VLOOKUP(Table2[[#This Row],[Key]],[1]!Table1[#Data],7,0)</f>
        <v>6.56964927523165</v>
      </c>
      <c r="M806">
        <f>VLOOKUP(Table2[[#This Row],[Key]],[1]!Table1[#Data],8,0)</f>
        <v>5.6</v>
      </c>
      <c r="N806">
        <f>Table2[[#This Row],[Auto Arima]]-Table2[[#This Row],[Actual]]</f>
        <v>-0.23035072476834983</v>
      </c>
      <c r="O806">
        <f>_xlfn.NORM.DIST(Table2[[#This Row],[Bias_Arima]],AVERAGE(Table2[Bias_Arima]),_xlfn.STDEV.P(Table2[Bias_Arima]),FALSE)</f>
        <v>0.67736703120318165</v>
      </c>
      <c r="P806">
        <f>Table2[[#This Row],[WA]]-Table2[[#This Row],[Actual]]</f>
        <v>-1.2000000000000002</v>
      </c>
      <c r="Q806">
        <f>_xlfn.NORM.DIST(Table2[[#This Row],[Bias_WA]],AVERAGE(Table2[Bias_WA]),_xlfn.STDEV.P(Table2[Bias_WA]),FALSE)</f>
        <v>0.4191912066379514</v>
      </c>
      <c r="R806">
        <f>ABS(Table2[[#This Row],[Bias_Arima]])</f>
        <v>0.23035072476834983</v>
      </c>
      <c r="S806">
        <f>ABS(Table2[[#This Row],[Bias_WA]])</f>
        <v>1.2000000000000002</v>
      </c>
    </row>
    <row r="807" spans="1:19" x14ac:dyDescent="0.2">
      <c r="A807" t="str">
        <f>CONCATENATE(Table2[[#This Row],[Sector]],YEAR(Table2[[#This Row],[Cutoff]]),ROUNDUP(MONTH(Table2[[#This Row],[Cutoff]])/3,0),YEAR(Table2[[#This Row],[TargetDate]]),ROUNDUP(MONTH(Table2[[#This Row],[TargetDate]])/3,0))</f>
        <v>H Vervoer en opslag2021420232</v>
      </c>
      <c r="B807" t="s">
        <v>26</v>
      </c>
      <c r="C807" s="3">
        <v>44470</v>
      </c>
      <c r="D807" s="3">
        <v>45017</v>
      </c>
      <c r="E807">
        <v>6</v>
      </c>
      <c r="F807">
        <v>4.6004365051615057</v>
      </c>
      <c r="G807">
        <v>6.1</v>
      </c>
      <c r="H807">
        <v>1.4995634948384939</v>
      </c>
      <c r="I807">
        <v>24.583008112106459</v>
      </c>
      <c r="J807">
        <v>-1.4995634948384939</v>
      </c>
      <c r="K807">
        <f>_xlfn.NORM.DIST(Table2[[#This Row],[Bias_RF]],AVERAGE(Table2[Bias_RF]),_xlfn.STDEV.P(Table2[Bias_RF]),FALSE)</f>
        <v>0.28051490121413664</v>
      </c>
      <c r="L807">
        <f>VLOOKUP(Table2[[#This Row],[Key]],[1]!Table1[#Data],7,0)</f>
        <v>6.0396870223895904</v>
      </c>
      <c r="M807">
        <f>VLOOKUP(Table2[[#This Row],[Key]],[1]!Table1[#Data],8,0)</f>
        <v>5.1666666666666599</v>
      </c>
      <c r="N807">
        <f>Table2[[#This Row],[Auto Arima]]-Table2[[#This Row],[Actual]]</f>
        <v>-6.0312977610409213E-2</v>
      </c>
      <c r="O807">
        <f>_xlfn.NORM.DIST(Table2[[#This Row],[Bias_Arima]],AVERAGE(Table2[Bias_Arima]),_xlfn.STDEV.P(Table2[Bias_Arima]),FALSE)</f>
        <v>0.66899791729491953</v>
      </c>
      <c r="P807">
        <f>Table2[[#This Row],[WA]]-Table2[[#This Row],[Actual]]</f>
        <v>-0.93333333333333979</v>
      </c>
      <c r="Q807">
        <f>_xlfn.NORM.DIST(Table2[[#This Row],[Bias_WA]],AVERAGE(Table2[Bias_WA]),_xlfn.STDEV.P(Table2[Bias_WA]),FALSE)</f>
        <v>0.61118960025546065</v>
      </c>
      <c r="R807">
        <f>ABS(Table2[[#This Row],[Bias_Arima]])</f>
        <v>6.0312977610409213E-2</v>
      </c>
      <c r="S807">
        <f>ABS(Table2[[#This Row],[Bias_WA]])</f>
        <v>0.93333333333333979</v>
      </c>
    </row>
    <row r="808" spans="1:19" x14ac:dyDescent="0.2">
      <c r="A808" t="str">
        <f>CONCATENATE(Table2[[#This Row],[Sector]],YEAR(Table2[[#This Row],[Cutoff]]),ROUNDUP(MONTH(Table2[[#This Row],[Cutoff]])/3,0),YEAR(Table2[[#This Row],[TargetDate]]),ROUNDUP(MONTH(Table2[[#This Row],[TargetDate]])/3,0))</f>
        <v>H Vervoer en opslag2021420233</v>
      </c>
      <c r="B808" t="s">
        <v>26</v>
      </c>
      <c r="C808" s="3">
        <v>44470</v>
      </c>
      <c r="D808" s="3">
        <v>45108</v>
      </c>
      <c r="E808">
        <v>7</v>
      </c>
      <c r="F808">
        <v>4.6004365051615057</v>
      </c>
      <c r="G808">
        <v>6</v>
      </c>
      <c r="H808">
        <v>1.3995634948384941</v>
      </c>
      <c r="I808">
        <v>23.326058247308239</v>
      </c>
      <c r="J808">
        <v>-1.3995634948384941</v>
      </c>
      <c r="K808">
        <f>_xlfn.NORM.DIST(Table2[[#This Row],[Bias_RF]],AVERAGE(Table2[Bias_RF]),_xlfn.STDEV.P(Table2[Bias_RF]),FALSE)</f>
        <v>0.32537611542492823</v>
      </c>
      <c r="L808">
        <f>VLOOKUP(Table2[[#This Row],[Key]],[1]!Table1[#Data],7,0)</f>
        <v>5.8872423462000301</v>
      </c>
      <c r="M808">
        <f>VLOOKUP(Table2[[#This Row],[Key]],[1]!Table1[#Data],8,0)</f>
        <v>4.9000000000000004</v>
      </c>
      <c r="N808">
        <f>Table2[[#This Row],[Auto Arima]]-Table2[[#This Row],[Actual]]</f>
        <v>-0.11275765379996994</v>
      </c>
      <c r="O808">
        <f>_xlfn.NORM.DIST(Table2[[#This Row],[Bias_Arima]],AVERAGE(Table2[Bias_Arima]),_xlfn.STDEV.P(Table2[Bias_Arima]),FALSE)</f>
        <v>0.67762801939850592</v>
      </c>
      <c r="P808">
        <f>Table2[[#This Row],[WA]]-Table2[[#This Row],[Actual]]</f>
        <v>-1.0999999999999996</v>
      </c>
      <c r="Q808">
        <f>_xlfn.NORM.DIST(Table2[[#This Row],[Bias_WA]],AVERAGE(Table2[Bias_WA]),_xlfn.STDEV.P(Table2[Bias_WA]),FALSE)</f>
        <v>0.49586754114892273</v>
      </c>
      <c r="R808">
        <f>ABS(Table2[[#This Row],[Bias_Arima]])</f>
        <v>0.11275765379996994</v>
      </c>
      <c r="S808">
        <f>ABS(Table2[[#This Row],[Bias_WA]])</f>
        <v>1.0999999999999996</v>
      </c>
    </row>
    <row r="809" spans="1:19" x14ac:dyDescent="0.2">
      <c r="A809" t="str">
        <f>CONCATENATE(Table2[[#This Row],[Sector]],YEAR(Table2[[#This Row],[Cutoff]]),ROUNDUP(MONTH(Table2[[#This Row],[Cutoff]])/3,0),YEAR(Table2[[#This Row],[TargetDate]]),ROUNDUP(MONTH(Table2[[#This Row],[TargetDate]])/3,0))</f>
        <v>H Vervoer en opslag2021420234</v>
      </c>
      <c r="B809" t="s">
        <v>26</v>
      </c>
      <c r="C809" s="3">
        <v>44470</v>
      </c>
      <c r="D809" s="3">
        <v>45200</v>
      </c>
      <c r="E809">
        <v>8</v>
      </c>
      <c r="F809">
        <v>4.6004365051615057</v>
      </c>
      <c r="G809">
        <v>6.6</v>
      </c>
      <c r="H809">
        <v>1.9995634948384939</v>
      </c>
      <c r="I809">
        <v>30.29641658846203</v>
      </c>
      <c r="J809">
        <v>-1.9995634948384939</v>
      </c>
      <c r="K809">
        <f>_xlfn.NORM.DIST(Table2[[#This Row],[Bias_RF]],AVERAGE(Table2[Bias_RF]),_xlfn.STDEV.P(Table2[Bias_RF]),FALSE)</f>
        <v>0.10092667402374068</v>
      </c>
      <c r="L809">
        <f>VLOOKUP(Table2[[#This Row],[Key]],[1]!Table1[#Data],7,0)</f>
        <v>6.4626419334419296</v>
      </c>
      <c r="M809">
        <f>VLOOKUP(Table2[[#This Row],[Key]],[1]!Table1[#Data],8,0)</f>
        <v>5.5666666666666602</v>
      </c>
      <c r="N809">
        <f>Table2[[#This Row],[Auto Arima]]-Table2[[#This Row],[Actual]]</f>
        <v>-0.13735806655807004</v>
      </c>
      <c r="O809">
        <f>_xlfn.NORM.DIST(Table2[[#This Row],[Bias_Arima]],AVERAGE(Table2[Bias_Arima]),_xlfn.STDEV.P(Table2[Bias_Arima]),FALSE)</f>
        <v>0.67983499204130327</v>
      </c>
      <c r="P809">
        <f>Table2[[#This Row],[WA]]-Table2[[#This Row],[Actual]]</f>
        <v>-1.0333333333333394</v>
      </c>
      <c r="Q809">
        <f>_xlfn.NORM.DIST(Table2[[#This Row],[Bias_WA]],AVERAGE(Table2[Bias_WA]),_xlfn.STDEV.P(Table2[Bias_WA]),FALSE)</f>
        <v>0.5448872287160087</v>
      </c>
      <c r="R809">
        <f>ABS(Table2[[#This Row],[Bias_Arima]])</f>
        <v>0.13735806655807004</v>
      </c>
      <c r="S809">
        <f>ABS(Table2[[#This Row],[Bias_WA]])</f>
        <v>1.0333333333333394</v>
      </c>
    </row>
    <row r="810" spans="1:19" x14ac:dyDescent="0.2">
      <c r="A810" t="str">
        <f>CONCATENATE(Table2[[#This Row],[Sector]],YEAR(Table2[[#This Row],[Cutoff]]),ROUNDUP(MONTH(Table2[[#This Row],[Cutoff]])/3,0),YEAR(Table2[[#This Row],[TargetDate]]),ROUNDUP(MONTH(Table2[[#This Row],[TargetDate]])/3,0))</f>
        <v>H Vervoer en opslag2022120222</v>
      </c>
      <c r="B810" t="s">
        <v>26</v>
      </c>
      <c r="C810" s="3">
        <v>44562</v>
      </c>
      <c r="D810" s="3">
        <v>44652</v>
      </c>
      <c r="E810">
        <v>1</v>
      </c>
      <c r="F810">
        <v>6.0703734515484511</v>
      </c>
      <c r="G810">
        <v>6.2</v>
      </c>
      <c r="H810">
        <v>0.12962654845154911</v>
      </c>
      <c r="I810">
        <v>2.090750781476598</v>
      </c>
      <c r="J810">
        <v>-0.12962654845154911</v>
      </c>
      <c r="K810">
        <f>_xlfn.NORM.DIST(Table2[[#This Row],[Bias_RF]],AVERAGE(Table2[Bias_RF]),_xlfn.STDEV.P(Table2[Bias_RF]),FALSE)</f>
        <v>0.42098174591984205</v>
      </c>
      <c r="L810">
        <f>VLOOKUP(Table2[[#This Row],[Key]],[1]!Table1[#Data],7,0)</f>
        <v>6.5285958368176402</v>
      </c>
      <c r="M810">
        <f>VLOOKUP(Table2[[#This Row],[Key]],[1]!Table1[#Data],8,0)</f>
        <v>5.1666666666666599</v>
      </c>
      <c r="N810">
        <f>Table2[[#This Row],[Auto Arima]]-Table2[[#This Row],[Actual]]</f>
        <v>0.32859583681764004</v>
      </c>
      <c r="O810">
        <f>_xlfn.NORM.DIST(Table2[[#This Row],[Bias_Arima]],AVERAGE(Table2[Bias_Arima]),_xlfn.STDEV.P(Table2[Bias_Arima]),FALSE)</f>
        <v>0.47376478794181137</v>
      </c>
      <c r="P810">
        <f>Table2[[#This Row],[WA]]-Table2[[#This Row],[Actual]]</f>
        <v>-1.0333333333333403</v>
      </c>
      <c r="Q810">
        <f>_xlfn.NORM.DIST(Table2[[#This Row],[Bias_WA]],AVERAGE(Table2[Bias_WA]),_xlfn.STDEV.P(Table2[Bias_WA]),FALSE)</f>
        <v>0.54488722871600803</v>
      </c>
      <c r="R810">
        <f>ABS(Table2[[#This Row],[Bias_Arima]])</f>
        <v>0.32859583681764004</v>
      </c>
      <c r="S810">
        <f>ABS(Table2[[#This Row],[Bias_WA]])</f>
        <v>1.0333333333333403</v>
      </c>
    </row>
    <row r="811" spans="1:19" x14ac:dyDescent="0.2">
      <c r="A811" t="str">
        <f>CONCATENATE(Table2[[#This Row],[Sector]],YEAR(Table2[[#This Row],[Cutoff]]),ROUNDUP(MONTH(Table2[[#This Row],[Cutoff]])/3,0),YEAR(Table2[[#This Row],[TargetDate]]),ROUNDUP(MONTH(Table2[[#This Row],[TargetDate]])/3,0))</f>
        <v>H Vervoer en opslag2022120223</v>
      </c>
      <c r="B811" t="s">
        <v>26</v>
      </c>
      <c r="C811" s="3">
        <v>44562</v>
      </c>
      <c r="D811" s="3">
        <v>44743</v>
      </c>
      <c r="E811">
        <v>2</v>
      </c>
      <c r="F811">
        <v>5.9788610889110876</v>
      </c>
      <c r="G811">
        <v>5.8</v>
      </c>
      <c r="H811">
        <v>0.17886108891108871</v>
      </c>
      <c r="I811">
        <v>3.0838118777773911</v>
      </c>
      <c r="J811">
        <v>0.17886108891108871</v>
      </c>
      <c r="K811">
        <f>_xlfn.NORM.DIST(Table2[[#This Row],[Bias_RF]],AVERAGE(Table2[Bias_RF]),_xlfn.STDEV.P(Table2[Bias_RF]),FALSE)</f>
        <v>0.28428021450536167</v>
      </c>
      <c r="L811">
        <f>VLOOKUP(Table2[[#This Row],[Key]],[1]!Table1[#Data],7,0)</f>
        <v>6.3882755391259698</v>
      </c>
      <c r="M811">
        <f>VLOOKUP(Table2[[#This Row],[Key]],[1]!Table1[#Data],8,0)</f>
        <v>4.9000000000000004</v>
      </c>
      <c r="N811">
        <f>Table2[[#This Row],[Auto Arima]]-Table2[[#This Row],[Actual]]</f>
        <v>0.58827553912596997</v>
      </c>
      <c r="O811">
        <f>_xlfn.NORM.DIST(Table2[[#This Row],[Bias_Arima]],AVERAGE(Table2[Bias_Arima]),_xlfn.STDEV.P(Table2[Bias_Arima]),FALSE)</f>
        <v>0.29441036497100065</v>
      </c>
      <c r="P811">
        <f>Table2[[#This Row],[WA]]-Table2[[#This Row],[Actual]]</f>
        <v>-0.89999999999999947</v>
      </c>
      <c r="Q811">
        <f>_xlfn.NORM.DIST(Table2[[#This Row],[Bias_WA]],AVERAGE(Table2[Bias_WA]),_xlfn.STDEV.P(Table2[Bias_WA]),FALSE)</f>
        <v>0.63055238523174617</v>
      </c>
      <c r="R811">
        <f>ABS(Table2[[#This Row],[Bias_Arima]])</f>
        <v>0.58827553912596997</v>
      </c>
      <c r="S811">
        <f>ABS(Table2[[#This Row],[Bias_WA]])</f>
        <v>0.89999999999999947</v>
      </c>
    </row>
    <row r="812" spans="1:19" x14ac:dyDescent="0.2">
      <c r="A812" t="str">
        <f>CONCATENATE(Table2[[#This Row],[Sector]],YEAR(Table2[[#This Row],[Cutoff]]),ROUNDUP(MONTH(Table2[[#This Row],[Cutoff]])/3,0),YEAR(Table2[[#This Row],[TargetDate]]),ROUNDUP(MONTH(Table2[[#This Row],[TargetDate]])/3,0))</f>
        <v>H Vervoer en opslag2022120224</v>
      </c>
      <c r="B812" t="s">
        <v>26</v>
      </c>
      <c r="C812" s="3">
        <v>44562</v>
      </c>
      <c r="D812" s="3">
        <v>44835</v>
      </c>
      <c r="E812">
        <v>3</v>
      </c>
      <c r="F812">
        <v>5.9788610889110876</v>
      </c>
      <c r="G812">
        <v>6.5</v>
      </c>
      <c r="H812">
        <v>0.52113891108891153</v>
      </c>
      <c r="I812">
        <v>8.0175217090601762</v>
      </c>
      <c r="J812">
        <v>-0.52113891108891153</v>
      </c>
      <c r="K812">
        <f>_xlfn.NORM.DIST(Table2[[#This Row],[Bias_RF]],AVERAGE(Table2[Bias_RF]),_xlfn.STDEV.P(Table2[Bias_RF]),FALSE)</f>
        <v>0.53629386513373178</v>
      </c>
      <c r="L812">
        <f>VLOOKUP(Table2[[#This Row],[Key]],[1]!Table1[#Data],7,0)</f>
        <v>6.7848293063744096</v>
      </c>
      <c r="M812">
        <f>VLOOKUP(Table2[[#This Row],[Key]],[1]!Table1[#Data],8,0)</f>
        <v>5.5666666666666602</v>
      </c>
      <c r="N812">
        <f>Table2[[#This Row],[Auto Arima]]-Table2[[#This Row],[Actual]]</f>
        <v>0.28482930637440962</v>
      </c>
      <c r="O812">
        <f>_xlfn.NORM.DIST(Table2[[#This Row],[Bias_Arima]],AVERAGE(Table2[Bias_Arima]),_xlfn.STDEV.P(Table2[Bias_Arima]),FALSE)</f>
        <v>0.50348150258779556</v>
      </c>
      <c r="P812">
        <f>Table2[[#This Row],[WA]]-Table2[[#This Row],[Actual]]</f>
        <v>-0.93333333333333979</v>
      </c>
      <c r="Q812">
        <f>_xlfn.NORM.DIST(Table2[[#This Row],[Bias_WA]],AVERAGE(Table2[Bias_WA]),_xlfn.STDEV.P(Table2[Bias_WA]),FALSE)</f>
        <v>0.61118960025546065</v>
      </c>
      <c r="R812">
        <f>ABS(Table2[[#This Row],[Bias_Arima]])</f>
        <v>0.28482930637440962</v>
      </c>
      <c r="S812">
        <f>ABS(Table2[[#This Row],[Bias_WA]])</f>
        <v>0.93333333333333979</v>
      </c>
    </row>
    <row r="813" spans="1:19" x14ac:dyDescent="0.2">
      <c r="A813" t="str">
        <f>CONCATENATE(Table2[[#This Row],[Sector]],YEAR(Table2[[#This Row],[Cutoff]]),ROUNDUP(MONTH(Table2[[#This Row],[Cutoff]])/3,0),YEAR(Table2[[#This Row],[TargetDate]]),ROUNDUP(MONTH(Table2[[#This Row],[TargetDate]])/3,0))</f>
        <v>H Vervoer en opslag2022120231</v>
      </c>
      <c r="B813" t="s">
        <v>26</v>
      </c>
      <c r="C813" s="3">
        <v>44562</v>
      </c>
      <c r="D813" s="3">
        <v>44927</v>
      </c>
      <c r="E813">
        <v>4</v>
      </c>
      <c r="F813">
        <v>4.6254503121878123</v>
      </c>
      <c r="G813">
        <v>6.8</v>
      </c>
      <c r="H813">
        <v>2.174549687812187</v>
      </c>
      <c r="I813">
        <v>31.978671879590991</v>
      </c>
      <c r="J813">
        <v>-2.174549687812187</v>
      </c>
      <c r="K813">
        <f>_xlfn.NORM.DIST(Table2[[#This Row],[Bias_RF]],AVERAGE(Table2[Bias_RF]),_xlfn.STDEV.P(Table2[Bias_RF]),FALSE)</f>
        <v>6.319478343924155E-2</v>
      </c>
      <c r="L813">
        <f>VLOOKUP(Table2[[#This Row],[Key]],[1]!Table1[#Data],7,0)</f>
        <v>6.4880670065724297</v>
      </c>
      <c r="M813">
        <f>VLOOKUP(Table2[[#This Row],[Key]],[1]!Table1[#Data],8,0)</f>
        <v>6.1333333333333302</v>
      </c>
      <c r="N813">
        <f>Table2[[#This Row],[Auto Arima]]-Table2[[#This Row],[Actual]]</f>
        <v>-0.31193299342757008</v>
      </c>
      <c r="O813">
        <f>_xlfn.NORM.DIST(Table2[[#This Row],[Bias_Arima]],AVERAGE(Table2[Bias_Arima]),_xlfn.STDEV.P(Table2[Bias_Arima]),FALSE)</f>
        <v>0.66134619269171224</v>
      </c>
      <c r="P813">
        <f>Table2[[#This Row],[WA]]-Table2[[#This Row],[Actual]]</f>
        <v>-0.66666666666666963</v>
      </c>
      <c r="Q813">
        <f>_xlfn.NORM.DIST(Table2[[#This Row],[Bias_WA]],AVERAGE(Table2[Bias_WA]),_xlfn.STDEV.P(Table2[Bias_WA]),FALSE)</f>
        <v>0.71030881435070081</v>
      </c>
      <c r="R813">
        <f>ABS(Table2[[#This Row],[Bias_Arima]])</f>
        <v>0.31193299342757008</v>
      </c>
      <c r="S813">
        <f>ABS(Table2[[#This Row],[Bias_WA]])</f>
        <v>0.66666666666666963</v>
      </c>
    </row>
    <row r="814" spans="1:19" x14ac:dyDescent="0.2">
      <c r="A814" t="str">
        <f>CONCATENATE(Table2[[#This Row],[Sector]],YEAR(Table2[[#This Row],[Cutoff]]),ROUNDUP(MONTH(Table2[[#This Row],[Cutoff]])/3,0),YEAR(Table2[[#This Row],[TargetDate]]),ROUNDUP(MONTH(Table2[[#This Row],[TargetDate]])/3,0))</f>
        <v>H Vervoer en opslag2022120232</v>
      </c>
      <c r="B814" t="s">
        <v>26</v>
      </c>
      <c r="C814" s="3">
        <v>44562</v>
      </c>
      <c r="D814" s="3">
        <v>45017</v>
      </c>
      <c r="E814">
        <v>5</v>
      </c>
      <c r="F814">
        <v>4.6254503121878123</v>
      </c>
      <c r="G814">
        <v>6.1</v>
      </c>
      <c r="H814">
        <v>1.4745496878121871</v>
      </c>
      <c r="I814">
        <v>24.17294570183914</v>
      </c>
      <c r="J814">
        <v>-1.4745496878121871</v>
      </c>
      <c r="K814">
        <f>_xlfn.NORM.DIST(Table2[[#This Row],[Bias_RF]],AVERAGE(Table2[Bias_RF]),_xlfn.STDEV.P(Table2[Bias_RF]),FALSE)</f>
        <v>0.29163107849533487</v>
      </c>
      <c r="L814">
        <f>VLOOKUP(Table2[[#This Row],[Key]],[1]!Table1[#Data],7,0)</f>
        <v>6.1217247986075201</v>
      </c>
      <c r="M814">
        <f>VLOOKUP(Table2[[#This Row],[Key]],[1]!Table1[#Data],8,0)</f>
        <v>5.1666666666666599</v>
      </c>
      <c r="N814">
        <f>Table2[[#This Row],[Auto Arima]]-Table2[[#This Row],[Actual]]</f>
        <v>2.1724798607520412E-2</v>
      </c>
      <c r="O814">
        <f>_xlfn.NORM.DIST(Table2[[#This Row],[Bias_Arima]],AVERAGE(Table2[Bias_Arima]),_xlfn.STDEV.P(Table2[Bias_Arima]),FALSE)</f>
        <v>0.6452647189341657</v>
      </c>
      <c r="P814">
        <f>Table2[[#This Row],[WA]]-Table2[[#This Row],[Actual]]</f>
        <v>-0.93333333333333979</v>
      </c>
      <c r="Q814">
        <f>_xlfn.NORM.DIST(Table2[[#This Row],[Bias_WA]],AVERAGE(Table2[Bias_WA]),_xlfn.STDEV.P(Table2[Bias_WA]),FALSE)</f>
        <v>0.61118960025546065</v>
      </c>
      <c r="R814">
        <f>ABS(Table2[[#This Row],[Bias_Arima]])</f>
        <v>2.1724798607520412E-2</v>
      </c>
      <c r="S814">
        <f>ABS(Table2[[#This Row],[Bias_WA]])</f>
        <v>0.93333333333333979</v>
      </c>
    </row>
    <row r="815" spans="1:19" x14ac:dyDescent="0.2">
      <c r="A815" t="str">
        <f>CONCATENATE(Table2[[#This Row],[Sector]],YEAR(Table2[[#This Row],[Cutoff]]),ROUNDUP(MONTH(Table2[[#This Row],[Cutoff]])/3,0),YEAR(Table2[[#This Row],[TargetDate]]),ROUNDUP(MONTH(Table2[[#This Row],[TargetDate]])/3,0))</f>
        <v>H Vervoer en opslag2022120233</v>
      </c>
      <c r="B815" t="s">
        <v>26</v>
      </c>
      <c r="C815" s="3">
        <v>44562</v>
      </c>
      <c r="D815" s="3">
        <v>45108</v>
      </c>
      <c r="E815">
        <v>6</v>
      </c>
      <c r="F815">
        <v>4.6254503121878123</v>
      </c>
      <c r="G815">
        <v>6</v>
      </c>
      <c r="H815">
        <v>1.3745496878121879</v>
      </c>
      <c r="I815">
        <v>22.90916146353646</v>
      </c>
      <c r="J815">
        <v>-1.3745496878121879</v>
      </c>
      <c r="K815">
        <f>_xlfn.NORM.DIST(Table2[[#This Row],[Bias_RF]],AVERAGE(Table2[Bias_RF]),_xlfn.STDEV.P(Table2[Bias_RF]),FALSE)</f>
        <v>0.33669168771906838</v>
      </c>
      <c r="L815">
        <f>VLOOKUP(Table2[[#This Row],[Key]],[1]!Table1[#Data],7,0)</f>
        <v>5.83902646436953</v>
      </c>
      <c r="M815">
        <f>VLOOKUP(Table2[[#This Row],[Key]],[1]!Table1[#Data],8,0)</f>
        <v>4.9000000000000004</v>
      </c>
      <c r="N815">
        <f>Table2[[#This Row],[Auto Arima]]-Table2[[#This Row],[Actual]]</f>
        <v>-0.16097353563047001</v>
      </c>
      <c r="O815">
        <f>_xlfn.NORM.DIST(Table2[[#This Row],[Bias_Arima]],AVERAGE(Table2[Bias_Arima]),_xlfn.STDEV.P(Table2[Bias_Arima]),FALSE)</f>
        <v>0.68083023949792998</v>
      </c>
      <c r="P815">
        <f>Table2[[#This Row],[WA]]-Table2[[#This Row],[Actual]]</f>
        <v>-1.0999999999999996</v>
      </c>
      <c r="Q815">
        <f>_xlfn.NORM.DIST(Table2[[#This Row],[Bias_WA]],AVERAGE(Table2[Bias_WA]),_xlfn.STDEV.P(Table2[Bias_WA]),FALSE)</f>
        <v>0.49586754114892273</v>
      </c>
      <c r="R815">
        <f>ABS(Table2[[#This Row],[Bias_Arima]])</f>
        <v>0.16097353563047001</v>
      </c>
      <c r="S815">
        <f>ABS(Table2[[#This Row],[Bias_WA]])</f>
        <v>1.0999999999999996</v>
      </c>
    </row>
    <row r="816" spans="1:19" x14ac:dyDescent="0.2">
      <c r="A816" t="str">
        <f>CONCATENATE(Table2[[#This Row],[Sector]],YEAR(Table2[[#This Row],[Cutoff]]),ROUNDUP(MONTH(Table2[[#This Row],[Cutoff]])/3,0),YEAR(Table2[[#This Row],[TargetDate]]),ROUNDUP(MONTH(Table2[[#This Row],[TargetDate]])/3,0))</f>
        <v>H Vervoer en opslag2022120234</v>
      </c>
      <c r="B816" t="s">
        <v>26</v>
      </c>
      <c r="C816" s="3">
        <v>44562</v>
      </c>
      <c r="D816" s="3">
        <v>45200</v>
      </c>
      <c r="E816">
        <v>7</v>
      </c>
      <c r="F816">
        <v>4.6254503121878123</v>
      </c>
      <c r="G816">
        <v>6.6</v>
      </c>
      <c r="H816">
        <v>1.9745496878121871</v>
      </c>
      <c r="I816">
        <v>29.917419512305869</v>
      </c>
      <c r="J816">
        <v>-1.9745496878121871</v>
      </c>
      <c r="K816">
        <f>_xlfn.NORM.DIST(Table2[[#This Row],[Bias_RF]],AVERAGE(Table2[Bias_RF]),_xlfn.STDEV.P(Table2[Bias_RF]),FALSE)</f>
        <v>0.10740872067082782</v>
      </c>
      <c r="L816">
        <f>VLOOKUP(Table2[[#This Row],[Key]],[1]!Table1[#Data],7,0)</f>
        <v>6.5198269995364502</v>
      </c>
      <c r="M816">
        <f>VLOOKUP(Table2[[#This Row],[Key]],[1]!Table1[#Data],8,0)</f>
        <v>5.5666666666666602</v>
      </c>
      <c r="N816">
        <f>Table2[[#This Row],[Auto Arima]]-Table2[[#This Row],[Actual]]</f>
        <v>-8.0173000463549471E-2</v>
      </c>
      <c r="O816">
        <f>_xlfn.NORM.DIST(Table2[[#This Row],[Bias_Arima]],AVERAGE(Table2[Bias_Arima]),_xlfn.STDEV.P(Table2[Bias_Arima]),FALSE)</f>
        <v>0.67288697626389971</v>
      </c>
      <c r="P816">
        <f>Table2[[#This Row],[WA]]-Table2[[#This Row],[Actual]]</f>
        <v>-1.0333333333333394</v>
      </c>
      <c r="Q816">
        <f>_xlfn.NORM.DIST(Table2[[#This Row],[Bias_WA]],AVERAGE(Table2[Bias_WA]),_xlfn.STDEV.P(Table2[Bias_WA]),FALSE)</f>
        <v>0.5448872287160087</v>
      </c>
      <c r="R816">
        <f>ABS(Table2[[#This Row],[Bias_Arima]])</f>
        <v>8.0173000463549471E-2</v>
      </c>
      <c r="S816">
        <f>ABS(Table2[[#This Row],[Bias_WA]])</f>
        <v>1.0333333333333394</v>
      </c>
    </row>
    <row r="817" spans="1:19" x14ac:dyDescent="0.2">
      <c r="A817" t="str">
        <f>CONCATENATE(Table2[[#This Row],[Sector]],YEAR(Table2[[#This Row],[Cutoff]]),ROUNDUP(MONTH(Table2[[#This Row],[Cutoff]])/3,0),YEAR(Table2[[#This Row],[TargetDate]]),ROUNDUP(MONTH(Table2[[#This Row],[TargetDate]])/3,0))</f>
        <v>H Vervoer en opslag2022120241</v>
      </c>
      <c r="B817" t="s">
        <v>26</v>
      </c>
      <c r="C817" s="3">
        <v>44562</v>
      </c>
      <c r="D817" s="3">
        <v>45292</v>
      </c>
      <c r="E817">
        <v>8</v>
      </c>
      <c r="F817">
        <v>4.6254503121878123</v>
      </c>
      <c r="G817">
        <v>6.4</v>
      </c>
      <c r="H817">
        <v>1.774549687812188</v>
      </c>
      <c r="I817">
        <v>27.727338872065442</v>
      </c>
      <c r="J817">
        <v>-1.774549687812188</v>
      </c>
      <c r="K817">
        <f>_xlfn.NORM.DIST(Table2[[#This Row],[Bias_RF]],AVERAGE(Table2[Bias_RF]),_xlfn.STDEV.P(Table2[Bias_RF]),FALSE)</f>
        <v>0.16940160049927663</v>
      </c>
      <c r="L817">
        <f>VLOOKUP(Table2[[#This Row],[Key]],[1]!Table1[#Data],7,0)</f>
        <v>6.6335985190086104</v>
      </c>
      <c r="M817">
        <f>VLOOKUP(Table2[[#This Row],[Key]],[1]!Table1[#Data],8,0)</f>
        <v>6.1333333333333302</v>
      </c>
      <c r="N817">
        <f>Table2[[#This Row],[Auto Arima]]-Table2[[#This Row],[Actual]]</f>
        <v>0.23359851900861006</v>
      </c>
      <c r="O817">
        <f>_xlfn.NORM.DIST(Table2[[#This Row],[Bias_Arima]],AVERAGE(Table2[Bias_Arima]),_xlfn.STDEV.P(Table2[Bias_Arima]),FALSE)</f>
        <v>0.5368235282743834</v>
      </c>
      <c r="P817">
        <f>Table2[[#This Row],[WA]]-Table2[[#This Row],[Actual]]</f>
        <v>-0.26666666666667016</v>
      </c>
      <c r="Q817">
        <f>_xlfn.NORM.DIST(Table2[[#This Row],[Bias_WA]],AVERAGE(Table2[Bias_WA]),_xlfn.STDEV.P(Table2[Bias_WA]),FALSE)</f>
        <v>0.58167521131528244</v>
      </c>
      <c r="R817">
        <f>ABS(Table2[[#This Row],[Bias_Arima]])</f>
        <v>0.23359851900861006</v>
      </c>
      <c r="S817">
        <f>ABS(Table2[[#This Row],[Bias_WA]])</f>
        <v>0.26666666666667016</v>
      </c>
    </row>
    <row r="818" spans="1:19" x14ac:dyDescent="0.2">
      <c r="A818" t="str">
        <f>CONCATENATE(Table2[[#This Row],[Sector]],YEAR(Table2[[#This Row],[Cutoff]]),ROUNDUP(MONTH(Table2[[#This Row],[Cutoff]])/3,0),YEAR(Table2[[#This Row],[TargetDate]]),ROUNDUP(MONTH(Table2[[#This Row],[TargetDate]])/3,0))</f>
        <v>H Vervoer en opslag2022220223</v>
      </c>
      <c r="B818" t="s">
        <v>26</v>
      </c>
      <c r="C818" s="3">
        <v>44652</v>
      </c>
      <c r="D818" s="3">
        <v>44743</v>
      </c>
      <c r="E818">
        <v>1</v>
      </c>
      <c r="F818">
        <v>6.0070713980463992</v>
      </c>
      <c r="G818">
        <v>5.8</v>
      </c>
      <c r="H818">
        <v>0.2070713980463994</v>
      </c>
      <c r="I818">
        <v>3.5701965180413699</v>
      </c>
      <c r="J818">
        <v>0.2070713980463994</v>
      </c>
      <c r="K818">
        <f>_xlfn.NORM.DIST(Table2[[#This Row],[Bias_RF]],AVERAGE(Table2[Bias_RF]),_xlfn.STDEV.P(Table2[Bias_RF]),FALSE)</f>
        <v>0.27182976220788896</v>
      </c>
      <c r="L818">
        <f>VLOOKUP(Table2[[#This Row],[Key]],[1]!Table1[#Data],7,0)</f>
        <v>6.28454193963689</v>
      </c>
      <c r="M818">
        <f>VLOOKUP(Table2[[#This Row],[Key]],[1]!Table1[#Data],8,0)</f>
        <v>4.9000000000000004</v>
      </c>
      <c r="N818">
        <f>Table2[[#This Row],[Auto Arima]]-Table2[[#This Row],[Actual]]</f>
        <v>0.48454193963689018</v>
      </c>
      <c r="O818">
        <f>_xlfn.NORM.DIST(Table2[[#This Row],[Bias_Arima]],AVERAGE(Table2[Bias_Arima]),_xlfn.STDEV.P(Table2[Bias_Arima]),FALSE)</f>
        <v>0.36451912955783577</v>
      </c>
      <c r="P818">
        <f>Table2[[#This Row],[WA]]-Table2[[#This Row],[Actual]]</f>
        <v>-0.89999999999999947</v>
      </c>
      <c r="Q818">
        <f>_xlfn.NORM.DIST(Table2[[#This Row],[Bias_WA]],AVERAGE(Table2[Bias_WA]),_xlfn.STDEV.P(Table2[Bias_WA]),FALSE)</f>
        <v>0.63055238523174617</v>
      </c>
      <c r="R818">
        <f>ABS(Table2[[#This Row],[Bias_Arima]])</f>
        <v>0.48454193963689018</v>
      </c>
      <c r="S818">
        <f>ABS(Table2[[#This Row],[Bias_WA]])</f>
        <v>0.89999999999999947</v>
      </c>
    </row>
    <row r="819" spans="1:19" x14ac:dyDescent="0.2">
      <c r="A819" t="str">
        <f>CONCATENATE(Table2[[#This Row],[Sector]],YEAR(Table2[[#This Row],[Cutoff]]),ROUNDUP(MONTH(Table2[[#This Row],[Cutoff]])/3,0),YEAR(Table2[[#This Row],[TargetDate]]),ROUNDUP(MONTH(Table2[[#This Row],[TargetDate]])/3,0))</f>
        <v>H Vervoer en opslag2022220224</v>
      </c>
      <c r="B819" t="s">
        <v>26</v>
      </c>
      <c r="C819" s="3">
        <v>44652</v>
      </c>
      <c r="D819" s="3">
        <v>44835</v>
      </c>
      <c r="E819">
        <v>2</v>
      </c>
      <c r="F819">
        <v>6.0070713980463992</v>
      </c>
      <c r="G819">
        <v>6.5</v>
      </c>
      <c r="H819">
        <v>0.49292860195360078</v>
      </c>
      <c r="I819">
        <v>7.5835169531323201</v>
      </c>
      <c r="J819">
        <v>-0.49292860195360078</v>
      </c>
      <c r="K819">
        <f>_xlfn.NORM.DIST(Table2[[#This Row],[Bias_RF]],AVERAGE(Table2[Bias_RF]),_xlfn.STDEV.P(Table2[Bias_RF]),FALSE)</f>
        <v>0.53209369328982281</v>
      </c>
      <c r="L819">
        <f>VLOOKUP(Table2[[#This Row],[Key]],[1]!Table1[#Data],7,0)</f>
        <v>6.6645623546087798</v>
      </c>
      <c r="M819">
        <f>VLOOKUP(Table2[[#This Row],[Key]],[1]!Table1[#Data],8,0)</f>
        <v>5.5666666666666602</v>
      </c>
      <c r="N819">
        <f>Table2[[#This Row],[Auto Arima]]-Table2[[#This Row],[Actual]]</f>
        <v>0.16456235460877977</v>
      </c>
      <c r="O819">
        <f>_xlfn.NORM.DIST(Table2[[#This Row],[Bias_Arima]],AVERAGE(Table2[Bias_Arima]),_xlfn.STDEV.P(Table2[Bias_Arima]),FALSE)</f>
        <v>0.57823706628198268</v>
      </c>
      <c r="P819">
        <f>Table2[[#This Row],[WA]]-Table2[[#This Row],[Actual]]</f>
        <v>-0.93333333333333979</v>
      </c>
      <c r="Q819">
        <f>_xlfn.NORM.DIST(Table2[[#This Row],[Bias_WA]],AVERAGE(Table2[Bias_WA]),_xlfn.STDEV.P(Table2[Bias_WA]),FALSE)</f>
        <v>0.61118960025546065</v>
      </c>
      <c r="R819">
        <f>ABS(Table2[[#This Row],[Bias_Arima]])</f>
        <v>0.16456235460877977</v>
      </c>
      <c r="S819">
        <f>ABS(Table2[[#This Row],[Bias_WA]])</f>
        <v>0.93333333333333979</v>
      </c>
    </row>
    <row r="820" spans="1:19" x14ac:dyDescent="0.2">
      <c r="A820" t="str">
        <f>CONCATENATE(Table2[[#This Row],[Sector]],YEAR(Table2[[#This Row],[Cutoff]]),ROUNDUP(MONTH(Table2[[#This Row],[Cutoff]])/3,0),YEAR(Table2[[#This Row],[TargetDate]]),ROUNDUP(MONTH(Table2[[#This Row],[TargetDate]])/3,0))</f>
        <v>H Vervoer en opslag2022220231</v>
      </c>
      <c r="B820" t="s">
        <v>26</v>
      </c>
      <c r="C820" s="3">
        <v>44652</v>
      </c>
      <c r="D820" s="3">
        <v>44927</v>
      </c>
      <c r="E820">
        <v>3</v>
      </c>
      <c r="F820">
        <v>4.6439896827029177</v>
      </c>
      <c r="G820">
        <v>6.8</v>
      </c>
      <c r="H820">
        <v>2.1560103172970821</v>
      </c>
      <c r="I820">
        <v>31.70603407789827</v>
      </c>
      <c r="J820">
        <v>-2.1560103172970821</v>
      </c>
      <c r="K820">
        <f>_xlfn.NORM.DIST(Table2[[#This Row],[Bias_RF]],AVERAGE(Table2[Bias_RF]),_xlfn.STDEV.P(Table2[Bias_RF]),FALSE)</f>
        <v>6.6588707703527705E-2</v>
      </c>
      <c r="L820">
        <f>VLOOKUP(Table2[[#This Row],[Key]],[1]!Table1[#Data],7,0)</f>
        <v>6.4022793886037803</v>
      </c>
      <c r="M820">
        <f>VLOOKUP(Table2[[#This Row],[Key]],[1]!Table1[#Data],8,0)</f>
        <v>6.1333333333333302</v>
      </c>
      <c r="N820">
        <f>Table2[[#This Row],[Auto Arima]]-Table2[[#This Row],[Actual]]</f>
        <v>-0.3977206113962195</v>
      </c>
      <c r="O820">
        <f>_xlfn.NORM.DIST(Table2[[#This Row],[Bias_Arima]],AVERAGE(Table2[Bias_Arima]),_xlfn.STDEV.P(Table2[Bias_Arima]),FALSE)</f>
        <v>0.63156036316480313</v>
      </c>
      <c r="P820">
        <f>Table2[[#This Row],[WA]]-Table2[[#This Row],[Actual]]</f>
        <v>-0.66666666666666963</v>
      </c>
      <c r="Q820">
        <f>_xlfn.NORM.DIST(Table2[[#This Row],[Bias_WA]],AVERAGE(Table2[Bias_WA]),_xlfn.STDEV.P(Table2[Bias_WA]),FALSE)</f>
        <v>0.71030881435070081</v>
      </c>
      <c r="R820">
        <f>ABS(Table2[[#This Row],[Bias_Arima]])</f>
        <v>0.3977206113962195</v>
      </c>
      <c r="S820">
        <f>ABS(Table2[[#This Row],[Bias_WA]])</f>
        <v>0.66666666666666963</v>
      </c>
    </row>
    <row r="821" spans="1:19" x14ac:dyDescent="0.2">
      <c r="A821" t="str">
        <f>CONCATENATE(Table2[[#This Row],[Sector]],YEAR(Table2[[#This Row],[Cutoff]]),ROUNDUP(MONTH(Table2[[#This Row],[Cutoff]])/3,0),YEAR(Table2[[#This Row],[TargetDate]]),ROUNDUP(MONTH(Table2[[#This Row],[TargetDate]])/3,0))</f>
        <v>H Vervoer en opslag2022220232</v>
      </c>
      <c r="B821" t="s">
        <v>26</v>
      </c>
      <c r="C821" s="3">
        <v>44652</v>
      </c>
      <c r="D821" s="3">
        <v>45017</v>
      </c>
      <c r="E821">
        <v>4</v>
      </c>
      <c r="F821">
        <v>4.6439896827029177</v>
      </c>
      <c r="G821">
        <v>6.1</v>
      </c>
      <c r="H821">
        <v>1.456010317297082</v>
      </c>
      <c r="I821">
        <v>23.86902159503413</v>
      </c>
      <c r="J821">
        <v>-1.456010317297082</v>
      </c>
      <c r="K821">
        <f>_xlfn.NORM.DIST(Table2[[#This Row],[Bias_RF]],AVERAGE(Table2[Bias_RF]),_xlfn.STDEV.P(Table2[Bias_RF]),FALSE)</f>
        <v>0.2999267968177397</v>
      </c>
      <c r="L821">
        <f>VLOOKUP(Table2[[#This Row],[Key]],[1]!Table1[#Data],7,0)</f>
        <v>6.15656821824129</v>
      </c>
      <c r="M821">
        <f>VLOOKUP(Table2[[#This Row],[Key]],[1]!Table1[#Data],8,0)</f>
        <v>5.6</v>
      </c>
      <c r="N821">
        <f>Table2[[#This Row],[Auto Arima]]-Table2[[#This Row],[Actual]]</f>
        <v>5.6568218241290324E-2</v>
      </c>
      <c r="O821">
        <f>_xlfn.NORM.DIST(Table2[[#This Row],[Bias_Arima]],AVERAGE(Table2[Bias_Arima]),_xlfn.STDEV.P(Table2[Bias_Arima]),FALSE)</f>
        <v>0.63168283292127625</v>
      </c>
      <c r="P821">
        <f>Table2[[#This Row],[WA]]-Table2[[#This Row],[Actual]]</f>
        <v>-0.5</v>
      </c>
      <c r="Q821">
        <f>_xlfn.NORM.DIST(Table2[[#This Row],[Bias_WA]],AVERAGE(Table2[Bias_WA]),_xlfn.STDEV.P(Table2[Bias_WA]),FALSE)</f>
        <v>0.69538607388356477</v>
      </c>
      <c r="R821">
        <f>ABS(Table2[[#This Row],[Bias_Arima]])</f>
        <v>5.6568218241290324E-2</v>
      </c>
      <c r="S821">
        <f>ABS(Table2[[#This Row],[Bias_WA]])</f>
        <v>0.5</v>
      </c>
    </row>
    <row r="822" spans="1:19" x14ac:dyDescent="0.2">
      <c r="A822" t="str">
        <f>CONCATENATE(Table2[[#This Row],[Sector]],YEAR(Table2[[#This Row],[Cutoff]]),ROUNDUP(MONTH(Table2[[#This Row],[Cutoff]])/3,0),YEAR(Table2[[#This Row],[TargetDate]]),ROUNDUP(MONTH(Table2[[#This Row],[TargetDate]])/3,0))</f>
        <v>H Vervoer en opslag2022220233</v>
      </c>
      <c r="B822" t="s">
        <v>26</v>
      </c>
      <c r="C822" s="3">
        <v>44652</v>
      </c>
      <c r="D822" s="3">
        <v>45108</v>
      </c>
      <c r="E822">
        <v>5</v>
      </c>
      <c r="F822">
        <v>4.6439896827029177</v>
      </c>
      <c r="G822">
        <v>6</v>
      </c>
      <c r="H822">
        <v>1.3560103172970821</v>
      </c>
      <c r="I822">
        <v>22.600171954951371</v>
      </c>
      <c r="J822">
        <v>-1.3560103172970821</v>
      </c>
      <c r="K822">
        <f>_xlfn.NORM.DIST(Table2[[#This Row],[Bias_RF]],AVERAGE(Table2[Bias_RF]),_xlfn.STDEV.P(Table2[Bias_RF]),FALSE)</f>
        <v>0.34507098771601169</v>
      </c>
      <c r="L822">
        <f>VLOOKUP(Table2[[#This Row],[Key]],[1]!Table1[#Data],7,0)</f>
        <v>5.7652669873972302</v>
      </c>
      <c r="M822">
        <f>VLOOKUP(Table2[[#This Row],[Key]],[1]!Table1[#Data],8,0)</f>
        <v>4.9000000000000004</v>
      </c>
      <c r="N822">
        <f>Table2[[#This Row],[Auto Arima]]-Table2[[#This Row],[Actual]]</f>
        <v>-0.2347330126027698</v>
      </c>
      <c r="O822">
        <f>_xlfn.NORM.DIST(Table2[[#This Row],[Bias_Arima]],AVERAGE(Table2[Bias_Arima]),_xlfn.STDEV.P(Table2[Bias_Arima]),FALSE)</f>
        <v>0.6768301227485467</v>
      </c>
      <c r="P822">
        <f>Table2[[#This Row],[WA]]-Table2[[#This Row],[Actual]]</f>
        <v>-1.0999999999999996</v>
      </c>
      <c r="Q822">
        <f>_xlfn.NORM.DIST(Table2[[#This Row],[Bias_WA]],AVERAGE(Table2[Bias_WA]),_xlfn.STDEV.P(Table2[Bias_WA]),FALSE)</f>
        <v>0.49586754114892273</v>
      </c>
      <c r="R822">
        <f>ABS(Table2[[#This Row],[Bias_Arima]])</f>
        <v>0.2347330126027698</v>
      </c>
      <c r="S822">
        <f>ABS(Table2[[#This Row],[Bias_WA]])</f>
        <v>1.0999999999999996</v>
      </c>
    </row>
    <row r="823" spans="1:19" x14ac:dyDescent="0.2">
      <c r="A823" t="str">
        <f>CONCATENATE(Table2[[#This Row],[Sector]],YEAR(Table2[[#This Row],[Cutoff]]),ROUNDUP(MONTH(Table2[[#This Row],[Cutoff]])/3,0),YEAR(Table2[[#This Row],[TargetDate]]),ROUNDUP(MONTH(Table2[[#This Row],[TargetDate]])/3,0))</f>
        <v>H Vervoer en opslag2022220234</v>
      </c>
      <c r="B823" t="s">
        <v>26</v>
      </c>
      <c r="C823" s="3">
        <v>44652</v>
      </c>
      <c r="D823" s="3">
        <v>45200</v>
      </c>
      <c r="E823">
        <v>6</v>
      </c>
      <c r="F823">
        <v>4.6439896827029177</v>
      </c>
      <c r="G823">
        <v>6.6</v>
      </c>
      <c r="H823">
        <v>1.956010317297082</v>
      </c>
      <c r="I823">
        <v>29.636519959046701</v>
      </c>
      <c r="J823">
        <v>-1.956010317297082</v>
      </c>
      <c r="K823">
        <f>_xlfn.NORM.DIST(Table2[[#This Row],[Bias_RF]],AVERAGE(Table2[Bias_RF]),_xlfn.STDEV.P(Table2[Bias_RF]),FALSE)</f>
        <v>0.11239528020692872</v>
      </c>
      <c r="L823">
        <f>VLOOKUP(Table2[[#This Row],[Key]],[1]!Table1[#Data],7,0)</f>
        <v>6.4591183239612402</v>
      </c>
      <c r="M823">
        <f>VLOOKUP(Table2[[#This Row],[Key]],[1]!Table1[#Data],8,0)</f>
        <v>5.5666666666666602</v>
      </c>
      <c r="N823">
        <f>Table2[[#This Row],[Auto Arima]]-Table2[[#This Row],[Actual]]</f>
        <v>-0.14088167603875945</v>
      </c>
      <c r="O823">
        <f>_xlfn.NORM.DIST(Table2[[#This Row],[Bias_Arima]],AVERAGE(Table2[Bias_Arima]),_xlfn.STDEV.P(Table2[Bias_Arima]),FALSE)</f>
        <v>0.68005352263552821</v>
      </c>
      <c r="P823">
        <f>Table2[[#This Row],[WA]]-Table2[[#This Row],[Actual]]</f>
        <v>-1.0333333333333394</v>
      </c>
      <c r="Q823">
        <f>_xlfn.NORM.DIST(Table2[[#This Row],[Bias_WA]],AVERAGE(Table2[Bias_WA]),_xlfn.STDEV.P(Table2[Bias_WA]),FALSE)</f>
        <v>0.5448872287160087</v>
      </c>
      <c r="R823">
        <f>ABS(Table2[[#This Row],[Bias_Arima]])</f>
        <v>0.14088167603875945</v>
      </c>
      <c r="S823">
        <f>ABS(Table2[[#This Row],[Bias_WA]])</f>
        <v>1.0333333333333394</v>
      </c>
    </row>
    <row r="824" spans="1:19" x14ac:dyDescent="0.2">
      <c r="A824" t="str">
        <f>CONCATENATE(Table2[[#This Row],[Sector]],YEAR(Table2[[#This Row],[Cutoff]]),ROUNDUP(MONTH(Table2[[#This Row],[Cutoff]])/3,0),YEAR(Table2[[#This Row],[TargetDate]]),ROUNDUP(MONTH(Table2[[#This Row],[TargetDate]])/3,0))</f>
        <v>H Vervoer en opslag2022220241</v>
      </c>
      <c r="B824" t="s">
        <v>26</v>
      </c>
      <c r="C824" s="3">
        <v>44652</v>
      </c>
      <c r="D824" s="3">
        <v>45292</v>
      </c>
      <c r="E824">
        <v>7</v>
      </c>
      <c r="F824">
        <v>4.6439896827029177</v>
      </c>
      <c r="G824">
        <v>6.4</v>
      </c>
      <c r="H824">
        <v>1.7560103172970829</v>
      </c>
      <c r="I824">
        <v>27.437661207766919</v>
      </c>
      <c r="J824">
        <v>-1.7560103172970829</v>
      </c>
      <c r="K824">
        <f>_xlfn.NORM.DIST(Table2[[#This Row],[Bias_RF]],AVERAGE(Table2[Bias_RF]),_xlfn.STDEV.P(Table2[Bias_RF]),FALSE)</f>
        <v>0.17604156214149064</v>
      </c>
      <c r="L824">
        <f>VLOOKUP(Table2[[#This Row],[Key]],[1]!Table1[#Data],7,0)</f>
        <v>6.5905553231724499</v>
      </c>
      <c r="M824">
        <f>VLOOKUP(Table2[[#This Row],[Key]],[1]!Table1[#Data],8,0)</f>
        <v>6.1333333333333302</v>
      </c>
      <c r="N824">
        <f>Table2[[#This Row],[Auto Arima]]-Table2[[#This Row],[Actual]]</f>
        <v>0.1905553231724495</v>
      </c>
      <c r="O824">
        <f>_xlfn.NORM.DIST(Table2[[#This Row],[Bias_Arima]],AVERAGE(Table2[Bias_Arima]),_xlfn.STDEV.P(Table2[Bias_Arima]),FALSE)</f>
        <v>0.56319913839973057</v>
      </c>
      <c r="P824">
        <f>Table2[[#This Row],[WA]]-Table2[[#This Row],[Actual]]</f>
        <v>-0.26666666666667016</v>
      </c>
      <c r="Q824">
        <f>_xlfn.NORM.DIST(Table2[[#This Row],[Bias_WA]],AVERAGE(Table2[Bias_WA]),_xlfn.STDEV.P(Table2[Bias_WA]),FALSE)</f>
        <v>0.58167521131528244</v>
      </c>
      <c r="R824">
        <f>ABS(Table2[[#This Row],[Bias_Arima]])</f>
        <v>0.1905553231724495</v>
      </c>
      <c r="S824">
        <f>ABS(Table2[[#This Row],[Bias_WA]])</f>
        <v>0.26666666666667016</v>
      </c>
    </row>
    <row r="825" spans="1:19" x14ac:dyDescent="0.2">
      <c r="A825" t="str">
        <f>CONCATENATE(Table2[[#This Row],[Sector]],YEAR(Table2[[#This Row],[Cutoff]]),ROUNDUP(MONTH(Table2[[#This Row],[Cutoff]])/3,0),YEAR(Table2[[#This Row],[TargetDate]]),ROUNDUP(MONTH(Table2[[#This Row],[TargetDate]])/3,0))</f>
        <v>H Vervoer en opslag2022220242</v>
      </c>
      <c r="B825" t="s">
        <v>26</v>
      </c>
      <c r="C825" s="3">
        <v>44652</v>
      </c>
      <c r="D825" s="3">
        <v>45383</v>
      </c>
      <c r="E825">
        <v>8</v>
      </c>
      <c r="F825">
        <v>4.6439896827029177</v>
      </c>
      <c r="G825">
        <v>6</v>
      </c>
      <c r="H825">
        <v>1.3560103172970821</v>
      </c>
      <c r="I825">
        <v>22.600171954951371</v>
      </c>
      <c r="J825">
        <v>-1.3560103172970821</v>
      </c>
      <c r="K825">
        <f>_xlfn.NORM.DIST(Table2[[#This Row],[Bias_RF]],AVERAGE(Table2[Bias_RF]),_xlfn.STDEV.P(Table2[Bias_RF]),FALSE)</f>
        <v>0.34507098771601169</v>
      </c>
      <c r="L825">
        <f>VLOOKUP(Table2[[#This Row],[Key]],[1]!Table1[#Data],7,0)</f>
        <v>6.0193264196109899</v>
      </c>
      <c r="M825">
        <f>VLOOKUP(Table2[[#This Row],[Key]],[1]!Table1[#Data],8,0)</f>
        <v>5.6</v>
      </c>
      <c r="N825">
        <f>Table2[[#This Row],[Auto Arima]]-Table2[[#This Row],[Actual]]</f>
        <v>1.9326419610989909E-2</v>
      </c>
      <c r="O825">
        <f>_xlfn.NORM.DIST(Table2[[#This Row],[Bias_Arima]],AVERAGE(Table2[Bias_Arima]),_xlfn.STDEV.P(Table2[Bias_Arima]),FALSE)</f>
        <v>0.64612620421400191</v>
      </c>
      <c r="P825">
        <f>Table2[[#This Row],[WA]]-Table2[[#This Row],[Actual]]</f>
        <v>-0.40000000000000036</v>
      </c>
      <c r="Q825">
        <f>_xlfn.NORM.DIST(Table2[[#This Row],[Bias_WA]],AVERAGE(Table2[Bias_WA]),_xlfn.STDEV.P(Table2[Bias_WA]),FALSE)</f>
        <v>0.65800002201620467</v>
      </c>
      <c r="R825">
        <f>ABS(Table2[[#This Row],[Bias_Arima]])</f>
        <v>1.9326419610989909E-2</v>
      </c>
      <c r="S825">
        <f>ABS(Table2[[#This Row],[Bias_WA]])</f>
        <v>0.40000000000000036</v>
      </c>
    </row>
    <row r="826" spans="1:19" x14ac:dyDescent="0.2">
      <c r="A826" t="str">
        <f>CONCATENATE(Table2[[#This Row],[Sector]],YEAR(Table2[[#This Row],[Cutoff]]),ROUNDUP(MONTH(Table2[[#This Row],[Cutoff]])/3,0),YEAR(Table2[[#This Row],[TargetDate]]),ROUNDUP(MONTH(Table2[[#This Row],[TargetDate]])/3,0))</f>
        <v>H Vervoer en opslag2022320224</v>
      </c>
      <c r="B826" t="s">
        <v>26</v>
      </c>
      <c r="C826" s="3">
        <v>44743</v>
      </c>
      <c r="D826" s="3">
        <v>44835</v>
      </c>
      <c r="E826">
        <v>1</v>
      </c>
      <c r="F826">
        <v>5.9661465330421208</v>
      </c>
      <c r="G826">
        <v>6.5</v>
      </c>
      <c r="H826">
        <v>0.53385346695787916</v>
      </c>
      <c r="I826">
        <v>8.2131302608904484</v>
      </c>
      <c r="J826">
        <v>-0.53385346695787916</v>
      </c>
      <c r="K826">
        <f>_xlfn.NORM.DIST(Table2[[#This Row],[Bias_RF]],AVERAGE(Table2[Bias_RF]),_xlfn.STDEV.P(Table2[Bias_RF]),FALSE)</f>
        <v>0.53793599061263386</v>
      </c>
      <c r="L826">
        <f>VLOOKUP(Table2[[#This Row],[Key]],[1]!Table1[#Data],7,0)</f>
        <v>6.50202265770365</v>
      </c>
      <c r="M826">
        <f>VLOOKUP(Table2[[#This Row],[Key]],[1]!Table1[#Data],8,0)</f>
        <v>5.5666666666666602</v>
      </c>
      <c r="N826">
        <f>Table2[[#This Row],[Auto Arima]]-Table2[[#This Row],[Actual]]</f>
        <v>2.0226577036499549E-3</v>
      </c>
      <c r="O826">
        <f>_xlfn.NORM.DIST(Table2[[#This Row],[Bias_Arima]],AVERAGE(Table2[Bias_Arima]),_xlfn.STDEV.P(Table2[Bias_Arima]),FALSE)</f>
        <v>0.65205192332531003</v>
      </c>
      <c r="P826">
        <f>Table2[[#This Row],[WA]]-Table2[[#This Row],[Actual]]</f>
        <v>-0.93333333333333979</v>
      </c>
      <c r="Q826">
        <f>_xlfn.NORM.DIST(Table2[[#This Row],[Bias_WA]],AVERAGE(Table2[Bias_WA]),_xlfn.STDEV.P(Table2[Bias_WA]),FALSE)</f>
        <v>0.61118960025546065</v>
      </c>
      <c r="R826">
        <f>ABS(Table2[[#This Row],[Bias_Arima]])</f>
        <v>2.0226577036499549E-3</v>
      </c>
      <c r="S826">
        <f>ABS(Table2[[#This Row],[Bias_WA]])</f>
        <v>0.93333333333333979</v>
      </c>
    </row>
    <row r="827" spans="1:19" x14ac:dyDescent="0.2">
      <c r="A827" t="str">
        <f>CONCATENATE(Table2[[#This Row],[Sector]],YEAR(Table2[[#This Row],[Cutoff]]),ROUNDUP(MONTH(Table2[[#This Row],[Cutoff]])/3,0),YEAR(Table2[[#This Row],[TargetDate]]),ROUNDUP(MONTH(Table2[[#This Row],[TargetDate]])/3,0))</f>
        <v>H Vervoer en opslag2022320231</v>
      </c>
      <c r="B827" t="s">
        <v>26</v>
      </c>
      <c r="C827" s="3">
        <v>44743</v>
      </c>
      <c r="D827" s="3">
        <v>44927</v>
      </c>
      <c r="E827">
        <v>2</v>
      </c>
      <c r="F827">
        <v>4.6451013859162851</v>
      </c>
      <c r="G827">
        <v>6.8</v>
      </c>
      <c r="H827">
        <v>2.1548986140837152</v>
      </c>
      <c r="I827">
        <v>31.6896855012311</v>
      </c>
      <c r="J827">
        <v>-2.1548986140837152</v>
      </c>
      <c r="K827">
        <f>_xlfn.NORM.DIST(Table2[[#This Row],[Bias_RF]],AVERAGE(Table2[Bias_RF]),_xlfn.STDEV.P(Table2[Bias_RF]),FALSE)</f>
        <v>6.6796555952570225E-2</v>
      </c>
      <c r="L827">
        <f>VLOOKUP(Table2[[#This Row],[Key]],[1]!Table1[#Data],7,0)</f>
        <v>6.4598110976797098</v>
      </c>
      <c r="M827">
        <f>VLOOKUP(Table2[[#This Row],[Key]],[1]!Table1[#Data],8,0)</f>
        <v>6.1333333333333302</v>
      </c>
      <c r="N827">
        <f>Table2[[#This Row],[Auto Arima]]-Table2[[#This Row],[Actual]]</f>
        <v>-0.34018890232028998</v>
      </c>
      <c r="O827">
        <f>_xlfn.NORM.DIST(Table2[[#This Row],[Bias_Arima]],AVERAGE(Table2[Bias_Arima]),_xlfn.STDEV.P(Table2[Bias_Arima]),FALSE)</f>
        <v>0.65292784636443935</v>
      </c>
      <c r="P827">
        <f>Table2[[#This Row],[WA]]-Table2[[#This Row],[Actual]]</f>
        <v>-0.66666666666666963</v>
      </c>
      <c r="Q827">
        <f>_xlfn.NORM.DIST(Table2[[#This Row],[Bias_WA]],AVERAGE(Table2[Bias_WA]),_xlfn.STDEV.P(Table2[Bias_WA]),FALSE)</f>
        <v>0.71030881435070081</v>
      </c>
      <c r="R827">
        <f>ABS(Table2[[#This Row],[Bias_Arima]])</f>
        <v>0.34018890232028998</v>
      </c>
      <c r="S827">
        <f>ABS(Table2[[#This Row],[Bias_WA]])</f>
        <v>0.66666666666666963</v>
      </c>
    </row>
    <row r="828" spans="1:19" x14ac:dyDescent="0.2">
      <c r="A828" t="str">
        <f>CONCATENATE(Table2[[#This Row],[Sector]],YEAR(Table2[[#This Row],[Cutoff]]),ROUNDUP(MONTH(Table2[[#This Row],[Cutoff]])/3,0),YEAR(Table2[[#This Row],[TargetDate]]),ROUNDUP(MONTH(Table2[[#This Row],[TargetDate]])/3,0))</f>
        <v>H Vervoer en opslag2022320232</v>
      </c>
      <c r="B828" t="s">
        <v>26</v>
      </c>
      <c r="C828" s="3">
        <v>44743</v>
      </c>
      <c r="D828" s="3">
        <v>45017</v>
      </c>
      <c r="E828">
        <v>3</v>
      </c>
      <c r="F828">
        <v>4.6451013859162851</v>
      </c>
      <c r="G828">
        <v>6.1</v>
      </c>
      <c r="H828">
        <v>1.454898614083715</v>
      </c>
      <c r="I828">
        <v>23.850796952192049</v>
      </c>
      <c r="J828">
        <v>-1.454898614083715</v>
      </c>
      <c r="K828">
        <f>_xlfn.NORM.DIST(Table2[[#This Row],[Bias_RF]],AVERAGE(Table2[Bias_RF]),_xlfn.STDEV.P(Table2[Bias_RF]),FALSE)</f>
        <v>0.30042554285902667</v>
      </c>
      <c r="L828">
        <f>VLOOKUP(Table2[[#This Row],[Key]],[1]!Table1[#Data],7,0)</f>
        <v>6.14199721521861</v>
      </c>
      <c r="M828">
        <f>VLOOKUP(Table2[[#This Row],[Key]],[1]!Table1[#Data],8,0)</f>
        <v>5.6</v>
      </c>
      <c r="N828">
        <f>Table2[[#This Row],[Auto Arima]]-Table2[[#This Row],[Actual]]</f>
        <v>4.1997215218610329E-2</v>
      </c>
      <c r="O828">
        <f>_xlfn.NORM.DIST(Table2[[#This Row],[Bias_Arima]],AVERAGE(Table2[Bias_Arima]),_xlfn.STDEV.P(Table2[Bias_Arima]),FALSE)</f>
        <v>0.63760172673771098</v>
      </c>
      <c r="P828">
        <f>Table2[[#This Row],[WA]]-Table2[[#This Row],[Actual]]</f>
        <v>-0.5</v>
      </c>
      <c r="Q828">
        <f>_xlfn.NORM.DIST(Table2[[#This Row],[Bias_WA]],AVERAGE(Table2[Bias_WA]),_xlfn.STDEV.P(Table2[Bias_WA]),FALSE)</f>
        <v>0.69538607388356477</v>
      </c>
      <c r="R828">
        <f>ABS(Table2[[#This Row],[Bias_Arima]])</f>
        <v>4.1997215218610329E-2</v>
      </c>
      <c r="S828">
        <f>ABS(Table2[[#This Row],[Bias_WA]])</f>
        <v>0.5</v>
      </c>
    </row>
    <row r="829" spans="1:19" x14ac:dyDescent="0.2">
      <c r="A829" t="str">
        <f>CONCATENATE(Table2[[#This Row],[Sector]],YEAR(Table2[[#This Row],[Cutoff]]),ROUNDUP(MONTH(Table2[[#This Row],[Cutoff]])/3,0),YEAR(Table2[[#This Row],[TargetDate]]),ROUNDUP(MONTH(Table2[[#This Row],[TargetDate]])/3,0))</f>
        <v>H Vervoer en opslag2022320233</v>
      </c>
      <c r="B829" t="s">
        <v>26</v>
      </c>
      <c r="C829" s="3">
        <v>44743</v>
      </c>
      <c r="D829" s="3">
        <v>45108</v>
      </c>
      <c r="E829">
        <v>4</v>
      </c>
      <c r="F829">
        <v>4.6451013859162851</v>
      </c>
      <c r="G829">
        <v>6</v>
      </c>
      <c r="H829">
        <v>1.3548986140837149</v>
      </c>
      <c r="I829">
        <v>22.58164356806191</v>
      </c>
      <c r="J829">
        <v>-1.3548986140837149</v>
      </c>
      <c r="K829">
        <f>_xlfn.NORM.DIST(Table2[[#This Row],[Bias_RF]],AVERAGE(Table2[Bias_RF]),_xlfn.STDEV.P(Table2[Bias_RF]),FALSE)</f>
        <v>0.34557296637453017</v>
      </c>
      <c r="L829">
        <f>VLOOKUP(Table2[[#This Row],[Key]],[1]!Table1[#Data],7,0)</f>
        <v>5.9136927694511803</v>
      </c>
      <c r="M829">
        <f>VLOOKUP(Table2[[#This Row],[Key]],[1]!Table1[#Data],8,0)</f>
        <v>5.3</v>
      </c>
      <c r="N829">
        <f>Table2[[#This Row],[Auto Arima]]-Table2[[#This Row],[Actual]]</f>
        <v>-8.6307230548819724E-2</v>
      </c>
      <c r="O829">
        <f>_xlfn.NORM.DIST(Table2[[#This Row],[Bias_Arima]],AVERAGE(Table2[Bias_Arima]),_xlfn.STDEV.P(Table2[Bias_Arima]),FALSE)</f>
        <v>0.67393621853085195</v>
      </c>
      <c r="P829">
        <f>Table2[[#This Row],[WA]]-Table2[[#This Row],[Actual]]</f>
        <v>-0.70000000000000018</v>
      </c>
      <c r="Q829">
        <f>_xlfn.NORM.DIST(Table2[[#This Row],[Bias_WA]],AVERAGE(Table2[Bias_WA]),_xlfn.STDEV.P(Table2[Bias_WA]),FALSE)</f>
        <v>0.70578855065157498</v>
      </c>
      <c r="R829">
        <f>ABS(Table2[[#This Row],[Bias_Arima]])</f>
        <v>8.6307230548819724E-2</v>
      </c>
      <c r="S829">
        <f>ABS(Table2[[#This Row],[Bias_WA]])</f>
        <v>0.70000000000000018</v>
      </c>
    </row>
    <row r="830" spans="1:19" x14ac:dyDescent="0.2">
      <c r="A830" t="str">
        <f>CONCATENATE(Table2[[#This Row],[Sector]],YEAR(Table2[[#This Row],[Cutoff]]),ROUNDUP(MONTH(Table2[[#This Row],[Cutoff]])/3,0),YEAR(Table2[[#This Row],[TargetDate]]),ROUNDUP(MONTH(Table2[[#This Row],[TargetDate]])/3,0))</f>
        <v>H Vervoer en opslag2022320234</v>
      </c>
      <c r="B830" t="s">
        <v>26</v>
      </c>
      <c r="C830" s="3">
        <v>44743</v>
      </c>
      <c r="D830" s="3">
        <v>45200</v>
      </c>
      <c r="E830">
        <v>5</v>
      </c>
      <c r="F830">
        <v>4.6451013859162851</v>
      </c>
      <c r="G830">
        <v>6.6</v>
      </c>
      <c r="H830">
        <v>1.954898614083715</v>
      </c>
      <c r="I830">
        <v>29.619675970965371</v>
      </c>
      <c r="J830">
        <v>-1.954898614083715</v>
      </c>
      <c r="K830">
        <f>_xlfn.NORM.DIST(Table2[[#This Row],[Bias_RF]],AVERAGE(Table2[Bias_RF]),_xlfn.STDEV.P(Table2[Bias_RF]),FALSE)</f>
        <v>0.11269924743472669</v>
      </c>
      <c r="L830">
        <f>VLOOKUP(Table2[[#This Row],[Key]],[1]!Table1[#Data],7,0)</f>
        <v>6.51569852503434</v>
      </c>
      <c r="M830">
        <f>VLOOKUP(Table2[[#This Row],[Key]],[1]!Table1[#Data],8,0)</f>
        <v>5.5666666666666602</v>
      </c>
      <c r="N830">
        <f>Table2[[#This Row],[Auto Arima]]-Table2[[#This Row],[Actual]]</f>
        <v>-8.4301474965659651E-2</v>
      </c>
      <c r="O830">
        <f>_xlfn.NORM.DIST(Table2[[#This Row],[Bias_Arima]],AVERAGE(Table2[Bias_Arima]),_xlfn.STDEV.P(Table2[Bias_Arima]),FALSE)</f>
        <v>0.67360108467743696</v>
      </c>
      <c r="P830">
        <f>Table2[[#This Row],[WA]]-Table2[[#This Row],[Actual]]</f>
        <v>-1.0333333333333394</v>
      </c>
      <c r="Q830">
        <f>_xlfn.NORM.DIST(Table2[[#This Row],[Bias_WA]],AVERAGE(Table2[Bias_WA]),_xlfn.STDEV.P(Table2[Bias_WA]),FALSE)</f>
        <v>0.5448872287160087</v>
      </c>
      <c r="R830">
        <f>ABS(Table2[[#This Row],[Bias_Arima]])</f>
        <v>8.4301474965659651E-2</v>
      </c>
      <c r="S830">
        <f>ABS(Table2[[#This Row],[Bias_WA]])</f>
        <v>1.0333333333333394</v>
      </c>
    </row>
    <row r="831" spans="1:19" x14ac:dyDescent="0.2">
      <c r="A831" t="str">
        <f>CONCATENATE(Table2[[#This Row],[Sector]],YEAR(Table2[[#This Row],[Cutoff]]),ROUNDUP(MONTH(Table2[[#This Row],[Cutoff]])/3,0),YEAR(Table2[[#This Row],[TargetDate]]),ROUNDUP(MONTH(Table2[[#This Row],[TargetDate]])/3,0))</f>
        <v>H Vervoer en opslag2022320241</v>
      </c>
      <c r="B831" t="s">
        <v>26</v>
      </c>
      <c r="C831" s="3">
        <v>44743</v>
      </c>
      <c r="D831" s="3">
        <v>45292</v>
      </c>
      <c r="E831">
        <v>6</v>
      </c>
      <c r="F831">
        <v>4.6451013859162851</v>
      </c>
      <c r="G831">
        <v>6.4</v>
      </c>
      <c r="H831">
        <v>1.7548986140837151</v>
      </c>
      <c r="I831">
        <v>27.420290845058052</v>
      </c>
      <c r="J831">
        <v>-1.7548986140837151</v>
      </c>
      <c r="K831">
        <f>_xlfn.NORM.DIST(Table2[[#This Row],[Bias_RF]],AVERAGE(Table2[Bias_RF]),_xlfn.STDEV.P(Table2[Bias_RF]),FALSE)</f>
        <v>0.17644429174074422</v>
      </c>
      <c r="L831">
        <f>VLOOKUP(Table2[[#This Row],[Key]],[1]!Table1[#Data],7,0)</f>
        <v>6.8445344627517004</v>
      </c>
      <c r="M831">
        <f>VLOOKUP(Table2[[#This Row],[Key]],[1]!Table1[#Data],8,0)</f>
        <v>6.1333333333333302</v>
      </c>
      <c r="N831">
        <f>Table2[[#This Row],[Auto Arima]]-Table2[[#This Row],[Actual]]</f>
        <v>0.44453446275170005</v>
      </c>
      <c r="O831">
        <f>_xlfn.NORM.DIST(Table2[[#This Row],[Bias_Arima]],AVERAGE(Table2[Bias_Arima]),_xlfn.STDEV.P(Table2[Bias_Arima]),FALSE)</f>
        <v>0.39251881163389418</v>
      </c>
      <c r="P831">
        <f>Table2[[#This Row],[WA]]-Table2[[#This Row],[Actual]]</f>
        <v>-0.26666666666667016</v>
      </c>
      <c r="Q831">
        <f>_xlfn.NORM.DIST(Table2[[#This Row],[Bias_WA]],AVERAGE(Table2[Bias_WA]),_xlfn.STDEV.P(Table2[Bias_WA]),FALSE)</f>
        <v>0.58167521131528244</v>
      </c>
      <c r="R831">
        <f>ABS(Table2[[#This Row],[Bias_Arima]])</f>
        <v>0.44453446275170005</v>
      </c>
      <c r="S831">
        <f>ABS(Table2[[#This Row],[Bias_WA]])</f>
        <v>0.26666666666667016</v>
      </c>
    </row>
    <row r="832" spans="1:19" x14ac:dyDescent="0.2">
      <c r="A832" t="str">
        <f>CONCATENATE(Table2[[#This Row],[Sector]],YEAR(Table2[[#This Row],[Cutoff]]),ROUNDUP(MONTH(Table2[[#This Row],[Cutoff]])/3,0),YEAR(Table2[[#This Row],[TargetDate]]),ROUNDUP(MONTH(Table2[[#This Row],[TargetDate]])/3,0))</f>
        <v>H Vervoer en opslag2022320242</v>
      </c>
      <c r="B832" t="s">
        <v>26</v>
      </c>
      <c r="C832" s="3">
        <v>44743</v>
      </c>
      <c r="D832" s="3">
        <v>45383</v>
      </c>
      <c r="E832">
        <v>7</v>
      </c>
      <c r="F832">
        <v>4.6451013859162851</v>
      </c>
      <c r="G832">
        <v>6</v>
      </c>
      <c r="H832">
        <v>1.3548986140837149</v>
      </c>
      <c r="I832">
        <v>22.58164356806191</v>
      </c>
      <c r="J832">
        <v>-1.3548986140837149</v>
      </c>
      <c r="K832">
        <f>_xlfn.NORM.DIST(Table2[[#This Row],[Bias_RF]],AVERAGE(Table2[Bias_RF]),_xlfn.STDEV.P(Table2[Bias_RF]),FALSE)</f>
        <v>0.34557296637453017</v>
      </c>
      <c r="L832">
        <f>VLOOKUP(Table2[[#This Row],[Key]],[1]!Table1[#Data],7,0)</f>
        <v>6.2689309232754198</v>
      </c>
      <c r="M832">
        <f>VLOOKUP(Table2[[#This Row],[Key]],[1]!Table1[#Data],8,0)</f>
        <v>5.6</v>
      </c>
      <c r="N832">
        <f>Table2[[#This Row],[Auto Arima]]-Table2[[#This Row],[Actual]]</f>
        <v>0.26893092327541979</v>
      </c>
      <c r="O832">
        <f>_xlfn.NORM.DIST(Table2[[#This Row],[Bias_Arima]],AVERAGE(Table2[Bias_Arima]),_xlfn.STDEV.P(Table2[Bias_Arima]),FALSE)</f>
        <v>0.51402105153010169</v>
      </c>
      <c r="P832">
        <f>Table2[[#This Row],[WA]]-Table2[[#This Row],[Actual]]</f>
        <v>-0.40000000000000036</v>
      </c>
      <c r="Q832">
        <f>_xlfn.NORM.DIST(Table2[[#This Row],[Bias_WA]],AVERAGE(Table2[Bias_WA]),_xlfn.STDEV.P(Table2[Bias_WA]),FALSE)</f>
        <v>0.65800002201620467</v>
      </c>
      <c r="R832">
        <f>ABS(Table2[[#This Row],[Bias_Arima]])</f>
        <v>0.26893092327541979</v>
      </c>
      <c r="S832">
        <f>ABS(Table2[[#This Row],[Bias_WA]])</f>
        <v>0.40000000000000036</v>
      </c>
    </row>
    <row r="833" spans="1:19" x14ac:dyDescent="0.2">
      <c r="A833" t="str">
        <f>CONCATENATE(Table2[[#This Row],[Sector]],YEAR(Table2[[#This Row],[Cutoff]]),ROUNDUP(MONTH(Table2[[#This Row],[Cutoff]])/3,0),YEAR(Table2[[#This Row],[TargetDate]]),ROUNDUP(MONTH(Table2[[#This Row],[TargetDate]])/3,0))</f>
        <v>H Vervoer en opslag2022320243</v>
      </c>
      <c r="B833" t="s">
        <v>26</v>
      </c>
      <c r="C833" s="3">
        <v>44743</v>
      </c>
      <c r="D833" s="3">
        <v>45474</v>
      </c>
      <c r="E833">
        <v>8</v>
      </c>
      <c r="F833">
        <v>4.6451013859162851</v>
      </c>
      <c r="G833">
        <v>5.9</v>
      </c>
      <c r="H833">
        <v>1.2548986140837151</v>
      </c>
      <c r="I833">
        <v>21.26946803531721</v>
      </c>
      <c r="J833">
        <v>-1.2548986140837151</v>
      </c>
      <c r="K833">
        <f>_xlfn.NORM.DIST(Table2[[#This Row],[Bias_RF]],AVERAGE(Table2[Bias_RF]),_xlfn.STDEV.P(Table2[Bias_RF]),FALSE)</f>
        <v>0.39014188701928004</v>
      </c>
      <c r="L833">
        <f>VLOOKUP(Table2[[#This Row],[Key]],[1]!Table1[#Data],7,0)</f>
        <v>5.9063881053447496</v>
      </c>
      <c r="M833">
        <f>VLOOKUP(Table2[[#This Row],[Key]],[1]!Table1[#Data],8,0)</f>
        <v>5.3</v>
      </c>
      <c r="N833">
        <f>Table2[[#This Row],[Auto Arima]]-Table2[[#This Row],[Actual]]</f>
        <v>6.3881053447492064E-3</v>
      </c>
      <c r="O833">
        <f>_xlfn.NORM.DIST(Table2[[#This Row],[Bias_Arima]],AVERAGE(Table2[Bias_Arima]),_xlfn.STDEV.P(Table2[Bias_Arima]),FALSE)</f>
        <v>0.65060538175458571</v>
      </c>
      <c r="P833">
        <f>Table2[[#This Row],[WA]]-Table2[[#This Row],[Actual]]</f>
        <v>-0.60000000000000053</v>
      </c>
      <c r="Q833">
        <f>_xlfn.NORM.DIST(Table2[[#This Row],[Bias_WA]],AVERAGE(Table2[Bias_WA]),_xlfn.STDEV.P(Table2[Bias_WA]),FALSE)</f>
        <v>0.71182880125825787</v>
      </c>
      <c r="R833">
        <f>ABS(Table2[[#This Row],[Bias_Arima]])</f>
        <v>6.3881053447492064E-3</v>
      </c>
      <c r="S833">
        <f>ABS(Table2[[#This Row],[Bias_WA]])</f>
        <v>0.60000000000000053</v>
      </c>
    </row>
    <row r="834" spans="1:19" x14ac:dyDescent="0.2">
      <c r="A834" t="str">
        <f>CONCATENATE(Table2[[#This Row],[Sector]],YEAR(Table2[[#This Row],[Cutoff]]),ROUNDUP(MONTH(Table2[[#This Row],[Cutoff]])/3,0),YEAR(Table2[[#This Row],[TargetDate]]),ROUNDUP(MONTH(Table2[[#This Row],[TargetDate]])/3,0))</f>
        <v>I Horeca2019320194</v>
      </c>
      <c r="B834" t="s">
        <v>27</v>
      </c>
      <c r="C834" s="3">
        <v>43647</v>
      </c>
      <c r="D834" s="3">
        <v>43739</v>
      </c>
      <c r="E834">
        <v>1</v>
      </c>
      <c r="F834">
        <v>2.5531158730158729</v>
      </c>
      <c r="G834">
        <v>2.8</v>
      </c>
      <c r="H834">
        <v>0.2468841269841264</v>
      </c>
      <c r="I834">
        <v>8.8172902494330874</v>
      </c>
      <c r="J834">
        <v>-0.2468841269841264</v>
      </c>
      <c r="K834">
        <f>_xlfn.NORM.DIST(Table2[[#This Row],[Bias_RF]],AVERAGE(Table2[Bias_RF]),_xlfn.STDEV.P(Table2[Bias_RF]),FALSE)</f>
        <v>0.46645412220190241</v>
      </c>
      <c r="L834">
        <f>VLOOKUP(Table2[[#This Row],[Key]],[1]!Table1[#Data],7,0)</f>
        <v>2.9376645720845498</v>
      </c>
      <c r="M834">
        <f>VLOOKUP(Table2[[#This Row],[Key]],[1]!Table1[#Data],8,0)</f>
        <v>2.2666666666666599</v>
      </c>
      <c r="N834">
        <f>Table2[[#This Row],[Auto Arima]]-Table2[[#This Row],[Actual]]</f>
        <v>0.13766457208454996</v>
      </c>
      <c r="O834">
        <f>_xlfn.NORM.DIST(Table2[[#This Row],[Bias_Arima]],AVERAGE(Table2[Bias_Arima]),_xlfn.STDEV.P(Table2[Bias_Arima]),FALSE)</f>
        <v>0.59299124379190582</v>
      </c>
      <c r="P834">
        <f>Table2[[#This Row],[WA]]-Table2[[#This Row],[Actual]]</f>
        <v>-0.53333333333333988</v>
      </c>
      <c r="Q834">
        <f>_xlfn.NORM.DIST(Table2[[#This Row],[Bias_WA]],AVERAGE(Table2[Bias_WA]),_xlfn.STDEV.P(Table2[Bias_WA]),FALSE)</f>
        <v>0.70331215638132416</v>
      </c>
      <c r="R834">
        <f>ABS(Table2[[#This Row],[Bias_Arima]])</f>
        <v>0.13766457208454996</v>
      </c>
      <c r="S834">
        <f>ABS(Table2[[#This Row],[Bias_WA]])</f>
        <v>0.53333333333333988</v>
      </c>
    </row>
    <row r="835" spans="1:19" x14ac:dyDescent="0.2">
      <c r="A835" t="str">
        <f>CONCATENATE(Table2[[#This Row],[Sector]],YEAR(Table2[[#This Row],[Cutoff]]),ROUNDUP(MONTH(Table2[[#This Row],[Cutoff]])/3,0),YEAR(Table2[[#This Row],[TargetDate]]),ROUNDUP(MONTH(Table2[[#This Row],[TargetDate]])/3,0))</f>
        <v>I Horeca2019320201</v>
      </c>
      <c r="B835" t="s">
        <v>27</v>
      </c>
      <c r="C835" s="3">
        <v>43647</v>
      </c>
      <c r="D835" s="3">
        <v>43831</v>
      </c>
      <c r="E835">
        <v>2</v>
      </c>
      <c r="F835">
        <v>2.2680940476190479</v>
      </c>
      <c r="G835">
        <v>3</v>
      </c>
      <c r="H835">
        <v>0.73190595238095213</v>
      </c>
      <c r="I835">
        <v>24.396865079365071</v>
      </c>
      <c r="J835">
        <v>-0.73190595238095213</v>
      </c>
      <c r="K835">
        <f>_xlfn.NORM.DIST(Table2[[#This Row],[Bias_RF]],AVERAGE(Table2[Bias_RF]),_xlfn.STDEV.P(Table2[Bias_RF]),FALSE)</f>
        <v>0.54258187237024513</v>
      </c>
      <c r="L835">
        <f>VLOOKUP(Table2[[#This Row],[Key]],[1]!Table1[#Data],7,0)</f>
        <v>3.0099125594021001</v>
      </c>
      <c r="M835">
        <f>VLOOKUP(Table2[[#This Row],[Key]],[1]!Table1[#Data],8,0)</f>
        <v>2.43333333333333</v>
      </c>
      <c r="N835">
        <f>Table2[[#This Row],[Auto Arima]]-Table2[[#This Row],[Actual]]</f>
        <v>9.9125594021001184E-3</v>
      </c>
      <c r="O835">
        <f>_xlfn.NORM.DIST(Table2[[#This Row],[Bias_Arima]],AVERAGE(Table2[Bias_Arima]),_xlfn.STDEV.P(Table2[Bias_Arima]),FALSE)</f>
        <v>0.64941355000582546</v>
      </c>
      <c r="P835">
        <f>Table2[[#This Row],[WA]]-Table2[[#This Row],[Actual]]</f>
        <v>-0.56666666666666998</v>
      </c>
      <c r="Q835">
        <f>_xlfn.NORM.DIST(Table2[[#This Row],[Bias_WA]],AVERAGE(Table2[Bias_WA]),_xlfn.STDEV.P(Table2[Bias_WA]),FALSE)</f>
        <v>0.70881241059406874</v>
      </c>
      <c r="R835">
        <f>ABS(Table2[[#This Row],[Bias_Arima]])</f>
        <v>9.9125594021001184E-3</v>
      </c>
      <c r="S835">
        <f>ABS(Table2[[#This Row],[Bias_WA]])</f>
        <v>0.56666666666666998</v>
      </c>
    </row>
    <row r="836" spans="1:19" x14ac:dyDescent="0.2">
      <c r="A836" t="str">
        <f>CONCATENATE(Table2[[#This Row],[Sector]],YEAR(Table2[[#This Row],[Cutoff]]),ROUNDUP(MONTH(Table2[[#This Row],[Cutoff]])/3,0),YEAR(Table2[[#This Row],[TargetDate]]),ROUNDUP(MONTH(Table2[[#This Row],[TargetDate]])/3,0))</f>
        <v>I Horeca2019320202</v>
      </c>
      <c r="B836" t="s">
        <v>27</v>
      </c>
      <c r="C836" s="3">
        <v>43647</v>
      </c>
      <c r="D836" s="3">
        <v>43922</v>
      </c>
      <c r="E836">
        <v>3</v>
      </c>
      <c r="F836">
        <v>2.2680940476190479</v>
      </c>
      <c r="G836">
        <v>3</v>
      </c>
      <c r="H836">
        <v>0.73190595238095213</v>
      </c>
      <c r="I836">
        <v>24.396865079365071</v>
      </c>
      <c r="J836">
        <v>-0.73190595238095213</v>
      </c>
      <c r="K836">
        <f>_xlfn.NORM.DIST(Table2[[#This Row],[Bias_RF]],AVERAGE(Table2[Bias_RF]),_xlfn.STDEV.P(Table2[Bias_RF]),FALSE)</f>
        <v>0.54258187237024513</v>
      </c>
      <c r="L836">
        <f>VLOOKUP(Table2[[#This Row],[Key]],[1]!Table1[#Data],7,0)</f>
        <v>3.0099125594021001</v>
      </c>
      <c r="M836">
        <f>VLOOKUP(Table2[[#This Row],[Key]],[1]!Table1[#Data],8,0)</f>
        <v>2.36666666666666</v>
      </c>
      <c r="N836">
        <f>Table2[[#This Row],[Auto Arima]]-Table2[[#This Row],[Actual]]</f>
        <v>9.9125594021001184E-3</v>
      </c>
      <c r="O836">
        <f>_xlfn.NORM.DIST(Table2[[#This Row],[Bias_Arima]],AVERAGE(Table2[Bias_Arima]),_xlfn.STDEV.P(Table2[Bias_Arima]),FALSE)</f>
        <v>0.64941355000582546</v>
      </c>
      <c r="P836">
        <f>Table2[[#This Row],[WA]]-Table2[[#This Row],[Actual]]</f>
        <v>-0.63333333333333997</v>
      </c>
      <c r="Q836">
        <f>_xlfn.NORM.DIST(Table2[[#This Row],[Bias_WA]],AVERAGE(Table2[Bias_WA]),_xlfn.STDEV.P(Table2[Bias_WA]),FALSE)</f>
        <v>0.71232937309261235</v>
      </c>
      <c r="R836">
        <f>ABS(Table2[[#This Row],[Bias_Arima]])</f>
        <v>9.9125594021001184E-3</v>
      </c>
      <c r="S836">
        <f>ABS(Table2[[#This Row],[Bias_WA]])</f>
        <v>0.63333333333333997</v>
      </c>
    </row>
    <row r="837" spans="1:19" x14ac:dyDescent="0.2">
      <c r="A837" t="str">
        <f>CONCATENATE(Table2[[#This Row],[Sector]],YEAR(Table2[[#This Row],[Cutoff]]),ROUNDUP(MONTH(Table2[[#This Row],[Cutoff]])/3,0),YEAR(Table2[[#This Row],[TargetDate]]),ROUNDUP(MONTH(Table2[[#This Row],[TargetDate]])/3,0))</f>
        <v>I Horeca2019320203</v>
      </c>
      <c r="B837" t="s">
        <v>27</v>
      </c>
      <c r="C837" s="3">
        <v>43647</v>
      </c>
      <c r="D837" s="3">
        <v>44013</v>
      </c>
      <c r="E837">
        <v>4</v>
      </c>
      <c r="F837">
        <v>2.2680940476190479</v>
      </c>
      <c r="G837">
        <v>4.0999999999999996</v>
      </c>
      <c r="H837">
        <v>1.831905952380952</v>
      </c>
      <c r="I837">
        <v>44.680632984901273</v>
      </c>
      <c r="J837">
        <v>-1.831905952380952</v>
      </c>
      <c r="K837">
        <f>_xlfn.NORM.DIST(Table2[[#This Row],[Bias_RF]],AVERAGE(Table2[Bias_RF]),_xlfn.STDEV.P(Table2[Bias_RF]),FALSE)</f>
        <v>0.14979300524733091</v>
      </c>
      <c r="L837">
        <f>VLOOKUP(Table2[[#This Row],[Key]],[1]!Table1[#Data],7,0)</f>
        <v>3.0099125594021001</v>
      </c>
      <c r="M837">
        <f>VLOOKUP(Table2[[#This Row],[Key]],[1]!Table1[#Data],8,0)</f>
        <v>2.36666666666666</v>
      </c>
      <c r="N837">
        <f>Table2[[#This Row],[Auto Arima]]-Table2[[#This Row],[Actual]]</f>
        <v>-1.0900874405978995</v>
      </c>
      <c r="O837">
        <f>_xlfn.NORM.DIST(Table2[[#This Row],[Bias_Arima]],AVERAGE(Table2[Bias_Arima]),_xlfn.STDEV.P(Table2[Bias_Arima]),FALSE)</f>
        <v>0.19863978140959285</v>
      </c>
      <c r="P837">
        <f>Table2[[#This Row],[WA]]-Table2[[#This Row],[Actual]]</f>
        <v>-1.7333333333333396</v>
      </c>
      <c r="Q837">
        <f>_xlfn.NORM.DIST(Table2[[#This Row],[Bias_WA]],AVERAGE(Table2[Bias_WA]),_xlfn.STDEV.P(Table2[Bias_WA]),FALSE)</f>
        <v>9.9863537992090079E-2</v>
      </c>
      <c r="R837">
        <f>ABS(Table2[[#This Row],[Bias_Arima]])</f>
        <v>1.0900874405978995</v>
      </c>
      <c r="S837">
        <f>ABS(Table2[[#This Row],[Bias_WA]])</f>
        <v>1.7333333333333396</v>
      </c>
    </row>
    <row r="838" spans="1:19" x14ac:dyDescent="0.2">
      <c r="A838" t="str">
        <f>CONCATENATE(Table2[[#This Row],[Sector]],YEAR(Table2[[#This Row],[Cutoff]]),ROUNDUP(MONTH(Table2[[#This Row],[Cutoff]])/3,0),YEAR(Table2[[#This Row],[TargetDate]]),ROUNDUP(MONTH(Table2[[#This Row],[TargetDate]])/3,0))</f>
        <v>I Horeca2019320204</v>
      </c>
      <c r="B838" t="s">
        <v>27</v>
      </c>
      <c r="C838" s="3">
        <v>43647</v>
      </c>
      <c r="D838" s="3">
        <v>44105</v>
      </c>
      <c r="E838">
        <v>5</v>
      </c>
      <c r="F838">
        <v>2.2680940476190479</v>
      </c>
      <c r="G838">
        <v>4.3</v>
      </c>
      <c r="H838">
        <v>2.031905952380952</v>
      </c>
      <c r="I838">
        <v>47.253626799557033</v>
      </c>
      <c r="J838">
        <v>-2.031905952380952</v>
      </c>
      <c r="K838">
        <f>_xlfn.NORM.DIST(Table2[[#This Row],[Bias_RF]],AVERAGE(Table2[Bias_RF]),_xlfn.STDEV.P(Table2[Bias_RF]),FALSE)</f>
        <v>9.2960577120498086E-2</v>
      </c>
      <c r="L838">
        <f>VLOOKUP(Table2[[#This Row],[Key]],[1]!Table1[#Data],7,0)</f>
        <v>4.89025623138106</v>
      </c>
      <c r="M838">
        <f>VLOOKUP(Table2[[#This Row],[Key]],[1]!Table1[#Data],8,0)</f>
        <v>2.2666666666666599</v>
      </c>
      <c r="N838">
        <f>Table2[[#This Row],[Auto Arima]]-Table2[[#This Row],[Actual]]</f>
        <v>0.5902562313810602</v>
      </c>
      <c r="O838">
        <f>_xlfn.NORM.DIST(Table2[[#This Row],[Bias_Arima]],AVERAGE(Table2[Bias_Arima]),_xlfn.STDEV.P(Table2[Bias_Arima]),FALSE)</f>
        <v>0.29312262304213715</v>
      </c>
      <c r="P838">
        <f>Table2[[#This Row],[WA]]-Table2[[#This Row],[Actual]]</f>
        <v>-2.0333333333333399</v>
      </c>
      <c r="Q838">
        <f>_xlfn.NORM.DIST(Table2[[#This Row],[Bias_WA]],AVERAGE(Table2[Bias_WA]),_xlfn.STDEV.P(Table2[Bias_WA]),FALSE)</f>
        <v>2.9911286297347385E-2</v>
      </c>
      <c r="R838">
        <f>ABS(Table2[[#This Row],[Bias_Arima]])</f>
        <v>0.5902562313810602</v>
      </c>
      <c r="S838">
        <f>ABS(Table2[[#This Row],[Bias_WA]])</f>
        <v>2.0333333333333399</v>
      </c>
    </row>
    <row r="839" spans="1:19" x14ac:dyDescent="0.2">
      <c r="A839" t="str">
        <f>CONCATENATE(Table2[[#This Row],[Sector]],YEAR(Table2[[#This Row],[Cutoff]]),ROUNDUP(MONTH(Table2[[#This Row],[Cutoff]])/3,0),YEAR(Table2[[#This Row],[TargetDate]]),ROUNDUP(MONTH(Table2[[#This Row],[TargetDate]])/3,0))</f>
        <v>I Horeca2019320211</v>
      </c>
      <c r="B839" t="s">
        <v>27</v>
      </c>
      <c r="C839" s="3">
        <v>43647</v>
      </c>
      <c r="D839" s="3">
        <v>44197</v>
      </c>
      <c r="E839">
        <v>6</v>
      </c>
      <c r="F839">
        <v>2.3065809523809522</v>
      </c>
      <c r="G839">
        <v>3.9</v>
      </c>
      <c r="H839">
        <v>1.593419047619048</v>
      </c>
      <c r="I839">
        <v>40.856898656898657</v>
      </c>
      <c r="J839">
        <v>-1.593419047619048</v>
      </c>
      <c r="K839">
        <f>_xlfn.NORM.DIST(Table2[[#This Row],[Bias_RF]],AVERAGE(Table2[Bias_RF]),_xlfn.STDEV.P(Table2[Bias_RF]),FALSE)</f>
        <v>0.23993745052704862</v>
      </c>
      <c r="L839">
        <f>VLOOKUP(Table2[[#This Row],[Key]],[1]!Table1[#Data],7,0)</f>
        <v>4.89025623138106</v>
      </c>
      <c r="M839">
        <f>VLOOKUP(Table2[[#This Row],[Key]],[1]!Table1[#Data],8,0)</f>
        <v>2.43333333333333</v>
      </c>
      <c r="N839">
        <f>Table2[[#This Row],[Auto Arima]]-Table2[[#This Row],[Actual]]</f>
        <v>0.99025623138106011</v>
      </c>
      <c r="O839">
        <f>_xlfn.NORM.DIST(Table2[[#This Row],[Bias_Arima]],AVERAGE(Table2[Bias_Arima]),_xlfn.STDEV.P(Table2[Bias_Arima]),FALSE)</f>
        <v>9.5690783159229395E-2</v>
      </c>
      <c r="P839">
        <f>Table2[[#This Row],[WA]]-Table2[[#This Row],[Actual]]</f>
        <v>-1.4666666666666699</v>
      </c>
      <c r="Q839">
        <f>_xlfn.NORM.DIST(Table2[[#This Row],[Bias_WA]],AVERAGE(Table2[Bias_WA]),_xlfn.STDEV.P(Table2[Bias_WA]),FALSE)</f>
        <v>0.22916897803011341</v>
      </c>
      <c r="R839">
        <f>ABS(Table2[[#This Row],[Bias_Arima]])</f>
        <v>0.99025623138106011</v>
      </c>
      <c r="S839">
        <f>ABS(Table2[[#This Row],[Bias_WA]])</f>
        <v>1.4666666666666699</v>
      </c>
    </row>
    <row r="840" spans="1:19" x14ac:dyDescent="0.2">
      <c r="A840" t="str">
        <f>CONCATENATE(Table2[[#This Row],[Sector]],YEAR(Table2[[#This Row],[Cutoff]]),ROUNDUP(MONTH(Table2[[#This Row],[Cutoff]])/3,0),YEAR(Table2[[#This Row],[TargetDate]]),ROUNDUP(MONTH(Table2[[#This Row],[TargetDate]])/3,0))</f>
        <v>I Horeca2019320212</v>
      </c>
      <c r="B840" t="s">
        <v>27</v>
      </c>
      <c r="C840" s="3">
        <v>43647</v>
      </c>
      <c r="D840" s="3">
        <v>44287</v>
      </c>
      <c r="E840">
        <v>7</v>
      </c>
      <c r="F840">
        <v>2.3065809523809522</v>
      </c>
      <c r="G840">
        <v>3.4</v>
      </c>
      <c r="H840">
        <v>1.093419047619048</v>
      </c>
      <c r="I840">
        <v>32.159383753501402</v>
      </c>
      <c r="J840">
        <v>-1.093419047619048</v>
      </c>
      <c r="K840">
        <f>_xlfn.NORM.DIST(Table2[[#This Row],[Bias_RF]],AVERAGE(Table2[Bias_RF]),_xlfn.STDEV.P(Table2[Bias_RF]),FALSE)</f>
        <v>0.45619613336666653</v>
      </c>
      <c r="L840">
        <f>VLOOKUP(Table2[[#This Row],[Key]],[1]!Table1[#Data],7,0)</f>
        <v>4.89025623138106</v>
      </c>
      <c r="M840">
        <f>VLOOKUP(Table2[[#This Row],[Key]],[1]!Table1[#Data],8,0)</f>
        <v>2.36666666666666</v>
      </c>
      <c r="N840">
        <f>Table2[[#This Row],[Auto Arima]]-Table2[[#This Row],[Actual]]</f>
        <v>1.4902562313810601</v>
      </c>
      <c r="O840">
        <f>_xlfn.NORM.DIST(Table2[[#This Row],[Bias_Arima]],AVERAGE(Table2[Bias_Arima]),_xlfn.STDEV.P(Table2[Bias_Arima]),FALSE)</f>
        <v>1.2259671237147416E-2</v>
      </c>
      <c r="P840">
        <f>Table2[[#This Row],[WA]]-Table2[[#This Row],[Actual]]</f>
        <v>-1.0333333333333399</v>
      </c>
      <c r="Q840">
        <f>_xlfn.NORM.DIST(Table2[[#This Row],[Bias_WA]],AVERAGE(Table2[Bias_WA]),_xlfn.STDEV.P(Table2[Bias_WA]),FALSE)</f>
        <v>0.54488722871600848</v>
      </c>
      <c r="R840">
        <f>ABS(Table2[[#This Row],[Bias_Arima]])</f>
        <v>1.4902562313810601</v>
      </c>
      <c r="S840">
        <f>ABS(Table2[[#This Row],[Bias_WA]])</f>
        <v>1.0333333333333399</v>
      </c>
    </row>
    <row r="841" spans="1:19" x14ac:dyDescent="0.2">
      <c r="A841" t="str">
        <f>CONCATENATE(Table2[[#This Row],[Sector]],YEAR(Table2[[#This Row],[Cutoff]]),ROUNDUP(MONTH(Table2[[#This Row],[Cutoff]])/3,0),YEAR(Table2[[#This Row],[TargetDate]]),ROUNDUP(MONTH(Table2[[#This Row],[TargetDate]])/3,0))</f>
        <v>I Horeca2019320213</v>
      </c>
      <c r="B841" t="s">
        <v>27</v>
      </c>
      <c r="C841" s="3">
        <v>43647</v>
      </c>
      <c r="D841" s="3">
        <v>44378</v>
      </c>
      <c r="E841">
        <v>8</v>
      </c>
      <c r="F841">
        <v>2.3065809523809522</v>
      </c>
      <c r="G841">
        <v>4.0999999999999996</v>
      </c>
      <c r="H841">
        <v>1.793419047619047</v>
      </c>
      <c r="I841">
        <v>43.741927990708483</v>
      </c>
      <c r="J841">
        <v>-1.793419047619047</v>
      </c>
      <c r="K841">
        <f>_xlfn.NORM.DIST(Table2[[#This Row],[Bias_RF]],AVERAGE(Table2[Bias_RF]),_xlfn.STDEV.P(Table2[Bias_RF]),FALSE)</f>
        <v>0.16279310477289252</v>
      </c>
      <c r="L841">
        <f>VLOOKUP(Table2[[#This Row],[Key]],[1]!Table1[#Data],7,0)</f>
        <v>4.89025623138106</v>
      </c>
      <c r="M841">
        <f>VLOOKUP(Table2[[#This Row],[Key]],[1]!Table1[#Data],8,0)</f>
        <v>2.36666666666666</v>
      </c>
      <c r="N841">
        <f>Table2[[#This Row],[Auto Arima]]-Table2[[#This Row],[Actual]]</f>
        <v>0.79025623138106038</v>
      </c>
      <c r="O841">
        <f>_xlfn.NORM.DIST(Table2[[#This Row],[Bias_Arima]],AVERAGE(Table2[Bias_Arima]),_xlfn.STDEV.P(Table2[Bias_Arima]),FALSE)</f>
        <v>0.17752661779823506</v>
      </c>
      <c r="P841">
        <f>Table2[[#This Row],[WA]]-Table2[[#This Row],[Actual]]</f>
        <v>-1.7333333333333396</v>
      </c>
      <c r="Q841">
        <f>_xlfn.NORM.DIST(Table2[[#This Row],[Bias_WA]],AVERAGE(Table2[Bias_WA]),_xlfn.STDEV.P(Table2[Bias_WA]),FALSE)</f>
        <v>9.9863537992090079E-2</v>
      </c>
      <c r="R841">
        <f>ABS(Table2[[#This Row],[Bias_Arima]])</f>
        <v>0.79025623138106038</v>
      </c>
      <c r="S841">
        <f>ABS(Table2[[#This Row],[Bias_WA]])</f>
        <v>1.7333333333333396</v>
      </c>
    </row>
    <row r="842" spans="1:19" x14ac:dyDescent="0.2">
      <c r="A842" t="str">
        <f>CONCATENATE(Table2[[#This Row],[Sector]],YEAR(Table2[[#This Row],[Cutoff]]),ROUNDUP(MONTH(Table2[[#This Row],[Cutoff]])/3,0),YEAR(Table2[[#This Row],[TargetDate]]),ROUNDUP(MONTH(Table2[[#This Row],[TargetDate]])/3,0))</f>
        <v>I Horeca2019420201</v>
      </c>
      <c r="B842" t="s">
        <v>27</v>
      </c>
      <c r="C842" s="3">
        <v>43739</v>
      </c>
      <c r="D842" s="3">
        <v>43831</v>
      </c>
      <c r="E842">
        <v>1</v>
      </c>
      <c r="F842">
        <v>2.2626083333333331</v>
      </c>
      <c r="G842">
        <v>3</v>
      </c>
      <c r="H842">
        <v>0.73739166666666689</v>
      </c>
      <c r="I842">
        <v>24.57972222222223</v>
      </c>
      <c r="J842">
        <v>-0.73739166666666689</v>
      </c>
      <c r="K842">
        <f>_xlfn.NORM.DIST(Table2[[#This Row],[Bias_RF]],AVERAGE(Table2[Bias_RF]),_xlfn.STDEV.P(Table2[Bias_RF]),FALSE)</f>
        <v>0.54214492779823964</v>
      </c>
      <c r="L842">
        <f>VLOOKUP(Table2[[#This Row],[Key]],[1]!Table1[#Data],7,0)</f>
        <v>2.97224913804147</v>
      </c>
      <c r="M842">
        <f>VLOOKUP(Table2[[#This Row],[Key]],[1]!Table1[#Data],8,0)</f>
        <v>2.43333333333333</v>
      </c>
      <c r="N842">
        <f>Table2[[#This Row],[Auto Arima]]-Table2[[#This Row],[Actual]]</f>
        <v>-2.7750861958530049E-2</v>
      </c>
      <c r="O842">
        <f>_xlfn.NORM.DIST(Table2[[#This Row],[Bias_Arima]],AVERAGE(Table2[Bias_Arima]),_xlfn.STDEV.P(Table2[Bias_Arima]),FALSE)</f>
        <v>0.66102446431047468</v>
      </c>
      <c r="P842">
        <f>Table2[[#This Row],[WA]]-Table2[[#This Row],[Actual]]</f>
        <v>-0.56666666666666998</v>
      </c>
      <c r="Q842">
        <f>_xlfn.NORM.DIST(Table2[[#This Row],[Bias_WA]],AVERAGE(Table2[Bias_WA]),_xlfn.STDEV.P(Table2[Bias_WA]),FALSE)</f>
        <v>0.70881241059406874</v>
      </c>
      <c r="R842">
        <f>ABS(Table2[[#This Row],[Bias_Arima]])</f>
        <v>2.7750861958530049E-2</v>
      </c>
      <c r="S842">
        <f>ABS(Table2[[#This Row],[Bias_WA]])</f>
        <v>0.56666666666666998</v>
      </c>
    </row>
    <row r="843" spans="1:19" x14ac:dyDescent="0.2">
      <c r="A843" t="str">
        <f>CONCATENATE(Table2[[#This Row],[Sector]],YEAR(Table2[[#This Row],[Cutoff]]),ROUNDUP(MONTH(Table2[[#This Row],[Cutoff]])/3,0),YEAR(Table2[[#This Row],[TargetDate]]),ROUNDUP(MONTH(Table2[[#This Row],[TargetDate]])/3,0))</f>
        <v>I Horeca2019420202</v>
      </c>
      <c r="B843" t="s">
        <v>27</v>
      </c>
      <c r="C843" s="3">
        <v>43739</v>
      </c>
      <c r="D843" s="3">
        <v>43922</v>
      </c>
      <c r="E843">
        <v>2</v>
      </c>
      <c r="F843">
        <v>2.2626083333333331</v>
      </c>
      <c r="G843">
        <v>3</v>
      </c>
      <c r="H843">
        <v>0.73739166666666689</v>
      </c>
      <c r="I843">
        <v>24.57972222222223</v>
      </c>
      <c r="J843">
        <v>-0.73739166666666689</v>
      </c>
      <c r="K843">
        <f>_xlfn.NORM.DIST(Table2[[#This Row],[Bias_RF]],AVERAGE(Table2[Bias_RF]),_xlfn.STDEV.P(Table2[Bias_RF]),FALSE)</f>
        <v>0.54214492779823964</v>
      </c>
      <c r="L843">
        <f>VLOOKUP(Table2[[#This Row],[Key]],[1]!Table1[#Data],7,0)</f>
        <v>2.9364022746802001</v>
      </c>
      <c r="M843">
        <f>VLOOKUP(Table2[[#This Row],[Key]],[1]!Table1[#Data],8,0)</f>
        <v>2.36666666666666</v>
      </c>
      <c r="N843">
        <f>Table2[[#This Row],[Auto Arima]]-Table2[[#This Row],[Actual]]</f>
        <v>-6.3597725319799903E-2</v>
      </c>
      <c r="O843">
        <f>_xlfn.NORM.DIST(Table2[[#This Row],[Bias_Arima]],AVERAGE(Table2[Bias_Arima]),_xlfn.STDEV.P(Table2[Bias_Arima]),FALSE)</f>
        <v>0.66969270139604575</v>
      </c>
      <c r="P843">
        <f>Table2[[#This Row],[WA]]-Table2[[#This Row],[Actual]]</f>
        <v>-0.63333333333333997</v>
      </c>
      <c r="Q843">
        <f>_xlfn.NORM.DIST(Table2[[#This Row],[Bias_WA]],AVERAGE(Table2[Bias_WA]),_xlfn.STDEV.P(Table2[Bias_WA]),FALSE)</f>
        <v>0.71232937309261235</v>
      </c>
      <c r="R843">
        <f>ABS(Table2[[#This Row],[Bias_Arima]])</f>
        <v>6.3597725319799903E-2</v>
      </c>
      <c r="S843">
        <f>ABS(Table2[[#This Row],[Bias_WA]])</f>
        <v>0.63333333333333997</v>
      </c>
    </row>
    <row r="844" spans="1:19" x14ac:dyDescent="0.2">
      <c r="A844" t="str">
        <f>CONCATENATE(Table2[[#This Row],[Sector]],YEAR(Table2[[#This Row],[Cutoff]]),ROUNDUP(MONTH(Table2[[#This Row],[Cutoff]])/3,0),YEAR(Table2[[#This Row],[TargetDate]]),ROUNDUP(MONTH(Table2[[#This Row],[TargetDate]])/3,0))</f>
        <v>I Horeca2019420203</v>
      </c>
      <c r="B844" t="s">
        <v>27</v>
      </c>
      <c r="C844" s="3">
        <v>43739</v>
      </c>
      <c r="D844" s="3">
        <v>44013</v>
      </c>
      <c r="E844">
        <v>3</v>
      </c>
      <c r="F844">
        <v>2.2626083333333331</v>
      </c>
      <c r="G844">
        <v>4.0999999999999996</v>
      </c>
      <c r="H844">
        <v>1.837391666666667</v>
      </c>
      <c r="I844">
        <v>44.814430894308941</v>
      </c>
      <c r="J844">
        <v>-1.837391666666667</v>
      </c>
      <c r="K844">
        <f>_xlfn.NORM.DIST(Table2[[#This Row],[Bias_RF]],AVERAGE(Table2[Bias_RF]),_xlfn.STDEV.P(Table2[Bias_RF]),FALSE)</f>
        <v>0.14799319985453296</v>
      </c>
      <c r="L844">
        <f>VLOOKUP(Table2[[#This Row],[Key]],[1]!Table1[#Data],7,0)</f>
        <v>2.9364022746802001</v>
      </c>
      <c r="M844">
        <f>VLOOKUP(Table2[[#This Row],[Key]],[1]!Table1[#Data],8,0)</f>
        <v>2.36666666666666</v>
      </c>
      <c r="N844">
        <f>Table2[[#This Row],[Auto Arima]]-Table2[[#This Row],[Actual]]</f>
        <v>-1.1635977253197995</v>
      </c>
      <c r="O844">
        <f>_xlfn.NORM.DIST(Table2[[#This Row],[Bias_Arima]],AVERAGE(Table2[Bias_Arima]),_xlfn.STDEV.P(Table2[Bias_Arima]),FALSE)</f>
        <v>0.16185111812592676</v>
      </c>
      <c r="P844">
        <f>Table2[[#This Row],[WA]]-Table2[[#This Row],[Actual]]</f>
        <v>-1.7333333333333396</v>
      </c>
      <c r="Q844">
        <f>_xlfn.NORM.DIST(Table2[[#This Row],[Bias_WA]],AVERAGE(Table2[Bias_WA]),_xlfn.STDEV.P(Table2[Bias_WA]),FALSE)</f>
        <v>9.9863537992090079E-2</v>
      </c>
      <c r="R844">
        <f>ABS(Table2[[#This Row],[Bias_Arima]])</f>
        <v>1.1635977253197995</v>
      </c>
      <c r="S844">
        <f>ABS(Table2[[#This Row],[Bias_WA]])</f>
        <v>1.7333333333333396</v>
      </c>
    </row>
    <row r="845" spans="1:19" x14ac:dyDescent="0.2">
      <c r="A845" t="str">
        <f>CONCATENATE(Table2[[#This Row],[Sector]],YEAR(Table2[[#This Row],[Cutoff]]),ROUNDUP(MONTH(Table2[[#This Row],[Cutoff]])/3,0),YEAR(Table2[[#This Row],[TargetDate]]),ROUNDUP(MONTH(Table2[[#This Row],[TargetDate]])/3,0))</f>
        <v>I Horeca2019420204</v>
      </c>
      <c r="B845" t="s">
        <v>27</v>
      </c>
      <c r="C845" s="3">
        <v>43739</v>
      </c>
      <c r="D845" s="3">
        <v>44105</v>
      </c>
      <c r="E845">
        <v>4</v>
      </c>
      <c r="F845">
        <v>2.2626083333333331</v>
      </c>
      <c r="G845">
        <v>4.3</v>
      </c>
      <c r="H845">
        <v>2.0373916666666672</v>
      </c>
      <c r="I845">
        <v>47.381201550387587</v>
      </c>
      <c r="J845">
        <v>-2.0373916666666672</v>
      </c>
      <c r="K845">
        <f>_xlfn.NORM.DIST(Table2[[#This Row],[Bias_RF]],AVERAGE(Table2[Bias_RF]),_xlfn.STDEV.P(Table2[Bias_RF]),FALSE)</f>
        <v>9.1655419221183615E-2</v>
      </c>
      <c r="L845">
        <f>VLOOKUP(Table2[[#This Row],[Key]],[1]!Table1[#Data],7,0)</f>
        <v>3.4560935950492402</v>
      </c>
      <c r="M845">
        <f>VLOOKUP(Table2[[#This Row],[Key]],[1]!Table1[#Data],8,0)</f>
        <v>2.43333333333333</v>
      </c>
      <c r="N845">
        <f>Table2[[#This Row],[Auto Arima]]-Table2[[#This Row],[Actual]]</f>
        <v>-0.84390640495075964</v>
      </c>
      <c r="O845">
        <f>_xlfn.NORM.DIST(Table2[[#This Row],[Bias_Arima]],AVERAGE(Table2[Bias_Arima]),_xlfn.STDEV.P(Table2[Bias_Arima]),FALSE)</f>
        <v>0.35169745906515787</v>
      </c>
      <c r="P845">
        <f>Table2[[#This Row],[WA]]-Table2[[#This Row],[Actual]]</f>
        <v>-1.8666666666666698</v>
      </c>
      <c r="Q845">
        <f>_xlfn.NORM.DIST(Table2[[#This Row],[Bias_WA]],AVERAGE(Table2[Bias_WA]),_xlfn.STDEV.P(Table2[Bias_WA]),FALSE)</f>
        <v>6.0547721474967411E-2</v>
      </c>
      <c r="R845">
        <f>ABS(Table2[[#This Row],[Bias_Arima]])</f>
        <v>0.84390640495075964</v>
      </c>
      <c r="S845">
        <f>ABS(Table2[[#This Row],[Bias_WA]])</f>
        <v>1.8666666666666698</v>
      </c>
    </row>
    <row r="846" spans="1:19" x14ac:dyDescent="0.2">
      <c r="A846" t="str">
        <f>CONCATENATE(Table2[[#This Row],[Sector]],YEAR(Table2[[#This Row],[Cutoff]]),ROUNDUP(MONTH(Table2[[#This Row],[Cutoff]])/3,0),YEAR(Table2[[#This Row],[TargetDate]]),ROUNDUP(MONTH(Table2[[#This Row],[TargetDate]])/3,0))</f>
        <v>I Horeca2019420211</v>
      </c>
      <c r="B846" t="s">
        <v>27</v>
      </c>
      <c r="C846" s="3">
        <v>43739</v>
      </c>
      <c r="D846" s="3">
        <v>44197</v>
      </c>
      <c r="E846">
        <v>5</v>
      </c>
      <c r="F846">
        <v>2.3069714285714289</v>
      </c>
      <c r="G846">
        <v>3.9</v>
      </c>
      <c r="H846">
        <v>1.593028571428571</v>
      </c>
      <c r="I846">
        <v>40.846886446886437</v>
      </c>
      <c r="J846">
        <v>-1.593028571428571</v>
      </c>
      <c r="K846">
        <f>_xlfn.NORM.DIST(Table2[[#This Row],[Bias_RF]],AVERAGE(Table2[Bias_RF]),_xlfn.STDEV.P(Table2[Bias_RF]),FALSE)</f>
        <v>0.24010166575146794</v>
      </c>
      <c r="L846">
        <f>VLOOKUP(Table2[[#This Row],[Key]],[1]!Table1[#Data],7,0)</f>
        <v>3.4560935950492402</v>
      </c>
      <c r="M846">
        <f>VLOOKUP(Table2[[#This Row],[Key]],[1]!Table1[#Data],8,0)</f>
        <v>2.43333333333333</v>
      </c>
      <c r="N846">
        <f>Table2[[#This Row],[Auto Arima]]-Table2[[#This Row],[Actual]]</f>
        <v>-0.44390640495075973</v>
      </c>
      <c r="O846">
        <f>_xlfn.NORM.DIST(Table2[[#This Row],[Bias_Arima]],AVERAGE(Table2[Bias_Arima]),_xlfn.STDEV.P(Table2[Bias_Arima]),FALSE)</f>
        <v>0.61063826069144433</v>
      </c>
      <c r="P846">
        <f>Table2[[#This Row],[WA]]-Table2[[#This Row],[Actual]]</f>
        <v>-1.4666666666666699</v>
      </c>
      <c r="Q846">
        <f>_xlfn.NORM.DIST(Table2[[#This Row],[Bias_WA]],AVERAGE(Table2[Bias_WA]),_xlfn.STDEV.P(Table2[Bias_WA]),FALSE)</f>
        <v>0.22916897803011341</v>
      </c>
      <c r="R846">
        <f>ABS(Table2[[#This Row],[Bias_Arima]])</f>
        <v>0.44390640495075973</v>
      </c>
      <c r="S846">
        <f>ABS(Table2[[#This Row],[Bias_WA]])</f>
        <v>1.4666666666666699</v>
      </c>
    </row>
    <row r="847" spans="1:19" x14ac:dyDescent="0.2">
      <c r="A847" t="str">
        <f>CONCATENATE(Table2[[#This Row],[Sector]],YEAR(Table2[[#This Row],[Cutoff]]),ROUNDUP(MONTH(Table2[[#This Row],[Cutoff]])/3,0),YEAR(Table2[[#This Row],[TargetDate]]),ROUNDUP(MONTH(Table2[[#This Row],[TargetDate]])/3,0))</f>
        <v>I Horeca2019420212</v>
      </c>
      <c r="B847" t="s">
        <v>27</v>
      </c>
      <c r="C847" s="3">
        <v>43739</v>
      </c>
      <c r="D847" s="3">
        <v>44287</v>
      </c>
      <c r="E847">
        <v>6</v>
      </c>
      <c r="F847">
        <v>2.3069714285714289</v>
      </c>
      <c r="G847">
        <v>3.4</v>
      </c>
      <c r="H847">
        <v>1.093028571428571</v>
      </c>
      <c r="I847">
        <v>32.147899159663858</v>
      </c>
      <c r="J847">
        <v>-1.093028571428571</v>
      </c>
      <c r="K847">
        <f>_xlfn.NORM.DIST(Table2[[#This Row],[Bias_RF]],AVERAGE(Table2[Bias_RF]),_xlfn.STDEV.P(Table2[Bias_RF]),FALSE)</f>
        <v>0.45634174428190361</v>
      </c>
      <c r="L847">
        <f>VLOOKUP(Table2[[#This Row],[Key]],[1]!Table1[#Data],7,0)</f>
        <v>3.4560935950492402</v>
      </c>
      <c r="M847">
        <f>VLOOKUP(Table2[[#This Row],[Key]],[1]!Table1[#Data],8,0)</f>
        <v>2.36666666666666</v>
      </c>
      <c r="N847">
        <f>Table2[[#This Row],[Auto Arima]]-Table2[[#This Row],[Actual]]</f>
        <v>5.6093595049240275E-2</v>
      </c>
      <c r="O847">
        <f>_xlfn.NORM.DIST(Table2[[#This Row],[Bias_Arima]],AVERAGE(Table2[Bias_Arima]),_xlfn.STDEV.P(Table2[Bias_Arima]),FALSE)</f>
        <v>0.63188091919047817</v>
      </c>
      <c r="P847">
        <f>Table2[[#This Row],[WA]]-Table2[[#This Row],[Actual]]</f>
        <v>-1.0333333333333399</v>
      </c>
      <c r="Q847">
        <f>_xlfn.NORM.DIST(Table2[[#This Row],[Bias_WA]],AVERAGE(Table2[Bias_WA]),_xlfn.STDEV.P(Table2[Bias_WA]),FALSE)</f>
        <v>0.54488722871600848</v>
      </c>
      <c r="R847">
        <f>ABS(Table2[[#This Row],[Bias_Arima]])</f>
        <v>5.6093595049240275E-2</v>
      </c>
      <c r="S847">
        <f>ABS(Table2[[#This Row],[Bias_WA]])</f>
        <v>1.0333333333333399</v>
      </c>
    </row>
    <row r="848" spans="1:19" x14ac:dyDescent="0.2">
      <c r="A848" t="str">
        <f>CONCATENATE(Table2[[#This Row],[Sector]],YEAR(Table2[[#This Row],[Cutoff]]),ROUNDUP(MONTH(Table2[[#This Row],[Cutoff]])/3,0),YEAR(Table2[[#This Row],[TargetDate]]),ROUNDUP(MONTH(Table2[[#This Row],[TargetDate]])/3,0))</f>
        <v>I Horeca2019420213</v>
      </c>
      <c r="B848" t="s">
        <v>27</v>
      </c>
      <c r="C848" s="3">
        <v>43739</v>
      </c>
      <c r="D848" s="3">
        <v>44378</v>
      </c>
      <c r="E848">
        <v>7</v>
      </c>
      <c r="F848">
        <v>2.3069714285714289</v>
      </c>
      <c r="G848">
        <v>4.0999999999999996</v>
      </c>
      <c r="H848">
        <v>1.793028571428571</v>
      </c>
      <c r="I848">
        <v>43.732404181184663</v>
      </c>
      <c r="J848">
        <v>-1.793028571428571</v>
      </c>
      <c r="K848">
        <f>_xlfn.NORM.DIST(Table2[[#This Row],[Bias_RF]],AVERAGE(Table2[Bias_RF]),_xlfn.STDEV.P(Table2[Bias_RF]),FALSE)</f>
        <v>0.16292831018318354</v>
      </c>
      <c r="L848">
        <f>VLOOKUP(Table2[[#This Row],[Key]],[1]!Table1[#Data],7,0)</f>
        <v>3.4560935950492402</v>
      </c>
      <c r="M848">
        <f>VLOOKUP(Table2[[#This Row],[Key]],[1]!Table1[#Data],8,0)</f>
        <v>2.36666666666666</v>
      </c>
      <c r="N848">
        <f>Table2[[#This Row],[Auto Arima]]-Table2[[#This Row],[Actual]]</f>
        <v>-0.64390640495075946</v>
      </c>
      <c r="O848">
        <f>_xlfn.NORM.DIST(Table2[[#This Row],[Bias_Arima]],AVERAGE(Table2[Bias_Arima]),_xlfn.STDEV.P(Table2[Bias_Arima]),FALSE)</f>
        <v>0.4912249045144414</v>
      </c>
      <c r="P848">
        <f>Table2[[#This Row],[WA]]-Table2[[#This Row],[Actual]]</f>
        <v>-1.7333333333333396</v>
      </c>
      <c r="Q848">
        <f>_xlfn.NORM.DIST(Table2[[#This Row],[Bias_WA]],AVERAGE(Table2[Bias_WA]),_xlfn.STDEV.P(Table2[Bias_WA]),FALSE)</f>
        <v>9.9863537992090079E-2</v>
      </c>
      <c r="R848">
        <f>ABS(Table2[[#This Row],[Bias_Arima]])</f>
        <v>0.64390640495075946</v>
      </c>
      <c r="S848">
        <f>ABS(Table2[[#This Row],[Bias_WA]])</f>
        <v>1.7333333333333396</v>
      </c>
    </row>
    <row r="849" spans="1:19" x14ac:dyDescent="0.2">
      <c r="A849" t="str">
        <f>CONCATENATE(Table2[[#This Row],[Sector]],YEAR(Table2[[#This Row],[Cutoff]]),ROUNDUP(MONTH(Table2[[#This Row],[Cutoff]])/3,0),YEAR(Table2[[#This Row],[TargetDate]]),ROUNDUP(MONTH(Table2[[#This Row],[TargetDate]])/3,0))</f>
        <v>I Horeca2019420214</v>
      </c>
      <c r="B849" t="s">
        <v>27</v>
      </c>
      <c r="C849" s="3">
        <v>43739</v>
      </c>
      <c r="D849" s="3">
        <v>44470</v>
      </c>
      <c r="E849">
        <v>8</v>
      </c>
      <c r="F849">
        <v>2.3069714285714289</v>
      </c>
      <c r="G849">
        <v>4.5</v>
      </c>
      <c r="H849">
        <v>2.1930285714285711</v>
      </c>
      <c r="I849">
        <v>48.733968253968243</v>
      </c>
      <c r="J849">
        <v>-2.1930285714285711</v>
      </c>
      <c r="K849">
        <f>_xlfn.NORM.DIST(Table2[[#This Row],[Bias_RF]],AVERAGE(Table2[Bias_RF]),_xlfn.STDEV.P(Table2[Bias_RF]),FALSE)</f>
        <v>5.994573205361222E-2</v>
      </c>
      <c r="L849">
        <f>VLOOKUP(Table2[[#This Row],[Key]],[1]!Table1[#Data],7,0)</f>
        <v>3.9225844114941002</v>
      </c>
      <c r="M849">
        <f>VLOOKUP(Table2[[#This Row],[Key]],[1]!Table1[#Data],8,0)</f>
        <v>2.43333333333333</v>
      </c>
      <c r="N849">
        <f>Table2[[#This Row],[Auto Arima]]-Table2[[#This Row],[Actual]]</f>
        <v>-0.5774155885058998</v>
      </c>
      <c r="O849">
        <f>_xlfn.NORM.DIST(Table2[[#This Row],[Bias_Arima]],AVERAGE(Table2[Bias_Arima]),_xlfn.STDEV.P(Table2[Bias_Arima]),FALSE)</f>
        <v>0.53495114001853727</v>
      </c>
      <c r="P849">
        <f>Table2[[#This Row],[WA]]-Table2[[#This Row],[Actual]]</f>
        <v>-2.06666666666667</v>
      </c>
      <c r="Q849">
        <f>_xlfn.NORM.DIST(Table2[[#This Row],[Bias_WA]],AVERAGE(Table2[Bias_WA]),_xlfn.STDEV.P(Table2[Bias_WA]),FALSE)</f>
        <v>2.5701928363037394E-2</v>
      </c>
      <c r="R849">
        <f>ABS(Table2[[#This Row],[Bias_Arima]])</f>
        <v>0.5774155885058998</v>
      </c>
      <c r="S849">
        <f>ABS(Table2[[#This Row],[Bias_WA]])</f>
        <v>2.06666666666667</v>
      </c>
    </row>
    <row r="850" spans="1:19" x14ac:dyDescent="0.2">
      <c r="A850" t="str">
        <f>CONCATENATE(Table2[[#This Row],[Sector]],YEAR(Table2[[#This Row],[Cutoff]]),ROUNDUP(MONTH(Table2[[#This Row],[Cutoff]])/3,0),YEAR(Table2[[#This Row],[TargetDate]]),ROUNDUP(MONTH(Table2[[#This Row],[TargetDate]])/3,0))</f>
        <v>I Horeca2020120202</v>
      </c>
      <c r="B850" t="s">
        <v>27</v>
      </c>
      <c r="C850" s="3">
        <v>43831</v>
      </c>
      <c r="D850" s="3">
        <v>43922</v>
      </c>
      <c r="E850">
        <v>1</v>
      </c>
      <c r="F850">
        <v>2.367634573433103</v>
      </c>
      <c r="G850">
        <v>3</v>
      </c>
      <c r="H850">
        <v>0.63236542656689743</v>
      </c>
      <c r="I850">
        <v>21.07884755222992</v>
      </c>
      <c r="J850">
        <v>-0.63236542656689743</v>
      </c>
      <c r="K850">
        <f>_xlfn.NORM.DIST(Table2[[#This Row],[Bias_RF]],AVERAGE(Table2[Bias_RF]),_xlfn.STDEV.P(Table2[Bias_RF]),FALSE)</f>
        <v>0.54521713232980773</v>
      </c>
      <c r="L850">
        <f>VLOOKUP(Table2[[#This Row],[Key]],[1]!Table1[#Data],7,0)</f>
        <v>2.9390759827655999</v>
      </c>
      <c r="M850">
        <f>VLOOKUP(Table2[[#This Row],[Key]],[1]!Table1[#Data],8,0)</f>
        <v>2.36666666666666</v>
      </c>
      <c r="N850">
        <f>Table2[[#This Row],[Auto Arima]]-Table2[[#This Row],[Actual]]</f>
        <v>-6.0924017234400107E-2</v>
      </c>
      <c r="O850">
        <f>_xlfn.NORM.DIST(Table2[[#This Row],[Bias_Arima]],AVERAGE(Table2[Bias_Arima]),_xlfn.STDEV.P(Table2[Bias_Arima]),FALSE)</f>
        <v>0.66912870106499533</v>
      </c>
      <c r="P850">
        <f>Table2[[#This Row],[WA]]-Table2[[#This Row],[Actual]]</f>
        <v>-0.63333333333333997</v>
      </c>
      <c r="Q850">
        <f>_xlfn.NORM.DIST(Table2[[#This Row],[Bias_WA]],AVERAGE(Table2[Bias_WA]),_xlfn.STDEV.P(Table2[Bias_WA]),FALSE)</f>
        <v>0.71232937309261235</v>
      </c>
      <c r="R850">
        <f>ABS(Table2[[#This Row],[Bias_Arima]])</f>
        <v>6.0924017234400107E-2</v>
      </c>
      <c r="S850">
        <f>ABS(Table2[[#This Row],[Bias_WA]])</f>
        <v>0.63333333333333997</v>
      </c>
    </row>
    <row r="851" spans="1:19" x14ac:dyDescent="0.2">
      <c r="A851" t="str">
        <f>CONCATENATE(Table2[[#This Row],[Sector]],YEAR(Table2[[#This Row],[Cutoff]]),ROUNDUP(MONTH(Table2[[#This Row],[Cutoff]])/3,0),YEAR(Table2[[#This Row],[TargetDate]]),ROUNDUP(MONTH(Table2[[#This Row],[TargetDate]])/3,0))</f>
        <v>I Horeca2020120203</v>
      </c>
      <c r="B851" t="s">
        <v>27</v>
      </c>
      <c r="C851" s="3">
        <v>43831</v>
      </c>
      <c r="D851" s="3">
        <v>44013</v>
      </c>
      <c r="E851">
        <v>2</v>
      </c>
      <c r="F851">
        <v>2.367634573433103</v>
      </c>
      <c r="G851">
        <v>4.0999999999999996</v>
      </c>
      <c r="H851">
        <v>1.7323654265668971</v>
      </c>
      <c r="I851">
        <v>42.252815282119442</v>
      </c>
      <c r="J851">
        <v>-1.7323654265668971</v>
      </c>
      <c r="K851">
        <f>_xlfn.NORM.DIST(Table2[[#This Row],[Bias_RF]],AVERAGE(Table2[Bias_RF]),_xlfn.STDEV.P(Table2[Bias_RF]),FALSE)</f>
        <v>0.18471675894207915</v>
      </c>
      <c r="L851">
        <f>VLOOKUP(Table2[[#This Row],[Key]],[1]!Table1[#Data],7,0)</f>
        <v>2.94636691711468</v>
      </c>
      <c r="M851">
        <f>VLOOKUP(Table2[[#This Row],[Key]],[1]!Table1[#Data],8,0)</f>
        <v>2.36666666666666</v>
      </c>
      <c r="N851">
        <f>Table2[[#This Row],[Auto Arima]]-Table2[[#This Row],[Actual]]</f>
        <v>-1.1536330828853196</v>
      </c>
      <c r="O851">
        <f>_xlfn.NORM.DIST(Table2[[#This Row],[Bias_Arima]],AVERAGE(Table2[Bias_Arima]),_xlfn.STDEV.P(Table2[Bias_Arima]),FALSE)</f>
        <v>0.16656122390299896</v>
      </c>
      <c r="P851">
        <f>Table2[[#This Row],[WA]]-Table2[[#This Row],[Actual]]</f>
        <v>-1.7333333333333396</v>
      </c>
      <c r="Q851">
        <f>_xlfn.NORM.DIST(Table2[[#This Row],[Bias_WA]],AVERAGE(Table2[Bias_WA]),_xlfn.STDEV.P(Table2[Bias_WA]),FALSE)</f>
        <v>9.9863537992090079E-2</v>
      </c>
      <c r="R851">
        <f>ABS(Table2[[#This Row],[Bias_Arima]])</f>
        <v>1.1536330828853196</v>
      </c>
      <c r="S851">
        <f>ABS(Table2[[#This Row],[Bias_WA]])</f>
        <v>1.7333333333333396</v>
      </c>
    </row>
    <row r="852" spans="1:19" x14ac:dyDescent="0.2">
      <c r="A852" t="str">
        <f>CONCATENATE(Table2[[#This Row],[Sector]],YEAR(Table2[[#This Row],[Cutoff]]),ROUNDUP(MONTH(Table2[[#This Row],[Cutoff]])/3,0),YEAR(Table2[[#This Row],[TargetDate]]),ROUNDUP(MONTH(Table2[[#This Row],[TargetDate]])/3,0))</f>
        <v>I Horeca2020120204</v>
      </c>
      <c r="B852" t="s">
        <v>27</v>
      </c>
      <c r="C852" s="3">
        <v>43831</v>
      </c>
      <c r="D852" s="3">
        <v>44105</v>
      </c>
      <c r="E852">
        <v>3</v>
      </c>
      <c r="F852">
        <v>2.367634573433103</v>
      </c>
      <c r="G852">
        <v>4.3</v>
      </c>
      <c r="H852">
        <v>1.932365426566897</v>
      </c>
      <c r="I852">
        <v>44.938730850392957</v>
      </c>
      <c r="J852">
        <v>-1.932365426566897</v>
      </c>
      <c r="K852">
        <f>_xlfn.NORM.DIST(Table2[[#This Row],[Bias_RF]],AVERAGE(Table2[Bias_RF]),_xlfn.STDEV.P(Table2[Bias_RF]),FALSE)</f>
        <v>0.11898141565806573</v>
      </c>
      <c r="L852">
        <f>VLOOKUP(Table2[[#This Row],[Key]],[1]!Table1[#Data],7,0)</f>
        <v>1.9231915388262899</v>
      </c>
      <c r="M852">
        <f>VLOOKUP(Table2[[#This Row],[Key]],[1]!Table1[#Data],8,0)</f>
        <v>2.43333333333333</v>
      </c>
      <c r="N852">
        <f>Table2[[#This Row],[Auto Arima]]-Table2[[#This Row],[Actual]]</f>
        <v>-2.3768084611737099</v>
      </c>
      <c r="O852">
        <f>_xlfn.NORM.DIST(Table2[[#This Row],[Bias_Arima]],AVERAGE(Table2[Bias_Arima]),_xlfn.STDEV.P(Table2[Bias_Arima]),FALSE)</f>
        <v>5.6697054001122148E-4</v>
      </c>
      <c r="P852">
        <f>Table2[[#This Row],[WA]]-Table2[[#This Row],[Actual]]</f>
        <v>-1.8666666666666698</v>
      </c>
      <c r="Q852">
        <f>_xlfn.NORM.DIST(Table2[[#This Row],[Bias_WA]],AVERAGE(Table2[Bias_WA]),_xlfn.STDEV.P(Table2[Bias_WA]),FALSE)</f>
        <v>6.0547721474967411E-2</v>
      </c>
      <c r="R852">
        <f>ABS(Table2[[#This Row],[Bias_Arima]])</f>
        <v>2.3768084611737099</v>
      </c>
      <c r="S852">
        <f>ABS(Table2[[#This Row],[Bias_WA]])</f>
        <v>1.8666666666666698</v>
      </c>
    </row>
    <row r="853" spans="1:19" x14ac:dyDescent="0.2">
      <c r="A853" t="str">
        <f>CONCATENATE(Table2[[#This Row],[Sector]],YEAR(Table2[[#This Row],[Cutoff]]),ROUNDUP(MONTH(Table2[[#This Row],[Cutoff]])/3,0),YEAR(Table2[[#This Row],[TargetDate]]),ROUNDUP(MONTH(Table2[[#This Row],[TargetDate]])/3,0))</f>
        <v>I Horeca2020120211</v>
      </c>
      <c r="B853" t="s">
        <v>27</v>
      </c>
      <c r="C853" s="3">
        <v>43831</v>
      </c>
      <c r="D853" s="3">
        <v>44197</v>
      </c>
      <c r="E853">
        <v>4</v>
      </c>
      <c r="F853">
        <v>2.3749374955110252</v>
      </c>
      <c r="G853">
        <v>3.9</v>
      </c>
      <c r="H853">
        <v>1.525062504488975</v>
      </c>
      <c r="I853">
        <v>39.104166781768583</v>
      </c>
      <c r="J853">
        <v>-1.525062504488975</v>
      </c>
      <c r="K853">
        <f>_xlfn.NORM.DIST(Table2[[#This Row],[Bias_RF]],AVERAGE(Table2[Bias_RF]),_xlfn.STDEV.P(Table2[Bias_RF]),FALSE)</f>
        <v>0.26929465752103976</v>
      </c>
      <c r="L853">
        <f>VLOOKUP(Table2[[#This Row],[Key]],[1]!Table1[#Data],7,0)</f>
        <v>1.9231915388262899</v>
      </c>
      <c r="M853">
        <f>VLOOKUP(Table2[[#This Row],[Key]],[1]!Table1[#Data],8,0)</f>
        <v>2.6666666666666599</v>
      </c>
      <c r="N853">
        <f>Table2[[#This Row],[Auto Arima]]-Table2[[#This Row],[Actual]]</f>
        <v>-1.97680846117371</v>
      </c>
      <c r="O853">
        <f>_xlfn.NORM.DIST(Table2[[#This Row],[Bias_Arima]],AVERAGE(Table2[Bias_Arima]),_xlfn.STDEV.P(Table2[Bias_Arima]),FALSE)</f>
        <v>5.8740663634279915E-3</v>
      </c>
      <c r="P853">
        <f>Table2[[#This Row],[WA]]-Table2[[#This Row],[Actual]]</f>
        <v>-1.2333333333333401</v>
      </c>
      <c r="Q853">
        <f>_xlfn.NORM.DIST(Table2[[#This Row],[Bias_WA]],AVERAGE(Table2[Bias_WA]),_xlfn.STDEV.P(Table2[Bias_WA]),FALSE)</f>
        <v>0.39356496694449528</v>
      </c>
      <c r="R853">
        <f>ABS(Table2[[#This Row],[Bias_Arima]])</f>
        <v>1.97680846117371</v>
      </c>
      <c r="S853">
        <f>ABS(Table2[[#This Row],[Bias_WA]])</f>
        <v>1.2333333333333401</v>
      </c>
    </row>
    <row r="854" spans="1:19" x14ac:dyDescent="0.2">
      <c r="A854" t="str">
        <f>CONCATENATE(Table2[[#This Row],[Sector]],YEAR(Table2[[#This Row],[Cutoff]]),ROUNDUP(MONTH(Table2[[#This Row],[Cutoff]])/3,0),YEAR(Table2[[#This Row],[TargetDate]]),ROUNDUP(MONTH(Table2[[#This Row],[TargetDate]])/3,0))</f>
        <v>I Horeca2020120212</v>
      </c>
      <c r="B854" t="s">
        <v>27</v>
      </c>
      <c r="C854" s="3">
        <v>43831</v>
      </c>
      <c r="D854" s="3">
        <v>44287</v>
      </c>
      <c r="E854">
        <v>5</v>
      </c>
      <c r="F854">
        <v>2.3749374955110252</v>
      </c>
      <c r="G854">
        <v>3.4</v>
      </c>
      <c r="H854">
        <v>1.025062504488975</v>
      </c>
      <c r="I854">
        <v>30.1488971908522</v>
      </c>
      <c r="J854">
        <v>-1.025062504488975</v>
      </c>
      <c r="K854">
        <f>_xlfn.NORM.DIST(Table2[[#This Row],[Bias_RF]],AVERAGE(Table2[Bias_RF]),_xlfn.STDEV.P(Table2[Bias_RF]),FALSE)</f>
        <v>0.48031731561698854</v>
      </c>
      <c r="L854">
        <f>VLOOKUP(Table2[[#This Row],[Key]],[1]!Table1[#Data],7,0)</f>
        <v>1.9231915388262899</v>
      </c>
      <c r="M854">
        <f>VLOOKUP(Table2[[#This Row],[Key]],[1]!Table1[#Data],8,0)</f>
        <v>2.36666666666666</v>
      </c>
      <c r="N854">
        <f>Table2[[#This Row],[Auto Arima]]-Table2[[#This Row],[Actual]]</f>
        <v>-1.47680846117371</v>
      </c>
      <c r="O854">
        <f>_xlfn.NORM.DIST(Table2[[#This Row],[Bias_Arima]],AVERAGE(Table2[Bias_Arima]),_xlfn.STDEV.P(Table2[Bias_Arima]),FALSE)</f>
        <v>5.668844506653848E-2</v>
      </c>
      <c r="P854">
        <f>Table2[[#This Row],[WA]]-Table2[[#This Row],[Actual]]</f>
        <v>-1.0333333333333399</v>
      </c>
      <c r="Q854">
        <f>_xlfn.NORM.DIST(Table2[[#This Row],[Bias_WA]],AVERAGE(Table2[Bias_WA]),_xlfn.STDEV.P(Table2[Bias_WA]),FALSE)</f>
        <v>0.54488722871600848</v>
      </c>
      <c r="R854">
        <f>ABS(Table2[[#This Row],[Bias_Arima]])</f>
        <v>1.47680846117371</v>
      </c>
      <c r="S854">
        <f>ABS(Table2[[#This Row],[Bias_WA]])</f>
        <v>1.0333333333333399</v>
      </c>
    </row>
    <row r="855" spans="1:19" x14ac:dyDescent="0.2">
      <c r="A855" t="str">
        <f>CONCATENATE(Table2[[#This Row],[Sector]],YEAR(Table2[[#This Row],[Cutoff]]),ROUNDUP(MONTH(Table2[[#This Row],[Cutoff]])/3,0),YEAR(Table2[[#This Row],[TargetDate]]),ROUNDUP(MONTH(Table2[[#This Row],[TargetDate]])/3,0))</f>
        <v>I Horeca2020120213</v>
      </c>
      <c r="B855" t="s">
        <v>27</v>
      </c>
      <c r="C855" s="3">
        <v>43831</v>
      </c>
      <c r="D855" s="3">
        <v>44378</v>
      </c>
      <c r="E855">
        <v>6</v>
      </c>
      <c r="F855">
        <v>2.3749374955110252</v>
      </c>
      <c r="G855">
        <v>4.0999999999999996</v>
      </c>
      <c r="H855">
        <v>1.725062504488974</v>
      </c>
      <c r="I855">
        <v>42.074695231438398</v>
      </c>
      <c r="J855">
        <v>-1.725062504488974</v>
      </c>
      <c r="K855">
        <f>_xlfn.NORM.DIST(Table2[[#This Row],[Bias_RF]],AVERAGE(Table2[Bias_RF]),_xlfn.STDEV.P(Table2[Bias_RF]),FALSE)</f>
        <v>0.18744200688812473</v>
      </c>
      <c r="L855">
        <f>VLOOKUP(Table2[[#This Row],[Key]],[1]!Table1[#Data],7,0)</f>
        <v>1.9231915388262899</v>
      </c>
      <c r="M855">
        <f>VLOOKUP(Table2[[#This Row],[Key]],[1]!Table1[#Data],8,0)</f>
        <v>2.36666666666666</v>
      </c>
      <c r="N855">
        <f>Table2[[#This Row],[Auto Arima]]-Table2[[#This Row],[Actual]]</f>
        <v>-2.1768084611737097</v>
      </c>
      <c r="O855">
        <f>_xlfn.NORM.DIST(Table2[[#This Row],[Bias_Arima]],AVERAGE(Table2[Bias_Arima]),_xlfn.STDEV.P(Table2[Bias_Arima]),FALSE)</f>
        <v>1.934431815808434E-3</v>
      </c>
      <c r="P855">
        <f>Table2[[#This Row],[WA]]-Table2[[#This Row],[Actual]]</f>
        <v>-1.7333333333333396</v>
      </c>
      <c r="Q855">
        <f>_xlfn.NORM.DIST(Table2[[#This Row],[Bias_WA]],AVERAGE(Table2[Bias_WA]),_xlfn.STDEV.P(Table2[Bias_WA]),FALSE)</f>
        <v>9.9863537992090079E-2</v>
      </c>
      <c r="R855">
        <f>ABS(Table2[[#This Row],[Bias_Arima]])</f>
        <v>2.1768084611737097</v>
      </c>
      <c r="S855">
        <f>ABS(Table2[[#This Row],[Bias_WA]])</f>
        <v>1.7333333333333396</v>
      </c>
    </row>
    <row r="856" spans="1:19" x14ac:dyDescent="0.2">
      <c r="A856" t="str">
        <f>CONCATENATE(Table2[[#This Row],[Sector]],YEAR(Table2[[#This Row],[Cutoff]]),ROUNDUP(MONTH(Table2[[#This Row],[Cutoff]])/3,0),YEAR(Table2[[#This Row],[TargetDate]]),ROUNDUP(MONTH(Table2[[#This Row],[TargetDate]])/3,0))</f>
        <v>I Horeca2020120214</v>
      </c>
      <c r="B856" t="s">
        <v>27</v>
      </c>
      <c r="C856" s="3">
        <v>43831</v>
      </c>
      <c r="D856" s="3">
        <v>44470</v>
      </c>
      <c r="E856">
        <v>7</v>
      </c>
      <c r="F856">
        <v>2.3749374955110252</v>
      </c>
      <c r="G856">
        <v>4.5</v>
      </c>
      <c r="H856">
        <v>2.1250625044889748</v>
      </c>
      <c r="I856">
        <v>47.223611210866103</v>
      </c>
      <c r="J856">
        <v>-2.1250625044889748</v>
      </c>
      <c r="K856">
        <f>_xlfn.NORM.DIST(Table2[[#This Row],[Bias_RF]],AVERAGE(Table2[Bias_RF]),_xlfn.STDEV.P(Table2[Bias_RF]),FALSE)</f>
        <v>7.2561166484846534E-2</v>
      </c>
      <c r="L856">
        <f>VLOOKUP(Table2[[#This Row],[Key]],[1]!Table1[#Data],7,0)</f>
        <v>1.7210973183918199</v>
      </c>
      <c r="M856">
        <f>VLOOKUP(Table2[[#This Row],[Key]],[1]!Table1[#Data],8,0)</f>
        <v>2.43333333333333</v>
      </c>
      <c r="N856">
        <f>Table2[[#This Row],[Auto Arima]]-Table2[[#This Row],[Actual]]</f>
        <v>-2.7789026816081801</v>
      </c>
      <c r="O856">
        <f>_xlfn.NORM.DIST(Table2[[#This Row],[Bias_Arima]],AVERAGE(Table2[Bias_Arima]),_xlfn.STDEV.P(Table2[Bias_Arima]),FALSE)</f>
        <v>3.379430395555339E-5</v>
      </c>
      <c r="P856">
        <f>Table2[[#This Row],[WA]]-Table2[[#This Row],[Actual]]</f>
        <v>-2.06666666666667</v>
      </c>
      <c r="Q856">
        <f>_xlfn.NORM.DIST(Table2[[#This Row],[Bias_WA]],AVERAGE(Table2[Bias_WA]),_xlfn.STDEV.P(Table2[Bias_WA]),FALSE)</f>
        <v>2.5701928363037394E-2</v>
      </c>
      <c r="R856">
        <f>ABS(Table2[[#This Row],[Bias_Arima]])</f>
        <v>2.7789026816081801</v>
      </c>
      <c r="S856">
        <f>ABS(Table2[[#This Row],[Bias_WA]])</f>
        <v>2.06666666666667</v>
      </c>
    </row>
    <row r="857" spans="1:19" x14ac:dyDescent="0.2">
      <c r="A857" t="str">
        <f>CONCATENATE(Table2[[#This Row],[Sector]],YEAR(Table2[[#This Row],[Cutoff]]),ROUNDUP(MONTH(Table2[[#This Row],[Cutoff]])/3,0),YEAR(Table2[[#This Row],[TargetDate]]),ROUNDUP(MONTH(Table2[[#This Row],[TargetDate]])/3,0))</f>
        <v>I Horeca2020120221</v>
      </c>
      <c r="B857" t="s">
        <v>27</v>
      </c>
      <c r="C857" s="3">
        <v>43831</v>
      </c>
      <c r="D857" s="3">
        <v>44562</v>
      </c>
      <c r="E857">
        <v>8</v>
      </c>
      <c r="F857">
        <v>2.367634573433103</v>
      </c>
      <c r="G857">
        <v>6</v>
      </c>
      <c r="H857">
        <v>3.632365426566897</v>
      </c>
      <c r="I857">
        <v>60.539423776114951</v>
      </c>
      <c r="J857">
        <v>-3.632365426566897</v>
      </c>
      <c r="K857">
        <f>_xlfn.NORM.DIST(Table2[[#This Row],[Bias_RF]],AVERAGE(Table2[Bias_RF]),_xlfn.STDEV.P(Table2[Bias_RF]),FALSE)</f>
        <v>1.3815103255728707E-4</v>
      </c>
      <c r="L857">
        <f>VLOOKUP(Table2[[#This Row],[Key]],[1]!Table1[#Data],7,0)</f>
        <v>1.7210973183918199</v>
      </c>
      <c r="M857">
        <f>VLOOKUP(Table2[[#This Row],[Key]],[1]!Table1[#Data],8,0)</f>
        <v>2.6666666666666599</v>
      </c>
      <c r="N857">
        <f>Table2[[#This Row],[Auto Arima]]-Table2[[#This Row],[Actual]]</f>
        <v>-4.2789026816081801</v>
      </c>
      <c r="O857">
        <f>_xlfn.NORM.DIST(Table2[[#This Row],[Bias_Arima]],AVERAGE(Table2[Bias_Arima]),_xlfn.STDEV.P(Table2[Bias_Arima]),FALSE)</f>
        <v>1.4295358989847978E-11</v>
      </c>
      <c r="P857">
        <f>Table2[[#This Row],[WA]]-Table2[[#This Row],[Actual]]</f>
        <v>-3.3333333333333401</v>
      </c>
      <c r="Q857">
        <f>_xlfn.NORM.DIST(Table2[[#This Row],[Bias_WA]],AVERAGE(Table2[Bias_WA]),_xlfn.STDEV.P(Table2[Bias_WA]),FALSE)</f>
        <v>5.8421169722093227E-6</v>
      </c>
      <c r="R857">
        <f>ABS(Table2[[#This Row],[Bias_Arima]])</f>
        <v>4.2789026816081801</v>
      </c>
      <c r="S857">
        <f>ABS(Table2[[#This Row],[Bias_WA]])</f>
        <v>3.3333333333333401</v>
      </c>
    </row>
    <row r="858" spans="1:19" x14ac:dyDescent="0.2">
      <c r="A858" t="str">
        <f>CONCATENATE(Table2[[#This Row],[Sector]],YEAR(Table2[[#This Row],[Cutoff]]),ROUNDUP(MONTH(Table2[[#This Row],[Cutoff]])/3,0),YEAR(Table2[[#This Row],[TargetDate]]),ROUNDUP(MONTH(Table2[[#This Row],[TargetDate]])/3,0))</f>
        <v>I Horeca2020220203</v>
      </c>
      <c r="B858" t="s">
        <v>27</v>
      </c>
      <c r="C858" s="3">
        <v>43922</v>
      </c>
      <c r="D858" s="3">
        <v>44013</v>
      </c>
      <c r="E858">
        <v>1</v>
      </c>
      <c r="F858">
        <v>2.656024894549895</v>
      </c>
      <c r="G858">
        <v>4.0999999999999996</v>
      </c>
      <c r="H858">
        <v>1.4439751054501051</v>
      </c>
      <c r="I858">
        <v>35.218905010978183</v>
      </c>
      <c r="J858">
        <v>-1.4439751054501051</v>
      </c>
      <c r="K858">
        <f>_xlfn.NORM.DIST(Table2[[#This Row],[Bias_RF]],AVERAGE(Table2[Bias_RF]),_xlfn.STDEV.P(Table2[Bias_RF]),FALSE)</f>
        <v>0.30533298174467288</v>
      </c>
      <c r="L858">
        <f>VLOOKUP(Table2[[#This Row],[Key]],[1]!Table1[#Data],7,0)</f>
        <v>2.9378478820215701</v>
      </c>
      <c r="M858">
        <f>VLOOKUP(Table2[[#This Row],[Key]],[1]!Table1[#Data],8,0)</f>
        <v>2.36666666666666</v>
      </c>
      <c r="N858">
        <f>Table2[[#This Row],[Auto Arima]]-Table2[[#This Row],[Actual]]</f>
        <v>-1.1621521179784295</v>
      </c>
      <c r="O858">
        <f>_xlfn.NORM.DIST(Table2[[#This Row],[Bias_Arima]],AVERAGE(Table2[Bias_Arima]),_xlfn.STDEV.P(Table2[Bias_Arima]),FALSE)</f>
        <v>0.16252899553975242</v>
      </c>
      <c r="P858">
        <f>Table2[[#This Row],[WA]]-Table2[[#This Row],[Actual]]</f>
        <v>-1.7333333333333396</v>
      </c>
      <c r="Q858">
        <f>_xlfn.NORM.DIST(Table2[[#This Row],[Bias_WA]],AVERAGE(Table2[Bias_WA]),_xlfn.STDEV.P(Table2[Bias_WA]),FALSE)</f>
        <v>9.9863537992090079E-2</v>
      </c>
      <c r="R858">
        <f>ABS(Table2[[#This Row],[Bias_Arima]])</f>
        <v>1.1621521179784295</v>
      </c>
      <c r="S858">
        <f>ABS(Table2[[#This Row],[Bias_WA]])</f>
        <v>1.7333333333333396</v>
      </c>
    </row>
    <row r="859" spans="1:19" x14ac:dyDescent="0.2">
      <c r="A859" t="str">
        <f>CONCATENATE(Table2[[#This Row],[Sector]],YEAR(Table2[[#This Row],[Cutoff]]),ROUNDUP(MONTH(Table2[[#This Row],[Cutoff]])/3,0),YEAR(Table2[[#This Row],[TargetDate]]),ROUNDUP(MONTH(Table2[[#This Row],[TargetDate]])/3,0))</f>
        <v>I Horeca2020220204</v>
      </c>
      <c r="B859" t="s">
        <v>27</v>
      </c>
      <c r="C859" s="3">
        <v>43922</v>
      </c>
      <c r="D859" s="3">
        <v>44105</v>
      </c>
      <c r="E859">
        <v>2</v>
      </c>
      <c r="F859">
        <v>2.656024894549895</v>
      </c>
      <c r="G859">
        <v>4.3</v>
      </c>
      <c r="H859">
        <v>1.6439751054501051</v>
      </c>
      <c r="I859">
        <v>38.231979196514082</v>
      </c>
      <c r="J859">
        <v>-1.6439751054501051</v>
      </c>
      <c r="K859">
        <f>_xlfn.NORM.DIST(Table2[[#This Row],[Bias_RF]],AVERAGE(Table2[Bias_RF]),_xlfn.STDEV.P(Table2[Bias_RF]),FALSE)</f>
        <v>0.21906936107390848</v>
      </c>
      <c r="L859">
        <f>VLOOKUP(Table2[[#This Row],[Key]],[1]!Table1[#Data],7,0)</f>
        <v>1.57354770616031</v>
      </c>
      <c r="M859">
        <f>VLOOKUP(Table2[[#This Row],[Key]],[1]!Table1[#Data],8,0)</f>
        <v>2.43333333333333</v>
      </c>
      <c r="N859">
        <f>Table2[[#This Row],[Auto Arima]]-Table2[[#This Row],[Actual]]</f>
        <v>-2.7264522938396896</v>
      </c>
      <c r="O859">
        <f>_xlfn.NORM.DIST(Table2[[#This Row],[Bias_Arima]],AVERAGE(Table2[Bias_Arima]),_xlfn.STDEV.P(Table2[Bias_Arima]),FALSE)</f>
        <v>5.0141856435850772E-5</v>
      </c>
      <c r="P859">
        <f>Table2[[#This Row],[WA]]-Table2[[#This Row],[Actual]]</f>
        <v>-1.8666666666666698</v>
      </c>
      <c r="Q859">
        <f>_xlfn.NORM.DIST(Table2[[#This Row],[Bias_WA]],AVERAGE(Table2[Bias_WA]),_xlfn.STDEV.P(Table2[Bias_WA]),FALSE)</f>
        <v>6.0547721474967411E-2</v>
      </c>
      <c r="R859">
        <f>ABS(Table2[[#This Row],[Bias_Arima]])</f>
        <v>2.7264522938396896</v>
      </c>
      <c r="S859">
        <f>ABS(Table2[[#This Row],[Bias_WA]])</f>
        <v>1.8666666666666698</v>
      </c>
    </row>
    <row r="860" spans="1:19" x14ac:dyDescent="0.2">
      <c r="A860" t="str">
        <f>CONCATENATE(Table2[[#This Row],[Sector]],YEAR(Table2[[#This Row],[Cutoff]]),ROUNDUP(MONTH(Table2[[#This Row],[Cutoff]])/3,0),YEAR(Table2[[#This Row],[TargetDate]]),ROUNDUP(MONTH(Table2[[#This Row],[TargetDate]])/3,0))</f>
        <v>I Horeca2020220211</v>
      </c>
      <c r="B860" t="s">
        <v>27</v>
      </c>
      <c r="C860" s="3">
        <v>43922</v>
      </c>
      <c r="D860" s="3">
        <v>44197</v>
      </c>
      <c r="E860">
        <v>3</v>
      </c>
      <c r="F860">
        <v>2.4927744977244979</v>
      </c>
      <c r="G860">
        <v>3.9</v>
      </c>
      <c r="H860">
        <v>1.407225502275502</v>
      </c>
      <c r="I860">
        <v>36.082705186551323</v>
      </c>
      <c r="J860">
        <v>-1.407225502275502</v>
      </c>
      <c r="K860">
        <f>_xlfn.NORM.DIST(Table2[[#This Row],[Bias_RF]],AVERAGE(Table2[Bias_RF]),_xlfn.STDEV.P(Table2[Bias_RF]),FALSE)</f>
        <v>0.32191136139583021</v>
      </c>
      <c r="L860">
        <f>VLOOKUP(Table2[[#This Row],[Key]],[1]!Table1[#Data],7,0)</f>
        <v>1.57354770616031</v>
      </c>
      <c r="M860">
        <f>VLOOKUP(Table2[[#This Row],[Key]],[1]!Table1[#Data],8,0)</f>
        <v>2.6666666666666599</v>
      </c>
      <c r="N860">
        <f>Table2[[#This Row],[Auto Arima]]-Table2[[#This Row],[Actual]]</f>
        <v>-2.3264522938396901</v>
      </c>
      <c r="O860">
        <f>_xlfn.NORM.DIST(Table2[[#This Row],[Bias_Arima]],AVERAGE(Table2[Bias_Arima]),_xlfn.STDEV.P(Table2[Bias_Arima]),FALSE)</f>
        <v>7.8077303290117789E-4</v>
      </c>
      <c r="P860">
        <f>Table2[[#This Row],[WA]]-Table2[[#This Row],[Actual]]</f>
        <v>-1.2333333333333401</v>
      </c>
      <c r="Q860">
        <f>_xlfn.NORM.DIST(Table2[[#This Row],[Bias_WA]],AVERAGE(Table2[Bias_WA]),_xlfn.STDEV.P(Table2[Bias_WA]),FALSE)</f>
        <v>0.39356496694449528</v>
      </c>
      <c r="R860">
        <f>ABS(Table2[[#This Row],[Bias_Arima]])</f>
        <v>2.3264522938396901</v>
      </c>
      <c r="S860">
        <f>ABS(Table2[[#This Row],[Bias_WA]])</f>
        <v>1.2333333333333401</v>
      </c>
    </row>
    <row r="861" spans="1:19" x14ac:dyDescent="0.2">
      <c r="A861" t="str">
        <f>CONCATENATE(Table2[[#This Row],[Sector]],YEAR(Table2[[#This Row],[Cutoff]]),ROUNDUP(MONTH(Table2[[#This Row],[Cutoff]])/3,0),YEAR(Table2[[#This Row],[TargetDate]]),ROUNDUP(MONTH(Table2[[#This Row],[TargetDate]])/3,0))</f>
        <v>I Horeca2020220212</v>
      </c>
      <c r="B861" t="s">
        <v>27</v>
      </c>
      <c r="C861" s="3">
        <v>43922</v>
      </c>
      <c r="D861" s="3">
        <v>44287</v>
      </c>
      <c r="E861">
        <v>4</v>
      </c>
      <c r="F861">
        <v>2.4927744977244979</v>
      </c>
      <c r="G861">
        <v>3.4</v>
      </c>
      <c r="H861">
        <v>0.90722550227550158</v>
      </c>
      <c r="I861">
        <v>26.683103008102989</v>
      </c>
      <c r="J861">
        <v>-0.90722550227550158</v>
      </c>
      <c r="K861">
        <f>_xlfn.NORM.DIST(Table2[[#This Row],[Bias_RF]],AVERAGE(Table2[Bias_RF]),_xlfn.STDEV.P(Table2[Bias_RF]),FALSE)</f>
        <v>0.51427388864391244</v>
      </c>
      <c r="L861">
        <f>VLOOKUP(Table2[[#This Row],[Key]],[1]!Table1[#Data],7,0)</f>
        <v>1.57354770616031</v>
      </c>
      <c r="M861">
        <f>VLOOKUP(Table2[[#This Row],[Key]],[1]!Table1[#Data],8,0)</f>
        <v>2.6333333333333302</v>
      </c>
      <c r="N861">
        <f>Table2[[#This Row],[Auto Arima]]-Table2[[#This Row],[Actual]]</f>
        <v>-1.8264522938396899</v>
      </c>
      <c r="O861">
        <f>_xlfn.NORM.DIST(Table2[[#This Row],[Bias_Arima]],AVERAGE(Table2[Bias_Arima]),_xlfn.STDEV.P(Table2[Bias_Arima]),FALSE)</f>
        <v>1.2539004298246914E-2</v>
      </c>
      <c r="P861">
        <f>Table2[[#This Row],[WA]]-Table2[[#This Row],[Actual]]</f>
        <v>-0.76666666666666972</v>
      </c>
      <c r="Q861">
        <f>_xlfn.NORM.DIST(Table2[[#This Row],[Bias_WA]],AVERAGE(Table2[Bias_WA]),_xlfn.STDEV.P(Table2[Bias_WA]),FALSE)</f>
        <v>0.68946556572687334</v>
      </c>
      <c r="R861">
        <f>ABS(Table2[[#This Row],[Bias_Arima]])</f>
        <v>1.8264522938396899</v>
      </c>
      <c r="S861">
        <f>ABS(Table2[[#This Row],[Bias_WA]])</f>
        <v>0.76666666666666972</v>
      </c>
    </row>
    <row r="862" spans="1:19" x14ac:dyDescent="0.2">
      <c r="A862" t="str">
        <f>CONCATENATE(Table2[[#This Row],[Sector]],YEAR(Table2[[#This Row],[Cutoff]]),ROUNDUP(MONTH(Table2[[#This Row],[Cutoff]])/3,0),YEAR(Table2[[#This Row],[TargetDate]]),ROUNDUP(MONTH(Table2[[#This Row],[TargetDate]])/3,0))</f>
        <v>I Horeca2020220213</v>
      </c>
      <c r="B862" t="s">
        <v>27</v>
      </c>
      <c r="C862" s="3">
        <v>43922</v>
      </c>
      <c r="D862" s="3">
        <v>44378</v>
      </c>
      <c r="E862">
        <v>5</v>
      </c>
      <c r="F862">
        <v>2.4927744977244979</v>
      </c>
      <c r="G862">
        <v>4.0999999999999996</v>
      </c>
      <c r="H862">
        <v>1.6072255022755011</v>
      </c>
      <c r="I862">
        <v>39.200622006719549</v>
      </c>
      <c r="J862">
        <v>-1.6072255022755011</v>
      </c>
      <c r="K862">
        <f>_xlfn.NORM.DIST(Table2[[#This Row],[Bias_RF]],AVERAGE(Table2[Bias_RF]),_xlfn.STDEV.P(Table2[Bias_RF]),FALSE)</f>
        <v>0.23415984777008125</v>
      </c>
      <c r="L862">
        <f>VLOOKUP(Table2[[#This Row],[Key]],[1]!Table1[#Data],7,0)</f>
        <v>1.57354770616031</v>
      </c>
      <c r="M862">
        <f>VLOOKUP(Table2[[#This Row],[Key]],[1]!Table1[#Data],8,0)</f>
        <v>2.36666666666666</v>
      </c>
      <c r="N862">
        <f>Table2[[#This Row],[Auto Arima]]-Table2[[#This Row],[Actual]]</f>
        <v>-2.5264522938396894</v>
      </c>
      <c r="O862">
        <f>_xlfn.NORM.DIST(Table2[[#This Row],[Bias_Arima]],AVERAGE(Table2[Bias_Arima]),_xlfn.STDEV.P(Table2[Bias_Arima]),FALSE)</f>
        <v>2.0973280362547825E-4</v>
      </c>
      <c r="P862">
        <f>Table2[[#This Row],[WA]]-Table2[[#This Row],[Actual]]</f>
        <v>-1.7333333333333396</v>
      </c>
      <c r="Q862">
        <f>_xlfn.NORM.DIST(Table2[[#This Row],[Bias_WA]],AVERAGE(Table2[Bias_WA]),_xlfn.STDEV.P(Table2[Bias_WA]),FALSE)</f>
        <v>9.9863537992090079E-2</v>
      </c>
      <c r="R862">
        <f>ABS(Table2[[#This Row],[Bias_Arima]])</f>
        <v>2.5264522938396894</v>
      </c>
      <c r="S862">
        <f>ABS(Table2[[#This Row],[Bias_WA]])</f>
        <v>1.7333333333333396</v>
      </c>
    </row>
    <row r="863" spans="1:19" x14ac:dyDescent="0.2">
      <c r="A863" t="str">
        <f>CONCATENATE(Table2[[#This Row],[Sector]],YEAR(Table2[[#This Row],[Cutoff]]),ROUNDUP(MONTH(Table2[[#This Row],[Cutoff]])/3,0),YEAR(Table2[[#This Row],[TargetDate]]),ROUNDUP(MONTH(Table2[[#This Row],[TargetDate]])/3,0))</f>
        <v>I Horeca2020220214</v>
      </c>
      <c r="B863" t="s">
        <v>27</v>
      </c>
      <c r="C863" s="3">
        <v>43922</v>
      </c>
      <c r="D863" s="3">
        <v>44470</v>
      </c>
      <c r="E863">
        <v>6</v>
      </c>
      <c r="F863">
        <v>2.4927744977244979</v>
      </c>
      <c r="G863">
        <v>4.5</v>
      </c>
      <c r="H863">
        <v>2.0072255022755021</v>
      </c>
      <c r="I863">
        <v>44.605011161677822</v>
      </c>
      <c r="J863">
        <v>-2.0072255022755021</v>
      </c>
      <c r="K863">
        <f>_xlfn.NORM.DIST(Table2[[#This Row],[Bias_RF]],AVERAGE(Table2[Bias_RF]),_xlfn.STDEV.P(Table2[Bias_RF]),FALSE)</f>
        <v>9.8997362980373704E-2</v>
      </c>
      <c r="L863">
        <f>VLOOKUP(Table2[[#This Row],[Key]],[1]!Table1[#Data],7,0)</f>
        <v>1.2183617016803201</v>
      </c>
      <c r="M863">
        <f>VLOOKUP(Table2[[#This Row],[Key]],[1]!Table1[#Data],8,0)</f>
        <v>2.43333333333333</v>
      </c>
      <c r="N863">
        <f>Table2[[#This Row],[Auto Arima]]-Table2[[#This Row],[Actual]]</f>
        <v>-3.2816382983196801</v>
      </c>
      <c r="O863">
        <f>_xlfn.NORM.DIST(Table2[[#This Row],[Bias_Arima]],AVERAGE(Table2[Bias_Arima]),_xlfn.STDEV.P(Table2[Bias_Arima]),FALSE)</f>
        <v>5.1265783064896329E-7</v>
      </c>
      <c r="P863">
        <f>Table2[[#This Row],[WA]]-Table2[[#This Row],[Actual]]</f>
        <v>-2.06666666666667</v>
      </c>
      <c r="Q863">
        <f>_xlfn.NORM.DIST(Table2[[#This Row],[Bias_WA]],AVERAGE(Table2[Bias_WA]),_xlfn.STDEV.P(Table2[Bias_WA]),FALSE)</f>
        <v>2.5701928363037394E-2</v>
      </c>
      <c r="R863">
        <f>ABS(Table2[[#This Row],[Bias_Arima]])</f>
        <v>3.2816382983196801</v>
      </c>
      <c r="S863">
        <f>ABS(Table2[[#This Row],[Bias_WA]])</f>
        <v>2.06666666666667</v>
      </c>
    </row>
    <row r="864" spans="1:19" x14ac:dyDescent="0.2">
      <c r="A864" t="str">
        <f>CONCATENATE(Table2[[#This Row],[Sector]],YEAR(Table2[[#This Row],[Cutoff]]),ROUNDUP(MONTH(Table2[[#This Row],[Cutoff]])/3,0),YEAR(Table2[[#This Row],[TargetDate]]),ROUNDUP(MONTH(Table2[[#This Row],[TargetDate]])/3,0))</f>
        <v>I Horeca2020220221</v>
      </c>
      <c r="B864" t="s">
        <v>27</v>
      </c>
      <c r="C864" s="3">
        <v>43922</v>
      </c>
      <c r="D864" s="3">
        <v>44562</v>
      </c>
      <c r="E864">
        <v>7</v>
      </c>
      <c r="F864">
        <v>2.3916706737706739</v>
      </c>
      <c r="G864">
        <v>6</v>
      </c>
      <c r="H864">
        <v>3.6083293262293261</v>
      </c>
      <c r="I864">
        <v>60.1388221038221</v>
      </c>
      <c r="J864">
        <v>-3.6083293262293261</v>
      </c>
      <c r="K864">
        <f>_xlfn.NORM.DIST(Table2[[#This Row],[Bias_RF]],AVERAGE(Table2[Bias_RF]),_xlfn.STDEV.P(Table2[Bias_RF]),FALSE)</f>
        <v>1.578370134469576E-4</v>
      </c>
      <c r="L864">
        <f>VLOOKUP(Table2[[#This Row],[Key]],[1]!Table1[#Data],7,0)</f>
        <v>1.2183617016803201</v>
      </c>
      <c r="M864">
        <f>VLOOKUP(Table2[[#This Row],[Key]],[1]!Table1[#Data],8,0)</f>
        <v>2.6666666666666599</v>
      </c>
      <c r="N864">
        <f>Table2[[#This Row],[Auto Arima]]-Table2[[#This Row],[Actual]]</f>
        <v>-4.7816382983196801</v>
      </c>
      <c r="O864">
        <f>_xlfn.NORM.DIST(Table2[[#This Row],[Bias_Arima]],AVERAGE(Table2[Bias_Arima]),_xlfn.STDEV.P(Table2[Bias_Arima]),FALSE)</f>
        <v>2.4104422155178746E-14</v>
      </c>
      <c r="P864">
        <f>Table2[[#This Row],[WA]]-Table2[[#This Row],[Actual]]</f>
        <v>-3.3333333333333401</v>
      </c>
      <c r="Q864">
        <f>_xlfn.NORM.DIST(Table2[[#This Row],[Bias_WA]],AVERAGE(Table2[Bias_WA]),_xlfn.STDEV.P(Table2[Bias_WA]),FALSE)</f>
        <v>5.8421169722093227E-6</v>
      </c>
      <c r="R864">
        <f>ABS(Table2[[#This Row],[Bias_Arima]])</f>
        <v>4.7816382983196801</v>
      </c>
      <c r="S864">
        <f>ABS(Table2[[#This Row],[Bias_WA]])</f>
        <v>3.3333333333333401</v>
      </c>
    </row>
    <row r="865" spans="1:19" x14ac:dyDescent="0.2">
      <c r="A865" t="str">
        <f>CONCATENATE(Table2[[#This Row],[Sector]],YEAR(Table2[[#This Row],[Cutoff]]),ROUNDUP(MONTH(Table2[[#This Row],[Cutoff]])/3,0),YEAR(Table2[[#This Row],[TargetDate]]),ROUNDUP(MONTH(Table2[[#This Row],[TargetDate]])/3,0))</f>
        <v>I Horeca2020220222</v>
      </c>
      <c r="B865" t="s">
        <v>27</v>
      </c>
      <c r="C865" s="3">
        <v>43922</v>
      </c>
      <c r="D865" s="3">
        <v>44652</v>
      </c>
      <c r="E865">
        <v>8</v>
      </c>
      <c r="F865">
        <v>2.3916706737706739</v>
      </c>
      <c r="G865">
        <v>4.3</v>
      </c>
      <c r="H865">
        <v>1.9083293262293251</v>
      </c>
      <c r="I865">
        <v>44.379751772775009</v>
      </c>
      <c r="J865">
        <v>-1.9083293262293251</v>
      </c>
      <c r="K865">
        <f>_xlfn.NORM.DIST(Table2[[#This Row],[Bias_RF]],AVERAGE(Table2[Bias_RF]),_xlfn.STDEV.P(Table2[Bias_RF]),FALSE)</f>
        <v>0.12593720847805234</v>
      </c>
      <c r="L865">
        <f>VLOOKUP(Table2[[#This Row],[Key]],[1]!Table1[#Data],7,0)</f>
        <v>1.2183617016803201</v>
      </c>
      <c r="M865">
        <f>VLOOKUP(Table2[[#This Row],[Key]],[1]!Table1[#Data],8,0)</f>
        <v>2.6333333333333302</v>
      </c>
      <c r="N865">
        <f>Table2[[#This Row],[Auto Arima]]-Table2[[#This Row],[Actual]]</f>
        <v>-3.0816382983196799</v>
      </c>
      <c r="O865">
        <f>_xlfn.NORM.DIST(Table2[[#This Row],[Bias_Arima]],AVERAGE(Table2[Bias_Arima]),_xlfn.STDEV.P(Table2[Bias_Arima]),FALSE)</f>
        <v>2.963305706110347E-6</v>
      </c>
      <c r="P865">
        <f>Table2[[#This Row],[WA]]-Table2[[#This Row],[Actual]]</f>
        <v>-1.6666666666666696</v>
      </c>
      <c r="Q865">
        <f>_xlfn.NORM.DIST(Table2[[#This Row],[Bias_WA]],AVERAGE(Table2[Bias_WA]),_xlfn.STDEV.P(Table2[Bias_WA]),FALSE)</f>
        <v>0.12555321678925288</v>
      </c>
      <c r="R865">
        <f>ABS(Table2[[#This Row],[Bias_Arima]])</f>
        <v>3.0816382983196799</v>
      </c>
      <c r="S865">
        <f>ABS(Table2[[#This Row],[Bias_WA]])</f>
        <v>1.6666666666666696</v>
      </c>
    </row>
    <row r="866" spans="1:19" x14ac:dyDescent="0.2">
      <c r="A866" t="str">
        <f>CONCATENATE(Table2[[#This Row],[Sector]],YEAR(Table2[[#This Row],[Cutoff]]),ROUNDUP(MONTH(Table2[[#This Row],[Cutoff]])/3,0),YEAR(Table2[[#This Row],[TargetDate]]),ROUNDUP(MONTH(Table2[[#This Row],[TargetDate]])/3,0))</f>
        <v>I Horeca2020320204</v>
      </c>
      <c r="B866" t="s">
        <v>27</v>
      </c>
      <c r="C866" s="3">
        <v>44013</v>
      </c>
      <c r="D866" s="3">
        <v>44105</v>
      </c>
      <c r="E866">
        <v>1</v>
      </c>
      <c r="F866">
        <v>3.112080251108539</v>
      </c>
      <c r="G866">
        <v>4.3</v>
      </c>
      <c r="H866">
        <v>1.1879197488914599</v>
      </c>
      <c r="I866">
        <v>27.62604067189443</v>
      </c>
      <c r="J866">
        <v>-1.1879197488914599</v>
      </c>
      <c r="K866">
        <f>_xlfn.NORM.DIST(Table2[[#This Row],[Bias_RF]],AVERAGE(Table2[Bias_RF]),_xlfn.STDEV.P(Table2[Bias_RF]),FALSE)</f>
        <v>0.41876286238322069</v>
      </c>
      <c r="L866">
        <f>VLOOKUP(Table2[[#This Row],[Key]],[1]!Table1[#Data],7,0)</f>
        <v>0.18764103849585101</v>
      </c>
      <c r="M866">
        <f>VLOOKUP(Table2[[#This Row],[Key]],[1]!Table1[#Data],8,0)</f>
        <v>2.43333333333333</v>
      </c>
      <c r="N866">
        <f>Table2[[#This Row],[Auto Arima]]-Table2[[#This Row],[Actual]]</f>
        <v>-4.1123589615041487</v>
      </c>
      <c r="O866">
        <f>_xlfn.NORM.DIST(Table2[[#This Row],[Bias_Arima]],AVERAGE(Table2[Bias_Arima]),_xlfn.STDEV.P(Table2[Bias_Arima]),FALSE)</f>
        <v>1.0077237297745916E-10</v>
      </c>
      <c r="P866">
        <f>Table2[[#This Row],[WA]]-Table2[[#This Row],[Actual]]</f>
        <v>-1.8666666666666698</v>
      </c>
      <c r="Q866">
        <f>_xlfn.NORM.DIST(Table2[[#This Row],[Bias_WA]],AVERAGE(Table2[Bias_WA]),_xlfn.STDEV.P(Table2[Bias_WA]),FALSE)</f>
        <v>6.0547721474967411E-2</v>
      </c>
      <c r="R866">
        <f>ABS(Table2[[#This Row],[Bias_Arima]])</f>
        <v>4.1123589615041487</v>
      </c>
      <c r="S866">
        <f>ABS(Table2[[#This Row],[Bias_WA]])</f>
        <v>1.8666666666666698</v>
      </c>
    </row>
    <row r="867" spans="1:19" x14ac:dyDescent="0.2">
      <c r="A867" t="str">
        <f>CONCATENATE(Table2[[#This Row],[Sector]],YEAR(Table2[[#This Row],[Cutoff]]),ROUNDUP(MONTH(Table2[[#This Row],[Cutoff]])/3,0),YEAR(Table2[[#This Row],[TargetDate]]),ROUNDUP(MONTH(Table2[[#This Row],[TargetDate]])/3,0))</f>
        <v>I Horeca2020320211</v>
      </c>
      <c r="B867" t="s">
        <v>27</v>
      </c>
      <c r="C867" s="3">
        <v>44013</v>
      </c>
      <c r="D867" s="3">
        <v>44197</v>
      </c>
      <c r="E867">
        <v>2</v>
      </c>
      <c r="F867">
        <v>2.6377166369449259</v>
      </c>
      <c r="G867">
        <v>3.9</v>
      </c>
      <c r="H867">
        <v>1.262283363055074</v>
      </c>
      <c r="I867">
        <v>32.366240078335217</v>
      </c>
      <c r="J867">
        <v>-1.262283363055074</v>
      </c>
      <c r="K867">
        <f>_xlfn.NORM.DIST(Table2[[#This Row],[Bias_RF]],AVERAGE(Table2[Bias_RF]),_xlfn.STDEV.P(Table2[Bias_RF]),FALSE)</f>
        <v>0.38690983472008772</v>
      </c>
      <c r="L867">
        <f>VLOOKUP(Table2[[#This Row],[Key]],[1]!Table1[#Data],7,0)</f>
        <v>0.70679694462711995</v>
      </c>
      <c r="M867">
        <f>VLOOKUP(Table2[[#This Row],[Key]],[1]!Table1[#Data],8,0)</f>
        <v>2.6666666666666599</v>
      </c>
      <c r="N867">
        <f>Table2[[#This Row],[Auto Arima]]-Table2[[#This Row],[Actual]]</f>
        <v>-3.1932030553728801</v>
      </c>
      <c r="O867">
        <f>_xlfn.NORM.DIST(Table2[[#This Row],[Bias_Arima]],AVERAGE(Table2[Bias_Arima]),_xlfn.STDEV.P(Table2[Bias_Arima]),FALSE)</f>
        <v>1.1297558334159287E-6</v>
      </c>
      <c r="P867">
        <f>Table2[[#This Row],[WA]]-Table2[[#This Row],[Actual]]</f>
        <v>-1.2333333333333401</v>
      </c>
      <c r="Q867">
        <f>_xlfn.NORM.DIST(Table2[[#This Row],[Bias_WA]],AVERAGE(Table2[Bias_WA]),_xlfn.STDEV.P(Table2[Bias_WA]),FALSE)</f>
        <v>0.39356496694449528</v>
      </c>
      <c r="R867">
        <f>ABS(Table2[[#This Row],[Bias_Arima]])</f>
        <v>3.1932030553728801</v>
      </c>
      <c r="S867">
        <f>ABS(Table2[[#This Row],[Bias_WA]])</f>
        <v>1.2333333333333401</v>
      </c>
    </row>
    <row r="868" spans="1:19" x14ac:dyDescent="0.2">
      <c r="A868" t="str">
        <f>CONCATENATE(Table2[[#This Row],[Sector]],YEAR(Table2[[#This Row],[Cutoff]]),ROUNDUP(MONTH(Table2[[#This Row],[Cutoff]])/3,0),YEAR(Table2[[#This Row],[TargetDate]]),ROUNDUP(MONTH(Table2[[#This Row],[TargetDate]])/3,0))</f>
        <v>I Horeca2020320212</v>
      </c>
      <c r="B868" t="s">
        <v>27</v>
      </c>
      <c r="C868" s="3">
        <v>44013</v>
      </c>
      <c r="D868" s="3">
        <v>44287</v>
      </c>
      <c r="E868">
        <v>3</v>
      </c>
      <c r="F868">
        <v>2.6377166369449259</v>
      </c>
      <c r="G868">
        <v>3.4</v>
      </c>
      <c r="H868">
        <v>0.7622833630550736</v>
      </c>
      <c r="I868">
        <v>22.420098913384521</v>
      </c>
      <c r="J868">
        <v>-0.7622833630550736</v>
      </c>
      <c r="K868">
        <f>_xlfn.NORM.DIST(Table2[[#This Row],[Bias_RF]],AVERAGE(Table2[Bias_RF]),_xlfn.STDEV.P(Table2[Bias_RF]),FALSE)</f>
        <v>0.53978498370945638</v>
      </c>
      <c r="L868">
        <f>VLOOKUP(Table2[[#This Row],[Key]],[1]!Table1[#Data],7,0)</f>
        <v>0.70679694462711995</v>
      </c>
      <c r="M868">
        <f>VLOOKUP(Table2[[#This Row],[Key]],[1]!Table1[#Data],8,0)</f>
        <v>2.6333333333333302</v>
      </c>
      <c r="N868">
        <f>Table2[[#This Row],[Auto Arima]]-Table2[[#This Row],[Actual]]</f>
        <v>-2.6932030553728801</v>
      </c>
      <c r="O868">
        <f>_xlfn.NORM.DIST(Table2[[#This Row],[Bias_Arima]],AVERAGE(Table2[Bias_Arima]),_xlfn.STDEV.P(Table2[Bias_Arima]),FALSE)</f>
        <v>6.4124511612020772E-5</v>
      </c>
      <c r="P868">
        <f>Table2[[#This Row],[WA]]-Table2[[#This Row],[Actual]]</f>
        <v>-0.76666666666666972</v>
      </c>
      <c r="Q868">
        <f>_xlfn.NORM.DIST(Table2[[#This Row],[Bias_WA]],AVERAGE(Table2[Bias_WA]),_xlfn.STDEV.P(Table2[Bias_WA]),FALSE)</f>
        <v>0.68946556572687334</v>
      </c>
      <c r="R868">
        <f>ABS(Table2[[#This Row],[Bias_Arima]])</f>
        <v>2.6932030553728801</v>
      </c>
      <c r="S868">
        <f>ABS(Table2[[#This Row],[Bias_WA]])</f>
        <v>0.76666666666666972</v>
      </c>
    </row>
    <row r="869" spans="1:19" x14ac:dyDescent="0.2">
      <c r="A869" t="str">
        <f>CONCATENATE(Table2[[#This Row],[Sector]],YEAR(Table2[[#This Row],[Cutoff]]),ROUNDUP(MONTH(Table2[[#This Row],[Cutoff]])/3,0),YEAR(Table2[[#This Row],[TargetDate]]),ROUNDUP(MONTH(Table2[[#This Row],[TargetDate]])/3,0))</f>
        <v>I Horeca2020320213</v>
      </c>
      <c r="B869" t="s">
        <v>27</v>
      </c>
      <c r="C869" s="3">
        <v>44013</v>
      </c>
      <c r="D869" s="3">
        <v>44378</v>
      </c>
      <c r="E869">
        <v>4</v>
      </c>
      <c r="F869">
        <v>2.6377166369449259</v>
      </c>
      <c r="G869">
        <v>4.0999999999999996</v>
      </c>
      <c r="H869">
        <v>1.4622833630550729</v>
      </c>
      <c r="I869">
        <v>35.66544787939204</v>
      </c>
      <c r="J869">
        <v>-1.4622833630550729</v>
      </c>
      <c r="K869">
        <f>_xlfn.NORM.DIST(Table2[[#This Row],[Bias_RF]],AVERAGE(Table2[Bias_RF]),_xlfn.STDEV.P(Table2[Bias_RF]),FALSE)</f>
        <v>0.29711511588504008</v>
      </c>
      <c r="L869">
        <f>VLOOKUP(Table2[[#This Row],[Key]],[1]!Table1[#Data],7,0)</f>
        <v>0.70679694462711995</v>
      </c>
      <c r="M869">
        <f>VLOOKUP(Table2[[#This Row],[Key]],[1]!Table1[#Data],8,0)</f>
        <v>3</v>
      </c>
      <c r="N869">
        <f>Table2[[#This Row],[Auto Arima]]-Table2[[#This Row],[Actual]]</f>
        <v>-3.3932030553728798</v>
      </c>
      <c r="O869">
        <f>_xlfn.NORM.DIST(Table2[[#This Row],[Bias_Arima]],AVERAGE(Table2[Bias_Arima]),_xlfn.STDEV.P(Table2[Bias_Arima]),FALSE)</f>
        <v>1.8314946625962252E-7</v>
      </c>
      <c r="P869">
        <f>Table2[[#This Row],[WA]]-Table2[[#This Row],[Actual]]</f>
        <v>-1.0999999999999996</v>
      </c>
      <c r="Q869">
        <f>_xlfn.NORM.DIST(Table2[[#This Row],[Bias_WA]],AVERAGE(Table2[Bias_WA]),_xlfn.STDEV.P(Table2[Bias_WA]),FALSE)</f>
        <v>0.49586754114892273</v>
      </c>
      <c r="R869">
        <f>ABS(Table2[[#This Row],[Bias_Arima]])</f>
        <v>3.3932030553728798</v>
      </c>
      <c r="S869">
        <f>ABS(Table2[[#This Row],[Bias_WA]])</f>
        <v>1.0999999999999996</v>
      </c>
    </row>
    <row r="870" spans="1:19" x14ac:dyDescent="0.2">
      <c r="A870" t="str">
        <f>CONCATENATE(Table2[[#This Row],[Sector]],YEAR(Table2[[#This Row],[Cutoff]]),ROUNDUP(MONTH(Table2[[#This Row],[Cutoff]])/3,0),YEAR(Table2[[#This Row],[TargetDate]]),ROUNDUP(MONTH(Table2[[#This Row],[TargetDate]])/3,0))</f>
        <v>I Horeca2020320214</v>
      </c>
      <c r="B870" t="s">
        <v>27</v>
      </c>
      <c r="C870" s="3">
        <v>44013</v>
      </c>
      <c r="D870" s="3">
        <v>44470</v>
      </c>
      <c r="E870">
        <v>5</v>
      </c>
      <c r="F870">
        <v>2.6377166369449259</v>
      </c>
      <c r="G870">
        <v>4.5</v>
      </c>
      <c r="H870">
        <v>1.8622833630550739</v>
      </c>
      <c r="I870">
        <v>41.384074734557188</v>
      </c>
      <c r="J870">
        <v>-1.8622833630550739</v>
      </c>
      <c r="K870">
        <f>_xlfn.NORM.DIST(Table2[[#This Row],[Bias_RF]],AVERAGE(Table2[Bias_RF]),_xlfn.STDEV.P(Table2[Bias_RF]),FALSE)</f>
        <v>0.13999536541320948</v>
      </c>
      <c r="L870">
        <f>VLOOKUP(Table2[[#This Row],[Key]],[1]!Table1[#Data],7,0)</f>
        <v>-2.9171933706139502E-2</v>
      </c>
      <c r="M870">
        <f>VLOOKUP(Table2[[#This Row],[Key]],[1]!Table1[#Data],8,0)</f>
        <v>2.43333333333333</v>
      </c>
      <c r="N870">
        <f>Table2[[#This Row],[Auto Arima]]-Table2[[#This Row],[Actual]]</f>
        <v>-4.5291719337061398</v>
      </c>
      <c r="O870">
        <f>_xlfn.NORM.DIST(Table2[[#This Row],[Bias_Arima]],AVERAGE(Table2[Bias_Arima]),_xlfn.STDEV.P(Table2[Bias_Arima]),FALSE)</f>
        <v>6.5264305691733168E-13</v>
      </c>
      <c r="P870">
        <f>Table2[[#This Row],[WA]]-Table2[[#This Row],[Actual]]</f>
        <v>-2.06666666666667</v>
      </c>
      <c r="Q870">
        <f>_xlfn.NORM.DIST(Table2[[#This Row],[Bias_WA]],AVERAGE(Table2[Bias_WA]),_xlfn.STDEV.P(Table2[Bias_WA]),FALSE)</f>
        <v>2.5701928363037394E-2</v>
      </c>
      <c r="R870">
        <f>ABS(Table2[[#This Row],[Bias_Arima]])</f>
        <v>4.5291719337061398</v>
      </c>
      <c r="S870">
        <f>ABS(Table2[[#This Row],[Bias_WA]])</f>
        <v>2.06666666666667</v>
      </c>
    </row>
    <row r="871" spans="1:19" x14ac:dyDescent="0.2">
      <c r="A871" t="str">
        <f>CONCATENATE(Table2[[#This Row],[Sector]],YEAR(Table2[[#This Row],[Cutoff]]),ROUNDUP(MONTH(Table2[[#This Row],[Cutoff]])/3,0),YEAR(Table2[[#This Row],[TargetDate]]),ROUNDUP(MONTH(Table2[[#This Row],[TargetDate]])/3,0))</f>
        <v>I Horeca2020320221</v>
      </c>
      <c r="B871" t="s">
        <v>27</v>
      </c>
      <c r="C871" s="3">
        <v>44013</v>
      </c>
      <c r="D871" s="3">
        <v>44562</v>
      </c>
      <c r="E871">
        <v>6</v>
      </c>
      <c r="F871">
        <v>2.4974031088063988</v>
      </c>
      <c r="G871">
        <v>6</v>
      </c>
      <c r="H871">
        <v>3.5025968911936012</v>
      </c>
      <c r="I871">
        <v>58.376614853226677</v>
      </c>
      <c r="J871">
        <v>-3.5025968911936012</v>
      </c>
      <c r="K871">
        <f>_xlfn.NORM.DIST(Table2[[#This Row],[Bias_RF]],AVERAGE(Table2[Bias_RF]),_xlfn.STDEV.P(Table2[Bias_RF]),FALSE)</f>
        <v>2.7998539571313447E-4</v>
      </c>
      <c r="L871">
        <f>VLOOKUP(Table2[[#This Row],[Key]],[1]!Table1[#Data],7,0)</f>
        <v>-2.9171933706139502E-2</v>
      </c>
      <c r="M871">
        <f>VLOOKUP(Table2[[#This Row],[Key]],[1]!Table1[#Data],8,0)</f>
        <v>2.6666666666666599</v>
      </c>
      <c r="N871">
        <f>Table2[[#This Row],[Auto Arima]]-Table2[[#This Row],[Actual]]</f>
        <v>-6.0291719337061398</v>
      </c>
      <c r="O871">
        <f>_xlfn.NORM.DIST(Table2[[#This Row],[Bias_Arima]],AVERAGE(Table2[Bias_Arima]),_xlfn.STDEV.P(Table2[Bias_Arima]),FALSE)</f>
        <v>1.3164319201869361E-22</v>
      </c>
      <c r="P871">
        <f>Table2[[#This Row],[WA]]-Table2[[#This Row],[Actual]]</f>
        <v>-3.3333333333333401</v>
      </c>
      <c r="Q871">
        <f>_xlfn.NORM.DIST(Table2[[#This Row],[Bias_WA]],AVERAGE(Table2[Bias_WA]),_xlfn.STDEV.P(Table2[Bias_WA]),FALSE)</f>
        <v>5.8421169722093227E-6</v>
      </c>
      <c r="R871">
        <f>ABS(Table2[[#This Row],[Bias_Arima]])</f>
        <v>6.0291719337061398</v>
      </c>
      <c r="S871">
        <f>ABS(Table2[[#This Row],[Bias_WA]])</f>
        <v>3.3333333333333401</v>
      </c>
    </row>
    <row r="872" spans="1:19" x14ac:dyDescent="0.2">
      <c r="A872" t="str">
        <f>CONCATENATE(Table2[[#This Row],[Sector]],YEAR(Table2[[#This Row],[Cutoff]]),ROUNDUP(MONTH(Table2[[#This Row],[Cutoff]])/3,0),YEAR(Table2[[#This Row],[TargetDate]]),ROUNDUP(MONTH(Table2[[#This Row],[TargetDate]])/3,0))</f>
        <v>I Horeca2020320222</v>
      </c>
      <c r="B872" t="s">
        <v>27</v>
      </c>
      <c r="C872" s="3">
        <v>44013</v>
      </c>
      <c r="D872" s="3">
        <v>44652</v>
      </c>
      <c r="E872">
        <v>7</v>
      </c>
      <c r="F872">
        <v>2.4974031088063988</v>
      </c>
      <c r="G872">
        <v>4.3</v>
      </c>
      <c r="H872">
        <v>1.802596891193601</v>
      </c>
      <c r="I872">
        <v>41.920857934734897</v>
      </c>
      <c r="J872">
        <v>-1.802596891193601</v>
      </c>
      <c r="K872">
        <f>_xlfn.NORM.DIST(Table2[[#This Row],[Bias_RF]],AVERAGE(Table2[Bias_RF]),_xlfn.STDEV.P(Table2[Bias_RF]),FALSE)</f>
        <v>0.15963420998340691</v>
      </c>
      <c r="L872">
        <f>VLOOKUP(Table2[[#This Row],[Key]],[1]!Table1[#Data],7,0)</f>
        <v>-2.9171933706139502E-2</v>
      </c>
      <c r="M872">
        <f>VLOOKUP(Table2[[#This Row],[Key]],[1]!Table1[#Data],8,0)</f>
        <v>2.6333333333333302</v>
      </c>
      <c r="N872">
        <f>Table2[[#This Row],[Auto Arima]]-Table2[[#This Row],[Actual]]</f>
        <v>-4.3291719337061396</v>
      </c>
      <c r="O872">
        <f>_xlfn.NORM.DIST(Table2[[#This Row],[Bias_Arima]],AVERAGE(Table2[Bias_Arima]),_xlfn.STDEV.P(Table2[Bias_Arima]),FALSE)</f>
        <v>7.8036439078220056E-12</v>
      </c>
      <c r="P872">
        <f>Table2[[#This Row],[WA]]-Table2[[#This Row],[Actual]]</f>
        <v>-1.6666666666666696</v>
      </c>
      <c r="Q872">
        <f>_xlfn.NORM.DIST(Table2[[#This Row],[Bias_WA]],AVERAGE(Table2[Bias_WA]),_xlfn.STDEV.P(Table2[Bias_WA]),FALSE)</f>
        <v>0.12555321678925288</v>
      </c>
      <c r="R872">
        <f>ABS(Table2[[#This Row],[Bias_Arima]])</f>
        <v>4.3291719337061396</v>
      </c>
      <c r="S872">
        <f>ABS(Table2[[#This Row],[Bias_WA]])</f>
        <v>1.6666666666666696</v>
      </c>
    </row>
    <row r="873" spans="1:19" x14ac:dyDescent="0.2">
      <c r="A873" t="str">
        <f>CONCATENATE(Table2[[#This Row],[Sector]],YEAR(Table2[[#This Row],[Cutoff]]),ROUNDUP(MONTH(Table2[[#This Row],[Cutoff]])/3,0),YEAR(Table2[[#This Row],[TargetDate]]),ROUNDUP(MONTH(Table2[[#This Row],[TargetDate]])/3,0))</f>
        <v>I Horeca2020320223</v>
      </c>
      <c r="B873" t="s">
        <v>27</v>
      </c>
      <c r="C873" s="3">
        <v>44013</v>
      </c>
      <c r="D873" s="3">
        <v>44743</v>
      </c>
      <c r="E873">
        <v>8</v>
      </c>
      <c r="F873">
        <v>2.4974031088063988</v>
      </c>
      <c r="G873">
        <v>4.0999999999999996</v>
      </c>
      <c r="H873">
        <v>1.602596891193601</v>
      </c>
      <c r="I873">
        <v>39.087729053502457</v>
      </c>
      <c r="J873">
        <v>-1.602596891193601</v>
      </c>
      <c r="K873">
        <f>_xlfn.NORM.DIST(Table2[[#This Row],[Bias_RF]],AVERAGE(Table2[Bias_RF]),_xlfn.STDEV.P(Table2[Bias_RF]),FALSE)</f>
        <v>0.2360904929360817</v>
      </c>
      <c r="L873">
        <f>VLOOKUP(Table2[[#This Row],[Key]],[1]!Table1[#Data],7,0)</f>
        <v>-2.9171933706139502E-2</v>
      </c>
      <c r="M873">
        <f>VLOOKUP(Table2[[#This Row],[Key]],[1]!Table1[#Data],8,0)</f>
        <v>3</v>
      </c>
      <c r="N873">
        <f>Table2[[#This Row],[Auto Arima]]-Table2[[#This Row],[Actual]]</f>
        <v>-4.1291719337061394</v>
      </c>
      <c r="O873">
        <f>_xlfn.NORM.DIST(Table2[[#This Row],[Bias_Arima]],AVERAGE(Table2[Bias_Arima]),_xlfn.STDEV.P(Table2[Bias_Arima]),FALSE)</f>
        <v>8.3044649097303485E-11</v>
      </c>
      <c r="P873">
        <f>Table2[[#This Row],[WA]]-Table2[[#This Row],[Actual]]</f>
        <v>-1.0999999999999996</v>
      </c>
      <c r="Q873">
        <f>_xlfn.NORM.DIST(Table2[[#This Row],[Bias_WA]],AVERAGE(Table2[Bias_WA]),_xlfn.STDEV.P(Table2[Bias_WA]),FALSE)</f>
        <v>0.49586754114892273</v>
      </c>
      <c r="R873">
        <f>ABS(Table2[[#This Row],[Bias_Arima]])</f>
        <v>4.1291719337061394</v>
      </c>
      <c r="S873">
        <f>ABS(Table2[[#This Row],[Bias_WA]])</f>
        <v>1.0999999999999996</v>
      </c>
    </row>
    <row r="874" spans="1:19" x14ac:dyDescent="0.2">
      <c r="A874" t="str">
        <f>CONCATENATE(Table2[[#This Row],[Sector]],YEAR(Table2[[#This Row],[Cutoff]]),ROUNDUP(MONTH(Table2[[#This Row],[Cutoff]])/3,0),YEAR(Table2[[#This Row],[TargetDate]]),ROUNDUP(MONTH(Table2[[#This Row],[TargetDate]])/3,0))</f>
        <v>I Horeca2020420211</v>
      </c>
      <c r="B874" t="s">
        <v>27</v>
      </c>
      <c r="C874" s="3">
        <v>44105</v>
      </c>
      <c r="D874" s="3">
        <v>44197</v>
      </c>
      <c r="E874">
        <v>1</v>
      </c>
      <c r="F874">
        <v>2.7589988095238089</v>
      </c>
      <c r="G874">
        <v>3.9</v>
      </c>
      <c r="H874">
        <v>1.141001190476191</v>
      </c>
      <c r="I874">
        <v>29.25644078144078</v>
      </c>
      <c r="J874">
        <v>-1.141001190476191</v>
      </c>
      <c r="K874">
        <f>_xlfn.NORM.DIST(Table2[[#This Row],[Bias_RF]],AVERAGE(Table2[Bias_RF]),_xlfn.STDEV.P(Table2[Bias_RF]),FALSE)</f>
        <v>0.43786045852803118</v>
      </c>
      <c r="L874">
        <f>VLOOKUP(Table2[[#This Row],[Key]],[1]!Table1[#Data],7,0)</f>
        <v>4.8201930468420597</v>
      </c>
      <c r="M874">
        <f>VLOOKUP(Table2[[#This Row],[Key]],[1]!Table1[#Data],8,0)</f>
        <v>2.6666666666666599</v>
      </c>
      <c r="N874">
        <f>Table2[[#This Row],[Auto Arima]]-Table2[[#This Row],[Actual]]</f>
        <v>0.92019304684205983</v>
      </c>
      <c r="O874">
        <f>_xlfn.NORM.DIST(Table2[[#This Row],[Bias_Arima]],AVERAGE(Table2[Bias_Arima]),_xlfn.STDEV.P(Table2[Bias_Arima]),FALSE)</f>
        <v>0.12040695681455282</v>
      </c>
      <c r="P874">
        <f>Table2[[#This Row],[WA]]-Table2[[#This Row],[Actual]]</f>
        <v>-1.2333333333333401</v>
      </c>
      <c r="Q874">
        <f>_xlfn.NORM.DIST(Table2[[#This Row],[Bias_WA]],AVERAGE(Table2[Bias_WA]),_xlfn.STDEV.P(Table2[Bias_WA]),FALSE)</f>
        <v>0.39356496694449528</v>
      </c>
      <c r="R874">
        <f>ABS(Table2[[#This Row],[Bias_Arima]])</f>
        <v>0.92019304684205983</v>
      </c>
      <c r="S874">
        <f>ABS(Table2[[#This Row],[Bias_WA]])</f>
        <v>1.2333333333333401</v>
      </c>
    </row>
    <row r="875" spans="1:19" x14ac:dyDescent="0.2">
      <c r="A875" t="str">
        <f>CONCATENATE(Table2[[#This Row],[Sector]],YEAR(Table2[[#This Row],[Cutoff]]),ROUNDUP(MONTH(Table2[[#This Row],[Cutoff]])/3,0),YEAR(Table2[[#This Row],[TargetDate]]),ROUNDUP(MONTH(Table2[[#This Row],[TargetDate]])/3,0))</f>
        <v>I Horeca2020420212</v>
      </c>
      <c r="B875" t="s">
        <v>27</v>
      </c>
      <c r="C875" s="3">
        <v>44105</v>
      </c>
      <c r="D875" s="3">
        <v>44287</v>
      </c>
      <c r="E875">
        <v>2</v>
      </c>
      <c r="F875">
        <v>2.7589988095238089</v>
      </c>
      <c r="G875">
        <v>3.4</v>
      </c>
      <c r="H875">
        <v>0.64100119047619053</v>
      </c>
      <c r="I875">
        <v>18.852976190476191</v>
      </c>
      <c r="J875">
        <v>-0.64100119047619053</v>
      </c>
      <c r="K875">
        <f>_xlfn.NORM.DIST(Table2[[#This Row],[Bias_RF]],AVERAGE(Table2[Bias_RF]),_xlfn.STDEV.P(Table2[Bias_RF]),FALSE)</f>
        <v>0.54538811151030375</v>
      </c>
      <c r="L875">
        <f>VLOOKUP(Table2[[#This Row],[Key]],[1]!Table1[#Data],7,0)</f>
        <v>4.8197631311585303</v>
      </c>
      <c r="M875">
        <f>VLOOKUP(Table2[[#This Row],[Key]],[1]!Table1[#Data],8,0)</f>
        <v>2.6333333333333302</v>
      </c>
      <c r="N875">
        <f>Table2[[#This Row],[Auto Arima]]-Table2[[#This Row],[Actual]]</f>
        <v>1.4197631311585304</v>
      </c>
      <c r="O875">
        <f>_xlfn.NORM.DIST(Table2[[#This Row],[Bias_Arima]],AVERAGE(Table2[Bias_Arima]),_xlfn.STDEV.P(Table2[Bias_Arima]),FALSE)</f>
        <v>1.711775863118762E-2</v>
      </c>
      <c r="P875">
        <f>Table2[[#This Row],[WA]]-Table2[[#This Row],[Actual]]</f>
        <v>-0.76666666666666972</v>
      </c>
      <c r="Q875">
        <f>_xlfn.NORM.DIST(Table2[[#This Row],[Bias_WA]],AVERAGE(Table2[Bias_WA]),_xlfn.STDEV.P(Table2[Bias_WA]),FALSE)</f>
        <v>0.68946556572687334</v>
      </c>
      <c r="R875">
        <f>ABS(Table2[[#This Row],[Bias_Arima]])</f>
        <v>1.4197631311585304</v>
      </c>
      <c r="S875">
        <f>ABS(Table2[[#This Row],[Bias_WA]])</f>
        <v>0.76666666666666972</v>
      </c>
    </row>
    <row r="876" spans="1:19" x14ac:dyDescent="0.2">
      <c r="A876" t="str">
        <f>CONCATENATE(Table2[[#This Row],[Sector]],YEAR(Table2[[#This Row],[Cutoff]]),ROUNDUP(MONTH(Table2[[#This Row],[Cutoff]])/3,0),YEAR(Table2[[#This Row],[TargetDate]]),ROUNDUP(MONTH(Table2[[#This Row],[TargetDate]])/3,0))</f>
        <v>I Horeca2020420213</v>
      </c>
      <c r="B876" t="s">
        <v>27</v>
      </c>
      <c r="C876" s="3">
        <v>44105</v>
      </c>
      <c r="D876" s="3">
        <v>44378</v>
      </c>
      <c r="E876">
        <v>3</v>
      </c>
      <c r="F876">
        <v>2.7589988095238089</v>
      </c>
      <c r="G876">
        <v>4.0999999999999996</v>
      </c>
      <c r="H876">
        <v>1.34100119047619</v>
      </c>
      <c r="I876">
        <v>32.707346109175383</v>
      </c>
      <c r="J876">
        <v>-1.34100119047619</v>
      </c>
      <c r="K876">
        <f>_xlfn.NORM.DIST(Table2[[#This Row],[Bias_RF]],AVERAGE(Table2[Bias_RF]),_xlfn.STDEV.P(Table2[Bias_RF]),FALSE)</f>
        <v>0.35184156352512658</v>
      </c>
      <c r="L876">
        <f>VLOOKUP(Table2[[#This Row],[Key]],[1]!Table1[#Data],7,0)</f>
        <v>4.8197631311585303</v>
      </c>
      <c r="M876">
        <f>VLOOKUP(Table2[[#This Row],[Key]],[1]!Table1[#Data],8,0)</f>
        <v>3</v>
      </c>
      <c r="N876">
        <f>Table2[[#This Row],[Auto Arima]]-Table2[[#This Row],[Actual]]</f>
        <v>0.71976313115853063</v>
      </c>
      <c r="O876">
        <f>_xlfn.NORM.DIST(Table2[[#This Row],[Bias_Arima]],AVERAGE(Table2[Bias_Arima]),_xlfn.STDEV.P(Table2[Bias_Arima]),FALSE)</f>
        <v>0.21468447904230534</v>
      </c>
      <c r="P876">
        <f>Table2[[#This Row],[WA]]-Table2[[#This Row],[Actual]]</f>
        <v>-1.0999999999999996</v>
      </c>
      <c r="Q876">
        <f>_xlfn.NORM.DIST(Table2[[#This Row],[Bias_WA]],AVERAGE(Table2[Bias_WA]),_xlfn.STDEV.P(Table2[Bias_WA]),FALSE)</f>
        <v>0.49586754114892273</v>
      </c>
      <c r="R876">
        <f>ABS(Table2[[#This Row],[Bias_Arima]])</f>
        <v>0.71976313115853063</v>
      </c>
      <c r="S876">
        <f>ABS(Table2[[#This Row],[Bias_WA]])</f>
        <v>1.0999999999999996</v>
      </c>
    </row>
    <row r="877" spans="1:19" x14ac:dyDescent="0.2">
      <c r="A877" t="str">
        <f>CONCATENATE(Table2[[#This Row],[Sector]],YEAR(Table2[[#This Row],[Cutoff]]),ROUNDUP(MONTH(Table2[[#This Row],[Cutoff]])/3,0),YEAR(Table2[[#This Row],[TargetDate]]),ROUNDUP(MONTH(Table2[[#This Row],[TargetDate]])/3,0))</f>
        <v>I Horeca2020420214</v>
      </c>
      <c r="B877" t="s">
        <v>27</v>
      </c>
      <c r="C877" s="3">
        <v>44105</v>
      </c>
      <c r="D877" s="3">
        <v>44470</v>
      </c>
      <c r="E877">
        <v>4</v>
      </c>
      <c r="F877">
        <v>2.7589988095238089</v>
      </c>
      <c r="G877">
        <v>4.5</v>
      </c>
      <c r="H877">
        <v>1.7410011904761911</v>
      </c>
      <c r="I877">
        <v>38.688915343915347</v>
      </c>
      <c r="J877">
        <v>-1.7410011904761911</v>
      </c>
      <c r="K877">
        <f>_xlfn.NORM.DIST(Table2[[#This Row],[Bias_RF]],AVERAGE(Table2[Bias_RF]),_xlfn.STDEV.P(Table2[Bias_RF]),FALSE)</f>
        <v>0.18152185682766567</v>
      </c>
      <c r="L877">
        <f>VLOOKUP(Table2[[#This Row],[Key]],[1]!Table1[#Data],7,0)</f>
        <v>5.8733612543587803</v>
      </c>
      <c r="M877">
        <f>VLOOKUP(Table2[[#This Row],[Key]],[1]!Table1[#Data],8,0)</f>
        <v>3.1</v>
      </c>
      <c r="N877">
        <f>Table2[[#This Row],[Auto Arima]]-Table2[[#This Row],[Actual]]</f>
        <v>1.3733612543587803</v>
      </c>
      <c r="O877">
        <f>_xlfn.NORM.DIST(Table2[[#This Row],[Bias_Arima]],AVERAGE(Table2[Bias_Arima]),_xlfn.STDEV.P(Table2[Bias_Arima]),FALSE)</f>
        <v>2.1156334594765198E-2</v>
      </c>
      <c r="P877">
        <f>Table2[[#This Row],[WA]]-Table2[[#This Row],[Actual]]</f>
        <v>-1.4</v>
      </c>
      <c r="Q877">
        <f>_xlfn.NORM.DIST(Table2[[#This Row],[Bias_WA]],AVERAGE(Table2[Bias_WA]),_xlfn.STDEV.P(Table2[Bias_WA]),FALSE)</f>
        <v>0.27224103550382045</v>
      </c>
      <c r="R877">
        <f>ABS(Table2[[#This Row],[Bias_Arima]])</f>
        <v>1.3733612543587803</v>
      </c>
      <c r="S877">
        <f>ABS(Table2[[#This Row],[Bias_WA]])</f>
        <v>1.4</v>
      </c>
    </row>
    <row r="878" spans="1:19" x14ac:dyDescent="0.2">
      <c r="A878" t="str">
        <f>CONCATENATE(Table2[[#This Row],[Sector]],YEAR(Table2[[#This Row],[Cutoff]]),ROUNDUP(MONTH(Table2[[#This Row],[Cutoff]])/3,0),YEAR(Table2[[#This Row],[TargetDate]]),ROUNDUP(MONTH(Table2[[#This Row],[TargetDate]])/3,0))</f>
        <v>I Horeca2020420221</v>
      </c>
      <c r="B878" t="s">
        <v>27</v>
      </c>
      <c r="C878" s="3">
        <v>44105</v>
      </c>
      <c r="D878" s="3">
        <v>44562</v>
      </c>
      <c r="E878">
        <v>5</v>
      </c>
      <c r="F878">
        <v>2.5777325036075029</v>
      </c>
      <c r="G878">
        <v>6</v>
      </c>
      <c r="H878">
        <v>3.4222674963924971</v>
      </c>
      <c r="I878">
        <v>57.03779160654161</v>
      </c>
      <c r="J878">
        <v>-3.4222674963924971</v>
      </c>
      <c r="K878">
        <f>_xlfn.NORM.DIST(Table2[[#This Row],[Bias_RF]],AVERAGE(Table2[Bias_RF]),_xlfn.STDEV.P(Table2[Bias_RF]),FALSE)</f>
        <v>4.2676336639523564E-4</v>
      </c>
      <c r="L878">
        <f>VLOOKUP(Table2[[#This Row],[Key]],[1]!Table1[#Data],7,0)</f>
        <v>5.8733612543587803</v>
      </c>
      <c r="M878">
        <f>VLOOKUP(Table2[[#This Row],[Key]],[1]!Table1[#Data],8,0)</f>
        <v>2.6666666666666599</v>
      </c>
      <c r="N878">
        <f>Table2[[#This Row],[Auto Arima]]-Table2[[#This Row],[Actual]]</f>
        <v>-0.12663874564121969</v>
      </c>
      <c r="O878">
        <f>_xlfn.NORM.DIST(Table2[[#This Row],[Bias_Arima]],AVERAGE(Table2[Bias_Arima]),_xlfn.STDEV.P(Table2[Bias_Arima]),FALSE)</f>
        <v>0.67901960137924855</v>
      </c>
      <c r="P878">
        <f>Table2[[#This Row],[WA]]-Table2[[#This Row],[Actual]]</f>
        <v>-3.3333333333333401</v>
      </c>
      <c r="Q878">
        <f>_xlfn.NORM.DIST(Table2[[#This Row],[Bias_WA]],AVERAGE(Table2[Bias_WA]),_xlfn.STDEV.P(Table2[Bias_WA]),FALSE)</f>
        <v>5.8421169722093227E-6</v>
      </c>
      <c r="R878">
        <f>ABS(Table2[[#This Row],[Bias_Arima]])</f>
        <v>0.12663874564121969</v>
      </c>
      <c r="S878">
        <f>ABS(Table2[[#This Row],[Bias_WA]])</f>
        <v>3.3333333333333401</v>
      </c>
    </row>
    <row r="879" spans="1:19" x14ac:dyDescent="0.2">
      <c r="A879" t="str">
        <f>CONCATENATE(Table2[[#This Row],[Sector]],YEAR(Table2[[#This Row],[Cutoff]]),ROUNDUP(MONTH(Table2[[#This Row],[Cutoff]])/3,0),YEAR(Table2[[#This Row],[TargetDate]]),ROUNDUP(MONTH(Table2[[#This Row],[TargetDate]])/3,0))</f>
        <v>I Horeca2020420222</v>
      </c>
      <c r="B879" t="s">
        <v>27</v>
      </c>
      <c r="C879" s="3">
        <v>44105</v>
      </c>
      <c r="D879" s="3">
        <v>44652</v>
      </c>
      <c r="E879">
        <v>6</v>
      </c>
      <c r="F879">
        <v>2.5777325036075029</v>
      </c>
      <c r="G879">
        <v>4.3</v>
      </c>
      <c r="H879">
        <v>1.722267496392496</v>
      </c>
      <c r="I879">
        <v>40.05273247424411</v>
      </c>
      <c r="J879">
        <v>-1.722267496392496</v>
      </c>
      <c r="K879">
        <f>_xlfn.NORM.DIST(Table2[[#This Row],[Bias_RF]],AVERAGE(Table2[Bias_RF]),_xlfn.STDEV.P(Table2[Bias_RF]),FALSE)</f>
        <v>0.18849065975632998</v>
      </c>
      <c r="L879">
        <f>VLOOKUP(Table2[[#This Row],[Key]],[1]!Table1[#Data],7,0)</f>
        <v>5.8733612543587803</v>
      </c>
      <c r="M879">
        <f>VLOOKUP(Table2[[#This Row],[Key]],[1]!Table1[#Data],8,0)</f>
        <v>2.6333333333333302</v>
      </c>
      <c r="N879">
        <f>Table2[[#This Row],[Auto Arima]]-Table2[[#This Row],[Actual]]</f>
        <v>1.5733612543587805</v>
      </c>
      <c r="O879">
        <f>_xlfn.NORM.DIST(Table2[[#This Row],[Bias_Arima]],AVERAGE(Table2[Bias_Arima]),_xlfn.STDEV.P(Table2[Bias_Arima]),FALSE)</f>
        <v>8.1189447890767166E-3</v>
      </c>
      <c r="P879">
        <f>Table2[[#This Row],[WA]]-Table2[[#This Row],[Actual]]</f>
        <v>-1.6666666666666696</v>
      </c>
      <c r="Q879">
        <f>_xlfn.NORM.DIST(Table2[[#This Row],[Bias_WA]],AVERAGE(Table2[Bias_WA]),_xlfn.STDEV.P(Table2[Bias_WA]),FALSE)</f>
        <v>0.12555321678925288</v>
      </c>
      <c r="R879">
        <f>ABS(Table2[[#This Row],[Bias_Arima]])</f>
        <v>1.5733612543587805</v>
      </c>
      <c r="S879">
        <f>ABS(Table2[[#This Row],[Bias_WA]])</f>
        <v>1.6666666666666696</v>
      </c>
    </row>
    <row r="880" spans="1:19" x14ac:dyDescent="0.2">
      <c r="A880" t="str">
        <f>CONCATENATE(Table2[[#This Row],[Sector]],YEAR(Table2[[#This Row],[Cutoff]]),ROUNDUP(MONTH(Table2[[#This Row],[Cutoff]])/3,0),YEAR(Table2[[#This Row],[TargetDate]]),ROUNDUP(MONTH(Table2[[#This Row],[TargetDate]])/3,0))</f>
        <v>I Horeca2020420223</v>
      </c>
      <c r="B880" t="s">
        <v>27</v>
      </c>
      <c r="C880" s="3">
        <v>44105</v>
      </c>
      <c r="D880" s="3">
        <v>44743</v>
      </c>
      <c r="E880">
        <v>7</v>
      </c>
      <c r="F880">
        <v>2.5777325036075029</v>
      </c>
      <c r="G880">
        <v>4.0999999999999996</v>
      </c>
      <c r="H880">
        <v>1.522267496392496</v>
      </c>
      <c r="I880">
        <v>37.128475521768209</v>
      </c>
      <c r="J880">
        <v>-1.522267496392496</v>
      </c>
      <c r="K880">
        <f>_xlfn.NORM.DIST(Table2[[#This Row],[Bias_RF]],AVERAGE(Table2[Bias_RF]),_xlfn.STDEV.P(Table2[Bias_RF]),FALSE)</f>
        <v>0.27051835167552524</v>
      </c>
      <c r="L880">
        <f>VLOOKUP(Table2[[#This Row],[Key]],[1]!Table1[#Data],7,0)</f>
        <v>5.8733612543587803</v>
      </c>
      <c r="M880">
        <f>VLOOKUP(Table2[[#This Row],[Key]],[1]!Table1[#Data],8,0)</f>
        <v>3</v>
      </c>
      <c r="N880">
        <f>Table2[[#This Row],[Auto Arima]]-Table2[[#This Row],[Actual]]</f>
        <v>1.7733612543587807</v>
      </c>
      <c r="O880">
        <f>_xlfn.NORM.DIST(Table2[[#This Row],[Bias_Arima]],AVERAGE(Table2[Bias_Arima]),_xlfn.STDEV.P(Table2[Bias_Arima]),FALSE)</f>
        <v>2.7730087405651296E-3</v>
      </c>
      <c r="P880">
        <f>Table2[[#This Row],[WA]]-Table2[[#This Row],[Actual]]</f>
        <v>-1.0999999999999996</v>
      </c>
      <c r="Q880">
        <f>_xlfn.NORM.DIST(Table2[[#This Row],[Bias_WA]],AVERAGE(Table2[Bias_WA]),_xlfn.STDEV.P(Table2[Bias_WA]),FALSE)</f>
        <v>0.49586754114892273</v>
      </c>
      <c r="R880">
        <f>ABS(Table2[[#This Row],[Bias_Arima]])</f>
        <v>1.7733612543587807</v>
      </c>
      <c r="S880">
        <f>ABS(Table2[[#This Row],[Bias_WA]])</f>
        <v>1.0999999999999996</v>
      </c>
    </row>
    <row r="881" spans="1:19" x14ac:dyDescent="0.2">
      <c r="A881" t="str">
        <f>CONCATENATE(Table2[[#This Row],[Sector]],YEAR(Table2[[#This Row],[Cutoff]]),ROUNDUP(MONTH(Table2[[#This Row],[Cutoff]])/3,0),YEAR(Table2[[#This Row],[TargetDate]]),ROUNDUP(MONTH(Table2[[#This Row],[TargetDate]])/3,0))</f>
        <v>I Horeca2020420224</v>
      </c>
      <c r="B881" t="s">
        <v>27</v>
      </c>
      <c r="C881" s="3">
        <v>44105</v>
      </c>
      <c r="D881" s="3">
        <v>44835</v>
      </c>
      <c r="E881">
        <v>8</v>
      </c>
      <c r="F881">
        <v>2.5777325036075029</v>
      </c>
      <c r="G881">
        <v>4.3</v>
      </c>
      <c r="H881">
        <v>1.722267496392496</v>
      </c>
      <c r="I881">
        <v>40.05273247424411</v>
      </c>
      <c r="J881">
        <v>-1.722267496392496</v>
      </c>
      <c r="K881">
        <f>_xlfn.NORM.DIST(Table2[[#This Row],[Bias_RF]],AVERAGE(Table2[Bias_RF]),_xlfn.STDEV.P(Table2[Bias_RF]),FALSE)</f>
        <v>0.18849065975632998</v>
      </c>
      <c r="L881">
        <f>VLOOKUP(Table2[[#This Row],[Key]],[1]!Table1[#Data],7,0)</f>
        <v>4.5446483951821097</v>
      </c>
      <c r="M881">
        <f>VLOOKUP(Table2[[#This Row],[Key]],[1]!Table1[#Data],8,0)</f>
        <v>3.1</v>
      </c>
      <c r="N881">
        <f>Table2[[#This Row],[Auto Arima]]-Table2[[#This Row],[Actual]]</f>
        <v>0.2446483951821099</v>
      </c>
      <c r="O881">
        <f>_xlfn.NORM.DIST(Table2[[#This Row],[Bias_Arima]],AVERAGE(Table2[Bias_Arima]),_xlfn.STDEV.P(Table2[Bias_Arima]),FALSE)</f>
        <v>0.52979263954697242</v>
      </c>
      <c r="P881">
        <f>Table2[[#This Row],[WA]]-Table2[[#This Row],[Actual]]</f>
        <v>-1.1999999999999997</v>
      </c>
      <c r="Q881">
        <f>_xlfn.NORM.DIST(Table2[[#This Row],[Bias_WA]],AVERAGE(Table2[Bias_WA]),_xlfn.STDEV.P(Table2[Bias_WA]),FALSE)</f>
        <v>0.41919120663795156</v>
      </c>
      <c r="R881">
        <f>ABS(Table2[[#This Row],[Bias_Arima]])</f>
        <v>0.2446483951821099</v>
      </c>
      <c r="S881">
        <f>ABS(Table2[[#This Row],[Bias_WA]])</f>
        <v>1.1999999999999997</v>
      </c>
    </row>
    <row r="882" spans="1:19" x14ac:dyDescent="0.2">
      <c r="A882" t="str">
        <f>CONCATENATE(Table2[[#This Row],[Sector]],YEAR(Table2[[#This Row],[Cutoff]]),ROUNDUP(MONTH(Table2[[#This Row],[Cutoff]])/3,0),YEAR(Table2[[#This Row],[TargetDate]]),ROUNDUP(MONTH(Table2[[#This Row],[TargetDate]])/3,0))</f>
        <v>I Horeca2021120212</v>
      </c>
      <c r="B882" t="s">
        <v>27</v>
      </c>
      <c r="C882" s="3">
        <v>44197</v>
      </c>
      <c r="D882" s="3">
        <v>44287</v>
      </c>
      <c r="E882">
        <v>1</v>
      </c>
      <c r="F882">
        <v>3.022590088884284</v>
      </c>
      <c r="G882">
        <v>3.4</v>
      </c>
      <c r="H882">
        <v>0.37740991111571592</v>
      </c>
      <c r="I882">
        <v>11.10029150340341</v>
      </c>
      <c r="J882">
        <v>-0.37740991111571592</v>
      </c>
      <c r="K882">
        <f>_xlfn.NORM.DIST(Table2[[#This Row],[Bias_RF]],AVERAGE(Table2[Bias_RF]),_xlfn.STDEV.P(Table2[Bias_RF]),FALSE)</f>
        <v>0.50729911170682396</v>
      </c>
      <c r="L882">
        <f>VLOOKUP(Table2[[#This Row],[Key]],[1]!Table1[#Data],7,0)</f>
        <v>4.0999999999999899</v>
      </c>
      <c r="M882">
        <f>VLOOKUP(Table2[[#This Row],[Key]],[1]!Table1[#Data],8,0)</f>
        <v>2.6333333333333302</v>
      </c>
      <c r="N882">
        <f>Table2[[#This Row],[Auto Arima]]-Table2[[#This Row],[Actual]]</f>
        <v>0.69999999999998996</v>
      </c>
      <c r="O882">
        <f>_xlfn.NORM.DIST(Table2[[#This Row],[Bias_Arima]],AVERAGE(Table2[Bias_Arima]),_xlfn.STDEV.P(Table2[Bias_Arima]),FALSE)</f>
        <v>0.22584579731037924</v>
      </c>
      <c r="P882">
        <f>Table2[[#This Row],[WA]]-Table2[[#This Row],[Actual]]</f>
        <v>-0.76666666666666972</v>
      </c>
      <c r="Q882">
        <f>_xlfn.NORM.DIST(Table2[[#This Row],[Bias_WA]],AVERAGE(Table2[Bias_WA]),_xlfn.STDEV.P(Table2[Bias_WA]),FALSE)</f>
        <v>0.68946556572687334</v>
      </c>
      <c r="R882">
        <f>ABS(Table2[[#This Row],[Bias_Arima]])</f>
        <v>0.69999999999998996</v>
      </c>
      <c r="S882">
        <f>ABS(Table2[[#This Row],[Bias_WA]])</f>
        <v>0.76666666666666972</v>
      </c>
    </row>
    <row r="883" spans="1:19" x14ac:dyDescent="0.2">
      <c r="A883" t="str">
        <f>CONCATENATE(Table2[[#This Row],[Sector]],YEAR(Table2[[#This Row],[Cutoff]]),ROUNDUP(MONTH(Table2[[#This Row],[Cutoff]])/3,0),YEAR(Table2[[#This Row],[TargetDate]]),ROUNDUP(MONTH(Table2[[#This Row],[TargetDate]])/3,0))</f>
        <v>I Horeca2021120213</v>
      </c>
      <c r="B883" t="s">
        <v>27</v>
      </c>
      <c r="C883" s="3">
        <v>44197</v>
      </c>
      <c r="D883" s="3">
        <v>44378</v>
      </c>
      <c r="E883">
        <v>2</v>
      </c>
      <c r="F883">
        <v>3.022590088884284</v>
      </c>
      <c r="G883">
        <v>4.0999999999999996</v>
      </c>
      <c r="H883">
        <v>1.077409911115716</v>
      </c>
      <c r="I883">
        <v>26.27829051501746</v>
      </c>
      <c r="J883">
        <v>-1.077409911115716</v>
      </c>
      <c r="K883">
        <f>_xlfn.NORM.DIST(Table2[[#This Row],[Bias_RF]],AVERAGE(Table2[Bias_RF]),_xlfn.STDEV.P(Table2[Bias_RF]),FALSE)</f>
        <v>0.46209627494818367</v>
      </c>
      <c r="L883">
        <f>VLOOKUP(Table2[[#This Row],[Key]],[1]!Table1[#Data],7,0)</f>
        <v>4.0999999999999899</v>
      </c>
      <c r="M883">
        <f>VLOOKUP(Table2[[#This Row],[Key]],[1]!Table1[#Data],8,0)</f>
        <v>3</v>
      </c>
      <c r="N883">
        <f>Table2[[#This Row],[Auto Arima]]-Table2[[#This Row],[Actual]]</f>
        <v>-9.7699626167013776E-15</v>
      </c>
      <c r="O883">
        <f>_xlfn.NORM.DIST(Table2[[#This Row],[Bias_Arima]],AVERAGE(Table2[Bias_Arima]),_xlfn.STDEV.P(Table2[Bias_Arima]),FALSE)</f>
        <v>0.65271095965592363</v>
      </c>
      <c r="P883">
        <f>Table2[[#This Row],[WA]]-Table2[[#This Row],[Actual]]</f>
        <v>-1.0999999999999996</v>
      </c>
      <c r="Q883">
        <f>_xlfn.NORM.DIST(Table2[[#This Row],[Bias_WA]],AVERAGE(Table2[Bias_WA]),_xlfn.STDEV.P(Table2[Bias_WA]),FALSE)</f>
        <v>0.49586754114892273</v>
      </c>
      <c r="R883">
        <f>ABS(Table2[[#This Row],[Bias_Arima]])</f>
        <v>9.7699626167013776E-15</v>
      </c>
      <c r="S883">
        <f>ABS(Table2[[#This Row],[Bias_WA]])</f>
        <v>1.0999999999999996</v>
      </c>
    </row>
    <row r="884" spans="1:19" x14ac:dyDescent="0.2">
      <c r="A884" t="str">
        <f>CONCATENATE(Table2[[#This Row],[Sector]],YEAR(Table2[[#This Row],[Cutoff]]),ROUNDUP(MONTH(Table2[[#This Row],[Cutoff]])/3,0),YEAR(Table2[[#This Row],[TargetDate]]),ROUNDUP(MONTH(Table2[[#This Row],[TargetDate]])/3,0))</f>
        <v>I Horeca2021120214</v>
      </c>
      <c r="B884" t="s">
        <v>27</v>
      </c>
      <c r="C884" s="3">
        <v>44197</v>
      </c>
      <c r="D884" s="3">
        <v>44470</v>
      </c>
      <c r="E884">
        <v>3</v>
      </c>
      <c r="F884">
        <v>3.022590088884284</v>
      </c>
      <c r="G884">
        <v>4.5</v>
      </c>
      <c r="H884">
        <v>1.477409911115716</v>
      </c>
      <c r="I884">
        <v>32.831331358127017</v>
      </c>
      <c r="J884">
        <v>-1.477409911115716</v>
      </c>
      <c r="K884">
        <f>_xlfn.NORM.DIST(Table2[[#This Row],[Bias_RF]],AVERAGE(Table2[Bias_RF]),_xlfn.STDEV.P(Table2[Bias_RF]),FALSE)</f>
        <v>0.29035520592464836</v>
      </c>
      <c r="L884">
        <f>VLOOKUP(Table2[[#This Row],[Key]],[1]!Table1[#Data],7,0)</f>
        <v>5.0779374315192998</v>
      </c>
      <c r="M884">
        <f>VLOOKUP(Table2[[#This Row],[Key]],[1]!Table1[#Data],8,0)</f>
        <v>3.1</v>
      </c>
      <c r="N884">
        <f>Table2[[#This Row],[Auto Arima]]-Table2[[#This Row],[Actual]]</f>
        <v>0.57793743151929977</v>
      </c>
      <c r="O884">
        <f>_xlfn.NORM.DIST(Table2[[#This Row],[Bias_Arima]],AVERAGE(Table2[Bias_Arima]),_xlfn.STDEV.P(Table2[Bias_Arima]),FALSE)</f>
        <v>0.30116817898874876</v>
      </c>
      <c r="P884">
        <f>Table2[[#This Row],[WA]]-Table2[[#This Row],[Actual]]</f>
        <v>-1.4</v>
      </c>
      <c r="Q884">
        <f>_xlfn.NORM.DIST(Table2[[#This Row],[Bias_WA]],AVERAGE(Table2[Bias_WA]),_xlfn.STDEV.P(Table2[Bias_WA]),FALSE)</f>
        <v>0.27224103550382045</v>
      </c>
      <c r="R884">
        <f>ABS(Table2[[#This Row],[Bias_Arima]])</f>
        <v>0.57793743151929977</v>
      </c>
      <c r="S884">
        <f>ABS(Table2[[#This Row],[Bias_WA]])</f>
        <v>1.4</v>
      </c>
    </row>
    <row r="885" spans="1:19" x14ac:dyDescent="0.2">
      <c r="A885" t="str">
        <f>CONCATENATE(Table2[[#This Row],[Sector]],YEAR(Table2[[#This Row],[Cutoff]]),ROUNDUP(MONTH(Table2[[#This Row],[Cutoff]])/3,0),YEAR(Table2[[#This Row],[TargetDate]]),ROUNDUP(MONTH(Table2[[#This Row],[TargetDate]])/3,0))</f>
        <v>I Horeca2021120221</v>
      </c>
      <c r="B885" t="s">
        <v>27</v>
      </c>
      <c r="C885" s="3">
        <v>44197</v>
      </c>
      <c r="D885" s="3">
        <v>44562</v>
      </c>
      <c r="E885">
        <v>4</v>
      </c>
      <c r="F885">
        <v>2.561256200550396</v>
      </c>
      <c r="G885">
        <v>6</v>
      </c>
      <c r="H885">
        <v>3.438743799449604</v>
      </c>
      <c r="I885">
        <v>57.312396657493402</v>
      </c>
      <c r="J885">
        <v>-3.438743799449604</v>
      </c>
      <c r="K885">
        <f>_xlfn.NORM.DIST(Table2[[#This Row],[Bias_RF]],AVERAGE(Table2[Bias_RF]),_xlfn.STDEV.P(Table2[Bias_RF]),FALSE)</f>
        <v>3.9180381816718328E-4</v>
      </c>
      <c r="L885">
        <f>VLOOKUP(Table2[[#This Row],[Key]],[1]!Table1[#Data],7,0)</f>
        <v>5.0779374315192998</v>
      </c>
      <c r="M885">
        <f>VLOOKUP(Table2[[#This Row],[Key]],[1]!Table1[#Data],8,0)</f>
        <v>3.19999999999999</v>
      </c>
      <c r="N885">
        <f>Table2[[#This Row],[Auto Arima]]-Table2[[#This Row],[Actual]]</f>
        <v>-0.92206256848070023</v>
      </c>
      <c r="O885">
        <f>_xlfn.NORM.DIST(Table2[[#This Row],[Bias_Arima]],AVERAGE(Table2[Bias_Arima]),_xlfn.STDEV.P(Table2[Bias_Arima]),FALSE)</f>
        <v>0.29902687929541932</v>
      </c>
      <c r="P885">
        <f>Table2[[#This Row],[WA]]-Table2[[#This Row],[Actual]]</f>
        <v>-2.80000000000001</v>
      </c>
      <c r="Q885">
        <f>_xlfn.NORM.DIST(Table2[[#This Row],[Bias_WA]],AVERAGE(Table2[Bias_WA]),_xlfn.STDEV.P(Table2[Bias_WA]),FALSE)</f>
        <v>3.728086586478694E-4</v>
      </c>
      <c r="R885">
        <f>ABS(Table2[[#This Row],[Bias_Arima]])</f>
        <v>0.92206256848070023</v>
      </c>
      <c r="S885">
        <f>ABS(Table2[[#This Row],[Bias_WA]])</f>
        <v>2.80000000000001</v>
      </c>
    </row>
    <row r="886" spans="1:19" x14ac:dyDescent="0.2">
      <c r="A886" t="str">
        <f>CONCATENATE(Table2[[#This Row],[Sector]],YEAR(Table2[[#This Row],[Cutoff]]),ROUNDUP(MONTH(Table2[[#This Row],[Cutoff]])/3,0),YEAR(Table2[[#This Row],[TargetDate]]),ROUNDUP(MONTH(Table2[[#This Row],[TargetDate]])/3,0))</f>
        <v>I Horeca2021120222</v>
      </c>
      <c r="B886" t="s">
        <v>27</v>
      </c>
      <c r="C886" s="3">
        <v>44197</v>
      </c>
      <c r="D886" s="3">
        <v>44652</v>
      </c>
      <c r="E886">
        <v>5</v>
      </c>
      <c r="F886">
        <v>2.561256200550396</v>
      </c>
      <c r="G886">
        <v>4.3</v>
      </c>
      <c r="H886">
        <v>1.738743799449604</v>
      </c>
      <c r="I886">
        <v>40.435902312781487</v>
      </c>
      <c r="J886">
        <v>-1.738743799449604</v>
      </c>
      <c r="K886">
        <f>_xlfn.NORM.DIST(Table2[[#This Row],[Bias_RF]],AVERAGE(Table2[Bias_RF]),_xlfn.STDEV.P(Table2[Bias_RF]),FALSE)</f>
        <v>0.18235408599548655</v>
      </c>
      <c r="L886">
        <f>VLOOKUP(Table2[[#This Row],[Key]],[1]!Table1[#Data],7,0)</f>
        <v>5.0779374315192998</v>
      </c>
      <c r="M886">
        <f>VLOOKUP(Table2[[#This Row],[Key]],[1]!Table1[#Data],8,0)</f>
        <v>2.6333333333333302</v>
      </c>
      <c r="N886">
        <f>Table2[[#This Row],[Auto Arima]]-Table2[[#This Row],[Actual]]</f>
        <v>0.77793743151929995</v>
      </c>
      <c r="O886">
        <f>_xlfn.NORM.DIST(Table2[[#This Row],[Bias_Arima]],AVERAGE(Table2[Bias_Arima]),_xlfn.STDEV.P(Table2[Bias_Arima]),FALSE)</f>
        <v>0.1837131918495275</v>
      </c>
      <c r="P886">
        <f>Table2[[#This Row],[WA]]-Table2[[#This Row],[Actual]]</f>
        <v>-1.6666666666666696</v>
      </c>
      <c r="Q886">
        <f>_xlfn.NORM.DIST(Table2[[#This Row],[Bias_WA]],AVERAGE(Table2[Bias_WA]),_xlfn.STDEV.P(Table2[Bias_WA]),FALSE)</f>
        <v>0.12555321678925288</v>
      </c>
      <c r="R886">
        <f>ABS(Table2[[#This Row],[Bias_Arima]])</f>
        <v>0.77793743151929995</v>
      </c>
      <c r="S886">
        <f>ABS(Table2[[#This Row],[Bias_WA]])</f>
        <v>1.6666666666666696</v>
      </c>
    </row>
    <row r="887" spans="1:19" x14ac:dyDescent="0.2">
      <c r="A887" t="str">
        <f>CONCATENATE(Table2[[#This Row],[Sector]],YEAR(Table2[[#This Row],[Cutoff]]),ROUNDUP(MONTH(Table2[[#This Row],[Cutoff]])/3,0),YEAR(Table2[[#This Row],[TargetDate]]),ROUNDUP(MONTH(Table2[[#This Row],[TargetDate]])/3,0))</f>
        <v>I Horeca2021120223</v>
      </c>
      <c r="B887" t="s">
        <v>27</v>
      </c>
      <c r="C887" s="3">
        <v>44197</v>
      </c>
      <c r="D887" s="3">
        <v>44743</v>
      </c>
      <c r="E887">
        <v>6</v>
      </c>
      <c r="F887">
        <v>2.561256200550396</v>
      </c>
      <c r="G887">
        <v>4.0999999999999996</v>
      </c>
      <c r="H887">
        <v>1.538743799449604</v>
      </c>
      <c r="I887">
        <v>37.530336571941561</v>
      </c>
      <c r="J887">
        <v>-1.538743799449604</v>
      </c>
      <c r="K887">
        <f>_xlfn.NORM.DIST(Table2[[#This Row],[Bias_RF]],AVERAGE(Table2[Bias_RF]),_xlfn.STDEV.P(Table2[Bias_RF]),FALSE)</f>
        <v>0.26332868916248775</v>
      </c>
      <c r="L887">
        <f>VLOOKUP(Table2[[#This Row],[Key]],[1]!Table1[#Data],7,0)</f>
        <v>5.0779374315192998</v>
      </c>
      <c r="M887">
        <f>VLOOKUP(Table2[[#This Row],[Key]],[1]!Table1[#Data],8,0)</f>
        <v>3</v>
      </c>
      <c r="N887">
        <f>Table2[[#This Row],[Auto Arima]]-Table2[[#This Row],[Actual]]</f>
        <v>0.97793743151930013</v>
      </c>
      <c r="O887">
        <f>_xlfn.NORM.DIST(Table2[[#This Row],[Bias_Arima]],AVERAGE(Table2[Bias_Arima]),_xlfn.STDEV.P(Table2[Bias_Arima]),FALSE)</f>
        <v>9.9738789178489648E-2</v>
      </c>
      <c r="P887">
        <f>Table2[[#This Row],[WA]]-Table2[[#This Row],[Actual]]</f>
        <v>-1.0999999999999996</v>
      </c>
      <c r="Q887">
        <f>_xlfn.NORM.DIST(Table2[[#This Row],[Bias_WA]],AVERAGE(Table2[Bias_WA]),_xlfn.STDEV.P(Table2[Bias_WA]),FALSE)</f>
        <v>0.49586754114892273</v>
      </c>
      <c r="R887">
        <f>ABS(Table2[[#This Row],[Bias_Arima]])</f>
        <v>0.97793743151930013</v>
      </c>
      <c r="S887">
        <f>ABS(Table2[[#This Row],[Bias_WA]])</f>
        <v>1.0999999999999996</v>
      </c>
    </row>
    <row r="888" spans="1:19" x14ac:dyDescent="0.2">
      <c r="A888" t="str">
        <f>CONCATENATE(Table2[[#This Row],[Sector]],YEAR(Table2[[#This Row],[Cutoff]]),ROUNDUP(MONTH(Table2[[#This Row],[Cutoff]])/3,0),YEAR(Table2[[#This Row],[TargetDate]]),ROUNDUP(MONTH(Table2[[#This Row],[TargetDate]])/3,0))</f>
        <v>I Horeca2021120224</v>
      </c>
      <c r="B888" t="s">
        <v>27</v>
      </c>
      <c r="C888" s="3">
        <v>44197</v>
      </c>
      <c r="D888" s="3">
        <v>44835</v>
      </c>
      <c r="E888">
        <v>7</v>
      </c>
      <c r="F888">
        <v>2.561256200550396</v>
      </c>
      <c r="G888">
        <v>4.3</v>
      </c>
      <c r="H888">
        <v>1.738743799449604</v>
      </c>
      <c r="I888">
        <v>40.435902312781487</v>
      </c>
      <c r="J888">
        <v>-1.738743799449604</v>
      </c>
      <c r="K888">
        <f>_xlfn.NORM.DIST(Table2[[#This Row],[Bias_RF]],AVERAGE(Table2[Bias_RF]),_xlfn.STDEV.P(Table2[Bias_RF]),FALSE)</f>
        <v>0.18235408599548655</v>
      </c>
      <c r="L888">
        <f>VLOOKUP(Table2[[#This Row],[Key]],[1]!Table1[#Data],7,0)</f>
        <v>4.4396952389366904</v>
      </c>
      <c r="M888">
        <f>VLOOKUP(Table2[[#This Row],[Key]],[1]!Table1[#Data],8,0)</f>
        <v>3.1</v>
      </c>
      <c r="N888">
        <f>Table2[[#This Row],[Auto Arima]]-Table2[[#This Row],[Actual]]</f>
        <v>0.13969523893669056</v>
      </c>
      <c r="O888">
        <f>_xlfn.NORM.DIST(Table2[[#This Row],[Bias_Arima]],AVERAGE(Table2[Bias_Arima]),_xlfn.STDEV.P(Table2[Bias_Arima]),FALSE)</f>
        <v>0.59190788304137187</v>
      </c>
      <c r="P888">
        <f>Table2[[#This Row],[WA]]-Table2[[#This Row],[Actual]]</f>
        <v>-1.1999999999999997</v>
      </c>
      <c r="Q888">
        <f>_xlfn.NORM.DIST(Table2[[#This Row],[Bias_WA]],AVERAGE(Table2[Bias_WA]),_xlfn.STDEV.P(Table2[Bias_WA]),FALSE)</f>
        <v>0.41919120663795156</v>
      </c>
      <c r="R888">
        <f>ABS(Table2[[#This Row],[Bias_Arima]])</f>
        <v>0.13969523893669056</v>
      </c>
      <c r="S888">
        <f>ABS(Table2[[#This Row],[Bias_WA]])</f>
        <v>1.1999999999999997</v>
      </c>
    </row>
    <row r="889" spans="1:19" x14ac:dyDescent="0.2">
      <c r="A889" t="str">
        <f>CONCATENATE(Table2[[#This Row],[Sector]],YEAR(Table2[[#This Row],[Cutoff]]),ROUNDUP(MONTH(Table2[[#This Row],[Cutoff]])/3,0),YEAR(Table2[[#This Row],[TargetDate]]),ROUNDUP(MONTH(Table2[[#This Row],[TargetDate]])/3,0))</f>
        <v>I Horeca2021120231</v>
      </c>
      <c r="B889" t="s">
        <v>27</v>
      </c>
      <c r="C889" s="3">
        <v>44197</v>
      </c>
      <c r="D889" s="3">
        <v>44927</v>
      </c>
      <c r="E889">
        <v>8</v>
      </c>
      <c r="F889">
        <v>2.424991986986182</v>
      </c>
      <c r="G889">
        <v>4.3</v>
      </c>
      <c r="H889">
        <v>1.8750080130138169</v>
      </c>
      <c r="I889">
        <v>43.604837511949242</v>
      </c>
      <c r="J889">
        <v>-1.8750080130138169</v>
      </c>
      <c r="K889">
        <f>_xlfn.NORM.DIST(Table2[[#This Row],[Bias_RF]],AVERAGE(Table2[Bias_RF]),_xlfn.STDEV.P(Table2[Bias_RF]),FALSE)</f>
        <v>0.13601444147439076</v>
      </c>
      <c r="L889">
        <f>VLOOKUP(Table2[[#This Row],[Key]],[1]!Table1[#Data],7,0)</f>
        <v>4.4396952389366904</v>
      </c>
      <c r="M889">
        <f>VLOOKUP(Table2[[#This Row],[Key]],[1]!Table1[#Data],8,0)</f>
        <v>3.19999999999999</v>
      </c>
      <c r="N889">
        <f>Table2[[#This Row],[Auto Arima]]-Table2[[#This Row],[Actual]]</f>
        <v>0.13969523893669056</v>
      </c>
      <c r="O889">
        <f>_xlfn.NORM.DIST(Table2[[#This Row],[Bias_Arima]],AVERAGE(Table2[Bias_Arima]),_xlfn.STDEV.P(Table2[Bias_Arima]),FALSE)</f>
        <v>0.59190788304137187</v>
      </c>
      <c r="P889">
        <f>Table2[[#This Row],[WA]]-Table2[[#This Row],[Actual]]</f>
        <v>-1.1000000000000099</v>
      </c>
      <c r="Q889">
        <f>_xlfn.NORM.DIST(Table2[[#This Row],[Bias_WA]],AVERAGE(Table2[Bias_WA]),_xlfn.STDEV.P(Table2[Bias_WA]),FALSE)</f>
        <v>0.49586754114891501</v>
      </c>
      <c r="R889">
        <f>ABS(Table2[[#This Row],[Bias_Arima]])</f>
        <v>0.13969523893669056</v>
      </c>
      <c r="S889">
        <f>ABS(Table2[[#This Row],[Bias_WA]])</f>
        <v>1.1000000000000099</v>
      </c>
    </row>
    <row r="890" spans="1:19" x14ac:dyDescent="0.2">
      <c r="A890" t="str">
        <f>CONCATENATE(Table2[[#This Row],[Sector]],YEAR(Table2[[#This Row],[Cutoff]]),ROUNDUP(MONTH(Table2[[#This Row],[Cutoff]])/3,0),YEAR(Table2[[#This Row],[TargetDate]]),ROUNDUP(MONTH(Table2[[#This Row],[TargetDate]])/3,0))</f>
        <v>I Horeca2021220213</v>
      </c>
      <c r="B890" t="s">
        <v>27</v>
      </c>
      <c r="C890" s="3">
        <v>44287</v>
      </c>
      <c r="D890" s="3">
        <v>44378</v>
      </c>
      <c r="E890">
        <v>1</v>
      </c>
      <c r="F890">
        <v>3.156938266704056</v>
      </c>
      <c r="G890">
        <v>4.0999999999999996</v>
      </c>
      <c r="H890">
        <v>0.94306173329594367</v>
      </c>
      <c r="I890">
        <v>23.00150569014497</v>
      </c>
      <c r="J890">
        <v>-0.94306173329594367</v>
      </c>
      <c r="K890">
        <f>_xlfn.NORM.DIST(Table2[[#This Row],[Bias_RF]],AVERAGE(Table2[Bias_RF]),_xlfn.STDEV.P(Table2[Bias_RF]),FALSE)</f>
        <v>0.5050862596746013</v>
      </c>
      <c r="L890">
        <f>VLOOKUP(Table2[[#This Row],[Key]],[1]!Table1[#Data],7,0)</f>
        <v>3.86666666666666</v>
      </c>
      <c r="M890">
        <f>VLOOKUP(Table2[[#This Row],[Key]],[1]!Table1[#Data],8,0)</f>
        <v>3</v>
      </c>
      <c r="N890">
        <f>Table2[[#This Row],[Auto Arima]]-Table2[[#This Row],[Actual]]</f>
        <v>-0.23333333333333961</v>
      </c>
      <c r="O890">
        <f>_xlfn.NORM.DIST(Table2[[#This Row],[Bias_Arima]],AVERAGE(Table2[Bias_Arima]),_xlfn.STDEV.P(Table2[Bias_Arima]),FALSE)</f>
        <v>0.67700567893045216</v>
      </c>
      <c r="P890">
        <f>Table2[[#This Row],[WA]]-Table2[[#This Row],[Actual]]</f>
        <v>-1.0999999999999996</v>
      </c>
      <c r="Q890">
        <f>_xlfn.NORM.DIST(Table2[[#This Row],[Bias_WA]],AVERAGE(Table2[Bias_WA]),_xlfn.STDEV.P(Table2[Bias_WA]),FALSE)</f>
        <v>0.49586754114892273</v>
      </c>
      <c r="R890">
        <f>ABS(Table2[[#This Row],[Bias_Arima]])</f>
        <v>0.23333333333333961</v>
      </c>
      <c r="S890">
        <f>ABS(Table2[[#This Row],[Bias_WA]])</f>
        <v>1.0999999999999996</v>
      </c>
    </row>
    <row r="891" spans="1:19" x14ac:dyDescent="0.2">
      <c r="A891" t="str">
        <f>CONCATENATE(Table2[[#This Row],[Sector]],YEAR(Table2[[#This Row],[Cutoff]]),ROUNDUP(MONTH(Table2[[#This Row],[Cutoff]])/3,0),YEAR(Table2[[#This Row],[TargetDate]]),ROUNDUP(MONTH(Table2[[#This Row],[TargetDate]])/3,0))</f>
        <v>I Horeca2021220214</v>
      </c>
      <c r="B891" t="s">
        <v>27</v>
      </c>
      <c r="C891" s="3">
        <v>44287</v>
      </c>
      <c r="D891" s="3">
        <v>44470</v>
      </c>
      <c r="E891">
        <v>2</v>
      </c>
      <c r="F891">
        <v>3.156938266704056</v>
      </c>
      <c r="G891">
        <v>4.5</v>
      </c>
      <c r="H891">
        <v>1.343061733295944</v>
      </c>
      <c r="I891">
        <v>29.845816295465418</v>
      </c>
      <c r="J891">
        <v>-1.343061733295944</v>
      </c>
      <c r="K891">
        <f>_xlfn.NORM.DIST(Table2[[#This Row],[Bias_RF]],AVERAGE(Table2[Bias_RF]),_xlfn.STDEV.P(Table2[Bias_RF]),FALSE)</f>
        <v>0.35091300204505843</v>
      </c>
      <c r="L891">
        <f>VLOOKUP(Table2[[#This Row],[Key]],[1]!Table1[#Data],7,0)</f>
        <v>4.74315482282364</v>
      </c>
      <c r="M891">
        <f>VLOOKUP(Table2[[#This Row],[Key]],[1]!Table1[#Data],8,0)</f>
        <v>3.1</v>
      </c>
      <c r="N891">
        <f>Table2[[#This Row],[Auto Arima]]-Table2[[#This Row],[Actual]]</f>
        <v>0.24315482282363998</v>
      </c>
      <c r="O891">
        <f>_xlfn.NORM.DIST(Table2[[#This Row],[Bias_Arima]],AVERAGE(Table2[Bias_Arima]),_xlfn.STDEV.P(Table2[Bias_Arima]),FALSE)</f>
        <v>0.5307486048467529</v>
      </c>
      <c r="P891">
        <f>Table2[[#This Row],[WA]]-Table2[[#This Row],[Actual]]</f>
        <v>-1.4</v>
      </c>
      <c r="Q891">
        <f>_xlfn.NORM.DIST(Table2[[#This Row],[Bias_WA]],AVERAGE(Table2[Bias_WA]),_xlfn.STDEV.P(Table2[Bias_WA]),FALSE)</f>
        <v>0.27224103550382045</v>
      </c>
      <c r="R891">
        <f>ABS(Table2[[#This Row],[Bias_Arima]])</f>
        <v>0.24315482282363998</v>
      </c>
      <c r="S891">
        <f>ABS(Table2[[#This Row],[Bias_WA]])</f>
        <v>1.4</v>
      </c>
    </row>
    <row r="892" spans="1:19" x14ac:dyDescent="0.2">
      <c r="A892" t="str">
        <f>CONCATENATE(Table2[[#This Row],[Sector]],YEAR(Table2[[#This Row],[Cutoff]]),ROUNDUP(MONTH(Table2[[#This Row],[Cutoff]])/3,0),YEAR(Table2[[#This Row],[TargetDate]]),ROUNDUP(MONTH(Table2[[#This Row],[TargetDate]])/3,0))</f>
        <v>I Horeca2021220221</v>
      </c>
      <c r="B892" t="s">
        <v>27</v>
      </c>
      <c r="C892" s="3">
        <v>44287</v>
      </c>
      <c r="D892" s="3">
        <v>44562</v>
      </c>
      <c r="E892">
        <v>3</v>
      </c>
      <c r="F892">
        <v>2.605444638110427</v>
      </c>
      <c r="G892">
        <v>6</v>
      </c>
      <c r="H892">
        <v>3.394555361889573</v>
      </c>
      <c r="I892">
        <v>56.575922698159538</v>
      </c>
      <c r="J892">
        <v>-3.394555361889573</v>
      </c>
      <c r="K892">
        <f>_xlfn.NORM.DIST(Table2[[#This Row],[Bias_RF]],AVERAGE(Table2[Bias_RF]),_xlfn.STDEV.P(Table2[Bias_RF]),FALSE)</f>
        <v>4.9217658872372243E-4</v>
      </c>
      <c r="L892">
        <f>VLOOKUP(Table2[[#This Row],[Key]],[1]!Table1[#Data],7,0)</f>
        <v>4.74315482282364</v>
      </c>
      <c r="M892">
        <f>VLOOKUP(Table2[[#This Row],[Key]],[1]!Table1[#Data],8,0)</f>
        <v>3.19999999999999</v>
      </c>
      <c r="N892">
        <f>Table2[[#This Row],[Auto Arima]]-Table2[[#This Row],[Actual]]</f>
        <v>-1.25684517717636</v>
      </c>
      <c r="O892">
        <f>_xlfn.NORM.DIST(Table2[[#This Row],[Bias_Arima]],AVERAGE(Table2[Bias_Arima]),_xlfn.STDEV.P(Table2[Bias_Arima]),FALSE)</f>
        <v>0.12202412819584949</v>
      </c>
      <c r="P892">
        <f>Table2[[#This Row],[WA]]-Table2[[#This Row],[Actual]]</f>
        <v>-2.80000000000001</v>
      </c>
      <c r="Q892">
        <f>_xlfn.NORM.DIST(Table2[[#This Row],[Bias_WA]],AVERAGE(Table2[Bias_WA]),_xlfn.STDEV.P(Table2[Bias_WA]),FALSE)</f>
        <v>3.728086586478694E-4</v>
      </c>
      <c r="R892">
        <f>ABS(Table2[[#This Row],[Bias_Arima]])</f>
        <v>1.25684517717636</v>
      </c>
      <c r="S892">
        <f>ABS(Table2[[#This Row],[Bias_WA]])</f>
        <v>2.80000000000001</v>
      </c>
    </row>
    <row r="893" spans="1:19" x14ac:dyDescent="0.2">
      <c r="A893" t="str">
        <f>CONCATENATE(Table2[[#This Row],[Sector]],YEAR(Table2[[#This Row],[Cutoff]]),ROUNDUP(MONTH(Table2[[#This Row],[Cutoff]])/3,0),YEAR(Table2[[#This Row],[TargetDate]]),ROUNDUP(MONTH(Table2[[#This Row],[TargetDate]])/3,0))</f>
        <v>I Horeca2021220222</v>
      </c>
      <c r="B893" t="s">
        <v>27</v>
      </c>
      <c r="C893" s="3">
        <v>44287</v>
      </c>
      <c r="D893" s="3">
        <v>44652</v>
      </c>
      <c r="E893">
        <v>4</v>
      </c>
      <c r="F893">
        <v>2.605444638110427</v>
      </c>
      <c r="G893">
        <v>4.3</v>
      </c>
      <c r="H893">
        <v>1.6945553618895719</v>
      </c>
      <c r="I893">
        <v>39.40826422999006</v>
      </c>
      <c r="J893">
        <v>-1.6945553618895719</v>
      </c>
      <c r="K893">
        <f>_xlfn.NORM.DIST(Table2[[#This Row],[Bias_RF]],AVERAGE(Table2[Bias_RF]),_xlfn.STDEV.P(Table2[Bias_RF]),FALSE)</f>
        <v>0.19905331435840651</v>
      </c>
      <c r="L893">
        <f>VLOOKUP(Table2[[#This Row],[Key]],[1]!Table1[#Data],7,0)</f>
        <v>4.74315482282364</v>
      </c>
      <c r="M893">
        <f>VLOOKUP(Table2[[#This Row],[Key]],[1]!Table1[#Data],8,0)</f>
        <v>3</v>
      </c>
      <c r="N893">
        <f>Table2[[#This Row],[Auto Arima]]-Table2[[#This Row],[Actual]]</f>
        <v>0.44315482282364016</v>
      </c>
      <c r="O893">
        <f>_xlfn.NORM.DIST(Table2[[#This Row],[Bias_Arima]],AVERAGE(Table2[Bias_Arima]),_xlfn.STDEV.P(Table2[Bias_Arima]),FALSE)</f>
        <v>0.39348908808095573</v>
      </c>
      <c r="P893">
        <f>Table2[[#This Row],[WA]]-Table2[[#This Row],[Actual]]</f>
        <v>-1.2999999999999998</v>
      </c>
      <c r="Q893">
        <f>_xlfn.NORM.DIST(Table2[[#This Row],[Bias_WA]],AVERAGE(Table2[Bias_WA]),_xlfn.STDEV.P(Table2[Bias_WA]),FALSE)</f>
        <v>0.34324809287690528</v>
      </c>
      <c r="R893">
        <f>ABS(Table2[[#This Row],[Bias_Arima]])</f>
        <v>0.44315482282364016</v>
      </c>
      <c r="S893">
        <f>ABS(Table2[[#This Row],[Bias_WA]])</f>
        <v>1.2999999999999998</v>
      </c>
    </row>
    <row r="894" spans="1:19" x14ac:dyDescent="0.2">
      <c r="A894" t="str">
        <f>CONCATENATE(Table2[[#This Row],[Sector]],YEAR(Table2[[#This Row],[Cutoff]]),ROUNDUP(MONTH(Table2[[#This Row],[Cutoff]])/3,0),YEAR(Table2[[#This Row],[TargetDate]]),ROUNDUP(MONTH(Table2[[#This Row],[TargetDate]])/3,0))</f>
        <v>I Horeca2021220223</v>
      </c>
      <c r="B894" t="s">
        <v>27</v>
      </c>
      <c r="C894" s="3">
        <v>44287</v>
      </c>
      <c r="D894" s="3">
        <v>44743</v>
      </c>
      <c r="E894">
        <v>5</v>
      </c>
      <c r="F894">
        <v>2.605444638110427</v>
      </c>
      <c r="G894">
        <v>4.0999999999999996</v>
      </c>
      <c r="H894">
        <v>1.4945553618895719</v>
      </c>
      <c r="I894">
        <v>36.452569802184691</v>
      </c>
      <c r="J894">
        <v>-1.4945553618895719</v>
      </c>
      <c r="K894">
        <f>_xlfn.NORM.DIST(Table2[[#This Row],[Bias_RF]],AVERAGE(Table2[Bias_RF]),_xlfn.STDEV.P(Table2[Bias_RF]),FALSE)</f>
        <v>0.28273255137817765</v>
      </c>
      <c r="L894">
        <f>VLOOKUP(Table2[[#This Row],[Key]],[1]!Table1[#Data],7,0)</f>
        <v>4.74315482282364</v>
      </c>
      <c r="M894">
        <f>VLOOKUP(Table2[[#This Row],[Key]],[1]!Table1[#Data],8,0)</f>
        <v>3</v>
      </c>
      <c r="N894">
        <f>Table2[[#This Row],[Auto Arima]]-Table2[[#This Row],[Actual]]</f>
        <v>0.64315482282364034</v>
      </c>
      <c r="O894">
        <f>_xlfn.NORM.DIST(Table2[[#This Row],[Bias_Arima]],AVERAGE(Table2[Bias_Arima]),_xlfn.STDEV.P(Table2[Bias_Arima]),FALSE)</f>
        <v>0.25963845412127912</v>
      </c>
      <c r="P894">
        <f>Table2[[#This Row],[WA]]-Table2[[#This Row],[Actual]]</f>
        <v>-1.0999999999999996</v>
      </c>
      <c r="Q894">
        <f>_xlfn.NORM.DIST(Table2[[#This Row],[Bias_WA]],AVERAGE(Table2[Bias_WA]),_xlfn.STDEV.P(Table2[Bias_WA]),FALSE)</f>
        <v>0.49586754114892273</v>
      </c>
      <c r="R894">
        <f>ABS(Table2[[#This Row],[Bias_Arima]])</f>
        <v>0.64315482282364034</v>
      </c>
      <c r="S894">
        <f>ABS(Table2[[#This Row],[Bias_WA]])</f>
        <v>1.0999999999999996</v>
      </c>
    </row>
    <row r="895" spans="1:19" x14ac:dyDescent="0.2">
      <c r="A895" t="str">
        <f>CONCATENATE(Table2[[#This Row],[Sector]],YEAR(Table2[[#This Row],[Cutoff]]),ROUNDUP(MONTH(Table2[[#This Row],[Cutoff]])/3,0),YEAR(Table2[[#This Row],[TargetDate]]),ROUNDUP(MONTH(Table2[[#This Row],[TargetDate]])/3,0))</f>
        <v>I Horeca2021220224</v>
      </c>
      <c r="B895" t="s">
        <v>27</v>
      </c>
      <c r="C895" s="3">
        <v>44287</v>
      </c>
      <c r="D895" s="3">
        <v>44835</v>
      </c>
      <c r="E895">
        <v>6</v>
      </c>
      <c r="F895">
        <v>2.605444638110427</v>
      </c>
      <c r="G895">
        <v>4.3</v>
      </c>
      <c r="H895">
        <v>1.6945553618895719</v>
      </c>
      <c r="I895">
        <v>39.40826422999006</v>
      </c>
      <c r="J895">
        <v>-1.6945553618895719</v>
      </c>
      <c r="K895">
        <f>_xlfn.NORM.DIST(Table2[[#This Row],[Bias_RF]],AVERAGE(Table2[Bias_RF]),_xlfn.STDEV.P(Table2[Bias_RF]),FALSE)</f>
        <v>0.19905331435840651</v>
      </c>
      <c r="L895">
        <f>VLOOKUP(Table2[[#This Row],[Key]],[1]!Table1[#Data],7,0)</f>
        <v>4.2875213258932101</v>
      </c>
      <c r="M895">
        <f>VLOOKUP(Table2[[#This Row],[Key]],[1]!Table1[#Data],8,0)</f>
        <v>3.1</v>
      </c>
      <c r="N895">
        <f>Table2[[#This Row],[Auto Arima]]-Table2[[#This Row],[Actual]]</f>
        <v>-1.2478674106789711E-2</v>
      </c>
      <c r="O895">
        <f>_xlfn.NORM.DIST(Table2[[#This Row],[Bias_Arima]],AVERAGE(Table2[Bias_Arima]),_xlfn.STDEV.P(Table2[Bias_Arima]),FALSE)</f>
        <v>0.65661850835828095</v>
      </c>
      <c r="P895">
        <f>Table2[[#This Row],[WA]]-Table2[[#This Row],[Actual]]</f>
        <v>-1.1999999999999997</v>
      </c>
      <c r="Q895">
        <f>_xlfn.NORM.DIST(Table2[[#This Row],[Bias_WA]],AVERAGE(Table2[Bias_WA]),_xlfn.STDEV.P(Table2[Bias_WA]),FALSE)</f>
        <v>0.41919120663795156</v>
      </c>
      <c r="R895">
        <f>ABS(Table2[[#This Row],[Bias_Arima]])</f>
        <v>1.2478674106789711E-2</v>
      </c>
      <c r="S895">
        <f>ABS(Table2[[#This Row],[Bias_WA]])</f>
        <v>1.1999999999999997</v>
      </c>
    </row>
    <row r="896" spans="1:19" x14ac:dyDescent="0.2">
      <c r="A896" t="str">
        <f>CONCATENATE(Table2[[#This Row],[Sector]],YEAR(Table2[[#This Row],[Cutoff]]),ROUNDUP(MONTH(Table2[[#This Row],[Cutoff]])/3,0),YEAR(Table2[[#This Row],[TargetDate]]),ROUNDUP(MONTH(Table2[[#This Row],[TargetDate]])/3,0))</f>
        <v>I Horeca2021220231</v>
      </c>
      <c r="B896" t="s">
        <v>27</v>
      </c>
      <c r="C896" s="3">
        <v>44287</v>
      </c>
      <c r="D896" s="3">
        <v>44927</v>
      </c>
      <c r="E896">
        <v>7</v>
      </c>
      <c r="F896">
        <v>2.460822019062809</v>
      </c>
      <c r="G896">
        <v>4.3</v>
      </c>
      <c r="H896">
        <v>1.8391779809371911</v>
      </c>
      <c r="I896">
        <v>42.771580952027698</v>
      </c>
      <c r="J896">
        <v>-1.8391779809371911</v>
      </c>
      <c r="K896">
        <f>_xlfn.NORM.DIST(Table2[[#This Row],[Bias_RF]],AVERAGE(Table2[Bias_RF]),_xlfn.STDEV.P(Table2[Bias_RF]),FALSE)</f>
        <v>0.14741001879186022</v>
      </c>
      <c r="L896">
        <f>VLOOKUP(Table2[[#This Row],[Key]],[1]!Table1[#Data],7,0)</f>
        <v>4.2875213258932101</v>
      </c>
      <c r="M896">
        <f>VLOOKUP(Table2[[#This Row],[Key]],[1]!Table1[#Data],8,0)</f>
        <v>3.19999999999999</v>
      </c>
      <c r="N896">
        <f>Table2[[#This Row],[Auto Arima]]-Table2[[#This Row],[Actual]]</f>
        <v>-1.2478674106789711E-2</v>
      </c>
      <c r="O896">
        <f>_xlfn.NORM.DIST(Table2[[#This Row],[Bias_Arima]],AVERAGE(Table2[Bias_Arima]),_xlfn.STDEV.P(Table2[Bias_Arima]),FALSE)</f>
        <v>0.65661850835828095</v>
      </c>
      <c r="P896">
        <f>Table2[[#This Row],[WA]]-Table2[[#This Row],[Actual]]</f>
        <v>-1.1000000000000099</v>
      </c>
      <c r="Q896">
        <f>_xlfn.NORM.DIST(Table2[[#This Row],[Bias_WA]],AVERAGE(Table2[Bias_WA]),_xlfn.STDEV.P(Table2[Bias_WA]),FALSE)</f>
        <v>0.49586754114891501</v>
      </c>
      <c r="R896">
        <f>ABS(Table2[[#This Row],[Bias_Arima]])</f>
        <v>1.2478674106789711E-2</v>
      </c>
      <c r="S896">
        <f>ABS(Table2[[#This Row],[Bias_WA]])</f>
        <v>1.1000000000000099</v>
      </c>
    </row>
    <row r="897" spans="1:19" x14ac:dyDescent="0.2">
      <c r="A897" t="str">
        <f>CONCATENATE(Table2[[#This Row],[Sector]],YEAR(Table2[[#This Row],[Cutoff]]),ROUNDUP(MONTH(Table2[[#This Row],[Cutoff]])/3,0),YEAR(Table2[[#This Row],[TargetDate]]),ROUNDUP(MONTH(Table2[[#This Row],[TargetDate]])/3,0))</f>
        <v>I Horeca2021220232</v>
      </c>
      <c r="B897" t="s">
        <v>27</v>
      </c>
      <c r="C897" s="3">
        <v>44287</v>
      </c>
      <c r="D897" s="3">
        <v>45017</v>
      </c>
      <c r="E897">
        <v>8</v>
      </c>
      <c r="F897">
        <v>2.460822019062809</v>
      </c>
      <c r="G897">
        <v>3.9</v>
      </c>
      <c r="H897">
        <v>1.439177980937191</v>
      </c>
      <c r="I897">
        <v>36.901999511210043</v>
      </c>
      <c r="J897">
        <v>-1.439177980937191</v>
      </c>
      <c r="K897">
        <f>_xlfn.NORM.DIST(Table2[[#This Row],[Bias_RF]],AVERAGE(Table2[Bias_RF]),_xlfn.STDEV.P(Table2[Bias_RF]),FALSE)</f>
        <v>0.30749168884475853</v>
      </c>
      <c r="L897">
        <f>VLOOKUP(Table2[[#This Row],[Key]],[1]!Table1[#Data],7,0)</f>
        <v>4.2875213258932101</v>
      </c>
      <c r="M897">
        <f>VLOOKUP(Table2[[#This Row],[Key]],[1]!Table1[#Data],8,0)</f>
        <v>3</v>
      </c>
      <c r="N897">
        <f>Table2[[#This Row],[Auto Arima]]-Table2[[#This Row],[Actual]]</f>
        <v>0.3875213258932102</v>
      </c>
      <c r="O897">
        <f>_xlfn.NORM.DIST(Table2[[#This Row],[Bias_Arima]],AVERAGE(Table2[Bias_Arima]),_xlfn.STDEV.P(Table2[Bias_Arima]),FALSE)</f>
        <v>0.43267621631850628</v>
      </c>
      <c r="P897">
        <f>Table2[[#This Row],[WA]]-Table2[[#This Row],[Actual]]</f>
        <v>-0.89999999999999991</v>
      </c>
      <c r="Q897">
        <f>_xlfn.NORM.DIST(Table2[[#This Row],[Bias_WA]],AVERAGE(Table2[Bias_WA]),_xlfn.STDEV.P(Table2[Bias_WA]),FALSE)</f>
        <v>0.63055238523174595</v>
      </c>
      <c r="R897">
        <f>ABS(Table2[[#This Row],[Bias_Arima]])</f>
        <v>0.3875213258932102</v>
      </c>
      <c r="S897">
        <f>ABS(Table2[[#This Row],[Bias_WA]])</f>
        <v>0.89999999999999991</v>
      </c>
    </row>
    <row r="898" spans="1:19" x14ac:dyDescent="0.2">
      <c r="A898" t="str">
        <f>CONCATENATE(Table2[[#This Row],[Sector]],YEAR(Table2[[#This Row],[Cutoff]]),ROUNDUP(MONTH(Table2[[#This Row],[Cutoff]])/3,0),YEAR(Table2[[#This Row],[TargetDate]]),ROUNDUP(MONTH(Table2[[#This Row],[TargetDate]])/3,0))</f>
        <v>I Horeca2021320214</v>
      </c>
      <c r="B898" t="s">
        <v>27</v>
      </c>
      <c r="C898" s="3">
        <v>44378</v>
      </c>
      <c r="D898" s="3">
        <v>44470</v>
      </c>
      <c r="E898">
        <v>1</v>
      </c>
      <c r="F898">
        <v>3.5200203026505652</v>
      </c>
      <c r="G898">
        <v>4.5</v>
      </c>
      <c r="H898">
        <v>0.9799796973494348</v>
      </c>
      <c r="I898">
        <v>21.777326607765222</v>
      </c>
      <c r="J898">
        <v>-0.9799796973494348</v>
      </c>
      <c r="K898">
        <f>_xlfn.NORM.DIST(Table2[[#This Row],[Bias_RF]],AVERAGE(Table2[Bias_RF]),_xlfn.STDEV.P(Table2[Bias_RF]),FALSE)</f>
        <v>0.49454955158906555</v>
      </c>
      <c r="L898">
        <f>VLOOKUP(Table2[[#This Row],[Key]],[1]!Table1[#Data],7,0)</f>
        <v>4.8268504749975598</v>
      </c>
      <c r="M898">
        <f>VLOOKUP(Table2[[#This Row],[Key]],[1]!Table1[#Data],8,0)</f>
        <v>3.1</v>
      </c>
      <c r="N898">
        <f>Table2[[#This Row],[Auto Arima]]-Table2[[#This Row],[Actual]]</f>
        <v>0.32685047499755981</v>
      </c>
      <c r="O898">
        <f>_xlfn.NORM.DIST(Table2[[#This Row],[Bias_Arima]],AVERAGE(Table2[Bias_Arima]),_xlfn.STDEV.P(Table2[Bias_Arima]),FALSE)</f>
        <v>0.47496630977228327</v>
      </c>
      <c r="P898">
        <f>Table2[[#This Row],[WA]]-Table2[[#This Row],[Actual]]</f>
        <v>-1.4</v>
      </c>
      <c r="Q898">
        <f>_xlfn.NORM.DIST(Table2[[#This Row],[Bias_WA]],AVERAGE(Table2[Bias_WA]),_xlfn.STDEV.P(Table2[Bias_WA]),FALSE)</f>
        <v>0.27224103550382045</v>
      </c>
      <c r="R898">
        <f>ABS(Table2[[#This Row],[Bias_Arima]])</f>
        <v>0.32685047499755981</v>
      </c>
      <c r="S898">
        <f>ABS(Table2[[#This Row],[Bias_WA]])</f>
        <v>1.4</v>
      </c>
    </row>
    <row r="899" spans="1:19" x14ac:dyDescent="0.2">
      <c r="A899" t="str">
        <f>CONCATENATE(Table2[[#This Row],[Sector]],YEAR(Table2[[#This Row],[Cutoff]]),ROUNDUP(MONTH(Table2[[#This Row],[Cutoff]])/3,0),YEAR(Table2[[#This Row],[TargetDate]]),ROUNDUP(MONTH(Table2[[#This Row],[TargetDate]])/3,0))</f>
        <v>I Horeca2021320221</v>
      </c>
      <c r="B899" t="s">
        <v>27</v>
      </c>
      <c r="C899" s="3">
        <v>44378</v>
      </c>
      <c r="D899" s="3">
        <v>44562</v>
      </c>
      <c r="E899">
        <v>2</v>
      </c>
      <c r="F899">
        <v>2.672534840890104</v>
      </c>
      <c r="G899">
        <v>6</v>
      </c>
      <c r="H899">
        <v>3.327465159109896</v>
      </c>
      <c r="I899">
        <v>55.457752651831598</v>
      </c>
      <c r="J899">
        <v>-3.327465159109896</v>
      </c>
      <c r="K899">
        <f>_xlfn.NORM.DIST(Table2[[#This Row],[Bias_RF]],AVERAGE(Table2[Bias_RF]),_xlfn.STDEV.P(Table2[Bias_RF]),FALSE)</f>
        <v>6.9100065823289928E-4</v>
      </c>
      <c r="L899">
        <f>VLOOKUP(Table2[[#This Row],[Key]],[1]!Table1[#Data],7,0)</f>
        <v>4.8268504749975598</v>
      </c>
      <c r="M899">
        <f>VLOOKUP(Table2[[#This Row],[Key]],[1]!Table1[#Data],8,0)</f>
        <v>3.19999999999999</v>
      </c>
      <c r="N899">
        <f>Table2[[#This Row],[Auto Arima]]-Table2[[#This Row],[Actual]]</f>
        <v>-1.1731495250024402</v>
      </c>
      <c r="O899">
        <f>_xlfn.NORM.DIST(Table2[[#This Row],[Bias_Arima]],AVERAGE(Table2[Bias_Arima]),_xlfn.STDEV.P(Table2[Bias_Arima]),FALSE)</f>
        <v>0.15741848593480434</v>
      </c>
      <c r="P899">
        <f>Table2[[#This Row],[WA]]-Table2[[#This Row],[Actual]]</f>
        <v>-2.80000000000001</v>
      </c>
      <c r="Q899">
        <f>_xlfn.NORM.DIST(Table2[[#This Row],[Bias_WA]],AVERAGE(Table2[Bias_WA]),_xlfn.STDEV.P(Table2[Bias_WA]),FALSE)</f>
        <v>3.728086586478694E-4</v>
      </c>
      <c r="R899">
        <f>ABS(Table2[[#This Row],[Bias_Arima]])</f>
        <v>1.1731495250024402</v>
      </c>
      <c r="S899">
        <f>ABS(Table2[[#This Row],[Bias_WA]])</f>
        <v>2.80000000000001</v>
      </c>
    </row>
    <row r="900" spans="1:19" x14ac:dyDescent="0.2">
      <c r="A900" t="str">
        <f>CONCATENATE(Table2[[#This Row],[Sector]],YEAR(Table2[[#This Row],[Cutoff]]),ROUNDUP(MONTH(Table2[[#This Row],[Cutoff]])/3,0),YEAR(Table2[[#This Row],[TargetDate]]),ROUNDUP(MONTH(Table2[[#This Row],[TargetDate]])/3,0))</f>
        <v>I Horeca2021320222</v>
      </c>
      <c r="B900" t="s">
        <v>27</v>
      </c>
      <c r="C900" s="3">
        <v>44378</v>
      </c>
      <c r="D900" s="3">
        <v>44652</v>
      </c>
      <c r="E900">
        <v>3</v>
      </c>
      <c r="F900">
        <v>2.672534840890104</v>
      </c>
      <c r="G900">
        <v>4.3</v>
      </c>
      <c r="H900">
        <v>1.6274651591098961</v>
      </c>
      <c r="I900">
        <v>37.848026956044087</v>
      </c>
      <c r="J900">
        <v>-1.6274651591098961</v>
      </c>
      <c r="K900">
        <f>_xlfn.NORM.DIST(Table2[[#This Row],[Bias_RF]],AVERAGE(Table2[Bias_RF]),_xlfn.STDEV.P(Table2[Bias_RF]),FALSE)</f>
        <v>0.22579515194448263</v>
      </c>
      <c r="L900">
        <f>VLOOKUP(Table2[[#This Row],[Key]],[1]!Table1[#Data],7,0)</f>
        <v>4.8268504749975598</v>
      </c>
      <c r="M900">
        <f>VLOOKUP(Table2[[#This Row],[Key]],[1]!Table1[#Data],8,0)</f>
        <v>3</v>
      </c>
      <c r="N900">
        <f>Table2[[#This Row],[Auto Arima]]-Table2[[#This Row],[Actual]]</f>
        <v>0.52685047499755999</v>
      </c>
      <c r="O900">
        <f>_xlfn.NORM.DIST(Table2[[#This Row],[Bias_Arima]],AVERAGE(Table2[Bias_Arima]),_xlfn.STDEV.P(Table2[Bias_Arima]),FALSE)</f>
        <v>0.33537330786474018</v>
      </c>
      <c r="P900">
        <f>Table2[[#This Row],[WA]]-Table2[[#This Row],[Actual]]</f>
        <v>-1.2999999999999998</v>
      </c>
      <c r="Q900">
        <f>_xlfn.NORM.DIST(Table2[[#This Row],[Bias_WA]],AVERAGE(Table2[Bias_WA]),_xlfn.STDEV.P(Table2[Bias_WA]),FALSE)</f>
        <v>0.34324809287690528</v>
      </c>
      <c r="R900">
        <f>ABS(Table2[[#This Row],[Bias_Arima]])</f>
        <v>0.52685047499755999</v>
      </c>
      <c r="S900">
        <f>ABS(Table2[[#This Row],[Bias_WA]])</f>
        <v>1.2999999999999998</v>
      </c>
    </row>
    <row r="901" spans="1:19" x14ac:dyDescent="0.2">
      <c r="A901" t="str">
        <f>CONCATENATE(Table2[[#This Row],[Sector]],YEAR(Table2[[#This Row],[Cutoff]]),ROUNDUP(MONTH(Table2[[#This Row],[Cutoff]])/3,0),YEAR(Table2[[#This Row],[TargetDate]]),ROUNDUP(MONTH(Table2[[#This Row],[TargetDate]])/3,0))</f>
        <v>I Horeca2021320223</v>
      </c>
      <c r="B901" t="s">
        <v>27</v>
      </c>
      <c r="C901" s="3">
        <v>44378</v>
      </c>
      <c r="D901" s="3">
        <v>44743</v>
      </c>
      <c r="E901">
        <v>4</v>
      </c>
      <c r="F901">
        <v>2.672534840890104</v>
      </c>
      <c r="G901">
        <v>4.0999999999999996</v>
      </c>
      <c r="H901">
        <v>1.4274651591098959</v>
      </c>
      <c r="I901">
        <v>34.816223392924293</v>
      </c>
      <c r="J901">
        <v>-1.4274651591098959</v>
      </c>
      <c r="K901">
        <f>_xlfn.NORM.DIST(Table2[[#This Row],[Bias_RF]],AVERAGE(Table2[Bias_RF]),_xlfn.STDEV.P(Table2[Bias_RF]),FALSE)</f>
        <v>0.3127702564066111</v>
      </c>
      <c r="L901">
        <f>VLOOKUP(Table2[[#This Row],[Key]],[1]!Table1[#Data],7,0)</f>
        <v>4.8268504749975598</v>
      </c>
      <c r="M901">
        <f>VLOOKUP(Table2[[#This Row],[Key]],[1]!Table1[#Data],8,0)</f>
        <v>3.5999999999999899</v>
      </c>
      <c r="N901">
        <f>Table2[[#This Row],[Auto Arima]]-Table2[[#This Row],[Actual]]</f>
        <v>0.72685047499756017</v>
      </c>
      <c r="O901">
        <f>_xlfn.NORM.DIST(Table2[[#This Row],[Bias_Arima]],AVERAGE(Table2[Bias_Arima]),_xlfn.STDEV.P(Table2[Bias_Arima]),FALSE)</f>
        <v>0.21075926369774198</v>
      </c>
      <c r="P901">
        <f>Table2[[#This Row],[WA]]-Table2[[#This Row],[Actual]]</f>
        <v>-0.50000000000000977</v>
      </c>
      <c r="Q901">
        <f>_xlfn.NORM.DIST(Table2[[#This Row],[Bias_WA]],AVERAGE(Table2[Bias_WA]),_xlfn.STDEV.P(Table2[Bias_WA]),FALSE)</f>
        <v>0.69538607388356732</v>
      </c>
      <c r="R901">
        <f>ABS(Table2[[#This Row],[Bias_Arima]])</f>
        <v>0.72685047499756017</v>
      </c>
      <c r="S901">
        <f>ABS(Table2[[#This Row],[Bias_WA]])</f>
        <v>0.50000000000000977</v>
      </c>
    </row>
    <row r="902" spans="1:19" x14ac:dyDescent="0.2">
      <c r="A902" t="str">
        <f>CONCATENATE(Table2[[#This Row],[Sector]],YEAR(Table2[[#This Row],[Cutoff]]),ROUNDUP(MONTH(Table2[[#This Row],[Cutoff]])/3,0),YEAR(Table2[[#This Row],[TargetDate]]),ROUNDUP(MONTH(Table2[[#This Row],[TargetDate]])/3,0))</f>
        <v>I Horeca2021320224</v>
      </c>
      <c r="B902" t="s">
        <v>27</v>
      </c>
      <c r="C902" s="3">
        <v>44378</v>
      </c>
      <c r="D902" s="3">
        <v>44835</v>
      </c>
      <c r="E902">
        <v>5</v>
      </c>
      <c r="F902">
        <v>2.672534840890104</v>
      </c>
      <c r="G902">
        <v>4.3</v>
      </c>
      <c r="H902">
        <v>1.6274651591098961</v>
      </c>
      <c r="I902">
        <v>37.848026956044087</v>
      </c>
      <c r="J902">
        <v>-1.6274651591098961</v>
      </c>
      <c r="K902">
        <f>_xlfn.NORM.DIST(Table2[[#This Row],[Bias_RF]],AVERAGE(Table2[Bias_RF]),_xlfn.STDEV.P(Table2[Bias_RF]),FALSE)</f>
        <v>0.22579515194448263</v>
      </c>
      <c r="L902">
        <f>VLOOKUP(Table2[[#This Row],[Key]],[1]!Table1[#Data],7,0)</f>
        <v>4.3255648041540899</v>
      </c>
      <c r="M902">
        <f>VLOOKUP(Table2[[#This Row],[Key]],[1]!Table1[#Data],8,0)</f>
        <v>3.1</v>
      </c>
      <c r="N902">
        <f>Table2[[#This Row],[Auto Arima]]-Table2[[#This Row],[Actual]]</f>
        <v>2.5564804154090126E-2</v>
      </c>
      <c r="O902">
        <f>_xlfn.NORM.DIST(Table2[[#This Row],[Bias_Arima]],AVERAGE(Table2[Bias_Arima]),_xlfn.STDEV.P(Table2[Bias_Arima]),FALSE)</f>
        <v>0.64386533288662773</v>
      </c>
      <c r="P902">
        <f>Table2[[#This Row],[WA]]-Table2[[#This Row],[Actual]]</f>
        <v>-1.1999999999999997</v>
      </c>
      <c r="Q902">
        <f>_xlfn.NORM.DIST(Table2[[#This Row],[Bias_WA]],AVERAGE(Table2[Bias_WA]),_xlfn.STDEV.P(Table2[Bias_WA]),FALSE)</f>
        <v>0.41919120663795156</v>
      </c>
      <c r="R902">
        <f>ABS(Table2[[#This Row],[Bias_Arima]])</f>
        <v>2.5564804154090126E-2</v>
      </c>
      <c r="S902">
        <f>ABS(Table2[[#This Row],[Bias_WA]])</f>
        <v>1.1999999999999997</v>
      </c>
    </row>
    <row r="903" spans="1:19" x14ac:dyDescent="0.2">
      <c r="A903" t="str">
        <f>CONCATENATE(Table2[[#This Row],[Sector]],YEAR(Table2[[#This Row],[Cutoff]]),ROUNDUP(MONTH(Table2[[#This Row],[Cutoff]])/3,0),YEAR(Table2[[#This Row],[TargetDate]]),ROUNDUP(MONTH(Table2[[#This Row],[TargetDate]])/3,0))</f>
        <v>I Horeca2021320231</v>
      </c>
      <c r="B903" t="s">
        <v>27</v>
      </c>
      <c r="C903" s="3">
        <v>44378</v>
      </c>
      <c r="D903" s="3">
        <v>44927</v>
      </c>
      <c r="E903">
        <v>6</v>
      </c>
      <c r="F903">
        <v>2.3740275898078531</v>
      </c>
      <c r="G903">
        <v>4.3</v>
      </c>
      <c r="H903">
        <v>1.9259724101921469</v>
      </c>
      <c r="I903">
        <v>44.790056050980162</v>
      </c>
      <c r="J903">
        <v>-1.9259724101921469</v>
      </c>
      <c r="K903">
        <f>_xlfn.NORM.DIST(Table2[[#This Row],[Bias_RF]],AVERAGE(Table2[Bias_RF]),_xlfn.STDEV.P(Table2[Bias_RF]),FALSE)</f>
        <v>0.12080581951098524</v>
      </c>
      <c r="L903">
        <f>VLOOKUP(Table2[[#This Row],[Key]],[1]!Table1[#Data],7,0)</f>
        <v>4.3255648041540899</v>
      </c>
      <c r="M903">
        <f>VLOOKUP(Table2[[#This Row],[Key]],[1]!Table1[#Data],8,0)</f>
        <v>3.19999999999999</v>
      </c>
      <c r="N903">
        <f>Table2[[#This Row],[Auto Arima]]-Table2[[#This Row],[Actual]]</f>
        <v>2.5564804154090126E-2</v>
      </c>
      <c r="O903">
        <f>_xlfn.NORM.DIST(Table2[[#This Row],[Bias_Arima]],AVERAGE(Table2[Bias_Arima]),_xlfn.STDEV.P(Table2[Bias_Arima]),FALSE)</f>
        <v>0.64386533288662773</v>
      </c>
      <c r="P903">
        <f>Table2[[#This Row],[WA]]-Table2[[#This Row],[Actual]]</f>
        <v>-1.1000000000000099</v>
      </c>
      <c r="Q903">
        <f>_xlfn.NORM.DIST(Table2[[#This Row],[Bias_WA]],AVERAGE(Table2[Bias_WA]),_xlfn.STDEV.P(Table2[Bias_WA]),FALSE)</f>
        <v>0.49586754114891501</v>
      </c>
      <c r="R903">
        <f>ABS(Table2[[#This Row],[Bias_Arima]])</f>
        <v>2.5564804154090126E-2</v>
      </c>
      <c r="S903">
        <f>ABS(Table2[[#This Row],[Bias_WA]])</f>
        <v>1.1000000000000099</v>
      </c>
    </row>
    <row r="904" spans="1:19" x14ac:dyDescent="0.2">
      <c r="A904" t="str">
        <f>CONCATENATE(Table2[[#This Row],[Sector]],YEAR(Table2[[#This Row],[Cutoff]]),ROUNDUP(MONTH(Table2[[#This Row],[Cutoff]])/3,0),YEAR(Table2[[#This Row],[TargetDate]]),ROUNDUP(MONTH(Table2[[#This Row],[TargetDate]])/3,0))</f>
        <v>I Horeca2021320232</v>
      </c>
      <c r="B904" t="s">
        <v>27</v>
      </c>
      <c r="C904" s="3">
        <v>44378</v>
      </c>
      <c r="D904" s="3">
        <v>45017</v>
      </c>
      <c r="E904">
        <v>7</v>
      </c>
      <c r="F904">
        <v>2.3740275898078531</v>
      </c>
      <c r="G904">
        <v>3.9</v>
      </c>
      <c r="H904">
        <v>1.525972410192147</v>
      </c>
      <c r="I904">
        <v>39.127497697234539</v>
      </c>
      <c r="J904">
        <v>-1.525972410192147</v>
      </c>
      <c r="K904">
        <f>_xlfn.NORM.DIST(Table2[[#This Row],[Bias_RF]],AVERAGE(Table2[Bias_RF]),_xlfn.STDEV.P(Table2[Bias_RF]),FALSE)</f>
        <v>0.26889663602860653</v>
      </c>
      <c r="L904">
        <f>VLOOKUP(Table2[[#This Row],[Key]],[1]!Table1[#Data],7,0)</f>
        <v>4.3255648041540899</v>
      </c>
      <c r="M904">
        <f>VLOOKUP(Table2[[#This Row],[Key]],[1]!Table1[#Data],8,0)</f>
        <v>3</v>
      </c>
      <c r="N904">
        <f>Table2[[#This Row],[Auto Arima]]-Table2[[#This Row],[Actual]]</f>
        <v>0.42556480415409004</v>
      </c>
      <c r="O904">
        <f>_xlfn.NORM.DIST(Table2[[#This Row],[Bias_Arima]],AVERAGE(Table2[Bias_Arima]),_xlfn.STDEV.P(Table2[Bias_Arima]),FALSE)</f>
        <v>0.40587480036289741</v>
      </c>
      <c r="P904">
        <f>Table2[[#This Row],[WA]]-Table2[[#This Row],[Actual]]</f>
        <v>-0.89999999999999991</v>
      </c>
      <c r="Q904">
        <f>_xlfn.NORM.DIST(Table2[[#This Row],[Bias_WA]],AVERAGE(Table2[Bias_WA]),_xlfn.STDEV.P(Table2[Bias_WA]),FALSE)</f>
        <v>0.63055238523174595</v>
      </c>
      <c r="R904">
        <f>ABS(Table2[[#This Row],[Bias_Arima]])</f>
        <v>0.42556480415409004</v>
      </c>
      <c r="S904">
        <f>ABS(Table2[[#This Row],[Bias_WA]])</f>
        <v>0.89999999999999991</v>
      </c>
    </row>
    <row r="905" spans="1:19" x14ac:dyDescent="0.2">
      <c r="A905" t="str">
        <f>CONCATENATE(Table2[[#This Row],[Sector]],YEAR(Table2[[#This Row],[Cutoff]]),ROUNDUP(MONTH(Table2[[#This Row],[Cutoff]])/3,0),YEAR(Table2[[#This Row],[TargetDate]]),ROUNDUP(MONTH(Table2[[#This Row],[TargetDate]])/3,0))</f>
        <v>I Horeca2021320233</v>
      </c>
      <c r="B905" t="s">
        <v>27</v>
      </c>
      <c r="C905" s="3">
        <v>44378</v>
      </c>
      <c r="D905" s="3">
        <v>45108</v>
      </c>
      <c r="E905">
        <v>8</v>
      </c>
      <c r="F905">
        <v>2.3740275898078531</v>
      </c>
      <c r="G905">
        <v>3.6</v>
      </c>
      <c r="H905">
        <v>1.225972410192147</v>
      </c>
      <c r="I905">
        <v>34.054789172004078</v>
      </c>
      <c r="J905">
        <v>-1.225972410192147</v>
      </c>
      <c r="K905">
        <f>_xlfn.NORM.DIST(Table2[[#This Row],[Bias_RF]],AVERAGE(Table2[Bias_RF]),_xlfn.STDEV.P(Table2[Bias_RF]),FALSE)</f>
        <v>0.40266843736621066</v>
      </c>
      <c r="L905">
        <f>VLOOKUP(Table2[[#This Row],[Key]],[1]!Table1[#Data],7,0)</f>
        <v>4.3255648041540899</v>
      </c>
      <c r="M905">
        <f>VLOOKUP(Table2[[#This Row],[Key]],[1]!Table1[#Data],8,0)</f>
        <v>3.5999999999999899</v>
      </c>
      <c r="N905">
        <f>Table2[[#This Row],[Auto Arima]]-Table2[[#This Row],[Actual]]</f>
        <v>0.72556480415408986</v>
      </c>
      <c r="O905">
        <f>_xlfn.NORM.DIST(Table2[[#This Row],[Bias_Arima]],AVERAGE(Table2[Bias_Arima]),_xlfn.STDEV.P(Table2[Bias_Arima]),FALSE)</f>
        <v>0.21146824274643364</v>
      </c>
      <c r="P905">
        <f>Table2[[#This Row],[WA]]-Table2[[#This Row],[Actual]]</f>
        <v>-1.021405182655144E-14</v>
      </c>
      <c r="Q905">
        <f>_xlfn.NORM.DIST(Table2[[#This Row],[Bias_WA]],AVERAGE(Table2[Bias_WA]),_xlfn.STDEV.P(Table2[Bias_WA]),FALSE)</f>
        <v>0.3834603326335958</v>
      </c>
      <c r="R905">
        <f>ABS(Table2[[#This Row],[Bias_Arima]])</f>
        <v>0.72556480415408986</v>
      </c>
      <c r="S905">
        <f>ABS(Table2[[#This Row],[Bias_WA]])</f>
        <v>1.021405182655144E-14</v>
      </c>
    </row>
    <row r="906" spans="1:19" x14ac:dyDescent="0.2">
      <c r="A906" t="str">
        <f>CONCATENATE(Table2[[#This Row],[Sector]],YEAR(Table2[[#This Row],[Cutoff]]),ROUNDUP(MONTH(Table2[[#This Row],[Cutoff]])/3,0),YEAR(Table2[[#This Row],[TargetDate]]),ROUNDUP(MONTH(Table2[[#This Row],[TargetDate]])/3,0))</f>
        <v>I Horeca2021420221</v>
      </c>
      <c r="B906" t="s">
        <v>27</v>
      </c>
      <c r="C906" s="3">
        <v>44470</v>
      </c>
      <c r="D906" s="3">
        <v>44562</v>
      </c>
      <c r="E906">
        <v>1</v>
      </c>
      <c r="F906">
        <v>2.716301533189033</v>
      </c>
      <c r="G906">
        <v>6</v>
      </c>
      <c r="H906">
        <v>3.283698466810967</v>
      </c>
      <c r="I906">
        <v>54.728307780182782</v>
      </c>
      <c r="J906">
        <v>-3.283698466810967</v>
      </c>
      <c r="K906">
        <f>_xlfn.NORM.DIST(Table2[[#This Row],[Bias_RF]],AVERAGE(Table2[Bias_RF]),_xlfn.STDEV.P(Table2[Bias_RF]),FALSE)</f>
        <v>8.5829807700788646E-4</v>
      </c>
      <c r="L906">
        <f>VLOOKUP(Table2[[#This Row],[Key]],[1]!Table1[#Data],7,0)</f>
        <v>4.7136136603980603</v>
      </c>
      <c r="M906">
        <f>VLOOKUP(Table2[[#This Row],[Key]],[1]!Table1[#Data],8,0)</f>
        <v>3.19999999999999</v>
      </c>
      <c r="N906">
        <f>Table2[[#This Row],[Auto Arima]]-Table2[[#This Row],[Actual]]</f>
        <v>-1.2863863396019397</v>
      </c>
      <c r="O906">
        <f>_xlfn.NORM.DIST(Table2[[#This Row],[Bias_Arima]],AVERAGE(Table2[Bias_Arima]),_xlfn.STDEV.P(Table2[Bias_Arima]),FALSE)</f>
        <v>0.11099125313085978</v>
      </c>
      <c r="P906">
        <f>Table2[[#This Row],[WA]]-Table2[[#This Row],[Actual]]</f>
        <v>-2.80000000000001</v>
      </c>
      <c r="Q906">
        <f>_xlfn.NORM.DIST(Table2[[#This Row],[Bias_WA]],AVERAGE(Table2[Bias_WA]),_xlfn.STDEV.P(Table2[Bias_WA]),FALSE)</f>
        <v>3.728086586478694E-4</v>
      </c>
      <c r="R906">
        <f>ABS(Table2[[#This Row],[Bias_Arima]])</f>
        <v>1.2863863396019397</v>
      </c>
      <c r="S906">
        <f>ABS(Table2[[#This Row],[Bias_WA]])</f>
        <v>2.80000000000001</v>
      </c>
    </row>
    <row r="907" spans="1:19" x14ac:dyDescent="0.2">
      <c r="A907" t="str">
        <f>CONCATENATE(Table2[[#This Row],[Sector]],YEAR(Table2[[#This Row],[Cutoff]]),ROUNDUP(MONTH(Table2[[#This Row],[Cutoff]])/3,0),YEAR(Table2[[#This Row],[TargetDate]]),ROUNDUP(MONTH(Table2[[#This Row],[TargetDate]])/3,0))</f>
        <v>I Horeca2021420222</v>
      </c>
      <c r="B907" t="s">
        <v>27</v>
      </c>
      <c r="C907" s="3">
        <v>44470</v>
      </c>
      <c r="D907" s="3">
        <v>44652</v>
      </c>
      <c r="E907">
        <v>2</v>
      </c>
      <c r="F907">
        <v>2.716301533189033</v>
      </c>
      <c r="G907">
        <v>4.3</v>
      </c>
      <c r="H907">
        <v>1.583698466810967</v>
      </c>
      <c r="I907">
        <v>36.830196902580617</v>
      </c>
      <c r="J907">
        <v>-1.583698466810967</v>
      </c>
      <c r="K907">
        <f>_xlfn.NORM.DIST(Table2[[#This Row],[Bias_RF]],AVERAGE(Table2[Bias_RF]),_xlfn.STDEV.P(Table2[Bias_RF]),FALSE)</f>
        <v>0.24403836188951844</v>
      </c>
      <c r="L907">
        <f>VLOOKUP(Table2[[#This Row],[Key]],[1]!Table1[#Data],7,0)</f>
        <v>4.7136136603980603</v>
      </c>
      <c r="M907">
        <f>VLOOKUP(Table2[[#This Row],[Key]],[1]!Table1[#Data],8,0)</f>
        <v>3</v>
      </c>
      <c r="N907">
        <f>Table2[[#This Row],[Auto Arima]]-Table2[[#This Row],[Actual]]</f>
        <v>0.41361366039806047</v>
      </c>
      <c r="O907">
        <f>_xlfn.NORM.DIST(Table2[[#This Row],[Bias_Arima]],AVERAGE(Table2[Bias_Arima]),_xlfn.STDEV.P(Table2[Bias_Arima]),FALSE)</f>
        <v>0.41429856993203562</v>
      </c>
      <c r="P907">
        <f>Table2[[#This Row],[WA]]-Table2[[#This Row],[Actual]]</f>
        <v>-1.2999999999999998</v>
      </c>
      <c r="Q907">
        <f>_xlfn.NORM.DIST(Table2[[#This Row],[Bias_WA]],AVERAGE(Table2[Bias_WA]),_xlfn.STDEV.P(Table2[Bias_WA]),FALSE)</f>
        <v>0.34324809287690528</v>
      </c>
      <c r="R907">
        <f>ABS(Table2[[#This Row],[Bias_Arima]])</f>
        <v>0.41361366039806047</v>
      </c>
      <c r="S907">
        <f>ABS(Table2[[#This Row],[Bias_WA]])</f>
        <v>1.2999999999999998</v>
      </c>
    </row>
    <row r="908" spans="1:19" x14ac:dyDescent="0.2">
      <c r="A908" t="str">
        <f>CONCATENATE(Table2[[#This Row],[Sector]],YEAR(Table2[[#This Row],[Cutoff]]),ROUNDUP(MONTH(Table2[[#This Row],[Cutoff]])/3,0),YEAR(Table2[[#This Row],[TargetDate]]),ROUNDUP(MONTH(Table2[[#This Row],[TargetDate]])/3,0))</f>
        <v>I Horeca2021420223</v>
      </c>
      <c r="B908" t="s">
        <v>27</v>
      </c>
      <c r="C908" s="3">
        <v>44470</v>
      </c>
      <c r="D908" s="3">
        <v>44743</v>
      </c>
      <c r="E908">
        <v>3</v>
      </c>
      <c r="F908">
        <v>2.716301533189033</v>
      </c>
      <c r="G908">
        <v>4.0999999999999996</v>
      </c>
      <c r="H908">
        <v>1.3836984668109671</v>
      </c>
      <c r="I908">
        <v>33.748743092950413</v>
      </c>
      <c r="J908">
        <v>-1.3836984668109671</v>
      </c>
      <c r="K908">
        <f>_xlfn.NORM.DIST(Table2[[#This Row],[Bias_RF]],AVERAGE(Table2[Bias_RF]),_xlfn.STDEV.P(Table2[Bias_RF]),FALSE)</f>
        <v>0.33255321228112777</v>
      </c>
      <c r="L908">
        <f>VLOOKUP(Table2[[#This Row],[Key]],[1]!Table1[#Data],7,0)</f>
        <v>4.7136136603980603</v>
      </c>
      <c r="M908">
        <f>VLOOKUP(Table2[[#This Row],[Key]],[1]!Table1[#Data],8,0)</f>
        <v>3.5999999999999899</v>
      </c>
      <c r="N908">
        <f>Table2[[#This Row],[Auto Arima]]-Table2[[#This Row],[Actual]]</f>
        <v>0.61361366039806065</v>
      </c>
      <c r="O908">
        <f>_xlfn.NORM.DIST(Table2[[#This Row],[Bias_Arima]],AVERAGE(Table2[Bias_Arima]),_xlfn.STDEV.P(Table2[Bias_Arima]),FALSE)</f>
        <v>0.27811523442070635</v>
      </c>
      <c r="P908">
        <f>Table2[[#This Row],[WA]]-Table2[[#This Row],[Actual]]</f>
        <v>-0.50000000000000977</v>
      </c>
      <c r="Q908">
        <f>_xlfn.NORM.DIST(Table2[[#This Row],[Bias_WA]],AVERAGE(Table2[Bias_WA]),_xlfn.STDEV.P(Table2[Bias_WA]),FALSE)</f>
        <v>0.69538607388356732</v>
      </c>
      <c r="R908">
        <f>ABS(Table2[[#This Row],[Bias_Arima]])</f>
        <v>0.61361366039806065</v>
      </c>
      <c r="S908">
        <f>ABS(Table2[[#This Row],[Bias_WA]])</f>
        <v>0.50000000000000977</v>
      </c>
    </row>
    <row r="909" spans="1:19" x14ac:dyDescent="0.2">
      <c r="A909" t="str">
        <f>CONCATENATE(Table2[[#This Row],[Sector]],YEAR(Table2[[#This Row],[Cutoff]]),ROUNDUP(MONTH(Table2[[#This Row],[Cutoff]])/3,0),YEAR(Table2[[#This Row],[TargetDate]]),ROUNDUP(MONTH(Table2[[#This Row],[TargetDate]])/3,0))</f>
        <v>I Horeca2021420224</v>
      </c>
      <c r="B909" t="s">
        <v>27</v>
      </c>
      <c r="C909" s="3">
        <v>44470</v>
      </c>
      <c r="D909" s="3">
        <v>44835</v>
      </c>
      <c r="E909">
        <v>4</v>
      </c>
      <c r="F909">
        <v>2.716301533189033</v>
      </c>
      <c r="G909">
        <v>4.3</v>
      </c>
      <c r="H909">
        <v>1.583698466810967</v>
      </c>
      <c r="I909">
        <v>36.830196902580617</v>
      </c>
      <c r="J909">
        <v>-1.583698466810967</v>
      </c>
      <c r="K909">
        <f>_xlfn.NORM.DIST(Table2[[#This Row],[Bias_RF]],AVERAGE(Table2[Bias_RF]),_xlfn.STDEV.P(Table2[Bias_RF]),FALSE)</f>
        <v>0.24403836188951844</v>
      </c>
      <c r="L909">
        <f>VLOOKUP(Table2[[#This Row],[Key]],[1]!Table1[#Data],7,0)</f>
        <v>4.27009002897573</v>
      </c>
      <c r="M909">
        <f>VLOOKUP(Table2[[#This Row],[Key]],[1]!Table1[#Data],8,0)</f>
        <v>3.86666666666666</v>
      </c>
      <c r="N909">
        <f>Table2[[#This Row],[Auto Arima]]-Table2[[#This Row],[Actual]]</f>
        <v>-2.9909971024269844E-2</v>
      </c>
      <c r="O909">
        <f>_xlfn.NORM.DIST(Table2[[#This Row],[Bias_Arima]],AVERAGE(Table2[Bias_Arima]),_xlfn.STDEV.P(Table2[Bias_Arima]),FALSE)</f>
        <v>0.66161346691683531</v>
      </c>
      <c r="P909">
        <f>Table2[[#This Row],[WA]]-Table2[[#This Row],[Actual]]</f>
        <v>-0.43333333333333979</v>
      </c>
      <c r="Q909">
        <f>_xlfn.NORM.DIST(Table2[[#This Row],[Bias_WA]],AVERAGE(Table2[Bias_WA]),_xlfn.STDEV.P(Table2[Bias_WA]),FALSE)</f>
        <v>0.67261241795071192</v>
      </c>
      <c r="R909">
        <f>ABS(Table2[[#This Row],[Bias_Arima]])</f>
        <v>2.9909971024269844E-2</v>
      </c>
      <c r="S909">
        <f>ABS(Table2[[#This Row],[Bias_WA]])</f>
        <v>0.43333333333333979</v>
      </c>
    </row>
    <row r="910" spans="1:19" x14ac:dyDescent="0.2">
      <c r="A910" t="str">
        <f>CONCATENATE(Table2[[#This Row],[Sector]],YEAR(Table2[[#This Row],[Cutoff]]),ROUNDUP(MONTH(Table2[[#This Row],[Cutoff]])/3,0),YEAR(Table2[[#This Row],[TargetDate]]),ROUNDUP(MONTH(Table2[[#This Row],[TargetDate]])/3,0))</f>
        <v>I Horeca2021420231</v>
      </c>
      <c r="B910" t="s">
        <v>27</v>
      </c>
      <c r="C910" s="3">
        <v>44470</v>
      </c>
      <c r="D910" s="3">
        <v>44927</v>
      </c>
      <c r="E910">
        <v>5</v>
      </c>
      <c r="F910">
        <v>2.3496727453102459</v>
      </c>
      <c r="G910">
        <v>4.3</v>
      </c>
      <c r="H910">
        <v>1.9503272546897541</v>
      </c>
      <c r="I910">
        <v>45.356447783482658</v>
      </c>
      <c r="J910">
        <v>-1.9503272546897541</v>
      </c>
      <c r="K910">
        <f>_xlfn.NORM.DIST(Table2[[#This Row],[Bias_RF]],AVERAGE(Table2[Bias_RF]),_xlfn.STDEV.P(Table2[Bias_RF]),FALSE)</f>
        <v>0.11395506730542763</v>
      </c>
      <c r="L910">
        <f>VLOOKUP(Table2[[#This Row],[Key]],[1]!Table1[#Data],7,0)</f>
        <v>4.27009002897573</v>
      </c>
      <c r="M910">
        <f>VLOOKUP(Table2[[#This Row],[Key]],[1]!Table1[#Data],8,0)</f>
        <v>3.19999999999999</v>
      </c>
      <c r="N910">
        <f>Table2[[#This Row],[Auto Arima]]-Table2[[#This Row],[Actual]]</f>
        <v>-2.9909971024269844E-2</v>
      </c>
      <c r="O910">
        <f>_xlfn.NORM.DIST(Table2[[#This Row],[Bias_Arima]],AVERAGE(Table2[Bias_Arima]),_xlfn.STDEV.P(Table2[Bias_Arima]),FALSE)</f>
        <v>0.66161346691683531</v>
      </c>
      <c r="P910">
        <f>Table2[[#This Row],[WA]]-Table2[[#This Row],[Actual]]</f>
        <v>-1.1000000000000099</v>
      </c>
      <c r="Q910">
        <f>_xlfn.NORM.DIST(Table2[[#This Row],[Bias_WA]],AVERAGE(Table2[Bias_WA]),_xlfn.STDEV.P(Table2[Bias_WA]),FALSE)</f>
        <v>0.49586754114891501</v>
      </c>
      <c r="R910">
        <f>ABS(Table2[[#This Row],[Bias_Arima]])</f>
        <v>2.9909971024269844E-2</v>
      </c>
      <c r="S910">
        <f>ABS(Table2[[#This Row],[Bias_WA]])</f>
        <v>1.1000000000000099</v>
      </c>
    </row>
    <row r="911" spans="1:19" x14ac:dyDescent="0.2">
      <c r="A911" t="str">
        <f>CONCATENATE(Table2[[#This Row],[Sector]],YEAR(Table2[[#This Row],[Cutoff]]),ROUNDUP(MONTH(Table2[[#This Row],[Cutoff]])/3,0),YEAR(Table2[[#This Row],[TargetDate]]),ROUNDUP(MONTH(Table2[[#This Row],[TargetDate]])/3,0))</f>
        <v>I Horeca2021420232</v>
      </c>
      <c r="B911" t="s">
        <v>27</v>
      </c>
      <c r="C911" s="3">
        <v>44470</v>
      </c>
      <c r="D911" s="3">
        <v>45017</v>
      </c>
      <c r="E911">
        <v>6</v>
      </c>
      <c r="F911">
        <v>2.3496727453102459</v>
      </c>
      <c r="G911">
        <v>3.9</v>
      </c>
      <c r="H911">
        <v>1.550327254689754</v>
      </c>
      <c r="I911">
        <v>39.751980889480883</v>
      </c>
      <c r="J911">
        <v>-1.550327254689754</v>
      </c>
      <c r="K911">
        <f>_xlfn.NORM.DIST(Table2[[#This Row],[Bias_RF]],AVERAGE(Table2[Bias_RF]),_xlfn.STDEV.P(Table2[Bias_RF]),FALSE)</f>
        <v>0.25831028205354989</v>
      </c>
      <c r="L911">
        <f>VLOOKUP(Table2[[#This Row],[Key]],[1]!Table1[#Data],7,0)</f>
        <v>4.27009002897573</v>
      </c>
      <c r="M911">
        <f>VLOOKUP(Table2[[#This Row],[Key]],[1]!Table1[#Data],8,0)</f>
        <v>3</v>
      </c>
      <c r="N911">
        <f>Table2[[#This Row],[Auto Arima]]-Table2[[#This Row],[Actual]]</f>
        <v>0.37009002897573007</v>
      </c>
      <c r="O911">
        <f>_xlfn.NORM.DIST(Table2[[#This Row],[Bias_Arima]],AVERAGE(Table2[Bias_Arima]),_xlfn.STDEV.P(Table2[Bias_Arima]),FALSE)</f>
        <v>0.44491370623574367</v>
      </c>
      <c r="P911">
        <f>Table2[[#This Row],[WA]]-Table2[[#This Row],[Actual]]</f>
        <v>-0.89999999999999991</v>
      </c>
      <c r="Q911">
        <f>_xlfn.NORM.DIST(Table2[[#This Row],[Bias_WA]],AVERAGE(Table2[Bias_WA]),_xlfn.STDEV.P(Table2[Bias_WA]),FALSE)</f>
        <v>0.63055238523174595</v>
      </c>
      <c r="R911">
        <f>ABS(Table2[[#This Row],[Bias_Arima]])</f>
        <v>0.37009002897573007</v>
      </c>
      <c r="S911">
        <f>ABS(Table2[[#This Row],[Bias_WA]])</f>
        <v>0.89999999999999991</v>
      </c>
    </row>
    <row r="912" spans="1:19" x14ac:dyDescent="0.2">
      <c r="A912" t="str">
        <f>CONCATENATE(Table2[[#This Row],[Sector]],YEAR(Table2[[#This Row],[Cutoff]]),ROUNDUP(MONTH(Table2[[#This Row],[Cutoff]])/3,0),YEAR(Table2[[#This Row],[TargetDate]]),ROUNDUP(MONTH(Table2[[#This Row],[TargetDate]])/3,0))</f>
        <v>I Horeca2021420233</v>
      </c>
      <c r="B912" t="s">
        <v>27</v>
      </c>
      <c r="C912" s="3">
        <v>44470</v>
      </c>
      <c r="D912" s="3">
        <v>45108</v>
      </c>
      <c r="E912">
        <v>7</v>
      </c>
      <c r="F912">
        <v>2.3496727453102459</v>
      </c>
      <c r="G912">
        <v>3.6</v>
      </c>
      <c r="H912">
        <v>1.250327254689755</v>
      </c>
      <c r="I912">
        <v>34.731312630270963</v>
      </c>
      <c r="J912">
        <v>-1.250327254689755</v>
      </c>
      <c r="K912">
        <f>_xlfn.NORM.DIST(Table2[[#This Row],[Bias_RF]],AVERAGE(Table2[Bias_RF]),_xlfn.STDEV.P(Table2[Bias_RF]),FALSE)</f>
        <v>0.39213609313425896</v>
      </c>
      <c r="L912">
        <f>VLOOKUP(Table2[[#This Row],[Key]],[1]!Table1[#Data],7,0)</f>
        <v>4.27009002897573</v>
      </c>
      <c r="M912">
        <f>VLOOKUP(Table2[[#This Row],[Key]],[1]!Table1[#Data],8,0)</f>
        <v>3.5999999999999899</v>
      </c>
      <c r="N912">
        <f>Table2[[#This Row],[Auto Arima]]-Table2[[#This Row],[Actual]]</f>
        <v>0.67009002897572989</v>
      </c>
      <c r="O912">
        <f>_xlfn.NORM.DIST(Table2[[#This Row],[Bias_Arima]],AVERAGE(Table2[Bias_Arima]),_xlfn.STDEV.P(Table2[Bias_Arima]),FALSE)</f>
        <v>0.2433238366029552</v>
      </c>
      <c r="P912">
        <f>Table2[[#This Row],[WA]]-Table2[[#This Row],[Actual]]</f>
        <v>-1.021405182655144E-14</v>
      </c>
      <c r="Q912">
        <f>_xlfn.NORM.DIST(Table2[[#This Row],[Bias_WA]],AVERAGE(Table2[Bias_WA]),_xlfn.STDEV.P(Table2[Bias_WA]),FALSE)</f>
        <v>0.3834603326335958</v>
      </c>
      <c r="R912">
        <f>ABS(Table2[[#This Row],[Bias_Arima]])</f>
        <v>0.67009002897572989</v>
      </c>
      <c r="S912">
        <f>ABS(Table2[[#This Row],[Bias_WA]])</f>
        <v>1.021405182655144E-14</v>
      </c>
    </row>
    <row r="913" spans="1:19" x14ac:dyDescent="0.2">
      <c r="A913" t="str">
        <f>CONCATENATE(Table2[[#This Row],[Sector]],YEAR(Table2[[#This Row],[Cutoff]]),ROUNDUP(MONTH(Table2[[#This Row],[Cutoff]])/3,0),YEAR(Table2[[#This Row],[TargetDate]]),ROUNDUP(MONTH(Table2[[#This Row],[TargetDate]])/3,0))</f>
        <v>I Horeca2021420234</v>
      </c>
      <c r="B913" t="s">
        <v>27</v>
      </c>
      <c r="C913" s="3">
        <v>44470</v>
      </c>
      <c r="D913" s="3">
        <v>45200</v>
      </c>
      <c r="E913">
        <v>8</v>
      </c>
      <c r="F913">
        <v>2.3496727453102459</v>
      </c>
      <c r="G913">
        <v>3.9</v>
      </c>
      <c r="H913">
        <v>1.550327254689754</v>
      </c>
      <c r="I913">
        <v>39.751980889480883</v>
      </c>
      <c r="J913">
        <v>-1.550327254689754</v>
      </c>
      <c r="K913">
        <f>_xlfn.NORM.DIST(Table2[[#This Row],[Bias_RF]],AVERAGE(Table2[Bias_RF]),_xlfn.STDEV.P(Table2[Bias_RF]),FALSE)</f>
        <v>0.25831028205354989</v>
      </c>
      <c r="L913">
        <f>VLOOKUP(Table2[[#This Row],[Key]],[1]!Table1[#Data],7,0)</f>
        <v>3.8679166690334199</v>
      </c>
      <c r="M913">
        <f>VLOOKUP(Table2[[#This Row],[Key]],[1]!Table1[#Data],8,0)</f>
        <v>3.86666666666666</v>
      </c>
      <c r="N913">
        <f>Table2[[#This Row],[Auto Arima]]-Table2[[#This Row],[Actual]]</f>
        <v>-3.2083330966580004E-2</v>
      </c>
      <c r="O913">
        <f>_xlfn.NORM.DIST(Table2[[#This Row],[Bias_Arima]],AVERAGE(Table2[Bias_Arima]),_xlfn.STDEV.P(Table2[Bias_Arima]),FALSE)</f>
        <v>0.66219780482736079</v>
      </c>
      <c r="P913">
        <f>Table2[[#This Row],[WA]]-Table2[[#This Row],[Actual]]</f>
        <v>-3.3333333333339876E-2</v>
      </c>
      <c r="Q913">
        <f>_xlfn.NORM.DIST(Table2[[#This Row],[Bias_WA]],AVERAGE(Table2[Bias_WA]),_xlfn.STDEV.P(Table2[Bias_WA]),FALSE)</f>
        <v>0.4090032600018057</v>
      </c>
      <c r="R913">
        <f>ABS(Table2[[#This Row],[Bias_Arima]])</f>
        <v>3.2083330966580004E-2</v>
      </c>
      <c r="S913">
        <f>ABS(Table2[[#This Row],[Bias_WA]])</f>
        <v>3.3333333333339876E-2</v>
      </c>
    </row>
    <row r="914" spans="1:19" x14ac:dyDescent="0.2">
      <c r="A914" t="str">
        <f>CONCATENATE(Table2[[#This Row],[Sector]],YEAR(Table2[[#This Row],[Cutoff]]),ROUNDUP(MONTH(Table2[[#This Row],[Cutoff]])/3,0),YEAR(Table2[[#This Row],[TargetDate]]),ROUNDUP(MONTH(Table2[[#This Row],[TargetDate]])/3,0))</f>
        <v>I Horeca2022120222</v>
      </c>
      <c r="B914" t="s">
        <v>27</v>
      </c>
      <c r="C914" s="3">
        <v>44562</v>
      </c>
      <c r="D914" s="3">
        <v>44652</v>
      </c>
      <c r="E914">
        <v>1</v>
      </c>
      <c r="F914">
        <v>4.0456214285714287</v>
      </c>
      <c r="G914">
        <v>4.3</v>
      </c>
      <c r="H914">
        <v>0.25437857142857112</v>
      </c>
      <c r="I914">
        <v>5.9157807308970032</v>
      </c>
      <c r="J914">
        <v>-0.25437857142857112</v>
      </c>
      <c r="K914">
        <f>_xlfn.NORM.DIST(Table2[[#This Row],[Bias_RF]],AVERAGE(Table2[Bias_RF]),_xlfn.STDEV.P(Table2[Bias_RF]),FALSE)</f>
        <v>0.46911190161488092</v>
      </c>
      <c r="L914">
        <f>VLOOKUP(Table2[[#This Row],[Key]],[1]!Table1[#Data],7,0)</f>
        <v>4.2937383020892002</v>
      </c>
      <c r="M914">
        <f>VLOOKUP(Table2[[#This Row],[Key]],[1]!Table1[#Data],8,0)</f>
        <v>3</v>
      </c>
      <c r="N914">
        <f>Table2[[#This Row],[Auto Arima]]-Table2[[#This Row],[Actual]]</f>
        <v>-6.2616979107996684E-3</v>
      </c>
      <c r="O914">
        <f>_xlfn.NORM.DIST(Table2[[#This Row],[Bias_Arima]],AVERAGE(Table2[Bias_Arima]),_xlfn.STDEV.P(Table2[Bias_Arima]),FALSE)</f>
        <v>0.65470594390113412</v>
      </c>
      <c r="P914">
        <f>Table2[[#This Row],[WA]]-Table2[[#This Row],[Actual]]</f>
        <v>-1.2999999999999998</v>
      </c>
      <c r="Q914">
        <f>_xlfn.NORM.DIST(Table2[[#This Row],[Bias_WA]],AVERAGE(Table2[Bias_WA]),_xlfn.STDEV.P(Table2[Bias_WA]),FALSE)</f>
        <v>0.34324809287690528</v>
      </c>
      <c r="R914">
        <f>ABS(Table2[[#This Row],[Bias_Arima]])</f>
        <v>6.2616979107996684E-3</v>
      </c>
      <c r="S914">
        <f>ABS(Table2[[#This Row],[Bias_WA]])</f>
        <v>1.2999999999999998</v>
      </c>
    </row>
    <row r="915" spans="1:19" x14ac:dyDescent="0.2">
      <c r="A915" t="str">
        <f>CONCATENATE(Table2[[#This Row],[Sector]],YEAR(Table2[[#This Row],[Cutoff]]),ROUNDUP(MONTH(Table2[[#This Row],[Cutoff]])/3,0),YEAR(Table2[[#This Row],[TargetDate]]),ROUNDUP(MONTH(Table2[[#This Row],[TargetDate]])/3,0))</f>
        <v>I Horeca2022120223</v>
      </c>
      <c r="B915" t="s">
        <v>27</v>
      </c>
      <c r="C915" s="3">
        <v>44562</v>
      </c>
      <c r="D915" s="3">
        <v>44743</v>
      </c>
      <c r="E915">
        <v>2</v>
      </c>
      <c r="F915">
        <v>4.0456214285714287</v>
      </c>
      <c r="G915">
        <v>4.0999999999999996</v>
      </c>
      <c r="H915">
        <v>5.4378571428570943E-2</v>
      </c>
      <c r="I915">
        <v>1.326306620209047</v>
      </c>
      <c r="J915">
        <v>-5.4378571428570943E-2</v>
      </c>
      <c r="K915">
        <f>_xlfn.NORM.DIST(Table2[[#This Row],[Bias_RF]],AVERAGE(Table2[Bias_RF]),_xlfn.STDEV.P(Table2[Bias_RF]),FALSE)</f>
        <v>0.38886211173231344</v>
      </c>
      <c r="L915">
        <f>VLOOKUP(Table2[[#This Row],[Key]],[1]!Table1[#Data],7,0)</f>
        <v>4.8468847364395202</v>
      </c>
      <c r="M915">
        <f>VLOOKUP(Table2[[#This Row],[Key]],[1]!Table1[#Data],8,0)</f>
        <v>3.5999999999999899</v>
      </c>
      <c r="N915">
        <f>Table2[[#This Row],[Auto Arima]]-Table2[[#This Row],[Actual]]</f>
        <v>0.74688473643952058</v>
      </c>
      <c r="O915">
        <f>_xlfn.NORM.DIST(Table2[[#This Row],[Bias_Arima]],AVERAGE(Table2[Bias_Arima]),_xlfn.STDEV.P(Table2[Bias_Arima]),FALSE)</f>
        <v>0.19988919324022419</v>
      </c>
      <c r="P915">
        <f>Table2[[#This Row],[WA]]-Table2[[#This Row],[Actual]]</f>
        <v>-0.50000000000000977</v>
      </c>
      <c r="Q915">
        <f>_xlfn.NORM.DIST(Table2[[#This Row],[Bias_WA]],AVERAGE(Table2[Bias_WA]),_xlfn.STDEV.P(Table2[Bias_WA]),FALSE)</f>
        <v>0.69538607388356732</v>
      </c>
      <c r="R915">
        <f>ABS(Table2[[#This Row],[Bias_Arima]])</f>
        <v>0.74688473643952058</v>
      </c>
      <c r="S915">
        <f>ABS(Table2[[#This Row],[Bias_WA]])</f>
        <v>0.50000000000000977</v>
      </c>
    </row>
    <row r="916" spans="1:19" x14ac:dyDescent="0.2">
      <c r="A916" t="str">
        <f>CONCATENATE(Table2[[#This Row],[Sector]],YEAR(Table2[[#This Row],[Cutoff]]),ROUNDUP(MONTH(Table2[[#This Row],[Cutoff]])/3,0),YEAR(Table2[[#This Row],[TargetDate]]),ROUNDUP(MONTH(Table2[[#This Row],[TargetDate]])/3,0))</f>
        <v>I Horeca2022120224</v>
      </c>
      <c r="B916" t="s">
        <v>27</v>
      </c>
      <c r="C916" s="3">
        <v>44562</v>
      </c>
      <c r="D916" s="3">
        <v>44835</v>
      </c>
      <c r="E916">
        <v>3</v>
      </c>
      <c r="F916">
        <v>4.0456214285714287</v>
      </c>
      <c r="G916">
        <v>4.3</v>
      </c>
      <c r="H916">
        <v>0.25437857142857112</v>
      </c>
      <c r="I916">
        <v>5.9157807308970032</v>
      </c>
      <c r="J916">
        <v>-0.25437857142857112</v>
      </c>
      <c r="K916">
        <f>_xlfn.NORM.DIST(Table2[[#This Row],[Bias_RF]],AVERAGE(Table2[Bias_RF]),_xlfn.STDEV.P(Table2[Bias_RF]),FALSE)</f>
        <v>0.46911190161488092</v>
      </c>
      <c r="L916">
        <f>VLOOKUP(Table2[[#This Row],[Key]],[1]!Table1[#Data],7,0)</f>
        <v>4.1635540085348604</v>
      </c>
      <c r="M916">
        <f>VLOOKUP(Table2[[#This Row],[Key]],[1]!Table1[#Data],8,0)</f>
        <v>3.86666666666666</v>
      </c>
      <c r="N916">
        <f>Table2[[#This Row],[Auto Arima]]-Table2[[#This Row],[Actual]]</f>
        <v>-0.13644599146513947</v>
      </c>
      <c r="O916">
        <f>_xlfn.NORM.DIST(Table2[[#This Row],[Bias_Arima]],AVERAGE(Table2[Bias_Arima]),_xlfn.STDEV.P(Table2[Bias_Arima]),FALSE)</f>
        <v>0.67977443165398654</v>
      </c>
      <c r="P916">
        <f>Table2[[#This Row],[WA]]-Table2[[#This Row],[Actual]]</f>
        <v>-0.43333333333333979</v>
      </c>
      <c r="Q916">
        <f>_xlfn.NORM.DIST(Table2[[#This Row],[Bias_WA]],AVERAGE(Table2[Bias_WA]),_xlfn.STDEV.P(Table2[Bias_WA]),FALSE)</f>
        <v>0.67261241795071192</v>
      </c>
      <c r="R916">
        <f>ABS(Table2[[#This Row],[Bias_Arima]])</f>
        <v>0.13644599146513947</v>
      </c>
      <c r="S916">
        <f>ABS(Table2[[#This Row],[Bias_WA]])</f>
        <v>0.43333333333333979</v>
      </c>
    </row>
    <row r="917" spans="1:19" x14ac:dyDescent="0.2">
      <c r="A917" t="str">
        <f>CONCATENATE(Table2[[#This Row],[Sector]],YEAR(Table2[[#This Row],[Cutoff]]),ROUNDUP(MONTH(Table2[[#This Row],[Cutoff]])/3,0),YEAR(Table2[[#This Row],[TargetDate]]),ROUNDUP(MONTH(Table2[[#This Row],[TargetDate]])/3,0))</f>
        <v>I Horeca2022120231</v>
      </c>
      <c r="B917" t="s">
        <v>27</v>
      </c>
      <c r="C917" s="3">
        <v>44562</v>
      </c>
      <c r="D917" s="3">
        <v>44927</v>
      </c>
      <c r="E917">
        <v>4</v>
      </c>
      <c r="F917">
        <v>2.4909984848484852</v>
      </c>
      <c r="G917">
        <v>4.3</v>
      </c>
      <c r="H917">
        <v>1.8090015151515151</v>
      </c>
      <c r="I917">
        <v>42.069802677942207</v>
      </c>
      <c r="J917">
        <v>-1.8090015151515151</v>
      </c>
      <c r="K917">
        <f>_xlfn.NORM.DIST(Table2[[#This Row],[Bias_RF]],AVERAGE(Table2[Bias_RF]),_xlfn.STDEV.P(Table2[Bias_RF]),FALSE)</f>
        <v>0.15745151435800117</v>
      </c>
      <c r="L917">
        <f>VLOOKUP(Table2[[#This Row],[Key]],[1]!Table1[#Data],7,0)</f>
        <v>4.1635540085348604</v>
      </c>
      <c r="M917">
        <f>VLOOKUP(Table2[[#This Row],[Key]],[1]!Table1[#Data],8,0)</f>
        <v>4.3</v>
      </c>
      <c r="N917">
        <f>Table2[[#This Row],[Auto Arima]]-Table2[[#This Row],[Actual]]</f>
        <v>-0.13644599146513947</v>
      </c>
      <c r="O917">
        <f>_xlfn.NORM.DIST(Table2[[#This Row],[Bias_Arima]],AVERAGE(Table2[Bias_Arima]),_xlfn.STDEV.P(Table2[Bias_Arima]),FALSE)</f>
        <v>0.67977443165398654</v>
      </c>
      <c r="P917">
        <f>Table2[[#This Row],[WA]]-Table2[[#This Row],[Actual]]</f>
        <v>0</v>
      </c>
      <c r="Q917">
        <f>_xlfn.NORM.DIST(Table2[[#This Row],[Bias_WA]],AVERAGE(Table2[Bias_WA]),_xlfn.STDEV.P(Table2[Bias_WA]),FALSE)</f>
        <v>0.38346033263358809</v>
      </c>
      <c r="R917">
        <f>ABS(Table2[[#This Row],[Bias_Arima]])</f>
        <v>0.13644599146513947</v>
      </c>
      <c r="S917">
        <f>ABS(Table2[[#This Row],[Bias_WA]])</f>
        <v>0</v>
      </c>
    </row>
    <row r="918" spans="1:19" x14ac:dyDescent="0.2">
      <c r="A918" t="str">
        <f>CONCATENATE(Table2[[#This Row],[Sector]],YEAR(Table2[[#This Row],[Cutoff]]),ROUNDUP(MONTH(Table2[[#This Row],[Cutoff]])/3,0),YEAR(Table2[[#This Row],[TargetDate]]),ROUNDUP(MONTH(Table2[[#This Row],[TargetDate]])/3,0))</f>
        <v>I Horeca2022120232</v>
      </c>
      <c r="B918" t="s">
        <v>27</v>
      </c>
      <c r="C918" s="3">
        <v>44562</v>
      </c>
      <c r="D918" s="3">
        <v>45017</v>
      </c>
      <c r="E918">
        <v>5</v>
      </c>
      <c r="F918">
        <v>2.4909984848484852</v>
      </c>
      <c r="G918">
        <v>3.9</v>
      </c>
      <c r="H918">
        <v>1.4090015151515149</v>
      </c>
      <c r="I918">
        <v>36.128243978243972</v>
      </c>
      <c r="J918">
        <v>-1.4090015151515149</v>
      </c>
      <c r="K918">
        <f>_xlfn.NORM.DIST(Table2[[#This Row],[Bias_RF]],AVERAGE(Table2[Bias_RF]),_xlfn.STDEV.P(Table2[Bias_RF]),FALSE)</f>
        <v>0.32110849936526725</v>
      </c>
      <c r="L918">
        <f>VLOOKUP(Table2[[#This Row],[Key]],[1]!Table1[#Data],7,0)</f>
        <v>4.1635540085348604</v>
      </c>
      <c r="M918">
        <f>VLOOKUP(Table2[[#This Row],[Key]],[1]!Table1[#Data],8,0)</f>
        <v>3</v>
      </c>
      <c r="N918">
        <f>Table2[[#This Row],[Auto Arima]]-Table2[[#This Row],[Actual]]</f>
        <v>0.26355400853486044</v>
      </c>
      <c r="O918">
        <f>_xlfn.NORM.DIST(Table2[[#This Row],[Bias_Arima]],AVERAGE(Table2[Bias_Arima]),_xlfn.STDEV.P(Table2[Bias_Arima]),FALSE)</f>
        <v>0.51754903361166205</v>
      </c>
      <c r="P918">
        <f>Table2[[#This Row],[WA]]-Table2[[#This Row],[Actual]]</f>
        <v>-0.89999999999999991</v>
      </c>
      <c r="Q918">
        <f>_xlfn.NORM.DIST(Table2[[#This Row],[Bias_WA]],AVERAGE(Table2[Bias_WA]),_xlfn.STDEV.P(Table2[Bias_WA]),FALSE)</f>
        <v>0.63055238523174595</v>
      </c>
      <c r="R918">
        <f>ABS(Table2[[#This Row],[Bias_Arima]])</f>
        <v>0.26355400853486044</v>
      </c>
      <c r="S918">
        <f>ABS(Table2[[#This Row],[Bias_WA]])</f>
        <v>0.89999999999999991</v>
      </c>
    </row>
    <row r="919" spans="1:19" x14ac:dyDescent="0.2">
      <c r="A919" t="str">
        <f>CONCATENATE(Table2[[#This Row],[Sector]],YEAR(Table2[[#This Row],[Cutoff]]),ROUNDUP(MONTH(Table2[[#This Row],[Cutoff]])/3,0),YEAR(Table2[[#This Row],[TargetDate]]),ROUNDUP(MONTH(Table2[[#This Row],[TargetDate]])/3,0))</f>
        <v>I Horeca2022120233</v>
      </c>
      <c r="B919" t="s">
        <v>27</v>
      </c>
      <c r="C919" s="3">
        <v>44562</v>
      </c>
      <c r="D919" s="3">
        <v>45108</v>
      </c>
      <c r="E919">
        <v>6</v>
      </c>
      <c r="F919">
        <v>2.4909984848484852</v>
      </c>
      <c r="G919">
        <v>3.6</v>
      </c>
      <c r="H919">
        <v>1.1090015151515149</v>
      </c>
      <c r="I919">
        <v>30.805597643097641</v>
      </c>
      <c r="J919">
        <v>-1.1090015151515149</v>
      </c>
      <c r="K919">
        <f>_xlfn.NORM.DIST(Table2[[#This Row],[Bias_RF]],AVERAGE(Table2[Bias_RF]),_xlfn.STDEV.P(Table2[Bias_RF]),FALSE)</f>
        <v>0.4503183096679283</v>
      </c>
      <c r="L919">
        <f>VLOOKUP(Table2[[#This Row],[Key]],[1]!Table1[#Data],7,0)</f>
        <v>4.1635540085348604</v>
      </c>
      <c r="M919">
        <f>VLOOKUP(Table2[[#This Row],[Key]],[1]!Table1[#Data],8,0)</f>
        <v>3.5999999999999899</v>
      </c>
      <c r="N919">
        <f>Table2[[#This Row],[Auto Arima]]-Table2[[#This Row],[Actual]]</f>
        <v>0.56355400853486026</v>
      </c>
      <c r="O919">
        <f>_xlfn.NORM.DIST(Table2[[#This Row],[Bias_Arima]],AVERAGE(Table2[Bias_Arima]),_xlfn.STDEV.P(Table2[Bias_Arima]),FALSE)</f>
        <v>0.31066819457024941</v>
      </c>
      <c r="P919">
        <f>Table2[[#This Row],[WA]]-Table2[[#This Row],[Actual]]</f>
        <v>-1.021405182655144E-14</v>
      </c>
      <c r="Q919">
        <f>_xlfn.NORM.DIST(Table2[[#This Row],[Bias_WA]],AVERAGE(Table2[Bias_WA]),_xlfn.STDEV.P(Table2[Bias_WA]),FALSE)</f>
        <v>0.3834603326335958</v>
      </c>
      <c r="R919">
        <f>ABS(Table2[[#This Row],[Bias_Arima]])</f>
        <v>0.56355400853486026</v>
      </c>
      <c r="S919">
        <f>ABS(Table2[[#This Row],[Bias_WA]])</f>
        <v>1.021405182655144E-14</v>
      </c>
    </row>
    <row r="920" spans="1:19" x14ac:dyDescent="0.2">
      <c r="A920" t="str">
        <f>CONCATENATE(Table2[[#This Row],[Sector]],YEAR(Table2[[#This Row],[Cutoff]]),ROUNDUP(MONTH(Table2[[#This Row],[Cutoff]])/3,0),YEAR(Table2[[#This Row],[TargetDate]]),ROUNDUP(MONTH(Table2[[#This Row],[TargetDate]])/3,0))</f>
        <v>I Horeca2022120234</v>
      </c>
      <c r="B920" t="s">
        <v>27</v>
      </c>
      <c r="C920" s="3">
        <v>44562</v>
      </c>
      <c r="D920" s="3">
        <v>45200</v>
      </c>
      <c r="E920">
        <v>7</v>
      </c>
      <c r="F920">
        <v>2.4909984848484852</v>
      </c>
      <c r="G920">
        <v>3.9</v>
      </c>
      <c r="H920">
        <v>1.4090015151515149</v>
      </c>
      <c r="I920">
        <v>36.128243978243972</v>
      </c>
      <c r="J920">
        <v>-1.4090015151515149</v>
      </c>
      <c r="K920">
        <f>_xlfn.NORM.DIST(Table2[[#This Row],[Bias_RF]],AVERAGE(Table2[Bias_RF]),_xlfn.STDEV.P(Table2[Bias_RF]),FALSE)</f>
        <v>0.32110849936526725</v>
      </c>
      <c r="L920">
        <f>VLOOKUP(Table2[[#This Row],[Key]],[1]!Table1[#Data],7,0)</f>
        <v>3.6703982555770098</v>
      </c>
      <c r="M920">
        <f>VLOOKUP(Table2[[#This Row],[Key]],[1]!Table1[#Data],8,0)</f>
        <v>3.86666666666666</v>
      </c>
      <c r="N920">
        <f>Table2[[#This Row],[Auto Arima]]-Table2[[#This Row],[Actual]]</f>
        <v>-0.22960174442299008</v>
      </c>
      <c r="O920">
        <f>_xlfn.NORM.DIST(Table2[[#This Row],[Bias_Arima]],AVERAGE(Table2[Bias_Arima]),_xlfn.STDEV.P(Table2[Bias_Arima]),FALSE)</f>
        <v>0.67745504483819019</v>
      </c>
      <c r="P920">
        <f>Table2[[#This Row],[WA]]-Table2[[#This Row],[Actual]]</f>
        <v>-3.3333333333339876E-2</v>
      </c>
      <c r="Q920">
        <f>_xlfn.NORM.DIST(Table2[[#This Row],[Bias_WA]],AVERAGE(Table2[Bias_WA]),_xlfn.STDEV.P(Table2[Bias_WA]),FALSE)</f>
        <v>0.4090032600018057</v>
      </c>
      <c r="R920">
        <f>ABS(Table2[[#This Row],[Bias_Arima]])</f>
        <v>0.22960174442299008</v>
      </c>
      <c r="S920">
        <f>ABS(Table2[[#This Row],[Bias_WA]])</f>
        <v>3.3333333333339876E-2</v>
      </c>
    </row>
    <row r="921" spans="1:19" x14ac:dyDescent="0.2">
      <c r="A921" t="str">
        <f>CONCATENATE(Table2[[#This Row],[Sector]],YEAR(Table2[[#This Row],[Cutoff]]),ROUNDUP(MONTH(Table2[[#This Row],[Cutoff]])/3,0),YEAR(Table2[[#This Row],[TargetDate]]),ROUNDUP(MONTH(Table2[[#This Row],[TargetDate]])/3,0))</f>
        <v>I Horeca2022120241</v>
      </c>
      <c r="B921" t="s">
        <v>27</v>
      </c>
      <c r="C921" s="3">
        <v>44562</v>
      </c>
      <c r="D921" s="3">
        <v>45292</v>
      </c>
      <c r="E921">
        <v>8</v>
      </c>
      <c r="F921">
        <v>2.4909984848484852</v>
      </c>
      <c r="G921">
        <v>3.5</v>
      </c>
      <c r="H921">
        <v>1.009001515151515</v>
      </c>
      <c r="I921">
        <v>28.828614718614709</v>
      </c>
      <c r="J921">
        <v>-1.009001515151515</v>
      </c>
      <c r="K921">
        <f>_xlfn.NORM.DIST(Table2[[#This Row],[Bias_RF]],AVERAGE(Table2[Bias_RF]),_xlfn.STDEV.P(Table2[Bias_RF]),FALSE)</f>
        <v>0.48555157373242885</v>
      </c>
      <c r="L921">
        <f>VLOOKUP(Table2[[#This Row],[Key]],[1]!Table1[#Data],7,0)</f>
        <v>3.6651101095451399</v>
      </c>
      <c r="M921">
        <f>VLOOKUP(Table2[[#This Row],[Key]],[1]!Table1[#Data],8,0)</f>
        <v>4.3</v>
      </c>
      <c r="N921">
        <f>Table2[[#This Row],[Auto Arima]]-Table2[[#This Row],[Actual]]</f>
        <v>0.16511010954513994</v>
      </c>
      <c r="O921">
        <f>_xlfn.NORM.DIST(Table2[[#This Row],[Bias_Arima]],AVERAGE(Table2[Bias_Arima]),_xlfn.STDEV.P(Table2[Bias_Arima]),FALSE)</f>
        <v>0.57792779745894707</v>
      </c>
      <c r="P921">
        <f>Table2[[#This Row],[WA]]-Table2[[#This Row],[Actual]]</f>
        <v>0.79999999999999982</v>
      </c>
      <c r="Q921">
        <f>_xlfn.NORM.DIST(Table2[[#This Row],[Bias_WA]],AVERAGE(Table2[Bias_WA]),_xlfn.STDEV.P(Table2[Bias_WA]),FALSE)</f>
        <v>2.8176357338568568E-2</v>
      </c>
      <c r="R921">
        <f>ABS(Table2[[#This Row],[Bias_Arima]])</f>
        <v>0.16511010954513994</v>
      </c>
      <c r="S921">
        <f>ABS(Table2[[#This Row],[Bias_WA]])</f>
        <v>0.79999999999999982</v>
      </c>
    </row>
    <row r="922" spans="1:19" x14ac:dyDescent="0.2">
      <c r="A922" t="str">
        <f>CONCATENATE(Table2[[#This Row],[Sector]],YEAR(Table2[[#This Row],[Cutoff]]),ROUNDUP(MONTH(Table2[[#This Row],[Cutoff]])/3,0),YEAR(Table2[[#This Row],[TargetDate]]),ROUNDUP(MONTH(Table2[[#This Row],[TargetDate]])/3,0))</f>
        <v>I Horeca2022220223</v>
      </c>
      <c r="B922" t="s">
        <v>27</v>
      </c>
      <c r="C922" s="3">
        <v>44652</v>
      </c>
      <c r="D922" s="3">
        <v>44743</v>
      </c>
      <c r="E922">
        <v>1</v>
      </c>
      <c r="F922">
        <v>4.5089079365079359</v>
      </c>
      <c r="G922">
        <v>4.0999999999999996</v>
      </c>
      <c r="H922">
        <v>0.40890793650793622</v>
      </c>
      <c r="I922">
        <v>9.9733643050716161</v>
      </c>
      <c r="J922">
        <v>0.40890793650793622</v>
      </c>
      <c r="K922">
        <f>_xlfn.NORM.DIST(Table2[[#This Row],[Bias_RF]],AVERAGE(Table2[Bias_RF]),_xlfn.STDEV.P(Table2[Bias_RF]),FALSE)</f>
        <v>0.18892483009844233</v>
      </c>
      <c r="L922">
        <f>VLOOKUP(Table2[[#This Row],[Key]],[1]!Table1[#Data],7,0)</f>
        <v>4.8438500807952698</v>
      </c>
      <c r="M922">
        <f>VLOOKUP(Table2[[#This Row],[Key]],[1]!Table1[#Data],8,0)</f>
        <v>3.5999999999999899</v>
      </c>
      <c r="N922">
        <f>Table2[[#This Row],[Auto Arima]]-Table2[[#This Row],[Actual]]</f>
        <v>0.74385008079527015</v>
      </c>
      <c r="O922">
        <f>_xlfn.NORM.DIST(Table2[[#This Row],[Bias_Arima]],AVERAGE(Table2[Bias_Arima]),_xlfn.STDEV.P(Table2[Bias_Arima]),FALSE)</f>
        <v>0.2015140980091133</v>
      </c>
      <c r="P922">
        <f>Table2[[#This Row],[WA]]-Table2[[#This Row],[Actual]]</f>
        <v>-0.50000000000000977</v>
      </c>
      <c r="Q922">
        <f>_xlfn.NORM.DIST(Table2[[#This Row],[Bias_WA]],AVERAGE(Table2[Bias_WA]),_xlfn.STDEV.P(Table2[Bias_WA]),FALSE)</f>
        <v>0.69538607388356732</v>
      </c>
      <c r="R922">
        <f>ABS(Table2[[#This Row],[Bias_Arima]])</f>
        <v>0.74385008079527015</v>
      </c>
      <c r="S922">
        <f>ABS(Table2[[#This Row],[Bias_WA]])</f>
        <v>0.50000000000000977</v>
      </c>
    </row>
    <row r="923" spans="1:19" x14ac:dyDescent="0.2">
      <c r="A923" t="str">
        <f>CONCATENATE(Table2[[#This Row],[Sector]],YEAR(Table2[[#This Row],[Cutoff]]),ROUNDUP(MONTH(Table2[[#This Row],[Cutoff]])/3,0),YEAR(Table2[[#This Row],[TargetDate]]),ROUNDUP(MONTH(Table2[[#This Row],[TargetDate]])/3,0))</f>
        <v>I Horeca2022220224</v>
      </c>
      <c r="B923" t="s">
        <v>27</v>
      </c>
      <c r="C923" s="3">
        <v>44652</v>
      </c>
      <c r="D923" s="3">
        <v>44835</v>
      </c>
      <c r="E923">
        <v>2</v>
      </c>
      <c r="F923">
        <v>4.5089079365079359</v>
      </c>
      <c r="G923">
        <v>4.3</v>
      </c>
      <c r="H923">
        <v>0.20890793650793599</v>
      </c>
      <c r="I923">
        <v>4.858324104835722</v>
      </c>
      <c r="J923">
        <v>0.20890793650793599</v>
      </c>
      <c r="K923">
        <f>_xlfn.NORM.DIST(Table2[[#This Row],[Bias_RF]],AVERAGE(Table2[Bias_RF]),_xlfn.STDEV.P(Table2[Bias_RF]),FALSE)</f>
        <v>0.27102440365496111</v>
      </c>
      <c r="L923">
        <f>VLOOKUP(Table2[[#This Row],[Key]],[1]!Table1[#Data],7,0)</f>
        <v>4.1634589065735099</v>
      </c>
      <c r="M923">
        <f>VLOOKUP(Table2[[#This Row],[Key]],[1]!Table1[#Data],8,0)</f>
        <v>3.86666666666666</v>
      </c>
      <c r="N923">
        <f>Table2[[#This Row],[Auto Arima]]-Table2[[#This Row],[Actual]]</f>
        <v>-0.1365410934264899</v>
      </c>
      <c r="O923">
        <f>_xlfn.NORM.DIST(Table2[[#This Row],[Bias_Arima]],AVERAGE(Table2[Bias_Arima]),_xlfn.STDEV.P(Table2[Bias_Arima]),FALSE)</f>
        <v>0.67978082295838604</v>
      </c>
      <c r="P923">
        <f>Table2[[#This Row],[WA]]-Table2[[#This Row],[Actual]]</f>
        <v>-0.43333333333333979</v>
      </c>
      <c r="Q923">
        <f>_xlfn.NORM.DIST(Table2[[#This Row],[Bias_WA]],AVERAGE(Table2[Bias_WA]),_xlfn.STDEV.P(Table2[Bias_WA]),FALSE)</f>
        <v>0.67261241795071192</v>
      </c>
      <c r="R923">
        <f>ABS(Table2[[#This Row],[Bias_Arima]])</f>
        <v>0.1365410934264899</v>
      </c>
      <c r="S923">
        <f>ABS(Table2[[#This Row],[Bias_WA]])</f>
        <v>0.43333333333333979</v>
      </c>
    </row>
    <row r="924" spans="1:19" x14ac:dyDescent="0.2">
      <c r="A924" t="str">
        <f>CONCATENATE(Table2[[#This Row],[Sector]],YEAR(Table2[[#This Row],[Cutoff]]),ROUNDUP(MONTH(Table2[[#This Row],[Cutoff]])/3,0),YEAR(Table2[[#This Row],[TargetDate]]),ROUNDUP(MONTH(Table2[[#This Row],[TargetDate]])/3,0))</f>
        <v>I Horeca2022220231</v>
      </c>
      <c r="B924" t="s">
        <v>27</v>
      </c>
      <c r="C924" s="3">
        <v>44652</v>
      </c>
      <c r="D924" s="3">
        <v>44927</v>
      </c>
      <c r="E924">
        <v>3</v>
      </c>
      <c r="F924">
        <v>2.4934964646464648</v>
      </c>
      <c r="G924">
        <v>4.3</v>
      </c>
      <c r="H924">
        <v>1.806503535353535</v>
      </c>
      <c r="I924">
        <v>42.011710124500823</v>
      </c>
      <c r="J924">
        <v>-1.806503535353535</v>
      </c>
      <c r="K924">
        <f>_xlfn.NORM.DIST(Table2[[#This Row],[Bias_RF]],AVERAGE(Table2[Bias_RF]),_xlfn.STDEV.P(Table2[Bias_RF]),FALSE)</f>
        <v>0.15830069722520404</v>
      </c>
      <c r="L924">
        <f>VLOOKUP(Table2[[#This Row],[Key]],[1]!Table1[#Data],7,0)</f>
        <v>4.1634589065735099</v>
      </c>
      <c r="M924">
        <f>VLOOKUP(Table2[[#This Row],[Key]],[1]!Table1[#Data],8,0)</f>
        <v>4.3</v>
      </c>
      <c r="N924">
        <f>Table2[[#This Row],[Auto Arima]]-Table2[[#This Row],[Actual]]</f>
        <v>-0.1365410934264899</v>
      </c>
      <c r="O924">
        <f>_xlfn.NORM.DIST(Table2[[#This Row],[Bias_Arima]],AVERAGE(Table2[Bias_Arima]),_xlfn.STDEV.P(Table2[Bias_Arima]),FALSE)</f>
        <v>0.67978082295838604</v>
      </c>
      <c r="P924">
        <f>Table2[[#This Row],[WA]]-Table2[[#This Row],[Actual]]</f>
        <v>0</v>
      </c>
      <c r="Q924">
        <f>_xlfn.NORM.DIST(Table2[[#This Row],[Bias_WA]],AVERAGE(Table2[Bias_WA]),_xlfn.STDEV.P(Table2[Bias_WA]),FALSE)</f>
        <v>0.38346033263358809</v>
      </c>
      <c r="R924">
        <f>ABS(Table2[[#This Row],[Bias_Arima]])</f>
        <v>0.1365410934264899</v>
      </c>
      <c r="S924">
        <f>ABS(Table2[[#This Row],[Bias_WA]])</f>
        <v>0</v>
      </c>
    </row>
    <row r="925" spans="1:19" x14ac:dyDescent="0.2">
      <c r="A925" t="str">
        <f>CONCATENATE(Table2[[#This Row],[Sector]],YEAR(Table2[[#This Row],[Cutoff]]),ROUNDUP(MONTH(Table2[[#This Row],[Cutoff]])/3,0),YEAR(Table2[[#This Row],[TargetDate]]),ROUNDUP(MONTH(Table2[[#This Row],[TargetDate]])/3,0))</f>
        <v>I Horeca2022220232</v>
      </c>
      <c r="B925" t="s">
        <v>27</v>
      </c>
      <c r="C925" s="3">
        <v>44652</v>
      </c>
      <c r="D925" s="3">
        <v>45017</v>
      </c>
      <c r="E925">
        <v>4</v>
      </c>
      <c r="F925">
        <v>2.4934964646464648</v>
      </c>
      <c r="G925">
        <v>3.9</v>
      </c>
      <c r="H925">
        <v>1.4065035353535349</v>
      </c>
      <c r="I925">
        <v>36.06419321419321</v>
      </c>
      <c r="J925">
        <v>-1.4065035353535349</v>
      </c>
      <c r="K925">
        <f>_xlfn.NORM.DIST(Table2[[#This Row],[Bias_RF]],AVERAGE(Table2[Bias_RF]),_xlfn.STDEV.P(Table2[Bias_RF]),FALSE)</f>
        <v>0.32223776310721286</v>
      </c>
      <c r="L925">
        <f>VLOOKUP(Table2[[#This Row],[Key]],[1]!Table1[#Data],7,0)</f>
        <v>4.1634589065735099</v>
      </c>
      <c r="M925">
        <f>VLOOKUP(Table2[[#This Row],[Key]],[1]!Table1[#Data],8,0)</f>
        <v>3.5666666666666602</v>
      </c>
      <c r="N925">
        <f>Table2[[#This Row],[Auto Arima]]-Table2[[#This Row],[Actual]]</f>
        <v>0.26345890657351001</v>
      </c>
      <c r="O925">
        <f>_xlfn.NORM.DIST(Table2[[#This Row],[Bias_Arima]],AVERAGE(Table2[Bias_Arima]),_xlfn.STDEV.P(Table2[Bias_Arima]),FALSE)</f>
        <v>0.51761125842189726</v>
      </c>
      <c r="P925">
        <f>Table2[[#This Row],[WA]]-Table2[[#This Row],[Actual]]</f>
        <v>-0.3333333333333397</v>
      </c>
      <c r="Q925">
        <f>_xlfn.NORM.DIST(Table2[[#This Row],[Bias_WA]],AVERAGE(Table2[Bias_WA]),_xlfn.STDEV.P(Table2[Bias_WA]),FALSE)</f>
        <v>0.62306179826912511</v>
      </c>
      <c r="R925">
        <f>ABS(Table2[[#This Row],[Bias_Arima]])</f>
        <v>0.26345890657351001</v>
      </c>
      <c r="S925">
        <f>ABS(Table2[[#This Row],[Bias_WA]])</f>
        <v>0.3333333333333397</v>
      </c>
    </row>
    <row r="926" spans="1:19" x14ac:dyDescent="0.2">
      <c r="A926" t="str">
        <f>CONCATENATE(Table2[[#This Row],[Sector]],YEAR(Table2[[#This Row],[Cutoff]]),ROUNDUP(MONTH(Table2[[#This Row],[Cutoff]])/3,0),YEAR(Table2[[#This Row],[TargetDate]]),ROUNDUP(MONTH(Table2[[#This Row],[TargetDate]])/3,0))</f>
        <v>I Horeca2022220233</v>
      </c>
      <c r="B926" t="s">
        <v>27</v>
      </c>
      <c r="C926" s="3">
        <v>44652</v>
      </c>
      <c r="D926" s="3">
        <v>45108</v>
      </c>
      <c r="E926">
        <v>5</v>
      </c>
      <c r="F926">
        <v>2.4934964646464648</v>
      </c>
      <c r="G926">
        <v>3.6</v>
      </c>
      <c r="H926">
        <v>1.1065035353535351</v>
      </c>
      <c r="I926">
        <v>30.73620931537598</v>
      </c>
      <c r="J926">
        <v>-1.1065035353535351</v>
      </c>
      <c r="K926">
        <f>_xlfn.NORM.DIST(Table2[[#This Row],[Bias_RF]],AVERAGE(Table2[Bias_RF]),_xlfn.STDEV.P(Table2[Bias_RF]),FALSE)</f>
        <v>0.45126923232808869</v>
      </c>
      <c r="L926">
        <f>VLOOKUP(Table2[[#This Row],[Key]],[1]!Table1[#Data],7,0)</f>
        <v>4.1634589065735099</v>
      </c>
      <c r="M926">
        <f>VLOOKUP(Table2[[#This Row],[Key]],[1]!Table1[#Data],8,0)</f>
        <v>3.5999999999999899</v>
      </c>
      <c r="N926">
        <f>Table2[[#This Row],[Auto Arima]]-Table2[[#This Row],[Actual]]</f>
        <v>0.56345890657350983</v>
      </c>
      <c r="O926">
        <f>_xlfn.NORM.DIST(Table2[[#This Row],[Bias_Arima]],AVERAGE(Table2[Bias_Arima]),_xlfn.STDEV.P(Table2[Bias_Arima]),FALSE)</f>
        <v>0.31073137162442332</v>
      </c>
      <c r="P926">
        <f>Table2[[#This Row],[WA]]-Table2[[#This Row],[Actual]]</f>
        <v>-1.021405182655144E-14</v>
      </c>
      <c r="Q926">
        <f>_xlfn.NORM.DIST(Table2[[#This Row],[Bias_WA]],AVERAGE(Table2[Bias_WA]),_xlfn.STDEV.P(Table2[Bias_WA]),FALSE)</f>
        <v>0.3834603326335958</v>
      </c>
      <c r="R926">
        <f>ABS(Table2[[#This Row],[Bias_Arima]])</f>
        <v>0.56345890657350983</v>
      </c>
      <c r="S926">
        <f>ABS(Table2[[#This Row],[Bias_WA]])</f>
        <v>1.021405182655144E-14</v>
      </c>
    </row>
    <row r="927" spans="1:19" x14ac:dyDescent="0.2">
      <c r="A927" t="str">
        <f>CONCATENATE(Table2[[#This Row],[Sector]],YEAR(Table2[[#This Row],[Cutoff]]),ROUNDUP(MONTH(Table2[[#This Row],[Cutoff]])/3,0),YEAR(Table2[[#This Row],[TargetDate]]),ROUNDUP(MONTH(Table2[[#This Row],[TargetDate]])/3,0))</f>
        <v>I Horeca2022220234</v>
      </c>
      <c r="B927" t="s">
        <v>27</v>
      </c>
      <c r="C927" s="3">
        <v>44652</v>
      </c>
      <c r="D927" s="3">
        <v>45200</v>
      </c>
      <c r="E927">
        <v>6</v>
      </c>
      <c r="F927">
        <v>2.4934964646464648</v>
      </c>
      <c r="G927">
        <v>3.9</v>
      </c>
      <c r="H927">
        <v>1.4065035353535349</v>
      </c>
      <c r="I927">
        <v>36.06419321419321</v>
      </c>
      <c r="J927">
        <v>-1.4065035353535349</v>
      </c>
      <c r="K927">
        <f>_xlfn.NORM.DIST(Table2[[#This Row],[Bias_RF]],AVERAGE(Table2[Bias_RF]),_xlfn.STDEV.P(Table2[Bias_RF]),FALSE)</f>
        <v>0.32223776310721286</v>
      </c>
      <c r="L927">
        <f>VLOOKUP(Table2[[#This Row],[Key]],[1]!Table1[#Data],7,0)</f>
        <v>3.6699846327916599</v>
      </c>
      <c r="M927">
        <f>VLOOKUP(Table2[[#This Row],[Key]],[1]!Table1[#Data],8,0)</f>
        <v>3.86666666666666</v>
      </c>
      <c r="N927">
        <f>Table2[[#This Row],[Auto Arima]]-Table2[[#This Row],[Actual]]</f>
        <v>-0.23001536720834004</v>
      </c>
      <c r="O927">
        <f>_xlfn.NORM.DIST(Table2[[#This Row],[Bias_Arima]],AVERAGE(Table2[Bias_Arima]),_xlfn.STDEV.P(Table2[Bias_Arima]),FALSE)</f>
        <v>0.67740657495190593</v>
      </c>
      <c r="P927">
        <f>Table2[[#This Row],[WA]]-Table2[[#This Row],[Actual]]</f>
        <v>-3.3333333333339876E-2</v>
      </c>
      <c r="Q927">
        <f>_xlfn.NORM.DIST(Table2[[#This Row],[Bias_WA]],AVERAGE(Table2[Bias_WA]),_xlfn.STDEV.P(Table2[Bias_WA]),FALSE)</f>
        <v>0.4090032600018057</v>
      </c>
      <c r="R927">
        <f>ABS(Table2[[#This Row],[Bias_Arima]])</f>
        <v>0.23001536720834004</v>
      </c>
      <c r="S927">
        <f>ABS(Table2[[#This Row],[Bias_WA]])</f>
        <v>3.3333333333339876E-2</v>
      </c>
    </row>
    <row r="928" spans="1:19" x14ac:dyDescent="0.2">
      <c r="A928" t="str">
        <f>CONCATENATE(Table2[[#This Row],[Sector]],YEAR(Table2[[#This Row],[Cutoff]]),ROUNDUP(MONTH(Table2[[#This Row],[Cutoff]])/3,0),YEAR(Table2[[#This Row],[TargetDate]]),ROUNDUP(MONTH(Table2[[#This Row],[TargetDate]])/3,0))</f>
        <v>I Horeca2022220241</v>
      </c>
      <c r="B928" t="s">
        <v>27</v>
      </c>
      <c r="C928" s="3">
        <v>44652</v>
      </c>
      <c r="D928" s="3">
        <v>45292</v>
      </c>
      <c r="E928">
        <v>7</v>
      </c>
      <c r="F928">
        <v>2.4934964646464648</v>
      </c>
      <c r="G928">
        <v>3.5</v>
      </c>
      <c r="H928">
        <v>1.006503535353535</v>
      </c>
      <c r="I928">
        <v>28.757243867243869</v>
      </c>
      <c r="J928">
        <v>-1.006503535353535</v>
      </c>
      <c r="K928">
        <f>_xlfn.NORM.DIST(Table2[[#This Row],[Bias_RF]],AVERAGE(Table2[Bias_RF]),_xlfn.STDEV.P(Table2[Bias_RF]),FALSE)</f>
        <v>0.48634969365676323</v>
      </c>
      <c r="L928">
        <f>VLOOKUP(Table2[[#This Row],[Key]],[1]!Table1[#Data],7,0)</f>
        <v>3.6646917873803502</v>
      </c>
      <c r="M928">
        <f>VLOOKUP(Table2[[#This Row],[Key]],[1]!Table1[#Data],8,0)</f>
        <v>4.3</v>
      </c>
      <c r="N928">
        <f>Table2[[#This Row],[Auto Arima]]-Table2[[#This Row],[Actual]]</f>
        <v>0.16469178738035017</v>
      </c>
      <c r="O928">
        <f>_xlfn.NORM.DIST(Table2[[#This Row],[Bias_Arima]],AVERAGE(Table2[Bias_Arima]),_xlfn.STDEV.P(Table2[Bias_Arima]),FALSE)</f>
        <v>0.57816401769842973</v>
      </c>
      <c r="P928">
        <f>Table2[[#This Row],[WA]]-Table2[[#This Row],[Actual]]</f>
        <v>0.79999999999999982</v>
      </c>
      <c r="Q928">
        <f>_xlfn.NORM.DIST(Table2[[#This Row],[Bias_WA]],AVERAGE(Table2[Bias_WA]),_xlfn.STDEV.P(Table2[Bias_WA]),FALSE)</f>
        <v>2.8176357338568568E-2</v>
      </c>
      <c r="R928">
        <f>ABS(Table2[[#This Row],[Bias_Arima]])</f>
        <v>0.16469178738035017</v>
      </c>
      <c r="S928">
        <f>ABS(Table2[[#This Row],[Bias_WA]])</f>
        <v>0.79999999999999982</v>
      </c>
    </row>
    <row r="929" spans="1:19" x14ac:dyDescent="0.2">
      <c r="A929" t="str">
        <f>CONCATENATE(Table2[[#This Row],[Sector]],YEAR(Table2[[#This Row],[Cutoff]]),ROUNDUP(MONTH(Table2[[#This Row],[Cutoff]])/3,0),YEAR(Table2[[#This Row],[TargetDate]]),ROUNDUP(MONTH(Table2[[#This Row],[TargetDate]])/3,0))</f>
        <v>I Horeca2022220242</v>
      </c>
      <c r="B929" t="s">
        <v>27</v>
      </c>
      <c r="C929" s="3">
        <v>44652</v>
      </c>
      <c r="D929" s="3">
        <v>45383</v>
      </c>
      <c r="E929">
        <v>8</v>
      </c>
      <c r="F929">
        <v>2.4934964646464648</v>
      </c>
      <c r="G929">
        <v>3.2</v>
      </c>
      <c r="H929">
        <v>0.70650353535353538</v>
      </c>
      <c r="I929">
        <v>22.078235479797979</v>
      </c>
      <c r="J929">
        <v>-0.70650353535353538</v>
      </c>
      <c r="K929">
        <f>_xlfn.NORM.DIST(Table2[[#This Row],[Bias_RF]],AVERAGE(Table2[Bias_RF]),_xlfn.STDEV.P(Table2[Bias_RF]),FALSE)</f>
        <v>0.54421046805658713</v>
      </c>
      <c r="L929">
        <f>VLOOKUP(Table2[[#This Row],[Key]],[1]!Table1[#Data],7,0)</f>
        <v>3.65939894196904</v>
      </c>
      <c r="M929">
        <f>VLOOKUP(Table2[[#This Row],[Key]],[1]!Table1[#Data],8,0)</f>
        <v>3.5666666666666602</v>
      </c>
      <c r="N929">
        <f>Table2[[#This Row],[Auto Arima]]-Table2[[#This Row],[Actual]]</f>
        <v>0.45939894196903985</v>
      </c>
      <c r="O929">
        <f>_xlfn.NORM.DIST(Table2[[#This Row],[Bias_Arima]],AVERAGE(Table2[Bias_Arima]),_xlfn.STDEV.P(Table2[Bias_Arima]),FALSE)</f>
        <v>0.38208102172333874</v>
      </c>
      <c r="P929">
        <f>Table2[[#This Row],[WA]]-Table2[[#This Row],[Actual]]</f>
        <v>0.36666666666666003</v>
      </c>
      <c r="Q929">
        <f>_xlfn.NORM.DIST(Table2[[#This Row],[Bias_WA]],AVERAGE(Table2[Bias_WA]),_xlfn.STDEV.P(Table2[Bias_WA]),FALSE)</f>
        <v>0.14930709111077414</v>
      </c>
      <c r="R929">
        <f>ABS(Table2[[#This Row],[Bias_Arima]])</f>
        <v>0.45939894196903985</v>
      </c>
      <c r="S929">
        <f>ABS(Table2[[#This Row],[Bias_WA]])</f>
        <v>0.36666666666666003</v>
      </c>
    </row>
    <row r="930" spans="1:19" x14ac:dyDescent="0.2">
      <c r="A930" t="str">
        <f>CONCATENATE(Table2[[#This Row],[Sector]],YEAR(Table2[[#This Row],[Cutoff]]),ROUNDUP(MONTH(Table2[[#This Row],[Cutoff]])/3,0),YEAR(Table2[[#This Row],[TargetDate]]),ROUNDUP(MONTH(Table2[[#This Row],[TargetDate]])/3,0))</f>
        <v>I Horeca2022320224</v>
      </c>
      <c r="B930" t="s">
        <v>27</v>
      </c>
      <c r="C930" s="3">
        <v>44743</v>
      </c>
      <c r="D930" s="3">
        <v>44835</v>
      </c>
      <c r="E930">
        <v>1</v>
      </c>
      <c r="F930">
        <v>4.6323519841269833</v>
      </c>
      <c r="G930">
        <v>4.3</v>
      </c>
      <c r="H930">
        <v>0.33235198412698352</v>
      </c>
      <c r="I930">
        <v>7.7291159099298499</v>
      </c>
      <c r="J930">
        <v>0.33235198412698352</v>
      </c>
      <c r="K930">
        <f>_xlfn.NORM.DIST(Table2[[#This Row],[Bias_RF]],AVERAGE(Table2[Bias_RF]),_xlfn.STDEV.P(Table2[Bias_RF]),FALSE)</f>
        <v>0.21883406745203468</v>
      </c>
      <c r="L930">
        <f>VLOOKUP(Table2[[#This Row],[Key]],[1]!Table1[#Data],7,0)</f>
        <v>4.5075001743980598</v>
      </c>
      <c r="M930">
        <f>VLOOKUP(Table2[[#This Row],[Key]],[1]!Table1[#Data],8,0)</f>
        <v>3.86666666666666</v>
      </c>
      <c r="N930">
        <f>Table2[[#This Row],[Auto Arima]]-Table2[[#This Row],[Actual]]</f>
        <v>0.20750017439806001</v>
      </c>
      <c r="O930">
        <f>_xlfn.NORM.DIST(Table2[[#This Row],[Bias_Arima]],AVERAGE(Table2[Bias_Arima]),_xlfn.STDEV.P(Table2[Bias_Arima]),FALSE)</f>
        <v>0.5530207140416572</v>
      </c>
      <c r="P930">
        <f>Table2[[#This Row],[WA]]-Table2[[#This Row],[Actual]]</f>
        <v>-0.43333333333333979</v>
      </c>
      <c r="Q930">
        <f>_xlfn.NORM.DIST(Table2[[#This Row],[Bias_WA]],AVERAGE(Table2[Bias_WA]),_xlfn.STDEV.P(Table2[Bias_WA]),FALSE)</f>
        <v>0.67261241795071192</v>
      </c>
      <c r="R930">
        <f>ABS(Table2[[#This Row],[Bias_Arima]])</f>
        <v>0.20750017439806001</v>
      </c>
      <c r="S930">
        <f>ABS(Table2[[#This Row],[Bias_WA]])</f>
        <v>0.43333333333333979</v>
      </c>
    </row>
    <row r="931" spans="1:19" x14ac:dyDescent="0.2">
      <c r="A931" t="str">
        <f>CONCATENATE(Table2[[#This Row],[Sector]],YEAR(Table2[[#This Row],[Cutoff]]),ROUNDUP(MONTH(Table2[[#This Row],[Cutoff]])/3,0),YEAR(Table2[[#This Row],[TargetDate]]),ROUNDUP(MONTH(Table2[[#This Row],[TargetDate]])/3,0))</f>
        <v>I Horeca2022320231</v>
      </c>
      <c r="B931" t="s">
        <v>27</v>
      </c>
      <c r="C931" s="3">
        <v>44743</v>
      </c>
      <c r="D931" s="3">
        <v>44927</v>
      </c>
      <c r="E931">
        <v>2</v>
      </c>
      <c r="F931">
        <v>2.5004999639249639</v>
      </c>
      <c r="G931">
        <v>4.3</v>
      </c>
      <c r="H931">
        <v>1.7995000360750359</v>
      </c>
      <c r="I931">
        <v>41.848838048256653</v>
      </c>
      <c r="J931">
        <v>-1.7995000360750359</v>
      </c>
      <c r="K931">
        <f>_xlfn.NORM.DIST(Table2[[#This Row],[Bias_RF]],AVERAGE(Table2[Bias_RF]),_xlfn.STDEV.P(Table2[Bias_RF]),FALSE)</f>
        <v>0.160696024469034</v>
      </c>
      <c r="L931">
        <f>VLOOKUP(Table2[[#This Row],[Key]],[1]!Table1[#Data],7,0)</f>
        <v>4.0981672457999698</v>
      </c>
      <c r="M931">
        <f>VLOOKUP(Table2[[#This Row],[Key]],[1]!Table1[#Data],8,0)</f>
        <v>4.3</v>
      </c>
      <c r="N931">
        <f>Table2[[#This Row],[Auto Arima]]-Table2[[#This Row],[Actual]]</f>
        <v>-0.20183275420003</v>
      </c>
      <c r="O931">
        <f>_xlfn.NORM.DIST(Table2[[#This Row],[Bias_Arima]],AVERAGE(Table2[Bias_Arima]),_xlfn.STDEV.P(Table2[Bias_Arima]),FALSE)</f>
        <v>0.67994153064128571</v>
      </c>
      <c r="P931">
        <f>Table2[[#This Row],[WA]]-Table2[[#This Row],[Actual]]</f>
        <v>0</v>
      </c>
      <c r="Q931">
        <f>_xlfn.NORM.DIST(Table2[[#This Row],[Bias_WA]],AVERAGE(Table2[Bias_WA]),_xlfn.STDEV.P(Table2[Bias_WA]),FALSE)</f>
        <v>0.38346033263358809</v>
      </c>
      <c r="R931">
        <f>ABS(Table2[[#This Row],[Bias_Arima]])</f>
        <v>0.20183275420003</v>
      </c>
      <c r="S931">
        <f>ABS(Table2[[#This Row],[Bias_WA]])</f>
        <v>0</v>
      </c>
    </row>
    <row r="932" spans="1:19" x14ac:dyDescent="0.2">
      <c r="A932" t="str">
        <f>CONCATENATE(Table2[[#This Row],[Sector]],YEAR(Table2[[#This Row],[Cutoff]]),ROUNDUP(MONTH(Table2[[#This Row],[Cutoff]])/3,0),YEAR(Table2[[#This Row],[TargetDate]]),ROUNDUP(MONTH(Table2[[#This Row],[TargetDate]])/3,0))</f>
        <v>I Horeca2022320232</v>
      </c>
      <c r="B932" t="s">
        <v>27</v>
      </c>
      <c r="C932" s="3">
        <v>44743</v>
      </c>
      <c r="D932" s="3">
        <v>45017</v>
      </c>
      <c r="E932">
        <v>3</v>
      </c>
      <c r="F932">
        <v>2.5004999639249639</v>
      </c>
      <c r="G932">
        <v>3.9</v>
      </c>
      <c r="H932">
        <v>1.399500036075036</v>
      </c>
      <c r="I932">
        <v>35.884616309616298</v>
      </c>
      <c r="J932">
        <v>-1.399500036075036</v>
      </c>
      <c r="K932">
        <f>_xlfn.NORM.DIST(Table2[[#This Row],[Bias_RF]],AVERAGE(Table2[Bias_RF]),_xlfn.STDEV.P(Table2[Bias_RF]),FALSE)</f>
        <v>0.32540481744930716</v>
      </c>
      <c r="L932">
        <f>VLOOKUP(Table2[[#This Row],[Key]],[1]!Table1[#Data],7,0)</f>
        <v>4.0981672457999698</v>
      </c>
      <c r="M932">
        <f>VLOOKUP(Table2[[#This Row],[Key]],[1]!Table1[#Data],8,0)</f>
        <v>3.5666666666666602</v>
      </c>
      <c r="N932">
        <f>Table2[[#This Row],[Auto Arima]]-Table2[[#This Row],[Actual]]</f>
        <v>0.19816724579996992</v>
      </c>
      <c r="O932">
        <f>_xlfn.NORM.DIST(Table2[[#This Row],[Bias_Arima]],AVERAGE(Table2[Bias_Arima]),_xlfn.STDEV.P(Table2[Bias_Arima]),FALSE)</f>
        <v>0.55866164796135298</v>
      </c>
      <c r="P932">
        <f>Table2[[#This Row],[WA]]-Table2[[#This Row],[Actual]]</f>
        <v>-0.3333333333333397</v>
      </c>
      <c r="Q932">
        <f>_xlfn.NORM.DIST(Table2[[#This Row],[Bias_WA]],AVERAGE(Table2[Bias_WA]),_xlfn.STDEV.P(Table2[Bias_WA]),FALSE)</f>
        <v>0.62306179826912511</v>
      </c>
      <c r="R932">
        <f>ABS(Table2[[#This Row],[Bias_Arima]])</f>
        <v>0.19816724579996992</v>
      </c>
      <c r="S932">
        <f>ABS(Table2[[#This Row],[Bias_WA]])</f>
        <v>0.3333333333333397</v>
      </c>
    </row>
    <row r="933" spans="1:19" x14ac:dyDescent="0.2">
      <c r="A933" t="str">
        <f>CONCATENATE(Table2[[#This Row],[Sector]],YEAR(Table2[[#This Row],[Cutoff]]),ROUNDUP(MONTH(Table2[[#This Row],[Cutoff]])/3,0),YEAR(Table2[[#This Row],[TargetDate]]),ROUNDUP(MONTH(Table2[[#This Row],[TargetDate]])/3,0))</f>
        <v>I Horeca2022320233</v>
      </c>
      <c r="B933" t="s">
        <v>27</v>
      </c>
      <c r="C933" s="3">
        <v>44743</v>
      </c>
      <c r="D933" s="3">
        <v>45108</v>
      </c>
      <c r="E933">
        <v>4</v>
      </c>
      <c r="F933">
        <v>2.5004999639249639</v>
      </c>
      <c r="G933">
        <v>3.6</v>
      </c>
      <c r="H933">
        <v>1.099500036075036</v>
      </c>
      <c r="I933">
        <v>30.541667668750989</v>
      </c>
      <c r="J933">
        <v>-1.099500036075036</v>
      </c>
      <c r="K933">
        <f>_xlfn.NORM.DIST(Table2[[#This Row],[Bias_RF]],AVERAGE(Table2[Bias_RF]),_xlfn.STDEV.P(Table2[Bias_RF]),FALSE)</f>
        <v>0.45391778321287735</v>
      </c>
      <c r="L933">
        <f>VLOOKUP(Table2[[#This Row],[Key]],[1]!Table1[#Data],7,0)</f>
        <v>4.0981672457999698</v>
      </c>
      <c r="M933">
        <f>VLOOKUP(Table2[[#This Row],[Key]],[1]!Table1[#Data],8,0)</f>
        <v>4.0999999999999996</v>
      </c>
      <c r="N933">
        <f>Table2[[#This Row],[Auto Arima]]-Table2[[#This Row],[Actual]]</f>
        <v>0.49816724579996974</v>
      </c>
      <c r="O933">
        <f>_xlfn.NORM.DIST(Table2[[#This Row],[Bias_Arima]],AVERAGE(Table2[Bias_Arima]),_xlfn.STDEV.P(Table2[Bias_Arima]),FALSE)</f>
        <v>0.35506847056558954</v>
      </c>
      <c r="P933">
        <f>Table2[[#This Row],[WA]]-Table2[[#This Row],[Actual]]</f>
        <v>0.49999999999999956</v>
      </c>
      <c r="Q933">
        <f>_xlfn.NORM.DIST(Table2[[#This Row],[Bias_WA]],AVERAGE(Table2[Bias_WA]),_xlfn.STDEV.P(Table2[Bias_WA]),FALSE)</f>
        <v>9.526909740774693E-2</v>
      </c>
      <c r="R933">
        <f>ABS(Table2[[#This Row],[Bias_Arima]])</f>
        <v>0.49816724579996974</v>
      </c>
      <c r="S933">
        <f>ABS(Table2[[#This Row],[Bias_WA]])</f>
        <v>0.49999999999999956</v>
      </c>
    </row>
    <row r="934" spans="1:19" x14ac:dyDescent="0.2">
      <c r="A934" t="str">
        <f>CONCATENATE(Table2[[#This Row],[Sector]],YEAR(Table2[[#This Row],[Cutoff]]),ROUNDUP(MONTH(Table2[[#This Row],[Cutoff]])/3,0),YEAR(Table2[[#This Row],[TargetDate]]),ROUNDUP(MONTH(Table2[[#This Row],[TargetDate]])/3,0))</f>
        <v>I Horeca2022320234</v>
      </c>
      <c r="B934" t="s">
        <v>27</v>
      </c>
      <c r="C934" s="3">
        <v>44743</v>
      </c>
      <c r="D934" s="3">
        <v>45200</v>
      </c>
      <c r="E934">
        <v>5</v>
      </c>
      <c r="F934">
        <v>2.5004999639249639</v>
      </c>
      <c r="G934">
        <v>3.9</v>
      </c>
      <c r="H934">
        <v>1.399500036075036</v>
      </c>
      <c r="I934">
        <v>35.884616309616298</v>
      </c>
      <c r="J934">
        <v>-1.399500036075036</v>
      </c>
      <c r="K934">
        <f>_xlfn.NORM.DIST(Table2[[#This Row],[Bias_RF]],AVERAGE(Table2[Bias_RF]),_xlfn.STDEV.P(Table2[Bias_RF]),FALSE)</f>
        <v>0.32540481744930716</v>
      </c>
      <c r="L934">
        <f>VLOOKUP(Table2[[#This Row],[Key]],[1]!Table1[#Data],7,0)</f>
        <v>3.6474341645546202</v>
      </c>
      <c r="M934">
        <f>VLOOKUP(Table2[[#This Row],[Key]],[1]!Table1[#Data],8,0)</f>
        <v>3.86666666666666</v>
      </c>
      <c r="N934">
        <f>Table2[[#This Row],[Auto Arima]]-Table2[[#This Row],[Actual]]</f>
        <v>-0.25256583544537969</v>
      </c>
      <c r="O934">
        <f>_xlfn.NORM.DIST(Table2[[#This Row],[Bias_Arima]],AVERAGE(Table2[Bias_Arima]),_xlfn.STDEV.P(Table2[Bias_Arima]),FALSE)</f>
        <v>0.67426047914099774</v>
      </c>
      <c r="P934">
        <f>Table2[[#This Row],[WA]]-Table2[[#This Row],[Actual]]</f>
        <v>-3.3333333333339876E-2</v>
      </c>
      <c r="Q934">
        <f>_xlfn.NORM.DIST(Table2[[#This Row],[Bias_WA]],AVERAGE(Table2[Bias_WA]),_xlfn.STDEV.P(Table2[Bias_WA]),FALSE)</f>
        <v>0.4090032600018057</v>
      </c>
      <c r="R934">
        <f>ABS(Table2[[#This Row],[Bias_Arima]])</f>
        <v>0.25256583544537969</v>
      </c>
      <c r="S934">
        <f>ABS(Table2[[#This Row],[Bias_WA]])</f>
        <v>3.3333333333339876E-2</v>
      </c>
    </row>
    <row r="935" spans="1:19" x14ac:dyDescent="0.2">
      <c r="A935" t="str">
        <f>CONCATENATE(Table2[[#This Row],[Sector]],YEAR(Table2[[#This Row],[Cutoff]]),ROUNDUP(MONTH(Table2[[#This Row],[Cutoff]])/3,0),YEAR(Table2[[#This Row],[TargetDate]]),ROUNDUP(MONTH(Table2[[#This Row],[TargetDate]])/3,0))</f>
        <v>I Horeca2022320241</v>
      </c>
      <c r="B935" t="s">
        <v>27</v>
      </c>
      <c r="C935" s="3">
        <v>44743</v>
      </c>
      <c r="D935" s="3">
        <v>45292</v>
      </c>
      <c r="E935">
        <v>6</v>
      </c>
      <c r="F935">
        <v>2.5004999639249639</v>
      </c>
      <c r="G935">
        <v>3.5</v>
      </c>
      <c r="H935">
        <v>0.99950003607503568</v>
      </c>
      <c r="I935">
        <v>28.55714388785816</v>
      </c>
      <c r="J935">
        <v>-0.99950003607503568</v>
      </c>
      <c r="K935">
        <f>_xlfn.NORM.DIST(Table2[[#This Row],[Bias_RF]],AVERAGE(Table2[Bias_RF]),_xlfn.STDEV.P(Table2[Bias_RF]),FALSE)</f>
        <v>0.48856396291339971</v>
      </c>
      <c r="L935">
        <f>VLOOKUP(Table2[[#This Row],[Key]],[1]!Table1[#Data],7,0)</f>
        <v>3.6396468844738998</v>
      </c>
      <c r="M935">
        <f>VLOOKUP(Table2[[#This Row],[Key]],[1]!Table1[#Data],8,0)</f>
        <v>4.3</v>
      </c>
      <c r="N935">
        <f>Table2[[#This Row],[Auto Arima]]-Table2[[#This Row],[Actual]]</f>
        <v>0.13964688447389983</v>
      </c>
      <c r="O935">
        <f>_xlfn.NORM.DIST(Table2[[#This Row],[Bias_Arima]],AVERAGE(Table2[Bias_Arima]),_xlfn.STDEV.P(Table2[Bias_Arima]),FALSE)</f>
        <v>0.59193373977488228</v>
      </c>
      <c r="P935">
        <f>Table2[[#This Row],[WA]]-Table2[[#This Row],[Actual]]</f>
        <v>0.79999999999999982</v>
      </c>
      <c r="Q935">
        <f>_xlfn.NORM.DIST(Table2[[#This Row],[Bias_WA]],AVERAGE(Table2[Bias_WA]),_xlfn.STDEV.P(Table2[Bias_WA]),FALSE)</f>
        <v>2.8176357338568568E-2</v>
      </c>
      <c r="R935">
        <f>ABS(Table2[[#This Row],[Bias_Arima]])</f>
        <v>0.13964688447389983</v>
      </c>
      <c r="S935">
        <f>ABS(Table2[[#This Row],[Bias_WA]])</f>
        <v>0.79999999999999982</v>
      </c>
    </row>
    <row r="936" spans="1:19" x14ac:dyDescent="0.2">
      <c r="A936" t="str">
        <f>CONCATENATE(Table2[[#This Row],[Sector]],YEAR(Table2[[#This Row],[Cutoff]]),ROUNDUP(MONTH(Table2[[#This Row],[Cutoff]])/3,0),YEAR(Table2[[#This Row],[TargetDate]]),ROUNDUP(MONTH(Table2[[#This Row],[TargetDate]])/3,0))</f>
        <v>I Horeca2022320242</v>
      </c>
      <c r="B936" t="s">
        <v>27</v>
      </c>
      <c r="C936" s="3">
        <v>44743</v>
      </c>
      <c r="D936" s="3">
        <v>45383</v>
      </c>
      <c r="E936">
        <v>7</v>
      </c>
      <c r="F936">
        <v>2.5004999639249639</v>
      </c>
      <c r="G936">
        <v>3.2</v>
      </c>
      <c r="H936">
        <v>0.69950003607503586</v>
      </c>
      <c r="I936">
        <v>21.85937612734487</v>
      </c>
      <c r="J936">
        <v>-0.69950003607503586</v>
      </c>
      <c r="K936">
        <f>_xlfn.NORM.DIST(Table2[[#This Row],[Bias_RF]],AVERAGE(Table2[Bias_RF]),_xlfn.STDEV.P(Table2[Bias_RF]),FALSE)</f>
        <v>0.54454478550129071</v>
      </c>
      <c r="L936">
        <f>VLOOKUP(Table2[[#This Row],[Key]],[1]!Table1[#Data],7,0)</f>
        <v>3.6318596043931799</v>
      </c>
      <c r="M936">
        <f>VLOOKUP(Table2[[#This Row],[Key]],[1]!Table1[#Data],8,0)</f>
        <v>3.5666666666666602</v>
      </c>
      <c r="N936">
        <f>Table2[[#This Row],[Auto Arima]]-Table2[[#This Row],[Actual]]</f>
        <v>0.43185960439317972</v>
      </c>
      <c r="O936">
        <f>_xlfn.NORM.DIST(Table2[[#This Row],[Bias_Arima]],AVERAGE(Table2[Bias_Arima]),_xlfn.STDEV.P(Table2[Bias_Arima]),FALSE)</f>
        <v>0.40143982951047275</v>
      </c>
      <c r="P936">
        <f>Table2[[#This Row],[WA]]-Table2[[#This Row],[Actual]]</f>
        <v>0.36666666666666003</v>
      </c>
      <c r="Q936">
        <f>_xlfn.NORM.DIST(Table2[[#This Row],[Bias_WA]],AVERAGE(Table2[Bias_WA]),_xlfn.STDEV.P(Table2[Bias_WA]),FALSE)</f>
        <v>0.14930709111077414</v>
      </c>
      <c r="R936">
        <f>ABS(Table2[[#This Row],[Bias_Arima]])</f>
        <v>0.43185960439317972</v>
      </c>
      <c r="S936">
        <f>ABS(Table2[[#This Row],[Bias_WA]])</f>
        <v>0.36666666666666003</v>
      </c>
    </row>
    <row r="937" spans="1:19" x14ac:dyDescent="0.2">
      <c r="A937" t="str">
        <f>CONCATENATE(Table2[[#This Row],[Sector]],YEAR(Table2[[#This Row],[Cutoff]]),ROUNDUP(MONTH(Table2[[#This Row],[Cutoff]])/3,0),YEAR(Table2[[#This Row],[TargetDate]]),ROUNDUP(MONTH(Table2[[#This Row],[TargetDate]])/3,0))</f>
        <v>I Horeca2022320243</v>
      </c>
      <c r="B937" t="s">
        <v>27</v>
      </c>
      <c r="C937" s="3">
        <v>44743</v>
      </c>
      <c r="D937" s="3">
        <v>45474</v>
      </c>
      <c r="E937">
        <v>8</v>
      </c>
      <c r="F937">
        <v>2.5004999639249639</v>
      </c>
      <c r="G937">
        <v>3.4</v>
      </c>
      <c r="H937">
        <v>0.89950003607503559</v>
      </c>
      <c r="I937">
        <v>26.455883413971641</v>
      </c>
      <c r="J937">
        <v>-0.89950003607503559</v>
      </c>
      <c r="K937">
        <f>_xlfn.NORM.DIST(Table2[[#This Row],[Bias_RF]],AVERAGE(Table2[Bias_RF]),_xlfn.STDEV.P(Table2[Bias_RF]),FALSE)</f>
        <v>0.51611392275482437</v>
      </c>
      <c r="L937">
        <f>VLOOKUP(Table2[[#This Row],[Key]],[1]!Table1[#Data],7,0)</f>
        <v>3.62407232431246</v>
      </c>
      <c r="M937">
        <f>VLOOKUP(Table2[[#This Row],[Key]],[1]!Table1[#Data],8,0)</f>
        <v>4.0999999999999996</v>
      </c>
      <c r="N937">
        <f>Table2[[#This Row],[Auto Arima]]-Table2[[#This Row],[Actual]]</f>
        <v>0.22407232431246005</v>
      </c>
      <c r="O937">
        <f>_xlfn.NORM.DIST(Table2[[#This Row],[Bias_Arima]],AVERAGE(Table2[Bias_Arima]),_xlfn.STDEV.P(Table2[Bias_Arima]),FALSE)</f>
        <v>0.5428047693283844</v>
      </c>
      <c r="P937">
        <f>Table2[[#This Row],[WA]]-Table2[[#This Row],[Actual]]</f>
        <v>0.69999999999999973</v>
      </c>
      <c r="Q937">
        <f>_xlfn.NORM.DIST(Table2[[#This Row],[Bias_WA]],AVERAGE(Table2[Bias_WA]),_xlfn.STDEV.P(Table2[Bias_WA]),FALSE)</f>
        <v>4.3660740297182546E-2</v>
      </c>
      <c r="R937">
        <f>ABS(Table2[[#This Row],[Bias_Arima]])</f>
        <v>0.22407232431246005</v>
      </c>
      <c r="S937">
        <f>ABS(Table2[[#This Row],[Bias_WA]])</f>
        <v>0.69999999999999973</v>
      </c>
    </row>
    <row r="938" spans="1:19" x14ac:dyDescent="0.2">
      <c r="A93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communicatie2019320194</v>
      </c>
      <c r="B938" t="s">
        <v>28</v>
      </c>
      <c r="C938" s="3">
        <v>43647</v>
      </c>
      <c r="D938" s="3">
        <v>43739</v>
      </c>
      <c r="E938">
        <v>1</v>
      </c>
      <c r="F938">
        <v>3.0202621489621491</v>
      </c>
      <c r="G938">
        <v>3.5</v>
      </c>
      <c r="H938">
        <v>0.47973785103785088</v>
      </c>
      <c r="I938">
        <v>13.706795743938599</v>
      </c>
      <c r="J938">
        <v>-0.47973785103785088</v>
      </c>
      <c r="K938">
        <f>_xlfn.NORM.DIST(Table2[[#This Row],[Bias_RF]],AVERAGE(Table2[Bias_RF]),_xlfn.STDEV.P(Table2[Bias_RF]),FALSE)</f>
        <v>0.52987046574023622</v>
      </c>
      <c r="L938">
        <f>VLOOKUP(Table2[[#This Row],[Key]],[1]!Table1[#Data],7,0)</f>
        <v>3.0068822062047</v>
      </c>
      <c r="M938">
        <f>VLOOKUP(Table2[[#This Row],[Key]],[1]!Table1[#Data],8,0)</f>
        <v>3</v>
      </c>
      <c r="N938">
        <f>Table2[[#This Row],[Auto Arima]]-Table2[[#This Row],[Actual]]</f>
        <v>-0.49311779379529996</v>
      </c>
      <c r="O938">
        <f>_xlfn.NORM.DIST(Table2[[#This Row],[Bias_Arima]],AVERAGE(Table2[Bias_Arima]),_xlfn.STDEV.P(Table2[Bias_Arima]),FALSE)</f>
        <v>0.58509301074889475</v>
      </c>
      <c r="P938">
        <f>Table2[[#This Row],[WA]]-Table2[[#This Row],[Actual]]</f>
        <v>-0.5</v>
      </c>
      <c r="Q938">
        <f>_xlfn.NORM.DIST(Table2[[#This Row],[Bias_WA]],AVERAGE(Table2[Bias_WA]),_xlfn.STDEV.P(Table2[Bias_WA]),FALSE)</f>
        <v>0.69538607388356477</v>
      </c>
      <c r="R938">
        <f>ABS(Table2[[#This Row],[Bias_Arima]])</f>
        <v>0.49311779379529996</v>
      </c>
      <c r="S938">
        <f>ABS(Table2[[#This Row],[Bias_WA]])</f>
        <v>0.5</v>
      </c>
    </row>
    <row r="939" spans="1:19" x14ac:dyDescent="0.2">
      <c r="A93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communicatie2019320201</v>
      </c>
      <c r="B939" t="s">
        <v>28</v>
      </c>
      <c r="C939" s="3">
        <v>43647</v>
      </c>
      <c r="D939" s="3">
        <v>43831</v>
      </c>
      <c r="E939">
        <v>2</v>
      </c>
      <c r="F939">
        <v>3.0202621489621491</v>
      </c>
      <c r="G939">
        <v>3.7</v>
      </c>
      <c r="H939">
        <v>0.67973785103785112</v>
      </c>
      <c r="I939">
        <v>18.371293271293268</v>
      </c>
      <c r="J939">
        <v>-0.67973785103785112</v>
      </c>
      <c r="K939">
        <f>_xlfn.NORM.DIST(Table2[[#This Row],[Bias_RF]],AVERAGE(Table2[Bias_RF]),_xlfn.STDEV.P(Table2[Bias_RF]),FALSE)</f>
        <v>0.54521958281708227</v>
      </c>
      <c r="L939">
        <f>VLOOKUP(Table2[[#This Row],[Key]],[1]!Table1[#Data],7,0)</f>
        <v>3.5265746532914601</v>
      </c>
      <c r="M939">
        <f>VLOOKUP(Table2[[#This Row],[Key]],[1]!Table1[#Data],8,0)</f>
        <v>3.2333333333333298</v>
      </c>
      <c r="N939">
        <f>Table2[[#This Row],[Auto Arima]]-Table2[[#This Row],[Actual]]</f>
        <v>-0.17342534670854004</v>
      </c>
      <c r="O939">
        <f>_xlfn.NORM.DIST(Table2[[#This Row],[Bias_Arima]],AVERAGE(Table2[Bias_Arima]),_xlfn.STDEV.P(Table2[Bias_Arima]),FALSE)</f>
        <v>0.68091002112896848</v>
      </c>
      <c r="P939">
        <f>Table2[[#This Row],[WA]]-Table2[[#This Row],[Actual]]</f>
        <v>-0.46666666666667034</v>
      </c>
      <c r="Q939">
        <f>_xlfn.NORM.DIST(Table2[[#This Row],[Bias_WA]],AVERAGE(Table2[Bias_WA]),_xlfn.STDEV.P(Table2[Bias_WA]),FALSE)</f>
        <v>0.68511725896976483</v>
      </c>
      <c r="R939">
        <f>ABS(Table2[[#This Row],[Bias_Arima]])</f>
        <v>0.17342534670854004</v>
      </c>
      <c r="S939">
        <f>ABS(Table2[[#This Row],[Bias_WA]])</f>
        <v>0.46666666666667034</v>
      </c>
    </row>
    <row r="940" spans="1:19" x14ac:dyDescent="0.2">
      <c r="A94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communicatie2019320202</v>
      </c>
      <c r="B940" t="s">
        <v>28</v>
      </c>
      <c r="C940" s="3">
        <v>43647</v>
      </c>
      <c r="D940" s="3">
        <v>43922</v>
      </c>
      <c r="E940">
        <v>3</v>
      </c>
      <c r="F940">
        <v>3.0202621489621491</v>
      </c>
      <c r="G940">
        <v>2.8</v>
      </c>
      <c r="H940">
        <v>0.22026214896214921</v>
      </c>
      <c r="I940">
        <v>7.8665053200767598</v>
      </c>
      <c r="J940">
        <v>0.22026214896214921</v>
      </c>
      <c r="K940">
        <f>_xlfn.NORM.DIST(Table2[[#This Row],[Bias_RF]],AVERAGE(Table2[Bias_RF]),_xlfn.STDEV.P(Table2[Bias_RF]),FALSE)</f>
        <v>0.26606080682035244</v>
      </c>
      <c r="L940">
        <f>VLOOKUP(Table2[[#This Row],[Key]],[1]!Table1[#Data],7,0)</f>
        <v>3.1229319592910301</v>
      </c>
      <c r="M940">
        <f>VLOOKUP(Table2[[#This Row],[Key]],[1]!Table1[#Data],8,0)</f>
        <v>2.8333333333333299</v>
      </c>
      <c r="N940">
        <f>Table2[[#This Row],[Auto Arima]]-Table2[[#This Row],[Actual]]</f>
        <v>0.32293195929103025</v>
      </c>
      <c r="O940">
        <f>_xlfn.NORM.DIST(Table2[[#This Row],[Bias_Arima]],AVERAGE(Table2[Bias_Arima]),_xlfn.STDEV.P(Table2[Bias_Arima]),FALSE)</f>
        <v>0.47765951917227467</v>
      </c>
      <c r="P940">
        <f>Table2[[#This Row],[WA]]-Table2[[#This Row],[Actual]]</f>
        <v>3.3333333333330106E-2</v>
      </c>
      <c r="Q940">
        <f>_xlfn.NORM.DIST(Table2[[#This Row],[Bias_WA]],AVERAGE(Table2[Bias_WA]),_xlfn.STDEV.P(Table2[Bias_WA]),FALSE)</f>
        <v>0.35824090528997754</v>
      </c>
      <c r="R940">
        <f>ABS(Table2[[#This Row],[Bias_Arima]])</f>
        <v>0.32293195929103025</v>
      </c>
      <c r="S940">
        <f>ABS(Table2[[#This Row],[Bias_WA]])</f>
        <v>3.3333333333330106E-2</v>
      </c>
    </row>
    <row r="941" spans="1:19" x14ac:dyDescent="0.2">
      <c r="A94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communicatie2019320203</v>
      </c>
      <c r="B941" t="s">
        <v>28</v>
      </c>
      <c r="C941" s="3">
        <v>43647</v>
      </c>
      <c r="D941" s="3">
        <v>44013</v>
      </c>
      <c r="E941">
        <v>4</v>
      </c>
      <c r="F941">
        <v>3.0202621489621491</v>
      </c>
      <c r="G941">
        <v>2.8</v>
      </c>
      <c r="H941">
        <v>0.22026214896214921</v>
      </c>
      <c r="I941">
        <v>7.8665053200767598</v>
      </c>
      <c r="J941">
        <v>0.22026214896214921</v>
      </c>
      <c r="K941">
        <f>_xlfn.NORM.DIST(Table2[[#This Row],[Bias_RF]],AVERAGE(Table2[Bias_RF]),_xlfn.STDEV.P(Table2[Bias_RF]),FALSE)</f>
        <v>0.26606080682035244</v>
      </c>
      <c r="L941">
        <f>VLOOKUP(Table2[[#This Row],[Key]],[1]!Table1[#Data],7,0)</f>
        <v>3.02293195929103</v>
      </c>
      <c r="M941">
        <f>VLOOKUP(Table2[[#This Row],[Key]],[1]!Table1[#Data],8,0)</f>
        <v>2.7333333333333298</v>
      </c>
      <c r="N941">
        <f>Table2[[#This Row],[Auto Arima]]-Table2[[#This Row],[Actual]]</f>
        <v>0.22293195929103016</v>
      </c>
      <c r="O941">
        <f>_xlfn.NORM.DIST(Table2[[#This Row],[Bias_Arima]],AVERAGE(Table2[Bias_Arima]),_xlfn.STDEV.P(Table2[Bias_Arima]),FALSE)</f>
        <v>0.54351559564175767</v>
      </c>
      <c r="P941">
        <f>Table2[[#This Row],[WA]]-Table2[[#This Row],[Actual]]</f>
        <v>-6.6666666666669983E-2</v>
      </c>
      <c r="Q941">
        <f>_xlfn.NORM.DIST(Table2[[#This Row],[Bias_WA]],AVERAGE(Table2[Bias_WA]),_xlfn.STDEV.P(Table2[Bias_WA]),FALSE)</f>
        <v>0.43470451260022758</v>
      </c>
      <c r="R941">
        <f>ABS(Table2[[#This Row],[Bias_Arima]])</f>
        <v>0.22293195929103016</v>
      </c>
      <c r="S941">
        <f>ABS(Table2[[#This Row],[Bias_WA]])</f>
        <v>6.6666666666669983E-2</v>
      </c>
    </row>
    <row r="942" spans="1:19" x14ac:dyDescent="0.2">
      <c r="A94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communicatie2019320204</v>
      </c>
      <c r="B942" t="s">
        <v>28</v>
      </c>
      <c r="C942" s="3">
        <v>43647</v>
      </c>
      <c r="D942" s="3">
        <v>44105</v>
      </c>
      <c r="E942">
        <v>5</v>
      </c>
      <c r="F942">
        <v>3.0202621489621491</v>
      </c>
      <c r="G942">
        <v>3.2</v>
      </c>
      <c r="H942">
        <v>0.17973785103785109</v>
      </c>
      <c r="I942">
        <v>5.6168078449328469</v>
      </c>
      <c r="J942">
        <v>-0.17973785103785109</v>
      </c>
      <c r="K942">
        <f>_xlfn.NORM.DIST(Table2[[#This Row],[Bias_RF]],AVERAGE(Table2[Bias_RF]),_xlfn.STDEV.P(Table2[Bias_RF]),FALSE)</f>
        <v>0.44123145000819453</v>
      </c>
      <c r="L942">
        <f>VLOOKUP(Table2[[#This Row],[Key]],[1]!Table1[#Data],7,0)</f>
        <v>3.0298141722599001</v>
      </c>
      <c r="M942">
        <f>VLOOKUP(Table2[[#This Row],[Key]],[1]!Table1[#Data],8,0)</f>
        <v>3</v>
      </c>
      <c r="N942">
        <f>Table2[[#This Row],[Auto Arima]]-Table2[[#This Row],[Actual]]</f>
        <v>-0.17018582774010005</v>
      </c>
      <c r="O942">
        <f>_xlfn.NORM.DIST(Table2[[#This Row],[Bias_Arima]],AVERAGE(Table2[Bias_Arima]),_xlfn.STDEV.P(Table2[Bias_Arima]),FALSE)</f>
        <v>0.68091886273219837</v>
      </c>
      <c r="P942">
        <f>Table2[[#This Row],[WA]]-Table2[[#This Row],[Actual]]</f>
        <v>-0.20000000000000018</v>
      </c>
      <c r="Q942">
        <f>_xlfn.NORM.DIST(Table2[[#This Row],[Bias_WA]],AVERAGE(Table2[Bias_WA]),_xlfn.STDEV.P(Table2[Bias_WA]),FALSE)</f>
        <v>0.53539486850278706</v>
      </c>
      <c r="R942">
        <f>ABS(Table2[[#This Row],[Bias_Arima]])</f>
        <v>0.17018582774010005</v>
      </c>
      <c r="S942">
        <f>ABS(Table2[[#This Row],[Bias_WA]])</f>
        <v>0.20000000000000018</v>
      </c>
    </row>
    <row r="943" spans="1:19" x14ac:dyDescent="0.2">
      <c r="A94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communicatie2019320211</v>
      </c>
      <c r="B943" t="s">
        <v>28</v>
      </c>
      <c r="C943" s="3">
        <v>43647</v>
      </c>
      <c r="D943" s="3">
        <v>44197</v>
      </c>
      <c r="E943">
        <v>6</v>
      </c>
      <c r="F943">
        <v>3.0202621489621491</v>
      </c>
      <c r="G943">
        <v>3.2</v>
      </c>
      <c r="H943">
        <v>0.17973785103785109</v>
      </c>
      <c r="I943">
        <v>5.6168078449328469</v>
      </c>
      <c r="J943">
        <v>-0.17973785103785109</v>
      </c>
      <c r="K943">
        <f>_xlfn.NORM.DIST(Table2[[#This Row],[Bias_RF]],AVERAGE(Table2[Bias_RF]),_xlfn.STDEV.P(Table2[Bias_RF]),FALSE)</f>
        <v>0.44123145000819453</v>
      </c>
      <c r="L943">
        <f>VLOOKUP(Table2[[#This Row],[Key]],[1]!Table1[#Data],7,0)</f>
        <v>4.0282764076937001</v>
      </c>
      <c r="M943">
        <f>VLOOKUP(Table2[[#This Row],[Key]],[1]!Table1[#Data],8,0)</f>
        <v>3.2333333333333298</v>
      </c>
      <c r="N943">
        <f>Table2[[#This Row],[Auto Arima]]-Table2[[#This Row],[Actual]]</f>
        <v>0.82827640769369992</v>
      </c>
      <c r="O943">
        <f>_xlfn.NORM.DIST(Table2[[#This Row],[Bias_Arima]],AVERAGE(Table2[Bias_Arima]),_xlfn.STDEV.P(Table2[Bias_Arima]),FALSE)</f>
        <v>0.15927128837499094</v>
      </c>
      <c r="P943">
        <f>Table2[[#This Row],[WA]]-Table2[[#This Row],[Actual]]</f>
        <v>3.3333333333329662E-2</v>
      </c>
      <c r="Q943">
        <f>_xlfn.NORM.DIST(Table2[[#This Row],[Bias_WA]],AVERAGE(Table2[Bias_WA]),_xlfn.STDEV.P(Table2[Bias_WA]),FALSE)</f>
        <v>0.35824090528997793</v>
      </c>
      <c r="R943">
        <f>ABS(Table2[[#This Row],[Bias_Arima]])</f>
        <v>0.82827640769369992</v>
      </c>
      <c r="S943">
        <f>ABS(Table2[[#This Row],[Bias_WA]])</f>
        <v>3.3333333333329662E-2</v>
      </c>
    </row>
    <row r="944" spans="1:19" x14ac:dyDescent="0.2">
      <c r="A94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communicatie2019320212</v>
      </c>
      <c r="B944" t="s">
        <v>28</v>
      </c>
      <c r="C944" s="3">
        <v>43647</v>
      </c>
      <c r="D944" s="3">
        <v>44287</v>
      </c>
      <c r="E944">
        <v>7</v>
      </c>
      <c r="F944">
        <v>3.0202621489621491</v>
      </c>
      <c r="G944">
        <v>3.3</v>
      </c>
      <c r="H944">
        <v>0.27973785103785082</v>
      </c>
      <c r="I944">
        <v>8.4769045769045697</v>
      </c>
      <c r="J944">
        <v>-0.27973785103785082</v>
      </c>
      <c r="K944">
        <f>_xlfn.NORM.DIST(Table2[[#This Row],[Bias_RF]],AVERAGE(Table2[Bias_RF]),_xlfn.STDEV.P(Table2[Bias_RF]),FALSE)</f>
        <v>0.47784564447739186</v>
      </c>
      <c r="L944">
        <f>VLOOKUP(Table2[[#This Row],[Key]],[1]!Table1[#Data],7,0)</f>
        <v>3.2938618274574401</v>
      </c>
      <c r="M944">
        <f>VLOOKUP(Table2[[#This Row],[Key]],[1]!Table1[#Data],8,0)</f>
        <v>2.8333333333333299</v>
      </c>
      <c r="N944">
        <f>Table2[[#This Row],[Auto Arima]]-Table2[[#This Row],[Actual]]</f>
        <v>-6.1381725425597722E-3</v>
      </c>
      <c r="O944">
        <f>_xlfn.NORM.DIST(Table2[[#This Row],[Bias_Arima]],AVERAGE(Table2[Bias_Arima]),_xlfn.STDEV.P(Table2[Bias_Arima]),FALSE)</f>
        <v>0.65466725270862214</v>
      </c>
      <c r="P944">
        <f>Table2[[#This Row],[WA]]-Table2[[#This Row],[Actual]]</f>
        <v>-0.46666666666666989</v>
      </c>
      <c r="Q944">
        <f>_xlfn.NORM.DIST(Table2[[#This Row],[Bias_WA]],AVERAGE(Table2[Bias_WA]),_xlfn.STDEV.P(Table2[Bias_WA]),FALSE)</f>
        <v>0.68511725896976461</v>
      </c>
      <c r="R944">
        <f>ABS(Table2[[#This Row],[Bias_Arima]])</f>
        <v>6.1381725425597722E-3</v>
      </c>
      <c r="S944">
        <f>ABS(Table2[[#This Row],[Bias_WA]])</f>
        <v>0.46666666666666989</v>
      </c>
    </row>
    <row r="945" spans="1:19" x14ac:dyDescent="0.2">
      <c r="A94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communicatie2019320213</v>
      </c>
      <c r="B945" t="s">
        <v>28</v>
      </c>
      <c r="C945" s="3">
        <v>43647</v>
      </c>
      <c r="D945" s="3">
        <v>44378</v>
      </c>
      <c r="E945">
        <v>8</v>
      </c>
      <c r="F945">
        <v>3.0202621489621491</v>
      </c>
      <c r="G945">
        <v>3.2</v>
      </c>
      <c r="H945">
        <v>0.17973785103785109</v>
      </c>
      <c r="I945">
        <v>5.6168078449328469</v>
      </c>
      <c r="J945">
        <v>-0.17973785103785109</v>
      </c>
      <c r="K945">
        <f>_xlfn.NORM.DIST(Table2[[#This Row],[Bias_RF]],AVERAGE(Table2[Bias_RF]),_xlfn.STDEV.P(Table2[Bias_RF]),FALSE)</f>
        <v>0.44123145000819453</v>
      </c>
      <c r="L945">
        <f>VLOOKUP(Table2[[#This Row],[Key]],[1]!Table1[#Data],7,0)</f>
        <v>3.19386182745744</v>
      </c>
      <c r="M945">
        <f>VLOOKUP(Table2[[#This Row],[Key]],[1]!Table1[#Data],8,0)</f>
        <v>2.7333333333333298</v>
      </c>
      <c r="N945">
        <f>Table2[[#This Row],[Auto Arima]]-Table2[[#This Row],[Actual]]</f>
        <v>-6.1381725425602163E-3</v>
      </c>
      <c r="O945">
        <f>_xlfn.NORM.DIST(Table2[[#This Row],[Bias_Arima]],AVERAGE(Table2[Bias_Arima]),_xlfn.STDEV.P(Table2[Bias_Arima]),FALSE)</f>
        <v>0.65466725270862236</v>
      </c>
      <c r="P945">
        <f>Table2[[#This Row],[WA]]-Table2[[#This Row],[Actual]]</f>
        <v>-0.46666666666667034</v>
      </c>
      <c r="Q945">
        <f>_xlfn.NORM.DIST(Table2[[#This Row],[Bias_WA]],AVERAGE(Table2[Bias_WA]),_xlfn.STDEV.P(Table2[Bias_WA]),FALSE)</f>
        <v>0.68511725896976483</v>
      </c>
      <c r="R945">
        <f>ABS(Table2[[#This Row],[Bias_Arima]])</f>
        <v>6.1381725425602163E-3</v>
      </c>
      <c r="S945">
        <f>ABS(Table2[[#This Row],[Bias_WA]])</f>
        <v>0.46666666666667034</v>
      </c>
    </row>
    <row r="946" spans="1:19" x14ac:dyDescent="0.2">
      <c r="A94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communicatie2019420201</v>
      </c>
      <c r="B946" t="s">
        <v>28</v>
      </c>
      <c r="C946" s="3">
        <v>43739</v>
      </c>
      <c r="D946" s="3">
        <v>43831</v>
      </c>
      <c r="E946">
        <v>1</v>
      </c>
      <c r="F946">
        <v>3.1409451853701862</v>
      </c>
      <c r="G946">
        <v>3.7</v>
      </c>
      <c r="H946">
        <v>0.55905481462981443</v>
      </c>
      <c r="I946">
        <v>15.10958958458958</v>
      </c>
      <c r="J946">
        <v>-0.55905481462981443</v>
      </c>
      <c r="K946">
        <f>_xlfn.NORM.DIST(Table2[[#This Row],[Bias_RF]],AVERAGE(Table2[Bias_RF]),_xlfn.STDEV.P(Table2[Bias_RF]),FALSE)</f>
        <v>0.54072246338623031</v>
      </c>
      <c r="L946">
        <f>VLOOKUP(Table2[[#This Row],[Key]],[1]!Table1[#Data],7,0)</f>
        <v>3.8250791497410499</v>
      </c>
      <c r="M946">
        <f>VLOOKUP(Table2[[#This Row],[Key]],[1]!Table1[#Data],8,0)</f>
        <v>3.2333333333333298</v>
      </c>
      <c r="N946">
        <f>Table2[[#This Row],[Auto Arima]]-Table2[[#This Row],[Actual]]</f>
        <v>0.12507914974104972</v>
      </c>
      <c r="O946">
        <f>_xlfn.NORM.DIST(Table2[[#This Row],[Bias_Arima]],AVERAGE(Table2[Bias_Arima]),_xlfn.STDEV.P(Table2[Bias_Arima]),FALSE)</f>
        <v>0.59958925740000002</v>
      </c>
      <c r="P946">
        <f>Table2[[#This Row],[WA]]-Table2[[#This Row],[Actual]]</f>
        <v>-0.46666666666667034</v>
      </c>
      <c r="Q946">
        <f>_xlfn.NORM.DIST(Table2[[#This Row],[Bias_WA]],AVERAGE(Table2[Bias_WA]),_xlfn.STDEV.P(Table2[Bias_WA]),FALSE)</f>
        <v>0.68511725896976483</v>
      </c>
      <c r="R946">
        <f>ABS(Table2[[#This Row],[Bias_Arima]])</f>
        <v>0.12507914974104972</v>
      </c>
      <c r="S946">
        <f>ABS(Table2[[#This Row],[Bias_WA]])</f>
        <v>0.46666666666667034</v>
      </c>
    </row>
    <row r="947" spans="1:19" x14ac:dyDescent="0.2">
      <c r="A94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communicatie2019420202</v>
      </c>
      <c r="B947" t="s">
        <v>28</v>
      </c>
      <c r="C947" s="3">
        <v>43739</v>
      </c>
      <c r="D947" s="3">
        <v>43922</v>
      </c>
      <c r="E947">
        <v>2</v>
      </c>
      <c r="F947">
        <v>3.1409451853701862</v>
      </c>
      <c r="G947">
        <v>2.8</v>
      </c>
      <c r="H947">
        <v>0.34094518537018592</v>
      </c>
      <c r="I947">
        <v>12.17661376322093</v>
      </c>
      <c r="J947">
        <v>0.34094518537018592</v>
      </c>
      <c r="K947">
        <f>_xlfn.NORM.DIST(Table2[[#This Row],[Bias_RF]],AVERAGE(Table2[Bias_RF]),_xlfn.STDEV.P(Table2[Bias_RF]),FALSE)</f>
        <v>0.2153712656962232</v>
      </c>
      <c r="L947">
        <f>VLOOKUP(Table2[[#This Row],[Key]],[1]!Table1[#Data],7,0)</f>
        <v>3.5343711073959301</v>
      </c>
      <c r="M947">
        <f>VLOOKUP(Table2[[#This Row],[Key]],[1]!Table1[#Data],8,0)</f>
        <v>2.8333333333333299</v>
      </c>
      <c r="N947">
        <f>Table2[[#This Row],[Auto Arima]]-Table2[[#This Row],[Actual]]</f>
        <v>0.73437110739593026</v>
      </c>
      <c r="O947">
        <f>_xlfn.NORM.DIST(Table2[[#This Row],[Bias_Arima]],AVERAGE(Table2[Bias_Arima]),_xlfn.STDEV.P(Table2[Bias_Arima]),FALSE)</f>
        <v>0.20663946159156241</v>
      </c>
      <c r="P947">
        <f>Table2[[#This Row],[WA]]-Table2[[#This Row],[Actual]]</f>
        <v>3.3333333333330106E-2</v>
      </c>
      <c r="Q947">
        <f>_xlfn.NORM.DIST(Table2[[#This Row],[Bias_WA]],AVERAGE(Table2[Bias_WA]),_xlfn.STDEV.P(Table2[Bias_WA]),FALSE)</f>
        <v>0.35824090528997754</v>
      </c>
      <c r="R947">
        <f>ABS(Table2[[#This Row],[Bias_Arima]])</f>
        <v>0.73437110739593026</v>
      </c>
      <c r="S947">
        <f>ABS(Table2[[#This Row],[Bias_WA]])</f>
        <v>3.3333333333330106E-2</v>
      </c>
    </row>
    <row r="948" spans="1:19" x14ac:dyDescent="0.2">
      <c r="A94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communicatie2019420203</v>
      </c>
      <c r="B948" t="s">
        <v>28</v>
      </c>
      <c r="C948" s="3">
        <v>43739</v>
      </c>
      <c r="D948" s="3">
        <v>44013</v>
      </c>
      <c r="E948">
        <v>3</v>
      </c>
      <c r="F948">
        <v>3.1409451853701862</v>
      </c>
      <c r="G948">
        <v>2.8</v>
      </c>
      <c r="H948">
        <v>0.34094518537018592</v>
      </c>
      <c r="I948">
        <v>12.17661376322093</v>
      </c>
      <c r="J948">
        <v>0.34094518537018592</v>
      </c>
      <c r="K948">
        <f>_xlfn.NORM.DIST(Table2[[#This Row],[Bias_RF]],AVERAGE(Table2[Bias_RF]),_xlfn.STDEV.P(Table2[Bias_RF]),FALSE)</f>
        <v>0.2153712656962232</v>
      </c>
      <c r="L948">
        <f>VLOOKUP(Table2[[#This Row],[Key]],[1]!Table1[#Data],7,0)</f>
        <v>3.5343711073959301</v>
      </c>
      <c r="M948">
        <f>VLOOKUP(Table2[[#This Row],[Key]],[1]!Table1[#Data],8,0)</f>
        <v>2.7333333333333298</v>
      </c>
      <c r="N948">
        <f>Table2[[#This Row],[Auto Arima]]-Table2[[#This Row],[Actual]]</f>
        <v>0.73437110739593026</v>
      </c>
      <c r="O948">
        <f>_xlfn.NORM.DIST(Table2[[#This Row],[Bias_Arima]],AVERAGE(Table2[Bias_Arima]),_xlfn.STDEV.P(Table2[Bias_Arima]),FALSE)</f>
        <v>0.20663946159156241</v>
      </c>
      <c r="P948">
        <f>Table2[[#This Row],[WA]]-Table2[[#This Row],[Actual]]</f>
        <v>-6.6666666666669983E-2</v>
      </c>
      <c r="Q948">
        <f>_xlfn.NORM.DIST(Table2[[#This Row],[Bias_WA]],AVERAGE(Table2[Bias_WA]),_xlfn.STDEV.P(Table2[Bias_WA]),FALSE)</f>
        <v>0.43470451260022758</v>
      </c>
      <c r="R948">
        <f>ABS(Table2[[#This Row],[Bias_Arima]])</f>
        <v>0.73437110739593026</v>
      </c>
      <c r="S948">
        <f>ABS(Table2[[#This Row],[Bias_WA]])</f>
        <v>6.6666666666669983E-2</v>
      </c>
    </row>
    <row r="949" spans="1:19" x14ac:dyDescent="0.2">
      <c r="A94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communicatie2019420204</v>
      </c>
      <c r="B949" t="s">
        <v>28</v>
      </c>
      <c r="C949" s="3">
        <v>43739</v>
      </c>
      <c r="D949" s="3">
        <v>44105</v>
      </c>
      <c r="E949">
        <v>4</v>
      </c>
      <c r="F949">
        <v>3.1409451853701862</v>
      </c>
      <c r="G949">
        <v>3.2</v>
      </c>
      <c r="H949">
        <v>5.9054814629814427E-2</v>
      </c>
      <c r="I949">
        <v>1.8454629571817009</v>
      </c>
      <c r="J949">
        <v>-5.9054814629814427E-2</v>
      </c>
      <c r="K949">
        <f>_xlfn.NORM.DIST(Table2[[#This Row],[Bias_RF]],AVERAGE(Table2[Bias_RF]),_xlfn.STDEV.P(Table2[Bias_RF]),FALSE)</f>
        <v>0.39090532614239148</v>
      </c>
      <c r="L949">
        <f>VLOOKUP(Table2[[#This Row],[Key]],[1]!Table1[#Data],7,0)</f>
        <v>3.8105603361065299</v>
      </c>
      <c r="M949">
        <f>VLOOKUP(Table2[[#This Row],[Key]],[1]!Table1[#Data],8,0)</f>
        <v>3.19999999999999</v>
      </c>
      <c r="N949">
        <f>Table2[[#This Row],[Auto Arima]]-Table2[[#This Row],[Actual]]</f>
        <v>0.61056033610652971</v>
      </c>
      <c r="O949">
        <f>_xlfn.NORM.DIST(Table2[[#This Row],[Bias_Arima]],AVERAGE(Table2[Bias_Arima]),_xlfn.STDEV.P(Table2[Bias_Arima]),FALSE)</f>
        <v>0.2800577938338582</v>
      </c>
      <c r="P949">
        <f>Table2[[#This Row],[WA]]-Table2[[#This Row],[Actual]]</f>
        <v>-1.021405182655144E-14</v>
      </c>
      <c r="Q949">
        <f>_xlfn.NORM.DIST(Table2[[#This Row],[Bias_WA]],AVERAGE(Table2[Bias_WA]),_xlfn.STDEV.P(Table2[Bias_WA]),FALSE)</f>
        <v>0.3834603326335958</v>
      </c>
      <c r="R949">
        <f>ABS(Table2[[#This Row],[Bias_Arima]])</f>
        <v>0.61056033610652971</v>
      </c>
      <c r="S949">
        <f>ABS(Table2[[#This Row],[Bias_WA]])</f>
        <v>1.021405182655144E-14</v>
      </c>
    </row>
    <row r="950" spans="1:19" x14ac:dyDescent="0.2">
      <c r="A95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communicatie2019420211</v>
      </c>
      <c r="B950" t="s">
        <v>28</v>
      </c>
      <c r="C950" s="3">
        <v>43739</v>
      </c>
      <c r="D950" s="3">
        <v>44197</v>
      </c>
      <c r="E950">
        <v>5</v>
      </c>
      <c r="F950">
        <v>3.1409451853701862</v>
      </c>
      <c r="G950">
        <v>3.2</v>
      </c>
      <c r="H950">
        <v>5.9054814629814427E-2</v>
      </c>
      <c r="I950">
        <v>1.8454629571817009</v>
      </c>
      <c r="J950">
        <v>-5.9054814629814427E-2</v>
      </c>
      <c r="K950">
        <f>_xlfn.NORM.DIST(Table2[[#This Row],[Bias_RF]],AVERAGE(Table2[Bias_RF]),_xlfn.STDEV.P(Table2[Bias_RF]),FALSE)</f>
        <v>0.39090532614239148</v>
      </c>
      <c r="L950">
        <f>VLOOKUP(Table2[[#This Row],[Key]],[1]!Table1[#Data],7,0)</f>
        <v>3.48548118636548</v>
      </c>
      <c r="M950">
        <f>VLOOKUP(Table2[[#This Row],[Key]],[1]!Table1[#Data],8,0)</f>
        <v>3.2333333333333298</v>
      </c>
      <c r="N950">
        <f>Table2[[#This Row],[Auto Arima]]-Table2[[#This Row],[Actual]]</f>
        <v>0.28548118636547981</v>
      </c>
      <c r="O950">
        <f>_xlfn.NORM.DIST(Table2[[#This Row],[Bias_Arima]],AVERAGE(Table2[Bias_Arima]),_xlfn.STDEV.P(Table2[Bias_Arima]),FALSE)</f>
        <v>0.50304608763621439</v>
      </c>
      <c r="P950">
        <f>Table2[[#This Row],[WA]]-Table2[[#This Row],[Actual]]</f>
        <v>3.3333333333329662E-2</v>
      </c>
      <c r="Q950">
        <f>_xlfn.NORM.DIST(Table2[[#This Row],[Bias_WA]],AVERAGE(Table2[Bias_WA]),_xlfn.STDEV.P(Table2[Bias_WA]),FALSE)</f>
        <v>0.35824090528997793</v>
      </c>
      <c r="R950">
        <f>ABS(Table2[[#This Row],[Bias_Arima]])</f>
        <v>0.28548118636547981</v>
      </c>
      <c r="S950">
        <f>ABS(Table2[[#This Row],[Bias_WA]])</f>
        <v>3.3333333333329662E-2</v>
      </c>
    </row>
    <row r="951" spans="1:19" x14ac:dyDescent="0.2">
      <c r="A95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communicatie2019420212</v>
      </c>
      <c r="B951" t="s">
        <v>28</v>
      </c>
      <c r="C951" s="3">
        <v>43739</v>
      </c>
      <c r="D951" s="3">
        <v>44287</v>
      </c>
      <c r="E951">
        <v>6</v>
      </c>
      <c r="F951">
        <v>3.1409451853701862</v>
      </c>
      <c r="G951">
        <v>3.3</v>
      </c>
      <c r="H951">
        <v>0.15905481462981411</v>
      </c>
      <c r="I951">
        <v>4.8198428675701237</v>
      </c>
      <c r="J951">
        <v>-0.15905481462981411</v>
      </c>
      <c r="K951">
        <f>_xlfn.NORM.DIST(Table2[[#This Row],[Bias_RF]],AVERAGE(Table2[Bias_RF]),_xlfn.STDEV.P(Table2[Bias_RF]),FALSE)</f>
        <v>0.43300441733322537</v>
      </c>
      <c r="L951">
        <f>VLOOKUP(Table2[[#This Row],[Key]],[1]!Table1[#Data],7,0)</f>
        <v>4.00469862756343</v>
      </c>
      <c r="M951">
        <f>VLOOKUP(Table2[[#This Row],[Key]],[1]!Table1[#Data],8,0)</f>
        <v>2.8333333333333299</v>
      </c>
      <c r="N951">
        <f>Table2[[#This Row],[Auto Arima]]-Table2[[#This Row],[Actual]]</f>
        <v>0.70469862756343016</v>
      </c>
      <c r="O951">
        <f>_xlfn.NORM.DIST(Table2[[#This Row],[Bias_Arima]],AVERAGE(Table2[Bias_Arima]),_xlfn.STDEV.P(Table2[Bias_Arima]),FALSE)</f>
        <v>0.22316375022050328</v>
      </c>
      <c r="P951">
        <f>Table2[[#This Row],[WA]]-Table2[[#This Row],[Actual]]</f>
        <v>-0.46666666666666989</v>
      </c>
      <c r="Q951">
        <f>_xlfn.NORM.DIST(Table2[[#This Row],[Bias_WA]],AVERAGE(Table2[Bias_WA]),_xlfn.STDEV.P(Table2[Bias_WA]),FALSE)</f>
        <v>0.68511725896976461</v>
      </c>
      <c r="R951">
        <f>ABS(Table2[[#This Row],[Bias_Arima]])</f>
        <v>0.70469862756343016</v>
      </c>
      <c r="S951">
        <f>ABS(Table2[[#This Row],[Bias_WA]])</f>
        <v>0.46666666666666989</v>
      </c>
    </row>
    <row r="952" spans="1:19" x14ac:dyDescent="0.2">
      <c r="A95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communicatie2019420213</v>
      </c>
      <c r="B952" t="s">
        <v>28</v>
      </c>
      <c r="C952" s="3">
        <v>43739</v>
      </c>
      <c r="D952" s="3">
        <v>44378</v>
      </c>
      <c r="E952">
        <v>7</v>
      </c>
      <c r="F952">
        <v>3.1409451853701862</v>
      </c>
      <c r="G952">
        <v>3.2</v>
      </c>
      <c r="H952">
        <v>5.9054814629814427E-2</v>
      </c>
      <c r="I952">
        <v>1.8454629571817009</v>
      </c>
      <c r="J952">
        <v>-5.9054814629814427E-2</v>
      </c>
      <c r="K952">
        <f>_xlfn.NORM.DIST(Table2[[#This Row],[Bias_RF]],AVERAGE(Table2[Bias_RF]),_xlfn.STDEV.P(Table2[Bias_RF]),FALSE)</f>
        <v>0.39090532614239148</v>
      </c>
      <c r="L952">
        <f>VLOOKUP(Table2[[#This Row],[Key]],[1]!Table1[#Data],7,0)</f>
        <v>4.00469862756343</v>
      </c>
      <c r="M952">
        <f>VLOOKUP(Table2[[#This Row],[Key]],[1]!Table1[#Data],8,0)</f>
        <v>2.7333333333333298</v>
      </c>
      <c r="N952">
        <f>Table2[[#This Row],[Auto Arima]]-Table2[[#This Row],[Actual]]</f>
        <v>0.8046986275634298</v>
      </c>
      <c r="O952">
        <f>_xlfn.NORM.DIST(Table2[[#This Row],[Bias_Arima]],AVERAGE(Table2[Bias_Arima]),_xlfn.STDEV.P(Table2[Bias_Arima]),FALSE)</f>
        <v>0.17044236364376397</v>
      </c>
      <c r="P952">
        <f>Table2[[#This Row],[WA]]-Table2[[#This Row],[Actual]]</f>
        <v>-0.46666666666667034</v>
      </c>
      <c r="Q952">
        <f>_xlfn.NORM.DIST(Table2[[#This Row],[Bias_WA]],AVERAGE(Table2[Bias_WA]),_xlfn.STDEV.P(Table2[Bias_WA]),FALSE)</f>
        <v>0.68511725896976483</v>
      </c>
      <c r="R952">
        <f>ABS(Table2[[#This Row],[Bias_Arima]])</f>
        <v>0.8046986275634298</v>
      </c>
      <c r="S952">
        <f>ABS(Table2[[#This Row],[Bias_WA]])</f>
        <v>0.46666666666667034</v>
      </c>
    </row>
    <row r="953" spans="1:19" x14ac:dyDescent="0.2">
      <c r="A95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communicatie2019420214</v>
      </c>
      <c r="B953" t="s">
        <v>28</v>
      </c>
      <c r="C953" s="3">
        <v>43739</v>
      </c>
      <c r="D953" s="3">
        <v>44470</v>
      </c>
      <c r="E953">
        <v>8</v>
      </c>
      <c r="F953">
        <v>3.1409451853701862</v>
      </c>
      <c r="G953">
        <v>3.6</v>
      </c>
      <c r="H953">
        <v>0.45905481462981429</v>
      </c>
      <c r="I953">
        <v>12.751522628605951</v>
      </c>
      <c r="J953">
        <v>-0.45905481462981429</v>
      </c>
      <c r="K953">
        <f>_xlfn.NORM.DIST(Table2[[#This Row],[Bias_RF]],AVERAGE(Table2[Bias_RF]),_xlfn.STDEV.P(Table2[Bias_RF]),FALSE)</f>
        <v>0.52605847467418032</v>
      </c>
      <c r="L953">
        <f>VLOOKUP(Table2[[#This Row],[Key]],[1]!Table1[#Data],7,0)</f>
        <v>3.5075580158843498</v>
      </c>
      <c r="M953">
        <f>VLOOKUP(Table2[[#This Row],[Key]],[1]!Table1[#Data],8,0)</f>
        <v>3.19999999999999</v>
      </c>
      <c r="N953">
        <f>Table2[[#This Row],[Auto Arima]]-Table2[[#This Row],[Actual]]</f>
        <v>-9.24419841156503E-2</v>
      </c>
      <c r="O953">
        <f>_xlfn.NORM.DIST(Table2[[#This Row],[Bias_Arima]],AVERAGE(Table2[Bias_Arima]),_xlfn.STDEV.P(Table2[Bias_Arima]),FALSE)</f>
        <v>0.67491318896473296</v>
      </c>
      <c r="P953">
        <f>Table2[[#This Row],[WA]]-Table2[[#This Row],[Actual]]</f>
        <v>-0.40000000000001013</v>
      </c>
      <c r="Q953">
        <f>_xlfn.NORM.DIST(Table2[[#This Row],[Bias_WA]],AVERAGE(Table2[Bias_WA]),_xlfn.STDEV.P(Table2[Bias_WA]),FALSE)</f>
        <v>0.65800002201620922</v>
      </c>
      <c r="R953">
        <f>ABS(Table2[[#This Row],[Bias_Arima]])</f>
        <v>9.24419841156503E-2</v>
      </c>
      <c r="S953">
        <f>ABS(Table2[[#This Row],[Bias_WA]])</f>
        <v>0.40000000000001013</v>
      </c>
    </row>
    <row r="954" spans="1:19" x14ac:dyDescent="0.2">
      <c r="A95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communicatie2020120202</v>
      </c>
      <c r="B954" t="s">
        <v>28</v>
      </c>
      <c r="C954" s="3">
        <v>43831</v>
      </c>
      <c r="D954" s="3">
        <v>43922</v>
      </c>
      <c r="E954">
        <v>1</v>
      </c>
      <c r="F954">
        <v>3.3616086410321699</v>
      </c>
      <c r="G954">
        <v>2.8</v>
      </c>
      <c r="H954">
        <v>0.56160864103217056</v>
      </c>
      <c r="I954">
        <v>20.05745146543466</v>
      </c>
      <c r="J954">
        <v>0.56160864103217056</v>
      </c>
      <c r="K954">
        <f>_xlfn.NORM.DIST(Table2[[#This Row],[Bias_RF]],AVERAGE(Table2[Bias_RF]),_xlfn.STDEV.P(Table2[Bias_RF]),FALSE)</f>
        <v>0.1363850666136254</v>
      </c>
      <c r="L954">
        <f>VLOOKUP(Table2[[#This Row],[Key]],[1]!Table1[#Data],7,0)</f>
        <v>3.4814954757939698</v>
      </c>
      <c r="M954">
        <f>VLOOKUP(Table2[[#This Row],[Key]],[1]!Table1[#Data],8,0)</f>
        <v>2.8333333333333299</v>
      </c>
      <c r="N954">
        <f>Table2[[#This Row],[Auto Arima]]-Table2[[#This Row],[Actual]]</f>
        <v>0.68149547579396996</v>
      </c>
      <c r="O954">
        <f>_xlfn.NORM.DIST(Table2[[#This Row],[Bias_Arima]],AVERAGE(Table2[Bias_Arima]),_xlfn.STDEV.P(Table2[Bias_Arima]),FALSE)</f>
        <v>0.23657760934133895</v>
      </c>
      <c r="P954">
        <f>Table2[[#This Row],[WA]]-Table2[[#This Row],[Actual]]</f>
        <v>3.3333333333330106E-2</v>
      </c>
      <c r="Q954">
        <f>_xlfn.NORM.DIST(Table2[[#This Row],[Bias_WA]],AVERAGE(Table2[Bias_WA]),_xlfn.STDEV.P(Table2[Bias_WA]),FALSE)</f>
        <v>0.35824090528997754</v>
      </c>
      <c r="R954">
        <f>ABS(Table2[[#This Row],[Bias_Arima]])</f>
        <v>0.68149547579396996</v>
      </c>
      <c r="S954">
        <f>ABS(Table2[[#This Row],[Bias_WA]])</f>
        <v>3.3333333333330106E-2</v>
      </c>
    </row>
    <row r="955" spans="1:19" x14ac:dyDescent="0.2">
      <c r="A95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communicatie2020120203</v>
      </c>
      <c r="B955" t="s">
        <v>28</v>
      </c>
      <c r="C955" s="3">
        <v>43831</v>
      </c>
      <c r="D955" s="3">
        <v>44013</v>
      </c>
      <c r="E955">
        <v>2</v>
      </c>
      <c r="F955">
        <v>3.3616086410321699</v>
      </c>
      <c r="G955">
        <v>2.8</v>
      </c>
      <c r="H955">
        <v>0.56160864103217056</v>
      </c>
      <c r="I955">
        <v>20.05745146543466</v>
      </c>
      <c r="J955">
        <v>0.56160864103217056</v>
      </c>
      <c r="K955">
        <f>_xlfn.NORM.DIST(Table2[[#This Row],[Bias_RF]],AVERAGE(Table2[Bias_RF]),_xlfn.STDEV.P(Table2[Bias_RF]),FALSE)</f>
        <v>0.1363850666136254</v>
      </c>
      <c r="L955">
        <f>VLOOKUP(Table2[[#This Row],[Key]],[1]!Table1[#Data],7,0)</f>
        <v>3.4814954757939698</v>
      </c>
      <c r="M955">
        <f>VLOOKUP(Table2[[#This Row],[Key]],[1]!Table1[#Data],8,0)</f>
        <v>2.7333333333333298</v>
      </c>
      <c r="N955">
        <f>Table2[[#This Row],[Auto Arima]]-Table2[[#This Row],[Actual]]</f>
        <v>0.68149547579396996</v>
      </c>
      <c r="O955">
        <f>_xlfn.NORM.DIST(Table2[[#This Row],[Bias_Arima]],AVERAGE(Table2[Bias_Arima]),_xlfn.STDEV.P(Table2[Bias_Arima]),FALSE)</f>
        <v>0.23657760934133895</v>
      </c>
      <c r="P955">
        <f>Table2[[#This Row],[WA]]-Table2[[#This Row],[Actual]]</f>
        <v>-6.6666666666669983E-2</v>
      </c>
      <c r="Q955">
        <f>_xlfn.NORM.DIST(Table2[[#This Row],[Bias_WA]],AVERAGE(Table2[Bias_WA]),_xlfn.STDEV.P(Table2[Bias_WA]),FALSE)</f>
        <v>0.43470451260022758</v>
      </c>
      <c r="R955">
        <f>ABS(Table2[[#This Row],[Bias_Arima]])</f>
        <v>0.68149547579396996</v>
      </c>
      <c r="S955">
        <f>ABS(Table2[[#This Row],[Bias_WA]])</f>
        <v>6.6666666666669983E-2</v>
      </c>
    </row>
    <row r="956" spans="1:19" x14ac:dyDescent="0.2">
      <c r="A95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communicatie2020120204</v>
      </c>
      <c r="B956" t="s">
        <v>28</v>
      </c>
      <c r="C956" s="3">
        <v>43831</v>
      </c>
      <c r="D956" s="3">
        <v>44105</v>
      </c>
      <c r="E956">
        <v>3</v>
      </c>
      <c r="F956">
        <v>3.3616086410321699</v>
      </c>
      <c r="G956">
        <v>3.2</v>
      </c>
      <c r="H956">
        <v>0.16160864103217021</v>
      </c>
      <c r="I956">
        <v>5.0502700322553187</v>
      </c>
      <c r="J956">
        <v>0.16160864103217021</v>
      </c>
      <c r="K956">
        <f>_xlfn.NORM.DIST(Table2[[#This Row],[Bias_RF]],AVERAGE(Table2[Bias_RF]),_xlfn.STDEV.P(Table2[Bias_RF]),FALSE)</f>
        <v>0.29195969882972123</v>
      </c>
      <c r="L956">
        <f>VLOOKUP(Table2[[#This Row],[Key]],[1]!Table1[#Data],7,0)</f>
        <v>3.7339347535648901</v>
      </c>
      <c r="M956">
        <f>VLOOKUP(Table2[[#This Row],[Key]],[1]!Table1[#Data],8,0)</f>
        <v>3.19999999999999</v>
      </c>
      <c r="N956">
        <f>Table2[[#This Row],[Auto Arima]]-Table2[[#This Row],[Actual]]</f>
        <v>0.53393475356488995</v>
      </c>
      <c r="O956">
        <f>_xlfn.NORM.DIST(Table2[[#This Row],[Bias_Arima]],AVERAGE(Table2[Bias_Arima]),_xlfn.STDEV.P(Table2[Bias_Arima]),FALSE)</f>
        <v>0.33055753737035598</v>
      </c>
      <c r="P956">
        <f>Table2[[#This Row],[WA]]-Table2[[#This Row],[Actual]]</f>
        <v>-1.021405182655144E-14</v>
      </c>
      <c r="Q956">
        <f>_xlfn.NORM.DIST(Table2[[#This Row],[Bias_WA]],AVERAGE(Table2[Bias_WA]),_xlfn.STDEV.P(Table2[Bias_WA]),FALSE)</f>
        <v>0.3834603326335958</v>
      </c>
      <c r="R956">
        <f>ABS(Table2[[#This Row],[Bias_Arima]])</f>
        <v>0.53393475356488995</v>
      </c>
      <c r="S956">
        <f>ABS(Table2[[#This Row],[Bias_WA]])</f>
        <v>1.021405182655144E-14</v>
      </c>
    </row>
    <row r="957" spans="1:19" x14ac:dyDescent="0.2">
      <c r="A95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communicatie2020120211</v>
      </c>
      <c r="B957" t="s">
        <v>28</v>
      </c>
      <c r="C957" s="3">
        <v>43831</v>
      </c>
      <c r="D957" s="3">
        <v>44197</v>
      </c>
      <c r="E957">
        <v>4</v>
      </c>
      <c r="F957">
        <v>3.3616086410321699</v>
      </c>
      <c r="G957">
        <v>3.2</v>
      </c>
      <c r="H957">
        <v>0.16160864103217021</v>
      </c>
      <c r="I957">
        <v>5.0502700322553187</v>
      </c>
      <c r="J957">
        <v>0.16160864103217021</v>
      </c>
      <c r="K957">
        <f>_xlfn.NORM.DIST(Table2[[#This Row],[Bias_RF]],AVERAGE(Table2[Bias_RF]),_xlfn.STDEV.P(Table2[Bias_RF]),FALSE)</f>
        <v>0.29195969882972123</v>
      </c>
      <c r="L957">
        <f>VLOOKUP(Table2[[#This Row],[Key]],[1]!Table1[#Data],7,0)</f>
        <v>3.4269543793958901</v>
      </c>
      <c r="M957">
        <f>VLOOKUP(Table2[[#This Row],[Key]],[1]!Table1[#Data],8,0)</f>
        <v>3.5</v>
      </c>
      <c r="N957">
        <f>Table2[[#This Row],[Auto Arima]]-Table2[[#This Row],[Actual]]</f>
        <v>0.22695437939588992</v>
      </c>
      <c r="O957">
        <f>_xlfn.NORM.DIST(Table2[[#This Row],[Bias_Arima]],AVERAGE(Table2[Bias_Arima]),_xlfn.STDEV.P(Table2[Bias_Arima]),FALSE)</f>
        <v>0.54100329679502612</v>
      </c>
      <c r="P957">
        <f>Table2[[#This Row],[WA]]-Table2[[#This Row],[Actual]]</f>
        <v>0.29999999999999982</v>
      </c>
      <c r="Q957">
        <f>_xlfn.NORM.DIST(Table2[[#This Row],[Bias_WA]],AVERAGE(Table2[Bias_WA]),_xlfn.STDEV.P(Table2[Bias_WA]),FALSE)</f>
        <v>0.18298308707274211</v>
      </c>
      <c r="R957">
        <f>ABS(Table2[[#This Row],[Bias_Arima]])</f>
        <v>0.22695437939588992</v>
      </c>
      <c r="S957">
        <f>ABS(Table2[[#This Row],[Bias_WA]])</f>
        <v>0.29999999999999982</v>
      </c>
    </row>
    <row r="958" spans="1:19" x14ac:dyDescent="0.2">
      <c r="A95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communicatie2020120212</v>
      </c>
      <c r="B958" t="s">
        <v>28</v>
      </c>
      <c r="C958" s="3">
        <v>43831</v>
      </c>
      <c r="D958" s="3">
        <v>44287</v>
      </c>
      <c r="E958">
        <v>5</v>
      </c>
      <c r="F958">
        <v>3.3616086410321699</v>
      </c>
      <c r="G958">
        <v>3.3</v>
      </c>
      <c r="H958">
        <v>6.1608641032170557E-2</v>
      </c>
      <c r="I958">
        <v>1.8669285161263811</v>
      </c>
      <c r="J958">
        <v>6.1608641032170557E-2</v>
      </c>
      <c r="K958">
        <f>_xlfn.NORM.DIST(Table2[[#This Row],[Bias_RF]],AVERAGE(Table2[Bias_RF]),_xlfn.STDEV.P(Table2[Bias_RF]),FALSE)</f>
        <v>0.33702468456424001</v>
      </c>
      <c r="L958">
        <f>VLOOKUP(Table2[[#This Row],[Key]],[1]!Table1[#Data],7,0)</f>
        <v>3.92798690142331</v>
      </c>
      <c r="M958">
        <f>VLOOKUP(Table2[[#This Row],[Key]],[1]!Table1[#Data],8,0)</f>
        <v>2.8333333333333299</v>
      </c>
      <c r="N958">
        <f>Table2[[#This Row],[Auto Arima]]-Table2[[#This Row],[Actual]]</f>
        <v>0.62798690142331015</v>
      </c>
      <c r="O958">
        <f>_xlfn.NORM.DIST(Table2[[#This Row],[Bias_Arima]],AVERAGE(Table2[Bias_Arima]),_xlfn.STDEV.P(Table2[Bias_Arima]),FALSE)</f>
        <v>0.26905209727450419</v>
      </c>
      <c r="P958">
        <f>Table2[[#This Row],[WA]]-Table2[[#This Row],[Actual]]</f>
        <v>-0.46666666666666989</v>
      </c>
      <c r="Q958">
        <f>_xlfn.NORM.DIST(Table2[[#This Row],[Bias_WA]],AVERAGE(Table2[Bias_WA]),_xlfn.STDEV.P(Table2[Bias_WA]),FALSE)</f>
        <v>0.68511725896976461</v>
      </c>
      <c r="R958">
        <f>ABS(Table2[[#This Row],[Bias_Arima]])</f>
        <v>0.62798690142331015</v>
      </c>
      <c r="S958">
        <f>ABS(Table2[[#This Row],[Bias_WA]])</f>
        <v>0.46666666666666989</v>
      </c>
    </row>
    <row r="959" spans="1:19" x14ac:dyDescent="0.2">
      <c r="A95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communicatie2020120213</v>
      </c>
      <c r="B959" t="s">
        <v>28</v>
      </c>
      <c r="C959" s="3">
        <v>43831</v>
      </c>
      <c r="D959" s="3">
        <v>44378</v>
      </c>
      <c r="E959">
        <v>6</v>
      </c>
      <c r="F959">
        <v>3.3616086410321699</v>
      </c>
      <c r="G959">
        <v>3.2</v>
      </c>
      <c r="H959">
        <v>0.16160864103217021</v>
      </c>
      <c r="I959">
        <v>5.0502700322553187</v>
      </c>
      <c r="J959">
        <v>0.16160864103217021</v>
      </c>
      <c r="K959">
        <f>_xlfn.NORM.DIST(Table2[[#This Row],[Bias_RF]],AVERAGE(Table2[Bias_RF]),_xlfn.STDEV.P(Table2[Bias_RF]),FALSE)</f>
        <v>0.29195969882972123</v>
      </c>
      <c r="L959">
        <f>VLOOKUP(Table2[[#This Row],[Key]],[1]!Table1[#Data],7,0)</f>
        <v>3.92798690142331</v>
      </c>
      <c r="M959">
        <f>VLOOKUP(Table2[[#This Row],[Key]],[1]!Table1[#Data],8,0)</f>
        <v>2.7333333333333298</v>
      </c>
      <c r="N959">
        <f>Table2[[#This Row],[Auto Arima]]-Table2[[#This Row],[Actual]]</f>
        <v>0.7279869014233098</v>
      </c>
      <c r="O959">
        <f>_xlfn.NORM.DIST(Table2[[#This Row],[Bias_Arima]],AVERAGE(Table2[Bias_Arima]),_xlfn.STDEV.P(Table2[Bias_Arima]),FALSE)</f>
        <v>0.21013372184662624</v>
      </c>
      <c r="P959">
        <f>Table2[[#This Row],[WA]]-Table2[[#This Row],[Actual]]</f>
        <v>-0.46666666666667034</v>
      </c>
      <c r="Q959">
        <f>_xlfn.NORM.DIST(Table2[[#This Row],[Bias_WA]],AVERAGE(Table2[Bias_WA]),_xlfn.STDEV.P(Table2[Bias_WA]),FALSE)</f>
        <v>0.68511725896976483</v>
      </c>
      <c r="R959">
        <f>ABS(Table2[[#This Row],[Bias_Arima]])</f>
        <v>0.7279869014233098</v>
      </c>
      <c r="S959">
        <f>ABS(Table2[[#This Row],[Bias_WA]])</f>
        <v>0.46666666666667034</v>
      </c>
    </row>
    <row r="960" spans="1:19" x14ac:dyDescent="0.2">
      <c r="A96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communicatie2020120214</v>
      </c>
      <c r="B960" t="s">
        <v>28</v>
      </c>
      <c r="C960" s="3">
        <v>43831</v>
      </c>
      <c r="D960" s="3">
        <v>44470</v>
      </c>
      <c r="E960">
        <v>7</v>
      </c>
      <c r="F960">
        <v>3.3616086410321699</v>
      </c>
      <c r="G960">
        <v>3.6</v>
      </c>
      <c r="H960">
        <v>0.2383913589678297</v>
      </c>
      <c r="I960">
        <v>6.6219821935508252</v>
      </c>
      <c r="J960">
        <v>-0.2383913589678297</v>
      </c>
      <c r="K960">
        <f>_xlfn.NORM.DIST(Table2[[#This Row],[Bias_RF]],AVERAGE(Table2[Bias_RF]),_xlfn.STDEV.P(Table2[Bias_RF]),FALSE)</f>
        <v>0.46340167570974627</v>
      </c>
      <c r="L960">
        <f>VLOOKUP(Table2[[#This Row],[Key]],[1]!Table1[#Data],7,0)</f>
        <v>3.4735962014356501</v>
      </c>
      <c r="M960">
        <f>VLOOKUP(Table2[[#This Row],[Key]],[1]!Table1[#Data],8,0)</f>
        <v>3.19999999999999</v>
      </c>
      <c r="N960">
        <f>Table2[[#This Row],[Auto Arima]]-Table2[[#This Row],[Actual]]</f>
        <v>-0.12640379856435002</v>
      </c>
      <c r="O960">
        <f>_xlfn.NORM.DIST(Table2[[#This Row],[Bias_Arima]],AVERAGE(Table2[Bias_Arima]),_xlfn.STDEV.P(Table2[Bias_Arima]),FALSE)</f>
        <v>0.67899919507985895</v>
      </c>
      <c r="P960">
        <f>Table2[[#This Row],[WA]]-Table2[[#This Row],[Actual]]</f>
        <v>-0.40000000000001013</v>
      </c>
      <c r="Q960">
        <f>_xlfn.NORM.DIST(Table2[[#This Row],[Bias_WA]],AVERAGE(Table2[Bias_WA]),_xlfn.STDEV.P(Table2[Bias_WA]),FALSE)</f>
        <v>0.65800002201620922</v>
      </c>
      <c r="R960">
        <f>ABS(Table2[[#This Row],[Bias_Arima]])</f>
        <v>0.12640379856435002</v>
      </c>
      <c r="S960">
        <f>ABS(Table2[[#This Row],[Bias_WA]])</f>
        <v>0.40000000000001013</v>
      </c>
    </row>
    <row r="961" spans="1:19" x14ac:dyDescent="0.2">
      <c r="A96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communicatie2020120221</v>
      </c>
      <c r="B961" t="s">
        <v>28</v>
      </c>
      <c r="C961" s="3">
        <v>43831</v>
      </c>
      <c r="D961" s="3">
        <v>44562</v>
      </c>
      <c r="E961">
        <v>8</v>
      </c>
      <c r="F961">
        <v>3.251464593413123</v>
      </c>
      <c r="G961">
        <v>4.2</v>
      </c>
      <c r="H961">
        <v>0.94853540658687763</v>
      </c>
      <c r="I961">
        <v>22.58417634730661</v>
      </c>
      <c r="J961">
        <v>-0.94853540658687763</v>
      </c>
      <c r="K961">
        <f>_xlfn.NORM.DIST(Table2[[#This Row],[Bias_RF]],AVERAGE(Table2[Bias_RF]),_xlfn.STDEV.P(Table2[Bias_RF]),FALSE)</f>
        <v>0.50359098857080054</v>
      </c>
      <c r="L961">
        <f>VLOOKUP(Table2[[#This Row],[Key]],[1]!Table1[#Data],7,0)</f>
        <v>3.4735962014356501</v>
      </c>
      <c r="M961">
        <f>VLOOKUP(Table2[[#This Row],[Key]],[1]!Table1[#Data],8,0)</f>
        <v>3.5</v>
      </c>
      <c r="N961">
        <f>Table2[[#This Row],[Auto Arima]]-Table2[[#This Row],[Actual]]</f>
        <v>-0.72640379856435011</v>
      </c>
      <c r="O961">
        <f>_xlfn.NORM.DIST(Table2[[#This Row],[Bias_Arima]],AVERAGE(Table2[Bias_Arima]),_xlfn.STDEV.P(Table2[Bias_Arima]),FALSE)</f>
        <v>0.43406629997973678</v>
      </c>
      <c r="P961">
        <f>Table2[[#This Row],[WA]]-Table2[[#This Row],[Actual]]</f>
        <v>-0.70000000000000018</v>
      </c>
      <c r="Q961">
        <f>_xlfn.NORM.DIST(Table2[[#This Row],[Bias_WA]],AVERAGE(Table2[Bias_WA]),_xlfn.STDEV.P(Table2[Bias_WA]),FALSE)</f>
        <v>0.70578855065157498</v>
      </c>
      <c r="R961">
        <f>ABS(Table2[[#This Row],[Bias_Arima]])</f>
        <v>0.72640379856435011</v>
      </c>
      <c r="S961">
        <f>ABS(Table2[[#This Row],[Bias_WA]])</f>
        <v>0.70000000000000018</v>
      </c>
    </row>
    <row r="962" spans="1:19" x14ac:dyDescent="0.2">
      <c r="A96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communicatie2020220203</v>
      </c>
      <c r="B962" t="s">
        <v>28</v>
      </c>
      <c r="C962" s="3">
        <v>43922</v>
      </c>
      <c r="D962" s="3">
        <v>44013</v>
      </c>
      <c r="E962">
        <v>1</v>
      </c>
      <c r="F962">
        <v>3.1807983988233999</v>
      </c>
      <c r="G962">
        <v>2.8</v>
      </c>
      <c r="H962">
        <v>0.38079839882340011</v>
      </c>
      <c r="I962">
        <v>13.59994281512143</v>
      </c>
      <c r="J962">
        <v>0.38079839882340011</v>
      </c>
      <c r="K962">
        <f>_xlfn.NORM.DIST(Table2[[#This Row],[Bias_RF]],AVERAGE(Table2[Bias_RF]),_xlfn.STDEV.P(Table2[Bias_RF]),FALSE)</f>
        <v>0.1996536709942425</v>
      </c>
      <c r="L962">
        <f>VLOOKUP(Table2[[#This Row],[Key]],[1]!Table1[#Data],7,0)</f>
        <v>3.2258872095184898</v>
      </c>
      <c r="M962">
        <f>VLOOKUP(Table2[[#This Row],[Key]],[1]!Table1[#Data],8,0)</f>
        <v>2.7333333333333298</v>
      </c>
      <c r="N962">
        <f>Table2[[#This Row],[Auto Arima]]-Table2[[#This Row],[Actual]]</f>
        <v>0.42588720951849002</v>
      </c>
      <c r="O962">
        <f>_xlfn.NORM.DIST(Table2[[#This Row],[Bias_Arima]],AVERAGE(Table2[Bias_Arima]),_xlfn.STDEV.P(Table2[Bias_Arima]),FALSE)</f>
        <v>0.40564760307891962</v>
      </c>
      <c r="P962">
        <f>Table2[[#This Row],[WA]]-Table2[[#This Row],[Actual]]</f>
        <v>-6.6666666666669983E-2</v>
      </c>
      <c r="Q962">
        <f>_xlfn.NORM.DIST(Table2[[#This Row],[Bias_WA]],AVERAGE(Table2[Bias_WA]),_xlfn.STDEV.P(Table2[Bias_WA]),FALSE)</f>
        <v>0.43470451260022758</v>
      </c>
      <c r="R962">
        <f>ABS(Table2[[#This Row],[Bias_Arima]])</f>
        <v>0.42588720951849002</v>
      </c>
      <c r="S962">
        <f>ABS(Table2[[#This Row],[Bias_WA]])</f>
        <v>6.6666666666669983E-2</v>
      </c>
    </row>
    <row r="963" spans="1:19" x14ac:dyDescent="0.2">
      <c r="A96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communicatie2020220204</v>
      </c>
      <c r="B963" t="s">
        <v>28</v>
      </c>
      <c r="C963" s="3">
        <v>43922</v>
      </c>
      <c r="D963" s="3">
        <v>44105</v>
      </c>
      <c r="E963">
        <v>2</v>
      </c>
      <c r="F963">
        <v>3.1807983988233999</v>
      </c>
      <c r="G963">
        <v>3.2</v>
      </c>
      <c r="H963">
        <v>1.9201601176600299E-2</v>
      </c>
      <c r="I963">
        <v>0.60005003676875945</v>
      </c>
      <c r="J963">
        <v>-1.9201601176600299E-2</v>
      </c>
      <c r="K963">
        <f>_xlfn.NORM.DIST(Table2[[#This Row],[Bias_RF]],AVERAGE(Table2[Bias_RF]),_xlfn.STDEV.P(Table2[Bias_RF]),FALSE)</f>
        <v>0.37334091710182093</v>
      </c>
      <c r="L963">
        <f>VLOOKUP(Table2[[#This Row],[Key]],[1]!Table1[#Data],7,0)</f>
        <v>3.3627086475194599</v>
      </c>
      <c r="M963">
        <f>VLOOKUP(Table2[[#This Row],[Key]],[1]!Table1[#Data],8,0)</f>
        <v>3.19999999999999</v>
      </c>
      <c r="N963">
        <f>Table2[[#This Row],[Auto Arima]]-Table2[[#This Row],[Actual]]</f>
        <v>0.16270864751945968</v>
      </c>
      <c r="O963">
        <f>_xlfn.NORM.DIST(Table2[[#This Row],[Bias_Arima]],AVERAGE(Table2[Bias_Arima]),_xlfn.STDEV.P(Table2[Bias_Arima]),FALSE)</f>
        <v>0.57928116299995247</v>
      </c>
      <c r="P963">
        <f>Table2[[#This Row],[WA]]-Table2[[#This Row],[Actual]]</f>
        <v>-1.021405182655144E-14</v>
      </c>
      <c r="Q963">
        <f>_xlfn.NORM.DIST(Table2[[#This Row],[Bias_WA]],AVERAGE(Table2[Bias_WA]),_xlfn.STDEV.P(Table2[Bias_WA]),FALSE)</f>
        <v>0.3834603326335958</v>
      </c>
      <c r="R963">
        <f>ABS(Table2[[#This Row],[Bias_Arima]])</f>
        <v>0.16270864751945968</v>
      </c>
      <c r="S963">
        <f>ABS(Table2[[#This Row],[Bias_WA]])</f>
        <v>1.021405182655144E-14</v>
      </c>
    </row>
    <row r="964" spans="1:19" x14ac:dyDescent="0.2">
      <c r="A96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communicatie2020220211</v>
      </c>
      <c r="B964" t="s">
        <v>28</v>
      </c>
      <c r="C964" s="3">
        <v>43922</v>
      </c>
      <c r="D964" s="3">
        <v>44197</v>
      </c>
      <c r="E964">
        <v>3</v>
      </c>
      <c r="F964">
        <v>3.1807983988233999</v>
      </c>
      <c r="G964">
        <v>3.2</v>
      </c>
      <c r="H964">
        <v>1.9201601176600299E-2</v>
      </c>
      <c r="I964">
        <v>0.60005003676875945</v>
      </c>
      <c r="J964">
        <v>-1.9201601176600299E-2</v>
      </c>
      <c r="K964">
        <f>_xlfn.NORM.DIST(Table2[[#This Row],[Bias_RF]],AVERAGE(Table2[Bias_RF]),_xlfn.STDEV.P(Table2[Bias_RF]),FALSE)</f>
        <v>0.37334091710182093</v>
      </c>
      <c r="L964">
        <f>VLOOKUP(Table2[[#This Row],[Key]],[1]!Table1[#Data],7,0)</f>
        <v>2.9899179470073101</v>
      </c>
      <c r="M964">
        <f>VLOOKUP(Table2[[#This Row],[Key]],[1]!Table1[#Data],8,0)</f>
        <v>3.5</v>
      </c>
      <c r="N964">
        <f>Table2[[#This Row],[Auto Arima]]-Table2[[#This Row],[Actual]]</f>
        <v>-0.21008205299269012</v>
      </c>
      <c r="O964">
        <f>_xlfn.NORM.DIST(Table2[[#This Row],[Bias_Arima]],AVERAGE(Table2[Bias_Arima]),_xlfn.STDEV.P(Table2[Bias_Arima]),FALSE)</f>
        <v>0.67936124583604074</v>
      </c>
      <c r="P964">
        <f>Table2[[#This Row],[WA]]-Table2[[#This Row],[Actual]]</f>
        <v>0.29999999999999982</v>
      </c>
      <c r="Q964">
        <f>_xlfn.NORM.DIST(Table2[[#This Row],[Bias_WA]],AVERAGE(Table2[Bias_WA]),_xlfn.STDEV.P(Table2[Bias_WA]),FALSE)</f>
        <v>0.18298308707274211</v>
      </c>
      <c r="R964">
        <f>ABS(Table2[[#This Row],[Bias_Arima]])</f>
        <v>0.21008205299269012</v>
      </c>
      <c r="S964">
        <f>ABS(Table2[[#This Row],[Bias_WA]])</f>
        <v>0.29999999999999982</v>
      </c>
    </row>
    <row r="965" spans="1:19" x14ac:dyDescent="0.2">
      <c r="A96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communicatie2020220212</v>
      </c>
      <c r="B965" t="s">
        <v>28</v>
      </c>
      <c r="C965" s="3">
        <v>43922</v>
      </c>
      <c r="D965" s="3">
        <v>44287</v>
      </c>
      <c r="E965">
        <v>4</v>
      </c>
      <c r="F965">
        <v>3.1807983988233999</v>
      </c>
      <c r="G965">
        <v>3.3</v>
      </c>
      <c r="H965">
        <v>0.11920160117659991</v>
      </c>
      <c r="I965">
        <v>3.612169732624241</v>
      </c>
      <c r="J965">
        <v>-0.11920160117659991</v>
      </c>
      <c r="K965">
        <f>_xlfn.NORM.DIST(Table2[[#This Row],[Bias_RF]],AVERAGE(Table2[Bias_RF]),_xlfn.STDEV.P(Table2[Bias_RF]),FALSE)</f>
        <v>0.41664142189685266</v>
      </c>
      <c r="L965">
        <f>VLOOKUP(Table2[[#This Row],[Key]],[1]!Table1[#Data],7,0)</f>
        <v>3.56083420071998</v>
      </c>
      <c r="M965">
        <f>VLOOKUP(Table2[[#This Row],[Key]],[1]!Table1[#Data],8,0)</f>
        <v>2.86666666666666</v>
      </c>
      <c r="N965">
        <f>Table2[[#This Row],[Auto Arima]]-Table2[[#This Row],[Actual]]</f>
        <v>0.2608342007199802</v>
      </c>
      <c r="O965">
        <f>_xlfn.NORM.DIST(Table2[[#This Row],[Bias_Arima]],AVERAGE(Table2[Bias_Arima]),_xlfn.STDEV.P(Table2[Bias_Arima]),FALSE)</f>
        <v>0.51932614785544451</v>
      </c>
      <c r="P965">
        <f>Table2[[#This Row],[WA]]-Table2[[#This Row],[Actual]]</f>
        <v>-0.43333333333333979</v>
      </c>
      <c r="Q965">
        <f>_xlfn.NORM.DIST(Table2[[#This Row],[Bias_WA]],AVERAGE(Table2[Bias_WA]),_xlfn.STDEV.P(Table2[Bias_WA]),FALSE)</f>
        <v>0.67261241795071192</v>
      </c>
      <c r="R965">
        <f>ABS(Table2[[#This Row],[Bias_Arima]])</f>
        <v>0.2608342007199802</v>
      </c>
      <c r="S965">
        <f>ABS(Table2[[#This Row],[Bias_WA]])</f>
        <v>0.43333333333333979</v>
      </c>
    </row>
    <row r="966" spans="1:19" x14ac:dyDescent="0.2">
      <c r="A96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communicatie2020220213</v>
      </c>
      <c r="B966" t="s">
        <v>28</v>
      </c>
      <c r="C966" s="3">
        <v>43922</v>
      </c>
      <c r="D966" s="3">
        <v>44378</v>
      </c>
      <c r="E966">
        <v>5</v>
      </c>
      <c r="F966">
        <v>3.1807983988233999</v>
      </c>
      <c r="G966">
        <v>3.2</v>
      </c>
      <c r="H966">
        <v>1.9201601176600299E-2</v>
      </c>
      <c r="I966">
        <v>0.60005003676875945</v>
      </c>
      <c r="J966">
        <v>-1.9201601176600299E-2</v>
      </c>
      <c r="K966">
        <f>_xlfn.NORM.DIST(Table2[[#This Row],[Bias_RF]],AVERAGE(Table2[Bias_RF]),_xlfn.STDEV.P(Table2[Bias_RF]),FALSE)</f>
        <v>0.37334091710182093</v>
      </c>
      <c r="L966">
        <f>VLOOKUP(Table2[[#This Row],[Key]],[1]!Table1[#Data],7,0)</f>
        <v>3.56083420071998</v>
      </c>
      <c r="M966">
        <f>VLOOKUP(Table2[[#This Row],[Key]],[1]!Table1[#Data],8,0)</f>
        <v>2.7333333333333298</v>
      </c>
      <c r="N966">
        <f>Table2[[#This Row],[Auto Arima]]-Table2[[#This Row],[Actual]]</f>
        <v>0.36083420071997985</v>
      </c>
      <c r="O966">
        <f>_xlfn.NORM.DIST(Table2[[#This Row],[Bias_Arima]],AVERAGE(Table2[Bias_Arima]),_xlfn.STDEV.P(Table2[Bias_Arima]),FALSE)</f>
        <v>0.45138931169092972</v>
      </c>
      <c r="P966">
        <f>Table2[[#This Row],[WA]]-Table2[[#This Row],[Actual]]</f>
        <v>-0.46666666666667034</v>
      </c>
      <c r="Q966">
        <f>_xlfn.NORM.DIST(Table2[[#This Row],[Bias_WA]],AVERAGE(Table2[Bias_WA]),_xlfn.STDEV.P(Table2[Bias_WA]),FALSE)</f>
        <v>0.68511725896976483</v>
      </c>
      <c r="R966">
        <f>ABS(Table2[[#This Row],[Bias_Arima]])</f>
        <v>0.36083420071997985</v>
      </c>
      <c r="S966">
        <f>ABS(Table2[[#This Row],[Bias_WA]])</f>
        <v>0.46666666666667034</v>
      </c>
    </row>
    <row r="967" spans="1:19" x14ac:dyDescent="0.2">
      <c r="A96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communicatie2020220214</v>
      </c>
      <c r="B967" t="s">
        <v>28</v>
      </c>
      <c r="C967" s="3">
        <v>43922</v>
      </c>
      <c r="D967" s="3">
        <v>44470</v>
      </c>
      <c r="E967">
        <v>6</v>
      </c>
      <c r="F967">
        <v>3.1807983988233999</v>
      </c>
      <c r="G967">
        <v>3.6</v>
      </c>
      <c r="H967">
        <v>0.41920160117660021</v>
      </c>
      <c r="I967">
        <v>11.644488921572229</v>
      </c>
      <c r="J967">
        <v>-0.41920160117660021</v>
      </c>
      <c r="K967">
        <f>_xlfn.NORM.DIST(Table2[[#This Row],[Bias_RF]],AVERAGE(Table2[Bias_RF]),_xlfn.STDEV.P(Table2[Bias_RF]),FALSE)</f>
        <v>0.51762171358602382</v>
      </c>
      <c r="L967">
        <f>VLOOKUP(Table2[[#This Row],[Key]],[1]!Table1[#Data],7,0)</f>
        <v>3.3145556123182298</v>
      </c>
      <c r="M967">
        <f>VLOOKUP(Table2[[#This Row],[Key]],[1]!Table1[#Data],8,0)</f>
        <v>3.19999999999999</v>
      </c>
      <c r="N967">
        <f>Table2[[#This Row],[Auto Arima]]-Table2[[#This Row],[Actual]]</f>
        <v>-0.28544438768177027</v>
      </c>
      <c r="O967">
        <f>_xlfn.NORM.DIST(Table2[[#This Row],[Bias_Arima]],AVERAGE(Table2[Bias_Arima]),_xlfn.STDEV.P(Table2[Bias_Arima]),FALSE)</f>
        <v>0.66792424684555074</v>
      </c>
      <c r="P967">
        <f>Table2[[#This Row],[WA]]-Table2[[#This Row],[Actual]]</f>
        <v>-0.40000000000001013</v>
      </c>
      <c r="Q967">
        <f>_xlfn.NORM.DIST(Table2[[#This Row],[Bias_WA]],AVERAGE(Table2[Bias_WA]),_xlfn.STDEV.P(Table2[Bias_WA]),FALSE)</f>
        <v>0.65800002201620922</v>
      </c>
      <c r="R967">
        <f>ABS(Table2[[#This Row],[Bias_Arima]])</f>
        <v>0.28544438768177027</v>
      </c>
      <c r="S967">
        <f>ABS(Table2[[#This Row],[Bias_WA]])</f>
        <v>0.40000000000001013</v>
      </c>
    </row>
    <row r="968" spans="1:19" x14ac:dyDescent="0.2">
      <c r="A96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communicatie2020220221</v>
      </c>
      <c r="B968" t="s">
        <v>28</v>
      </c>
      <c r="C968" s="3">
        <v>43922</v>
      </c>
      <c r="D968" s="3">
        <v>44562</v>
      </c>
      <c r="E968">
        <v>7</v>
      </c>
      <c r="F968">
        <v>3.1676799706829128</v>
      </c>
      <c r="G968">
        <v>4.2</v>
      </c>
      <c r="H968">
        <v>1.0323200293170871</v>
      </c>
      <c r="I968">
        <v>24.579048317073511</v>
      </c>
      <c r="J968">
        <v>-1.0323200293170871</v>
      </c>
      <c r="K968">
        <f>_xlfn.NORM.DIST(Table2[[#This Row],[Bias_RF]],AVERAGE(Table2[Bias_RF]),_xlfn.STDEV.P(Table2[Bias_RF]),FALSE)</f>
        <v>0.47789502836984377</v>
      </c>
      <c r="L968">
        <f>VLOOKUP(Table2[[#This Row],[Key]],[1]!Table1[#Data],7,0)</f>
        <v>3.3145556123182298</v>
      </c>
      <c r="M968">
        <f>VLOOKUP(Table2[[#This Row],[Key]],[1]!Table1[#Data],8,0)</f>
        <v>3.5</v>
      </c>
      <c r="N968">
        <f>Table2[[#This Row],[Auto Arima]]-Table2[[#This Row],[Actual]]</f>
        <v>-0.88544438768177036</v>
      </c>
      <c r="O968">
        <f>_xlfn.NORM.DIST(Table2[[#This Row],[Bias_Arima]],AVERAGE(Table2[Bias_Arima]),_xlfn.STDEV.P(Table2[Bias_Arima]),FALSE)</f>
        <v>0.32335850956672074</v>
      </c>
      <c r="P968">
        <f>Table2[[#This Row],[WA]]-Table2[[#This Row],[Actual]]</f>
        <v>-0.70000000000000018</v>
      </c>
      <c r="Q968">
        <f>_xlfn.NORM.DIST(Table2[[#This Row],[Bias_WA]],AVERAGE(Table2[Bias_WA]),_xlfn.STDEV.P(Table2[Bias_WA]),FALSE)</f>
        <v>0.70578855065157498</v>
      </c>
      <c r="R968">
        <f>ABS(Table2[[#This Row],[Bias_Arima]])</f>
        <v>0.88544438768177036</v>
      </c>
      <c r="S968">
        <f>ABS(Table2[[#This Row],[Bias_WA]])</f>
        <v>0.70000000000000018</v>
      </c>
    </row>
    <row r="969" spans="1:19" x14ac:dyDescent="0.2">
      <c r="A96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communicatie2020220222</v>
      </c>
      <c r="B969" t="s">
        <v>28</v>
      </c>
      <c r="C969" s="3">
        <v>43922</v>
      </c>
      <c r="D969" s="3">
        <v>44652</v>
      </c>
      <c r="E969">
        <v>8</v>
      </c>
      <c r="F969">
        <v>3.1676799706829128</v>
      </c>
      <c r="G969">
        <v>3.8</v>
      </c>
      <c r="H969">
        <v>0.63232002931708697</v>
      </c>
      <c r="I969">
        <v>16.64000077150229</v>
      </c>
      <c r="J969">
        <v>-0.63232002931708697</v>
      </c>
      <c r="K969">
        <f>_xlfn.NORM.DIST(Table2[[#This Row],[Bias_RF]],AVERAGE(Table2[Bias_RF]),_xlfn.STDEV.P(Table2[Bias_RF]),FALSE)</f>
        <v>0.54521603277952335</v>
      </c>
      <c r="L969">
        <f>VLOOKUP(Table2[[#This Row],[Key]],[1]!Table1[#Data],7,0)</f>
        <v>3.3384780292250902</v>
      </c>
      <c r="M969">
        <f>VLOOKUP(Table2[[#This Row],[Key]],[1]!Table1[#Data],8,0)</f>
        <v>2.86666666666666</v>
      </c>
      <c r="N969">
        <f>Table2[[#This Row],[Auto Arima]]-Table2[[#This Row],[Actual]]</f>
        <v>-0.46152197077490964</v>
      </c>
      <c r="O969">
        <f>_xlfn.NORM.DIST(Table2[[#This Row],[Bias_Arima]],AVERAGE(Table2[Bias_Arima]),_xlfn.STDEV.P(Table2[Bias_Arima]),FALSE)</f>
        <v>0.60185619909224775</v>
      </c>
      <c r="P969">
        <f>Table2[[#This Row],[WA]]-Table2[[#This Row],[Actual]]</f>
        <v>-0.93333333333333979</v>
      </c>
      <c r="Q969">
        <f>_xlfn.NORM.DIST(Table2[[#This Row],[Bias_WA]],AVERAGE(Table2[Bias_WA]),_xlfn.STDEV.P(Table2[Bias_WA]),FALSE)</f>
        <v>0.61118960025546065</v>
      </c>
      <c r="R969">
        <f>ABS(Table2[[#This Row],[Bias_Arima]])</f>
        <v>0.46152197077490964</v>
      </c>
      <c r="S969">
        <f>ABS(Table2[[#This Row],[Bias_WA]])</f>
        <v>0.93333333333333979</v>
      </c>
    </row>
    <row r="970" spans="1:19" x14ac:dyDescent="0.2">
      <c r="A97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communicatie2020320204</v>
      </c>
      <c r="B970" t="s">
        <v>28</v>
      </c>
      <c r="C970" s="3">
        <v>44013</v>
      </c>
      <c r="D970" s="3">
        <v>44105</v>
      </c>
      <c r="E970">
        <v>1</v>
      </c>
      <c r="F970">
        <v>3.1154213583200421</v>
      </c>
      <c r="G970">
        <v>3.2</v>
      </c>
      <c r="H970">
        <v>8.45786416799581E-2</v>
      </c>
      <c r="I970">
        <v>2.643082552498691</v>
      </c>
      <c r="J970">
        <v>-8.45786416799581E-2</v>
      </c>
      <c r="K970">
        <f>_xlfn.NORM.DIST(Table2[[#This Row],[Bias_RF]],AVERAGE(Table2[Bias_RF]),_xlfn.STDEV.P(Table2[Bias_RF]),FALSE)</f>
        <v>0.40195852229781459</v>
      </c>
      <c r="L970">
        <f>VLOOKUP(Table2[[#This Row],[Key]],[1]!Table1[#Data],7,0)</f>
        <v>3.19399685681103</v>
      </c>
      <c r="M970">
        <f>VLOOKUP(Table2[[#This Row],[Key]],[1]!Table1[#Data],8,0)</f>
        <v>3.19999999999999</v>
      </c>
      <c r="N970">
        <f>Table2[[#This Row],[Auto Arima]]-Table2[[#This Row],[Actual]]</f>
        <v>-6.0031431889702169E-3</v>
      </c>
      <c r="O970">
        <f>_xlfn.NORM.DIST(Table2[[#This Row],[Bias_Arima]],AVERAGE(Table2[Bias_Arima]),_xlfn.STDEV.P(Table2[Bias_Arima]),FALSE)</f>
        <v>0.65462492750997192</v>
      </c>
      <c r="P970">
        <f>Table2[[#This Row],[WA]]-Table2[[#This Row],[Actual]]</f>
        <v>-1.021405182655144E-14</v>
      </c>
      <c r="Q970">
        <f>_xlfn.NORM.DIST(Table2[[#This Row],[Bias_WA]],AVERAGE(Table2[Bias_WA]),_xlfn.STDEV.P(Table2[Bias_WA]),FALSE)</f>
        <v>0.3834603326335958</v>
      </c>
      <c r="R970">
        <f>ABS(Table2[[#This Row],[Bias_Arima]])</f>
        <v>6.0031431889702169E-3</v>
      </c>
      <c r="S970">
        <f>ABS(Table2[[#This Row],[Bias_WA]])</f>
        <v>1.021405182655144E-14</v>
      </c>
    </row>
    <row r="971" spans="1:19" x14ac:dyDescent="0.2">
      <c r="A97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communicatie2020320211</v>
      </c>
      <c r="B971" t="s">
        <v>28</v>
      </c>
      <c r="C971" s="3">
        <v>44013</v>
      </c>
      <c r="D971" s="3">
        <v>44197</v>
      </c>
      <c r="E971">
        <v>2</v>
      </c>
      <c r="F971">
        <v>3.1154213583200421</v>
      </c>
      <c r="G971">
        <v>3.2</v>
      </c>
      <c r="H971">
        <v>8.45786416799581E-2</v>
      </c>
      <c r="I971">
        <v>2.643082552498691</v>
      </c>
      <c r="J971">
        <v>-8.45786416799581E-2</v>
      </c>
      <c r="K971">
        <f>_xlfn.NORM.DIST(Table2[[#This Row],[Bias_RF]],AVERAGE(Table2[Bias_RF]),_xlfn.STDEV.P(Table2[Bias_RF]),FALSE)</f>
        <v>0.40195852229781459</v>
      </c>
      <c r="L971">
        <f>VLOOKUP(Table2[[#This Row],[Key]],[1]!Table1[#Data],7,0)</f>
        <v>2.7912972198753798</v>
      </c>
      <c r="M971">
        <f>VLOOKUP(Table2[[#This Row],[Key]],[1]!Table1[#Data],8,0)</f>
        <v>3.5</v>
      </c>
      <c r="N971">
        <f>Table2[[#This Row],[Auto Arima]]-Table2[[#This Row],[Actual]]</f>
        <v>-0.40870278012462036</v>
      </c>
      <c r="O971">
        <f>_xlfn.NORM.DIST(Table2[[#This Row],[Bias_Arima]],AVERAGE(Table2[Bias_Arima]),_xlfn.STDEV.P(Table2[Bias_Arima]),FALSE)</f>
        <v>0.62687431365011292</v>
      </c>
      <c r="P971">
        <f>Table2[[#This Row],[WA]]-Table2[[#This Row],[Actual]]</f>
        <v>0.29999999999999982</v>
      </c>
      <c r="Q971">
        <f>_xlfn.NORM.DIST(Table2[[#This Row],[Bias_WA]],AVERAGE(Table2[Bias_WA]),_xlfn.STDEV.P(Table2[Bias_WA]),FALSE)</f>
        <v>0.18298308707274211</v>
      </c>
      <c r="R971">
        <f>ABS(Table2[[#This Row],[Bias_Arima]])</f>
        <v>0.40870278012462036</v>
      </c>
      <c r="S971">
        <f>ABS(Table2[[#This Row],[Bias_WA]])</f>
        <v>0.29999999999999982</v>
      </c>
    </row>
    <row r="972" spans="1:19" x14ac:dyDescent="0.2">
      <c r="A97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communicatie2020320212</v>
      </c>
      <c r="B972" t="s">
        <v>28</v>
      </c>
      <c r="C972" s="3">
        <v>44013</v>
      </c>
      <c r="D972" s="3">
        <v>44287</v>
      </c>
      <c r="E972">
        <v>3</v>
      </c>
      <c r="F972">
        <v>3.1154213583200421</v>
      </c>
      <c r="G972">
        <v>3.3</v>
      </c>
      <c r="H972">
        <v>0.18457864167995769</v>
      </c>
      <c r="I972">
        <v>5.5932921721199316</v>
      </c>
      <c r="J972">
        <v>-0.18457864167995769</v>
      </c>
      <c r="K972">
        <f>_xlfn.NORM.DIST(Table2[[#This Row],[Bias_RF]],AVERAGE(Table2[Bias_RF]),_xlfn.STDEV.P(Table2[Bias_RF]),FALSE)</f>
        <v>0.44312823500860499</v>
      </c>
      <c r="L972">
        <f>VLOOKUP(Table2[[#This Row],[Key]],[1]!Table1[#Data],7,0)</f>
        <v>3.39397365780462</v>
      </c>
      <c r="M972">
        <f>VLOOKUP(Table2[[#This Row],[Key]],[1]!Table1[#Data],8,0)</f>
        <v>2.86666666666666</v>
      </c>
      <c r="N972">
        <f>Table2[[#This Row],[Auto Arima]]-Table2[[#This Row],[Actual]]</f>
        <v>9.3973657804620192E-2</v>
      </c>
      <c r="O972">
        <f>_xlfn.NORM.DIST(Table2[[#This Row],[Bias_Arima]],AVERAGE(Table2[Bias_Arima]),_xlfn.STDEV.P(Table2[Bias_Arima]),FALSE)</f>
        <v>0.61499461883455719</v>
      </c>
      <c r="P972">
        <f>Table2[[#This Row],[WA]]-Table2[[#This Row],[Actual]]</f>
        <v>-0.43333333333333979</v>
      </c>
      <c r="Q972">
        <f>_xlfn.NORM.DIST(Table2[[#This Row],[Bias_WA]],AVERAGE(Table2[Bias_WA]),_xlfn.STDEV.P(Table2[Bias_WA]),FALSE)</f>
        <v>0.67261241795071192</v>
      </c>
      <c r="R972">
        <f>ABS(Table2[[#This Row],[Bias_Arima]])</f>
        <v>9.3973657804620192E-2</v>
      </c>
      <c r="S972">
        <f>ABS(Table2[[#This Row],[Bias_WA]])</f>
        <v>0.43333333333333979</v>
      </c>
    </row>
    <row r="973" spans="1:19" x14ac:dyDescent="0.2">
      <c r="A97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communicatie2020320213</v>
      </c>
      <c r="B973" t="s">
        <v>28</v>
      </c>
      <c r="C973" s="3">
        <v>44013</v>
      </c>
      <c r="D973" s="3">
        <v>44378</v>
      </c>
      <c r="E973">
        <v>4</v>
      </c>
      <c r="F973">
        <v>3.1154213583200421</v>
      </c>
      <c r="G973">
        <v>3.2</v>
      </c>
      <c r="H973">
        <v>8.45786416799581E-2</v>
      </c>
      <c r="I973">
        <v>2.643082552498691</v>
      </c>
      <c r="J973">
        <v>-8.45786416799581E-2</v>
      </c>
      <c r="K973">
        <f>_xlfn.NORM.DIST(Table2[[#This Row],[Bias_RF]],AVERAGE(Table2[Bias_RF]),_xlfn.STDEV.P(Table2[Bias_RF]),FALSE)</f>
        <v>0.40195852229781459</v>
      </c>
      <c r="L973">
        <f>VLOOKUP(Table2[[#This Row],[Key]],[1]!Table1[#Data],7,0)</f>
        <v>3.39397365780462</v>
      </c>
      <c r="M973">
        <f>VLOOKUP(Table2[[#This Row],[Key]],[1]!Table1[#Data],8,0)</f>
        <v>2.8333333333333299</v>
      </c>
      <c r="N973">
        <f>Table2[[#This Row],[Auto Arima]]-Table2[[#This Row],[Actual]]</f>
        <v>0.19397365780461984</v>
      </c>
      <c r="O973">
        <f>_xlfn.NORM.DIST(Table2[[#This Row],[Bias_Arima]],AVERAGE(Table2[Bias_Arima]),_xlfn.STDEV.P(Table2[Bias_Arima]),FALSE)</f>
        <v>0.5611686348512811</v>
      </c>
      <c r="P973">
        <f>Table2[[#This Row],[WA]]-Table2[[#This Row],[Actual]]</f>
        <v>-0.36666666666667025</v>
      </c>
      <c r="Q973">
        <f>_xlfn.NORM.DIST(Table2[[#This Row],[Bias_WA]],AVERAGE(Table2[Bias_WA]),_xlfn.STDEV.P(Table2[Bias_WA]),FALSE)</f>
        <v>0.64142811090177843</v>
      </c>
      <c r="R973">
        <f>ABS(Table2[[#This Row],[Bias_Arima]])</f>
        <v>0.19397365780461984</v>
      </c>
      <c r="S973">
        <f>ABS(Table2[[#This Row],[Bias_WA]])</f>
        <v>0.36666666666667025</v>
      </c>
    </row>
    <row r="974" spans="1:19" x14ac:dyDescent="0.2">
      <c r="A97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communicatie2020320214</v>
      </c>
      <c r="B974" t="s">
        <v>28</v>
      </c>
      <c r="C974" s="3">
        <v>44013</v>
      </c>
      <c r="D974" s="3">
        <v>44470</v>
      </c>
      <c r="E974">
        <v>5</v>
      </c>
      <c r="F974">
        <v>3.1154213583200421</v>
      </c>
      <c r="G974">
        <v>3.6</v>
      </c>
      <c r="H974">
        <v>0.48457864167995801</v>
      </c>
      <c r="I974">
        <v>13.460517824443279</v>
      </c>
      <c r="J974">
        <v>-0.48457864167995801</v>
      </c>
      <c r="K974">
        <f>_xlfn.NORM.DIST(Table2[[#This Row],[Bias_RF]],AVERAGE(Table2[Bias_RF]),_xlfn.STDEV.P(Table2[Bias_RF]),FALSE)</f>
        <v>0.53070532658825742</v>
      </c>
      <c r="L974">
        <f>VLOOKUP(Table2[[#This Row],[Key]],[1]!Table1[#Data],7,0)</f>
        <v>3.2422761520422299</v>
      </c>
      <c r="M974">
        <f>VLOOKUP(Table2[[#This Row],[Key]],[1]!Table1[#Data],8,0)</f>
        <v>3.19999999999999</v>
      </c>
      <c r="N974">
        <f>Table2[[#This Row],[Auto Arima]]-Table2[[#This Row],[Actual]]</f>
        <v>-0.35772384795777024</v>
      </c>
      <c r="O974">
        <f>_xlfn.NORM.DIST(Table2[[#This Row],[Bias_Arima]],AVERAGE(Table2[Bias_Arima]),_xlfn.STDEV.P(Table2[Bias_Arima]),FALSE)</f>
        <v>0.64700044088328756</v>
      </c>
      <c r="P974">
        <f>Table2[[#This Row],[WA]]-Table2[[#This Row],[Actual]]</f>
        <v>-0.40000000000001013</v>
      </c>
      <c r="Q974">
        <f>_xlfn.NORM.DIST(Table2[[#This Row],[Bias_WA]],AVERAGE(Table2[Bias_WA]),_xlfn.STDEV.P(Table2[Bias_WA]),FALSE)</f>
        <v>0.65800002201620922</v>
      </c>
      <c r="R974">
        <f>ABS(Table2[[#This Row],[Bias_Arima]])</f>
        <v>0.35772384795777024</v>
      </c>
      <c r="S974">
        <f>ABS(Table2[[#This Row],[Bias_WA]])</f>
        <v>0.40000000000001013</v>
      </c>
    </row>
    <row r="975" spans="1:19" x14ac:dyDescent="0.2">
      <c r="A97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communicatie2020320221</v>
      </c>
      <c r="B975" t="s">
        <v>28</v>
      </c>
      <c r="C975" s="3">
        <v>44013</v>
      </c>
      <c r="D975" s="3">
        <v>44562</v>
      </c>
      <c r="E975">
        <v>6</v>
      </c>
      <c r="F975">
        <v>3.1265603227869478</v>
      </c>
      <c r="G975">
        <v>4.2</v>
      </c>
      <c r="H975">
        <v>1.0734396772130519</v>
      </c>
      <c r="I975">
        <v>25.55808755269172</v>
      </c>
      <c r="J975">
        <v>-1.0734396772130519</v>
      </c>
      <c r="K975">
        <f>_xlfn.NORM.DIST(Table2[[#This Row],[Bias_RF]],AVERAGE(Table2[Bias_RF]),_xlfn.STDEV.P(Table2[Bias_RF]),FALSE)</f>
        <v>0.46353689384903712</v>
      </c>
      <c r="L975">
        <f>VLOOKUP(Table2[[#This Row],[Key]],[1]!Table1[#Data],7,0)</f>
        <v>3.2422761520422299</v>
      </c>
      <c r="M975">
        <f>VLOOKUP(Table2[[#This Row],[Key]],[1]!Table1[#Data],8,0)</f>
        <v>3.5</v>
      </c>
      <c r="N975">
        <f>Table2[[#This Row],[Auto Arima]]-Table2[[#This Row],[Actual]]</f>
        <v>-0.95772384795777032</v>
      </c>
      <c r="O975">
        <f>_xlfn.NORM.DIST(Table2[[#This Row],[Bias_Arima]],AVERAGE(Table2[Bias_Arima]),_xlfn.STDEV.P(Table2[Bias_Arima]),FALSE)</f>
        <v>0.27605359553945163</v>
      </c>
      <c r="P975">
        <f>Table2[[#This Row],[WA]]-Table2[[#This Row],[Actual]]</f>
        <v>-0.70000000000000018</v>
      </c>
      <c r="Q975">
        <f>_xlfn.NORM.DIST(Table2[[#This Row],[Bias_WA]],AVERAGE(Table2[Bias_WA]),_xlfn.STDEV.P(Table2[Bias_WA]),FALSE)</f>
        <v>0.70578855065157498</v>
      </c>
      <c r="R975">
        <f>ABS(Table2[[#This Row],[Bias_Arima]])</f>
        <v>0.95772384795777032</v>
      </c>
      <c r="S975">
        <f>ABS(Table2[[#This Row],[Bias_WA]])</f>
        <v>0.70000000000000018</v>
      </c>
    </row>
    <row r="976" spans="1:19" x14ac:dyDescent="0.2">
      <c r="A97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communicatie2020320222</v>
      </c>
      <c r="B976" t="s">
        <v>28</v>
      </c>
      <c r="C976" s="3">
        <v>44013</v>
      </c>
      <c r="D976" s="3">
        <v>44652</v>
      </c>
      <c r="E976">
        <v>7</v>
      </c>
      <c r="F976">
        <v>3.1265603227869478</v>
      </c>
      <c r="G976">
        <v>3.8</v>
      </c>
      <c r="H976">
        <v>0.67343967721305198</v>
      </c>
      <c r="I976">
        <v>17.72209676876453</v>
      </c>
      <c r="J976">
        <v>-0.67343967721305198</v>
      </c>
      <c r="K976">
        <f>_xlfn.NORM.DIST(Table2[[#This Row],[Bias_RF]],AVERAGE(Table2[Bias_RF]),_xlfn.STDEV.P(Table2[Bias_RF]),FALSE)</f>
        <v>0.54535112956517318</v>
      </c>
      <c r="L976">
        <f>VLOOKUP(Table2[[#This Row],[Key]],[1]!Table1[#Data],7,0)</f>
        <v>3.2649273354527502</v>
      </c>
      <c r="M976">
        <f>VLOOKUP(Table2[[#This Row],[Key]],[1]!Table1[#Data],8,0)</f>
        <v>2.86666666666666</v>
      </c>
      <c r="N976">
        <f>Table2[[#This Row],[Auto Arima]]-Table2[[#This Row],[Actual]]</f>
        <v>-0.53507266454724967</v>
      </c>
      <c r="O976">
        <f>_xlfn.NORM.DIST(Table2[[#This Row],[Bias_Arima]],AVERAGE(Table2[Bias_Arima]),_xlfn.STDEV.P(Table2[Bias_Arima]),FALSE)</f>
        <v>0.56102584941069478</v>
      </c>
      <c r="P976">
        <f>Table2[[#This Row],[WA]]-Table2[[#This Row],[Actual]]</f>
        <v>-0.93333333333333979</v>
      </c>
      <c r="Q976">
        <f>_xlfn.NORM.DIST(Table2[[#This Row],[Bias_WA]],AVERAGE(Table2[Bias_WA]),_xlfn.STDEV.P(Table2[Bias_WA]),FALSE)</f>
        <v>0.61118960025546065</v>
      </c>
      <c r="R976">
        <f>ABS(Table2[[#This Row],[Bias_Arima]])</f>
        <v>0.53507266454724967</v>
      </c>
      <c r="S976">
        <f>ABS(Table2[[#This Row],[Bias_WA]])</f>
        <v>0.93333333333333979</v>
      </c>
    </row>
    <row r="977" spans="1:19" x14ac:dyDescent="0.2">
      <c r="A97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communicatie2020320223</v>
      </c>
      <c r="B977" t="s">
        <v>28</v>
      </c>
      <c r="C977" s="3">
        <v>44013</v>
      </c>
      <c r="D977" s="3">
        <v>44743</v>
      </c>
      <c r="E977">
        <v>8</v>
      </c>
      <c r="F977">
        <v>3.1265603227869478</v>
      </c>
      <c r="G977">
        <v>3.7</v>
      </c>
      <c r="H977">
        <v>0.57343967721305233</v>
      </c>
      <c r="I977">
        <v>15.498369654406821</v>
      </c>
      <c r="J977">
        <v>-0.57343967721305233</v>
      </c>
      <c r="K977">
        <f>_xlfn.NORM.DIST(Table2[[#This Row],[Bias_RF]],AVERAGE(Table2[Bias_RF]),_xlfn.STDEV.P(Table2[Bias_RF]),FALSE)</f>
        <v>0.54203081448201673</v>
      </c>
      <c r="L977">
        <f>VLOOKUP(Table2[[#This Row],[Key]],[1]!Table1[#Data],7,0)</f>
        <v>3.2649273354527502</v>
      </c>
      <c r="M977">
        <f>VLOOKUP(Table2[[#This Row],[Key]],[1]!Table1[#Data],8,0)</f>
        <v>2.8333333333333299</v>
      </c>
      <c r="N977">
        <f>Table2[[#This Row],[Auto Arima]]-Table2[[#This Row],[Actual]]</f>
        <v>-0.43507266454725002</v>
      </c>
      <c r="O977">
        <f>_xlfn.NORM.DIST(Table2[[#This Row],[Bias_Arima]],AVERAGE(Table2[Bias_Arima]),_xlfn.STDEV.P(Table2[Bias_Arima]),FALSE)</f>
        <v>0.61488106139614007</v>
      </c>
      <c r="P977">
        <f>Table2[[#This Row],[WA]]-Table2[[#This Row],[Actual]]</f>
        <v>-0.86666666666667025</v>
      </c>
      <c r="Q977">
        <f>_xlfn.NORM.DIST(Table2[[#This Row],[Bias_WA]],AVERAGE(Table2[Bias_WA]),_xlfn.STDEV.P(Table2[Bias_WA]),FALSE)</f>
        <v>0.64822748887047799</v>
      </c>
      <c r="R977">
        <f>ABS(Table2[[#This Row],[Bias_Arima]])</f>
        <v>0.43507266454725002</v>
      </c>
      <c r="S977">
        <f>ABS(Table2[[#This Row],[Bias_WA]])</f>
        <v>0.86666666666667025</v>
      </c>
    </row>
    <row r="978" spans="1:19" x14ac:dyDescent="0.2">
      <c r="A97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communicatie2020420211</v>
      </c>
      <c r="B978" t="s">
        <v>28</v>
      </c>
      <c r="C978" s="3">
        <v>44105</v>
      </c>
      <c r="D978" s="3">
        <v>44197</v>
      </c>
      <c r="E978">
        <v>1</v>
      </c>
      <c r="F978">
        <v>3.137433411033411</v>
      </c>
      <c r="G978">
        <v>3.2</v>
      </c>
      <c r="H978">
        <v>6.2566588966589176E-2</v>
      </c>
      <c r="I978">
        <v>1.9552059052059121</v>
      </c>
      <c r="J978">
        <v>-6.2566588966589176E-2</v>
      </c>
      <c r="K978">
        <f>_xlfn.NORM.DIST(Table2[[#This Row],[Bias_RF]],AVERAGE(Table2[Bias_RF]),_xlfn.STDEV.P(Table2[Bias_RF]),FALSE)</f>
        <v>0.39243624939645583</v>
      </c>
      <c r="L978">
        <f>VLOOKUP(Table2[[#This Row],[Key]],[1]!Table1[#Data],7,0)</f>
        <v>3.4209452938318701</v>
      </c>
      <c r="M978">
        <f>VLOOKUP(Table2[[#This Row],[Key]],[1]!Table1[#Data],8,0)</f>
        <v>3.5</v>
      </c>
      <c r="N978">
        <f>Table2[[#This Row],[Auto Arima]]-Table2[[#This Row],[Actual]]</f>
        <v>0.22094529383186989</v>
      </c>
      <c r="O978">
        <f>_xlfn.NORM.DIST(Table2[[#This Row],[Bias_Arima]],AVERAGE(Table2[Bias_Arima]),_xlfn.STDEV.P(Table2[Bias_Arima]),FALSE)</f>
        <v>0.54475124302833577</v>
      </c>
      <c r="P978">
        <f>Table2[[#This Row],[WA]]-Table2[[#This Row],[Actual]]</f>
        <v>0.29999999999999982</v>
      </c>
      <c r="Q978">
        <f>_xlfn.NORM.DIST(Table2[[#This Row],[Bias_WA]],AVERAGE(Table2[Bias_WA]),_xlfn.STDEV.P(Table2[Bias_WA]),FALSE)</f>
        <v>0.18298308707274211</v>
      </c>
      <c r="R978">
        <f>ABS(Table2[[#This Row],[Bias_Arima]])</f>
        <v>0.22094529383186989</v>
      </c>
      <c r="S978">
        <f>ABS(Table2[[#This Row],[Bias_WA]])</f>
        <v>0.29999999999999982</v>
      </c>
    </row>
    <row r="979" spans="1:19" x14ac:dyDescent="0.2">
      <c r="A97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communicatie2020420212</v>
      </c>
      <c r="B979" t="s">
        <v>28</v>
      </c>
      <c r="C979" s="3">
        <v>44105</v>
      </c>
      <c r="D979" s="3">
        <v>44287</v>
      </c>
      <c r="E979">
        <v>2</v>
      </c>
      <c r="F979">
        <v>3.137433411033411</v>
      </c>
      <c r="G979">
        <v>3.3</v>
      </c>
      <c r="H979">
        <v>0.16256658896658879</v>
      </c>
      <c r="I979">
        <v>4.9262602717148134</v>
      </c>
      <c r="J979">
        <v>-0.16256658896658879</v>
      </c>
      <c r="K979">
        <f>_xlfn.NORM.DIST(Table2[[#This Row],[Bias_RF]],AVERAGE(Table2[Bias_RF]),_xlfn.STDEV.P(Table2[Bias_RF]),FALSE)</f>
        <v>0.43441488363379482</v>
      </c>
      <c r="L979">
        <f>VLOOKUP(Table2[[#This Row],[Key]],[1]!Table1[#Data],7,0)</f>
        <v>2.9289538197808498</v>
      </c>
      <c r="M979">
        <f>VLOOKUP(Table2[[#This Row],[Key]],[1]!Table1[#Data],8,0)</f>
        <v>2.86666666666666</v>
      </c>
      <c r="N979">
        <f>Table2[[#This Row],[Auto Arima]]-Table2[[#This Row],[Actual]]</f>
        <v>-0.37104618021915003</v>
      </c>
      <c r="O979">
        <f>_xlfn.NORM.DIST(Table2[[#This Row],[Bias_Arima]],AVERAGE(Table2[Bias_Arima]),_xlfn.STDEV.P(Table2[Bias_Arima]),FALSE)</f>
        <v>0.64214840875098256</v>
      </c>
      <c r="P979">
        <f>Table2[[#This Row],[WA]]-Table2[[#This Row],[Actual]]</f>
        <v>-0.43333333333333979</v>
      </c>
      <c r="Q979">
        <f>_xlfn.NORM.DIST(Table2[[#This Row],[Bias_WA]],AVERAGE(Table2[Bias_WA]),_xlfn.STDEV.P(Table2[Bias_WA]),FALSE)</f>
        <v>0.67261241795071192</v>
      </c>
      <c r="R979">
        <f>ABS(Table2[[#This Row],[Bias_Arima]])</f>
        <v>0.37104618021915003</v>
      </c>
      <c r="S979">
        <f>ABS(Table2[[#This Row],[Bias_WA]])</f>
        <v>0.43333333333333979</v>
      </c>
    </row>
    <row r="980" spans="1:19" x14ac:dyDescent="0.2">
      <c r="A98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communicatie2020420213</v>
      </c>
      <c r="B980" t="s">
        <v>28</v>
      </c>
      <c r="C980" s="3">
        <v>44105</v>
      </c>
      <c r="D980" s="3">
        <v>44378</v>
      </c>
      <c r="E980">
        <v>3</v>
      </c>
      <c r="F980">
        <v>3.137433411033411</v>
      </c>
      <c r="G980">
        <v>3.2</v>
      </c>
      <c r="H980">
        <v>6.2566588966589176E-2</v>
      </c>
      <c r="I980">
        <v>1.9552059052059121</v>
      </c>
      <c r="J980">
        <v>-6.2566588966589176E-2</v>
      </c>
      <c r="K980">
        <f>_xlfn.NORM.DIST(Table2[[#This Row],[Bias_RF]],AVERAGE(Table2[Bias_RF]),_xlfn.STDEV.P(Table2[Bias_RF]),FALSE)</f>
        <v>0.39243624939645583</v>
      </c>
      <c r="L980">
        <f>VLOOKUP(Table2[[#This Row],[Key]],[1]!Table1[#Data],7,0)</f>
        <v>2.8480205199658601</v>
      </c>
      <c r="M980">
        <f>VLOOKUP(Table2[[#This Row],[Key]],[1]!Table1[#Data],8,0)</f>
        <v>2.8333333333333299</v>
      </c>
      <c r="N980">
        <f>Table2[[#This Row],[Auto Arima]]-Table2[[#This Row],[Actual]]</f>
        <v>-0.35197948003414004</v>
      </c>
      <c r="O980">
        <f>_xlfn.NORM.DIST(Table2[[#This Row],[Bias_Arima]],AVERAGE(Table2[Bias_Arima]),_xlfn.STDEV.P(Table2[Bias_Arima]),FALSE)</f>
        <v>0.64900030509791418</v>
      </c>
      <c r="P980">
        <f>Table2[[#This Row],[WA]]-Table2[[#This Row],[Actual]]</f>
        <v>-0.36666666666667025</v>
      </c>
      <c r="Q980">
        <f>_xlfn.NORM.DIST(Table2[[#This Row],[Bias_WA]],AVERAGE(Table2[Bias_WA]),_xlfn.STDEV.P(Table2[Bias_WA]),FALSE)</f>
        <v>0.64142811090177843</v>
      </c>
      <c r="R980">
        <f>ABS(Table2[[#This Row],[Bias_Arima]])</f>
        <v>0.35197948003414004</v>
      </c>
      <c r="S980">
        <f>ABS(Table2[[#This Row],[Bias_WA]])</f>
        <v>0.36666666666667025</v>
      </c>
    </row>
    <row r="981" spans="1:19" x14ac:dyDescent="0.2">
      <c r="A98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communicatie2020420214</v>
      </c>
      <c r="B981" t="s">
        <v>28</v>
      </c>
      <c r="C981" s="3">
        <v>44105</v>
      </c>
      <c r="D981" s="3">
        <v>44470</v>
      </c>
      <c r="E981">
        <v>4</v>
      </c>
      <c r="F981">
        <v>3.137433411033411</v>
      </c>
      <c r="G981">
        <v>3.6</v>
      </c>
      <c r="H981">
        <v>0.46256658896658909</v>
      </c>
      <c r="I981">
        <v>12.849071915738589</v>
      </c>
      <c r="J981">
        <v>-0.46256658896658909</v>
      </c>
      <c r="K981">
        <f>_xlfn.NORM.DIST(Table2[[#This Row],[Bias_RF]],AVERAGE(Table2[Bias_RF]),_xlfn.STDEV.P(Table2[Bias_RF]),FALSE)</f>
        <v>0.52673346759463457</v>
      </c>
      <c r="L981">
        <f>VLOOKUP(Table2[[#This Row],[Key]],[1]!Table1[#Data],7,0)</f>
        <v>3.66746669018463</v>
      </c>
      <c r="M981">
        <f>VLOOKUP(Table2[[#This Row],[Key]],[1]!Table1[#Data],8,0)</f>
        <v>3.2</v>
      </c>
      <c r="N981">
        <f>Table2[[#This Row],[Auto Arima]]-Table2[[#This Row],[Actual]]</f>
        <v>6.7466690184629918E-2</v>
      </c>
      <c r="O981">
        <f>_xlfn.NORM.DIST(Table2[[#This Row],[Bias_Arima]],AVERAGE(Table2[Bias_Arima]),_xlfn.STDEV.P(Table2[Bias_Arima]),FALSE)</f>
        <v>0.62703812948332072</v>
      </c>
      <c r="P981">
        <f>Table2[[#This Row],[WA]]-Table2[[#This Row],[Actual]]</f>
        <v>-0.39999999999999991</v>
      </c>
      <c r="Q981">
        <f>_xlfn.NORM.DIST(Table2[[#This Row],[Bias_WA]],AVERAGE(Table2[Bias_WA]),_xlfn.STDEV.P(Table2[Bias_WA]),FALSE)</f>
        <v>0.65800002201620444</v>
      </c>
      <c r="R981">
        <f>ABS(Table2[[#This Row],[Bias_Arima]])</f>
        <v>6.7466690184629918E-2</v>
      </c>
      <c r="S981">
        <f>ABS(Table2[[#This Row],[Bias_WA]])</f>
        <v>0.39999999999999991</v>
      </c>
    </row>
    <row r="982" spans="1:19" x14ac:dyDescent="0.2">
      <c r="A98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communicatie2020420221</v>
      </c>
      <c r="B982" t="s">
        <v>28</v>
      </c>
      <c r="C982" s="3">
        <v>44105</v>
      </c>
      <c r="D982" s="3">
        <v>44562</v>
      </c>
      <c r="E982">
        <v>5</v>
      </c>
      <c r="F982">
        <v>3.1399188927902162</v>
      </c>
      <c r="G982">
        <v>4.2</v>
      </c>
      <c r="H982">
        <v>1.060081107209784</v>
      </c>
      <c r="I982">
        <v>25.240026362137709</v>
      </c>
      <c r="J982">
        <v>-1.060081107209784</v>
      </c>
      <c r="K982">
        <f>_xlfn.NORM.DIST(Table2[[#This Row],[Bias_RF]],AVERAGE(Table2[Bias_RF]),_xlfn.STDEV.P(Table2[Bias_RF]),FALSE)</f>
        <v>0.46831581776740383</v>
      </c>
      <c r="L982">
        <f>VLOOKUP(Table2[[#This Row],[Key]],[1]!Table1[#Data],7,0)</f>
        <v>3.85907658300972</v>
      </c>
      <c r="M982">
        <f>VLOOKUP(Table2[[#This Row],[Key]],[1]!Table1[#Data],8,0)</f>
        <v>3.5</v>
      </c>
      <c r="N982">
        <f>Table2[[#This Row],[Auto Arima]]-Table2[[#This Row],[Actual]]</f>
        <v>-0.34092341699028017</v>
      </c>
      <c r="O982">
        <f>_xlfn.NORM.DIST(Table2[[#This Row],[Bias_Arima]],AVERAGE(Table2[Bias_Arima]),_xlfn.STDEV.P(Table2[Bias_Arima]),FALSE)</f>
        <v>0.65269020108473474</v>
      </c>
      <c r="P982">
        <f>Table2[[#This Row],[WA]]-Table2[[#This Row],[Actual]]</f>
        <v>-0.70000000000000018</v>
      </c>
      <c r="Q982">
        <f>_xlfn.NORM.DIST(Table2[[#This Row],[Bias_WA]],AVERAGE(Table2[Bias_WA]),_xlfn.STDEV.P(Table2[Bias_WA]),FALSE)</f>
        <v>0.70578855065157498</v>
      </c>
      <c r="R982">
        <f>ABS(Table2[[#This Row],[Bias_Arima]])</f>
        <v>0.34092341699028017</v>
      </c>
      <c r="S982">
        <f>ABS(Table2[[#This Row],[Bias_WA]])</f>
        <v>0.70000000000000018</v>
      </c>
    </row>
    <row r="983" spans="1:19" x14ac:dyDescent="0.2">
      <c r="A98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communicatie2020420222</v>
      </c>
      <c r="B983" t="s">
        <v>28</v>
      </c>
      <c r="C983" s="3">
        <v>44105</v>
      </c>
      <c r="D983" s="3">
        <v>44652</v>
      </c>
      <c r="E983">
        <v>6</v>
      </c>
      <c r="F983">
        <v>3.1399188927902162</v>
      </c>
      <c r="G983">
        <v>3.8</v>
      </c>
      <c r="H983">
        <v>0.66008110720978364</v>
      </c>
      <c r="I983">
        <v>17.37055545288904</v>
      </c>
      <c r="J983">
        <v>-0.66008110720978364</v>
      </c>
      <c r="K983">
        <f>_xlfn.NORM.DIST(Table2[[#This Row],[Bias_RF]],AVERAGE(Table2[Bias_RF]),_xlfn.STDEV.P(Table2[Bias_RF]),FALSE)</f>
        <v>0.54549632283746086</v>
      </c>
      <c r="L983">
        <f>VLOOKUP(Table2[[#This Row],[Key]],[1]!Table1[#Data],7,0)</f>
        <v>3.0845063232855501</v>
      </c>
      <c r="M983">
        <f>VLOOKUP(Table2[[#This Row],[Key]],[1]!Table1[#Data],8,0)</f>
        <v>2.86666666666666</v>
      </c>
      <c r="N983">
        <f>Table2[[#This Row],[Auto Arima]]-Table2[[#This Row],[Actual]]</f>
        <v>-0.71549367671444974</v>
      </c>
      <c r="O983">
        <f>_xlfn.NORM.DIST(Table2[[#This Row],[Bias_Arima]],AVERAGE(Table2[Bias_Arima]),_xlfn.STDEV.P(Table2[Bias_Arima]),FALSE)</f>
        <v>0.44172815168204516</v>
      </c>
      <c r="P983">
        <f>Table2[[#This Row],[WA]]-Table2[[#This Row],[Actual]]</f>
        <v>-0.93333333333333979</v>
      </c>
      <c r="Q983">
        <f>_xlfn.NORM.DIST(Table2[[#This Row],[Bias_WA]],AVERAGE(Table2[Bias_WA]),_xlfn.STDEV.P(Table2[Bias_WA]),FALSE)</f>
        <v>0.61118960025546065</v>
      </c>
      <c r="R983">
        <f>ABS(Table2[[#This Row],[Bias_Arima]])</f>
        <v>0.71549367671444974</v>
      </c>
      <c r="S983">
        <f>ABS(Table2[[#This Row],[Bias_WA]])</f>
        <v>0.93333333333333979</v>
      </c>
    </row>
    <row r="984" spans="1:19" x14ac:dyDescent="0.2">
      <c r="A98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communicatie2020420223</v>
      </c>
      <c r="B984" t="s">
        <v>28</v>
      </c>
      <c r="C984" s="3">
        <v>44105</v>
      </c>
      <c r="D984" s="3">
        <v>44743</v>
      </c>
      <c r="E984">
        <v>7</v>
      </c>
      <c r="F984">
        <v>3.1399188927902162</v>
      </c>
      <c r="G984">
        <v>3.7</v>
      </c>
      <c r="H984">
        <v>0.56008110720978399</v>
      </c>
      <c r="I984">
        <v>15.13732722188605</v>
      </c>
      <c r="J984">
        <v>-0.56008110720978399</v>
      </c>
      <c r="K984">
        <f>_xlfn.NORM.DIST(Table2[[#This Row],[Bias_RF]],AVERAGE(Table2[Bias_RF]),_xlfn.STDEV.P(Table2[Bias_RF]),FALSE)</f>
        <v>0.54082263493775606</v>
      </c>
      <c r="L984">
        <f>VLOOKUP(Table2[[#This Row],[Key]],[1]!Table1[#Data],7,0)</f>
        <v>3.06907501366</v>
      </c>
      <c r="M984">
        <f>VLOOKUP(Table2[[#This Row],[Key]],[1]!Table1[#Data],8,0)</f>
        <v>2.8333333333333299</v>
      </c>
      <c r="N984">
        <f>Table2[[#This Row],[Auto Arima]]-Table2[[#This Row],[Actual]]</f>
        <v>-0.63092498634000016</v>
      </c>
      <c r="O984">
        <f>_xlfn.NORM.DIST(Table2[[#This Row],[Bias_Arima]],AVERAGE(Table2[Bias_Arima]),_xlfn.STDEV.P(Table2[Bias_Arima]),FALSE)</f>
        <v>0.49997711174976689</v>
      </c>
      <c r="P984">
        <f>Table2[[#This Row],[WA]]-Table2[[#This Row],[Actual]]</f>
        <v>-0.86666666666667025</v>
      </c>
      <c r="Q984">
        <f>_xlfn.NORM.DIST(Table2[[#This Row],[Bias_WA]],AVERAGE(Table2[Bias_WA]),_xlfn.STDEV.P(Table2[Bias_WA]),FALSE)</f>
        <v>0.64822748887047799</v>
      </c>
      <c r="R984">
        <f>ABS(Table2[[#This Row],[Bias_Arima]])</f>
        <v>0.63092498634000016</v>
      </c>
      <c r="S984">
        <f>ABS(Table2[[#This Row],[Bias_WA]])</f>
        <v>0.86666666666667025</v>
      </c>
    </row>
    <row r="985" spans="1:19" x14ac:dyDescent="0.2">
      <c r="A98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communicatie2020420224</v>
      </c>
      <c r="B985" t="s">
        <v>28</v>
      </c>
      <c r="C985" s="3">
        <v>44105</v>
      </c>
      <c r="D985" s="3">
        <v>44835</v>
      </c>
      <c r="E985">
        <v>8</v>
      </c>
      <c r="F985">
        <v>3.1399188927902162</v>
      </c>
      <c r="G985">
        <v>3.8</v>
      </c>
      <c r="H985">
        <v>0.66008110720978364</v>
      </c>
      <c r="I985">
        <v>17.37055545288904</v>
      </c>
      <c r="J985">
        <v>-0.66008110720978364</v>
      </c>
      <c r="K985">
        <f>_xlfn.NORM.DIST(Table2[[#This Row],[Bias_RF]],AVERAGE(Table2[Bias_RF]),_xlfn.STDEV.P(Table2[Bias_RF]),FALSE)</f>
        <v>0.54549632283746086</v>
      </c>
      <c r="L985">
        <f>VLOOKUP(Table2[[#This Row],[Key]],[1]!Table1[#Data],7,0)</f>
        <v>3.7218268571853401</v>
      </c>
      <c r="M985">
        <f>VLOOKUP(Table2[[#This Row],[Key]],[1]!Table1[#Data],8,0)</f>
        <v>3.2</v>
      </c>
      <c r="N985">
        <f>Table2[[#This Row],[Auto Arima]]-Table2[[#This Row],[Actual]]</f>
        <v>-7.8173142814659702E-2</v>
      </c>
      <c r="O985">
        <f>_xlfn.NORM.DIST(Table2[[#This Row],[Bias_Arima]],AVERAGE(Table2[Bias_Arima]),_xlfn.STDEV.P(Table2[Bias_Arima]),FALSE)</f>
        <v>0.6725293241564253</v>
      </c>
      <c r="P985">
        <f>Table2[[#This Row],[WA]]-Table2[[#This Row],[Actual]]</f>
        <v>-0.59999999999999964</v>
      </c>
      <c r="Q985">
        <f>_xlfn.NORM.DIST(Table2[[#This Row],[Bias_WA]],AVERAGE(Table2[Bias_WA]),_xlfn.STDEV.P(Table2[Bias_WA]),FALSE)</f>
        <v>0.71182880125825776</v>
      </c>
      <c r="R985">
        <f>ABS(Table2[[#This Row],[Bias_Arima]])</f>
        <v>7.8173142814659702E-2</v>
      </c>
      <c r="S985">
        <f>ABS(Table2[[#This Row],[Bias_WA]])</f>
        <v>0.59999999999999964</v>
      </c>
    </row>
    <row r="986" spans="1:19" x14ac:dyDescent="0.2">
      <c r="A98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communicatie2021120212</v>
      </c>
      <c r="B986" t="s">
        <v>28</v>
      </c>
      <c r="C986" s="3">
        <v>44197</v>
      </c>
      <c r="D986" s="3">
        <v>44287</v>
      </c>
      <c r="E986">
        <v>1</v>
      </c>
      <c r="F986">
        <v>3.1515683927183931</v>
      </c>
      <c r="G986">
        <v>3.3</v>
      </c>
      <c r="H986">
        <v>0.14843160728160679</v>
      </c>
      <c r="I986">
        <v>4.497927493382023</v>
      </c>
      <c r="J986">
        <v>-0.14843160728160679</v>
      </c>
      <c r="K986">
        <f>_xlfn.NORM.DIST(Table2[[#This Row],[Bias_RF]],AVERAGE(Table2[Bias_RF]),_xlfn.STDEV.P(Table2[Bias_RF]),FALSE)</f>
        <v>0.42870535452529995</v>
      </c>
      <c r="L986">
        <f>VLOOKUP(Table2[[#This Row],[Key]],[1]!Table1[#Data],7,0)</f>
        <v>2.92529278973061</v>
      </c>
      <c r="M986">
        <f>VLOOKUP(Table2[[#This Row],[Key]],[1]!Table1[#Data],8,0)</f>
        <v>2.86666666666666</v>
      </c>
      <c r="N986">
        <f>Table2[[#This Row],[Auto Arima]]-Table2[[#This Row],[Actual]]</f>
        <v>-0.3747072102693898</v>
      </c>
      <c r="O986">
        <f>_xlfn.NORM.DIST(Table2[[#This Row],[Bias_Arima]],AVERAGE(Table2[Bias_Arima]),_xlfn.STDEV.P(Table2[Bias_Arima]),FALSE)</f>
        <v>0.64076340174012225</v>
      </c>
      <c r="P986">
        <f>Table2[[#This Row],[WA]]-Table2[[#This Row],[Actual]]</f>
        <v>-0.43333333333333979</v>
      </c>
      <c r="Q986">
        <f>_xlfn.NORM.DIST(Table2[[#This Row],[Bias_WA]],AVERAGE(Table2[Bias_WA]),_xlfn.STDEV.P(Table2[Bias_WA]),FALSE)</f>
        <v>0.67261241795071192</v>
      </c>
      <c r="R986">
        <f>ABS(Table2[[#This Row],[Bias_Arima]])</f>
        <v>0.3747072102693898</v>
      </c>
      <c r="S986">
        <f>ABS(Table2[[#This Row],[Bias_WA]])</f>
        <v>0.43333333333333979</v>
      </c>
    </row>
    <row r="987" spans="1:19" x14ac:dyDescent="0.2">
      <c r="A98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communicatie2021120213</v>
      </c>
      <c r="B987" t="s">
        <v>28</v>
      </c>
      <c r="C987" s="3">
        <v>44197</v>
      </c>
      <c r="D987" s="3">
        <v>44378</v>
      </c>
      <c r="E987">
        <v>2</v>
      </c>
      <c r="F987">
        <v>3.1515683927183931</v>
      </c>
      <c r="G987">
        <v>3.2</v>
      </c>
      <c r="H987">
        <v>4.8431607281607107E-2</v>
      </c>
      <c r="I987">
        <v>1.5134877275502221</v>
      </c>
      <c r="J987">
        <v>-4.8431607281607107E-2</v>
      </c>
      <c r="K987">
        <f>_xlfn.NORM.DIST(Table2[[#This Row],[Bias_RF]],AVERAGE(Table2[Bias_RF]),_xlfn.STDEV.P(Table2[Bias_RF]),FALSE)</f>
        <v>0.38625628141345436</v>
      </c>
      <c r="L987">
        <f>VLOOKUP(Table2[[#This Row],[Key]],[1]!Table1[#Data],7,0)</f>
        <v>2.8429553642489598</v>
      </c>
      <c r="M987">
        <f>VLOOKUP(Table2[[#This Row],[Key]],[1]!Table1[#Data],8,0)</f>
        <v>2.8333333333333299</v>
      </c>
      <c r="N987">
        <f>Table2[[#This Row],[Auto Arima]]-Table2[[#This Row],[Actual]]</f>
        <v>-0.3570446357510404</v>
      </c>
      <c r="O987">
        <f>_xlfn.NORM.DIST(Table2[[#This Row],[Bias_Arima]],AVERAGE(Table2[Bias_Arima]),_xlfn.STDEV.P(Table2[Bias_Arima]),FALSE)</f>
        <v>0.64723982598384566</v>
      </c>
      <c r="P987">
        <f>Table2[[#This Row],[WA]]-Table2[[#This Row],[Actual]]</f>
        <v>-0.36666666666667025</v>
      </c>
      <c r="Q987">
        <f>_xlfn.NORM.DIST(Table2[[#This Row],[Bias_WA]],AVERAGE(Table2[Bias_WA]),_xlfn.STDEV.P(Table2[Bias_WA]),FALSE)</f>
        <v>0.64142811090177843</v>
      </c>
      <c r="R987">
        <f>ABS(Table2[[#This Row],[Bias_Arima]])</f>
        <v>0.3570446357510404</v>
      </c>
      <c r="S987">
        <f>ABS(Table2[[#This Row],[Bias_WA]])</f>
        <v>0.36666666666667025</v>
      </c>
    </row>
    <row r="988" spans="1:19" x14ac:dyDescent="0.2">
      <c r="A98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communicatie2021120214</v>
      </c>
      <c r="B988" t="s">
        <v>28</v>
      </c>
      <c r="C988" s="3">
        <v>44197</v>
      </c>
      <c r="D988" s="3">
        <v>44470</v>
      </c>
      <c r="E988">
        <v>3</v>
      </c>
      <c r="F988">
        <v>3.1515683927183931</v>
      </c>
      <c r="G988">
        <v>3.6</v>
      </c>
      <c r="H988">
        <v>0.44843160728160703</v>
      </c>
      <c r="I988">
        <v>12.456433535600191</v>
      </c>
      <c r="J988">
        <v>-0.44843160728160703</v>
      </c>
      <c r="K988">
        <f>_xlfn.NORM.DIST(Table2[[#This Row],[Bias_RF]],AVERAGE(Table2[Bias_RF]),_xlfn.STDEV.P(Table2[Bias_RF]),FALSE)</f>
        <v>0.52394830949297422</v>
      </c>
      <c r="L988">
        <f>VLOOKUP(Table2[[#This Row],[Key]],[1]!Table1[#Data],7,0)</f>
        <v>3.6971333912307398</v>
      </c>
      <c r="M988">
        <f>VLOOKUP(Table2[[#This Row],[Key]],[1]!Table1[#Data],8,0)</f>
        <v>3.2</v>
      </c>
      <c r="N988">
        <f>Table2[[#This Row],[Auto Arima]]-Table2[[#This Row],[Actual]]</f>
        <v>9.7133391230739718E-2</v>
      </c>
      <c r="O988">
        <f>_xlfn.NORM.DIST(Table2[[#This Row],[Bias_Arima]],AVERAGE(Table2[Bias_Arima]),_xlfn.STDEV.P(Table2[Bias_Arima]),FALSE)</f>
        <v>0.61349073215876426</v>
      </c>
      <c r="P988">
        <f>Table2[[#This Row],[WA]]-Table2[[#This Row],[Actual]]</f>
        <v>-0.39999999999999991</v>
      </c>
      <c r="Q988">
        <f>_xlfn.NORM.DIST(Table2[[#This Row],[Bias_WA]],AVERAGE(Table2[Bias_WA]),_xlfn.STDEV.P(Table2[Bias_WA]),FALSE)</f>
        <v>0.65800002201620444</v>
      </c>
      <c r="R988">
        <f>ABS(Table2[[#This Row],[Bias_Arima]])</f>
        <v>9.7133391230739718E-2</v>
      </c>
      <c r="S988">
        <f>ABS(Table2[[#This Row],[Bias_WA]])</f>
        <v>0.39999999999999991</v>
      </c>
    </row>
    <row r="989" spans="1:19" x14ac:dyDescent="0.2">
      <c r="A98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communicatie2021120221</v>
      </c>
      <c r="B989" t="s">
        <v>28</v>
      </c>
      <c r="C989" s="3">
        <v>44197</v>
      </c>
      <c r="D989" s="3">
        <v>44562</v>
      </c>
      <c r="E989">
        <v>4</v>
      </c>
      <c r="F989">
        <v>3.1415525376584199</v>
      </c>
      <c r="G989">
        <v>4.2</v>
      </c>
      <c r="H989">
        <v>1.05844746234158</v>
      </c>
      <c r="I989">
        <v>25.2011300557519</v>
      </c>
      <c r="J989">
        <v>-1.05844746234158</v>
      </c>
      <c r="K989">
        <f>_xlfn.NORM.DIST(Table2[[#This Row],[Bias_RF]],AVERAGE(Table2[Bias_RF]),_xlfn.STDEV.P(Table2[Bias_RF]),FALSE)</f>
        <v>0.46889287617680636</v>
      </c>
      <c r="L989">
        <f>VLOOKUP(Table2[[#This Row],[Key]],[1]!Table1[#Data],7,0)</f>
        <v>3.8018488014924201</v>
      </c>
      <c r="M989">
        <f>VLOOKUP(Table2[[#This Row],[Key]],[1]!Table1[#Data],8,0)</f>
        <v>3.4</v>
      </c>
      <c r="N989">
        <f>Table2[[#This Row],[Auto Arima]]-Table2[[#This Row],[Actual]]</f>
        <v>-0.39815119850758007</v>
      </c>
      <c r="O989">
        <f>_xlfn.NORM.DIST(Table2[[#This Row],[Bias_Arima]],AVERAGE(Table2[Bias_Arima]),_xlfn.STDEV.P(Table2[Bias_Arima]),FALSE)</f>
        <v>0.63138015358653243</v>
      </c>
      <c r="P989">
        <f>Table2[[#This Row],[WA]]-Table2[[#This Row],[Actual]]</f>
        <v>-0.80000000000000027</v>
      </c>
      <c r="Q989">
        <f>_xlfn.NORM.DIST(Table2[[#This Row],[Bias_WA]],AVERAGE(Table2[Bias_WA]),_xlfn.STDEV.P(Table2[Bias_WA]),FALSE)</f>
        <v>0.67783368585837833</v>
      </c>
      <c r="R989">
        <f>ABS(Table2[[#This Row],[Bias_Arima]])</f>
        <v>0.39815119850758007</v>
      </c>
      <c r="S989">
        <f>ABS(Table2[[#This Row],[Bias_WA]])</f>
        <v>0.80000000000000027</v>
      </c>
    </row>
    <row r="990" spans="1:19" x14ac:dyDescent="0.2">
      <c r="A99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communicatie2021120222</v>
      </c>
      <c r="B990" t="s">
        <v>28</v>
      </c>
      <c r="C990" s="3">
        <v>44197</v>
      </c>
      <c r="D990" s="3">
        <v>44652</v>
      </c>
      <c r="E990">
        <v>5</v>
      </c>
      <c r="F990">
        <v>3.1415525376584199</v>
      </c>
      <c r="G990">
        <v>3.8</v>
      </c>
      <c r="H990">
        <v>0.65844746234157947</v>
      </c>
      <c r="I990">
        <v>17.327564798462621</v>
      </c>
      <c r="J990">
        <v>-0.65844746234157947</v>
      </c>
      <c r="K990">
        <f>_xlfn.NORM.DIST(Table2[[#This Row],[Bias_RF]],AVERAGE(Table2[Bias_RF]),_xlfn.STDEV.P(Table2[Bias_RF]),FALSE)</f>
        <v>0.5455015912094493</v>
      </c>
      <c r="L990">
        <f>VLOOKUP(Table2[[#This Row],[Key]],[1]!Table1[#Data],7,0)</f>
        <v>3.1040579309116199</v>
      </c>
      <c r="M990">
        <f>VLOOKUP(Table2[[#This Row],[Key]],[1]!Table1[#Data],8,0)</f>
        <v>2.86666666666666</v>
      </c>
      <c r="N990">
        <f>Table2[[#This Row],[Auto Arima]]-Table2[[#This Row],[Actual]]</f>
        <v>-0.69594206908837997</v>
      </c>
      <c r="O990">
        <f>_xlfn.NORM.DIST(Table2[[#This Row],[Bias_Arima]],AVERAGE(Table2[Bias_Arima]),_xlfn.STDEV.P(Table2[Bias_Arima]),FALSE)</f>
        <v>0.45540333859837384</v>
      </c>
      <c r="P990">
        <f>Table2[[#This Row],[WA]]-Table2[[#This Row],[Actual]]</f>
        <v>-0.93333333333333979</v>
      </c>
      <c r="Q990">
        <f>_xlfn.NORM.DIST(Table2[[#This Row],[Bias_WA]],AVERAGE(Table2[Bias_WA]),_xlfn.STDEV.P(Table2[Bias_WA]),FALSE)</f>
        <v>0.61118960025546065</v>
      </c>
      <c r="R990">
        <f>ABS(Table2[[#This Row],[Bias_Arima]])</f>
        <v>0.69594206908837997</v>
      </c>
      <c r="S990">
        <f>ABS(Table2[[#This Row],[Bias_WA]])</f>
        <v>0.93333333333333979</v>
      </c>
    </row>
    <row r="991" spans="1:19" x14ac:dyDescent="0.2">
      <c r="A99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communicatie2021120223</v>
      </c>
      <c r="B991" t="s">
        <v>28</v>
      </c>
      <c r="C991" s="3">
        <v>44197</v>
      </c>
      <c r="D991" s="3">
        <v>44743</v>
      </c>
      <c r="E991">
        <v>6</v>
      </c>
      <c r="F991">
        <v>3.1415525376584199</v>
      </c>
      <c r="G991">
        <v>3.7</v>
      </c>
      <c r="H991">
        <v>0.55844746234157983</v>
      </c>
      <c r="I991">
        <v>15.09317465788053</v>
      </c>
      <c r="J991">
        <v>-0.55844746234157983</v>
      </c>
      <c r="K991">
        <f>_xlfn.NORM.DIST(Table2[[#This Row],[Bias_RF]],AVERAGE(Table2[Bias_RF]),_xlfn.STDEV.P(Table2[Bias_RF]),FALSE)</f>
        <v>0.54066268984850563</v>
      </c>
      <c r="L991">
        <f>VLOOKUP(Table2[[#This Row],[Key]],[1]!Table1[#Data],7,0)</f>
        <v>3.0895150217794298</v>
      </c>
      <c r="M991">
        <f>VLOOKUP(Table2[[#This Row],[Key]],[1]!Table1[#Data],8,0)</f>
        <v>2.8333333333333299</v>
      </c>
      <c r="N991">
        <f>Table2[[#This Row],[Auto Arima]]-Table2[[#This Row],[Actual]]</f>
        <v>-0.61048497822057035</v>
      </c>
      <c r="O991">
        <f>_xlfn.NORM.DIST(Table2[[#This Row],[Bias_Arima]],AVERAGE(Table2[Bias_Arima]),_xlfn.STDEV.P(Table2[Bias_Arima]),FALSE)</f>
        <v>0.51356384819376821</v>
      </c>
      <c r="P991">
        <f>Table2[[#This Row],[WA]]-Table2[[#This Row],[Actual]]</f>
        <v>-0.86666666666667025</v>
      </c>
      <c r="Q991">
        <f>_xlfn.NORM.DIST(Table2[[#This Row],[Bias_WA]],AVERAGE(Table2[Bias_WA]),_xlfn.STDEV.P(Table2[Bias_WA]),FALSE)</f>
        <v>0.64822748887047799</v>
      </c>
      <c r="R991">
        <f>ABS(Table2[[#This Row],[Bias_Arima]])</f>
        <v>0.61048497822057035</v>
      </c>
      <c r="S991">
        <f>ABS(Table2[[#This Row],[Bias_WA]])</f>
        <v>0.86666666666667025</v>
      </c>
    </row>
    <row r="992" spans="1:19" x14ac:dyDescent="0.2">
      <c r="A99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communicatie2021120224</v>
      </c>
      <c r="B992" t="s">
        <v>28</v>
      </c>
      <c r="C992" s="3">
        <v>44197</v>
      </c>
      <c r="D992" s="3">
        <v>44835</v>
      </c>
      <c r="E992">
        <v>7</v>
      </c>
      <c r="F992">
        <v>3.1415525376584199</v>
      </c>
      <c r="G992">
        <v>3.8</v>
      </c>
      <c r="H992">
        <v>0.65844746234157947</v>
      </c>
      <c r="I992">
        <v>17.327564798462621</v>
      </c>
      <c r="J992">
        <v>-0.65844746234157947</v>
      </c>
      <c r="K992">
        <f>_xlfn.NORM.DIST(Table2[[#This Row],[Bias_RF]],AVERAGE(Table2[Bias_RF]),_xlfn.STDEV.P(Table2[Bias_RF]),FALSE)</f>
        <v>0.5455015912094493</v>
      </c>
      <c r="L992">
        <f>VLOOKUP(Table2[[#This Row],[Key]],[1]!Table1[#Data],7,0)</f>
        <v>3.76240444713283</v>
      </c>
      <c r="M992">
        <f>VLOOKUP(Table2[[#This Row],[Key]],[1]!Table1[#Data],8,0)</f>
        <v>3.2</v>
      </c>
      <c r="N992">
        <f>Table2[[#This Row],[Auto Arima]]-Table2[[#This Row],[Actual]]</f>
        <v>-3.7595552867169868E-2</v>
      </c>
      <c r="O992">
        <f>_xlfn.NORM.DIST(Table2[[#This Row],[Bias_Arima]],AVERAGE(Table2[Bias_Arima]),_xlfn.STDEV.P(Table2[Bias_Arima]),FALSE)</f>
        <v>0.66364120393961179</v>
      </c>
      <c r="P992">
        <f>Table2[[#This Row],[WA]]-Table2[[#This Row],[Actual]]</f>
        <v>-0.59999999999999964</v>
      </c>
      <c r="Q992">
        <f>_xlfn.NORM.DIST(Table2[[#This Row],[Bias_WA]],AVERAGE(Table2[Bias_WA]),_xlfn.STDEV.P(Table2[Bias_WA]),FALSE)</f>
        <v>0.71182880125825776</v>
      </c>
      <c r="R992">
        <f>ABS(Table2[[#This Row],[Bias_Arima]])</f>
        <v>3.7595552867169868E-2</v>
      </c>
      <c r="S992">
        <f>ABS(Table2[[#This Row],[Bias_WA]])</f>
        <v>0.59999999999999964</v>
      </c>
    </row>
    <row r="993" spans="1:19" x14ac:dyDescent="0.2">
      <c r="A99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communicatie2021120231</v>
      </c>
      <c r="B993" t="s">
        <v>28</v>
      </c>
      <c r="C993" s="3">
        <v>44197</v>
      </c>
      <c r="D993" s="3">
        <v>44927</v>
      </c>
      <c r="E993">
        <v>8</v>
      </c>
      <c r="F993">
        <v>3.0218362705921531</v>
      </c>
      <c r="G993">
        <v>4.2</v>
      </c>
      <c r="H993">
        <v>1.1781637294078471</v>
      </c>
      <c r="I993">
        <v>28.051517366853499</v>
      </c>
      <c r="J993">
        <v>-1.1781637294078471</v>
      </c>
      <c r="K993">
        <f>_xlfn.NORM.DIST(Table2[[#This Row],[Bias_RF]],AVERAGE(Table2[Bias_RF]),_xlfn.STDEV.P(Table2[Bias_RF]),FALSE)</f>
        <v>0.42280737975025046</v>
      </c>
      <c r="L993">
        <f>VLOOKUP(Table2[[#This Row],[Key]],[1]!Table1[#Data],7,0)</f>
        <v>3.8572341304598998</v>
      </c>
      <c r="M993">
        <f>VLOOKUP(Table2[[#This Row],[Key]],[1]!Table1[#Data],8,0)</f>
        <v>3.4</v>
      </c>
      <c r="N993">
        <f>Table2[[#This Row],[Auto Arima]]-Table2[[#This Row],[Actual]]</f>
        <v>-0.34276586954010035</v>
      </c>
      <c r="O993">
        <f>_xlfn.NORM.DIST(Table2[[#This Row],[Bias_Arima]],AVERAGE(Table2[Bias_Arima]),_xlfn.STDEV.P(Table2[Bias_Arima]),FALSE)</f>
        <v>0.6520899637288452</v>
      </c>
      <c r="P993">
        <f>Table2[[#This Row],[WA]]-Table2[[#This Row],[Actual]]</f>
        <v>-0.80000000000000027</v>
      </c>
      <c r="Q993">
        <f>_xlfn.NORM.DIST(Table2[[#This Row],[Bias_WA]],AVERAGE(Table2[Bias_WA]),_xlfn.STDEV.P(Table2[Bias_WA]),FALSE)</f>
        <v>0.67783368585837833</v>
      </c>
      <c r="R993">
        <f>ABS(Table2[[#This Row],[Bias_Arima]])</f>
        <v>0.34276586954010035</v>
      </c>
      <c r="S993">
        <f>ABS(Table2[[#This Row],[Bias_WA]])</f>
        <v>0.80000000000000027</v>
      </c>
    </row>
    <row r="994" spans="1:19" x14ac:dyDescent="0.2">
      <c r="A99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communicatie2021220213</v>
      </c>
      <c r="B994" t="s">
        <v>28</v>
      </c>
      <c r="C994" s="3">
        <v>44287</v>
      </c>
      <c r="D994" s="3">
        <v>44378</v>
      </c>
      <c r="E994">
        <v>1</v>
      </c>
      <c r="F994">
        <v>3.1762827979210342</v>
      </c>
      <c r="G994">
        <v>3.2</v>
      </c>
      <c r="H994">
        <v>2.371720207896599E-2</v>
      </c>
      <c r="I994">
        <v>0.74116256496768729</v>
      </c>
      <c r="J994">
        <v>-2.371720207896599E-2</v>
      </c>
      <c r="K994">
        <f>_xlfn.NORM.DIST(Table2[[#This Row],[Bias_RF]],AVERAGE(Table2[Bias_RF]),_xlfn.STDEV.P(Table2[Bias_RF]),FALSE)</f>
        <v>0.37534673288376685</v>
      </c>
      <c r="L994">
        <f>VLOOKUP(Table2[[#This Row],[Key]],[1]!Table1[#Data],7,0)</f>
        <v>3.02352611533603</v>
      </c>
      <c r="M994">
        <f>VLOOKUP(Table2[[#This Row],[Key]],[1]!Table1[#Data],8,0)</f>
        <v>2.8333333333333299</v>
      </c>
      <c r="N994">
        <f>Table2[[#This Row],[Auto Arima]]-Table2[[#This Row],[Actual]]</f>
        <v>-0.17647388466397018</v>
      </c>
      <c r="O994">
        <f>_xlfn.NORM.DIST(Table2[[#This Row],[Bias_Arima]],AVERAGE(Table2[Bias_Arima]),_xlfn.STDEV.P(Table2[Bias_Arima]),FALSE)</f>
        <v>0.68088268890480053</v>
      </c>
      <c r="P994">
        <f>Table2[[#This Row],[WA]]-Table2[[#This Row],[Actual]]</f>
        <v>-0.36666666666667025</v>
      </c>
      <c r="Q994">
        <f>_xlfn.NORM.DIST(Table2[[#This Row],[Bias_WA]],AVERAGE(Table2[Bias_WA]),_xlfn.STDEV.P(Table2[Bias_WA]),FALSE)</f>
        <v>0.64142811090177843</v>
      </c>
      <c r="R994">
        <f>ABS(Table2[[#This Row],[Bias_Arima]])</f>
        <v>0.17647388466397018</v>
      </c>
      <c r="S994">
        <f>ABS(Table2[[#This Row],[Bias_WA]])</f>
        <v>0.36666666666667025</v>
      </c>
    </row>
    <row r="995" spans="1:19" x14ac:dyDescent="0.2">
      <c r="A99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communicatie2021220214</v>
      </c>
      <c r="B995" t="s">
        <v>28</v>
      </c>
      <c r="C995" s="3">
        <v>44287</v>
      </c>
      <c r="D995" s="3">
        <v>44470</v>
      </c>
      <c r="E995">
        <v>2</v>
      </c>
      <c r="F995">
        <v>3.1762827979210342</v>
      </c>
      <c r="G995">
        <v>3.6</v>
      </c>
      <c r="H995">
        <v>0.4237172020789659</v>
      </c>
      <c r="I995">
        <v>11.76992227997127</v>
      </c>
      <c r="J995">
        <v>-0.4237172020789659</v>
      </c>
      <c r="K995">
        <f>_xlfn.NORM.DIST(Table2[[#This Row],[Bias_RF]],AVERAGE(Table2[Bias_RF]),_xlfn.STDEV.P(Table2[Bias_RF]),FALSE)</f>
        <v>0.51864817407292352</v>
      </c>
      <c r="L995">
        <f>VLOOKUP(Table2[[#This Row],[Key]],[1]!Table1[#Data],7,0)</f>
        <v>3.7041156612373101</v>
      </c>
      <c r="M995">
        <f>VLOOKUP(Table2[[#This Row],[Key]],[1]!Table1[#Data],8,0)</f>
        <v>3.2</v>
      </c>
      <c r="N995">
        <f>Table2[[#This Row],[Auto Arima]]-Table2[[#This Row],[Actual]]</f>
        <v>0.10411566123730998</v>
      </c>
      <c r="O995">
        <f>_xlfn.NORM.DIST(Table2[[#This Row],[Bias_Arima]],AVERAGE(Table2[Bias_Arima]),_xlfn.STDEV.P(Table2[Bias_Arima]),FALSE)</f>
        <v>0.61011758879781408</v>
      </c>
      <c r="P995">
        <f>Table2[[#This Row],[WA]]-Table2[[#This Row],[Actual]]</f>
        <v>-0.39999999999999991</v>
      </c>
      <c r="Q995">
        <f>_xlfn.NORM.DIST(Table2[[#This Row],[Bias_WA]],AVERAGE(Table2[Bias_WA]),_xlfn.STDEV.P(Table2[Bias_WA]),FALSE)</f>
        <v>0.65800002201620444</v>
      </c>
      <c r="R995">
        <f>ABS(Table2[[#This Row],[Bias_Arima]])</f>
        <v>0.10411566123730998</v>
      </c>
      <c r="S995">
        <f>ABS(Table2[[#This Row],[Bias_WA]])</f>
        <v>0.39999999999999991</v>
      </c>
    </row>
    <row r="996" spans="1:19" x14ac:dyDescent="0.2">
      <c r="A99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communicatie2021220221</v>
      </c>
      <c r="B996" t="s">
        <v>28</v>
      </c>
      <c r="C996" s="3">
        <v>44287</v>
      </c>
      <c r="D996" s="3">
        <v>44562</v>
      </c>
      <c r="E996">
        <v>3</v>
      </c>
      <c r="F996">
        <v>3.1521506730197921</v>
      </c>
      <c r="G996">
        <v>4.2</v>
      </c>
      <c r="H996">
        <v>1.0478493269802081</v>
      </c>
      <c r="I996">
        <v>24.948793499528769</v>
      </c>
      <c r="J996">
        <v>-1.0478493269802081</v>
      </c>
      <c r="K996">
        <f>_xlfn.NORM.DIST(Table2[[#This Row],[Bias_RF]],AVERAGE(Table2[Bias_RF]),_xlfn.STDEV.P(Table2[Bias_RF]),FALSE)</f>
        <v>0.47259652565998139</v>
      </c>
      <c r="L996">
        <f>VLOOKUP(Table2[[#This Row],[Key]],[1]!Table1[#Data],7,0)</f>
        <v>3.7924324063990702</v>
      </c>
      <c r="M996">
        <f>VLOOKUP(Table2[[#This Row],[Key]],[1]!Table1[#Data],8,0)</f>
        <v>3.4</v>
      </c>
      <c r="N996">
        <f>Table2[[#This Row],[Auto Arima]]-Table2[[#This Row],[Actual]]</f>
        <v>-0.40756759360092998</v>
      </c>
      <c r="O996">
        <f>_xlfn.NORM.DIST(Table2[[#This Row],[Bias_Arima]],AVERAGE(Table2[Bias_Arima]),_xlfn.STDEV.P(Table2[Bias_Arima]),FALSE)</f>
        <v>0.62736729253489043</v>
      </c>
      <c r="P996">
        <f>Table2[[#This Row],[WA]]-Table2[[#This Row],[Actual]]</f>
        <v>-0.80000000000000027</v>
      </c>
      <c r="Q996">
        <f>_xlfn.NORM.DIST(Table2[[#This Row],[Bias_WA]],AVERAGE(Table2[Bias_WA]),_xlfn.STDEV.P(Table2[Bias_WA]),FALSE)</f>
        <v>0.67783368585837833</v>
      </c>
      <c r="R996">
        <f>ABS(Table2[[#This Row],[Bias_Arima]])</f>
        <v>0.40756759360092998</v>
      </c>
      <c r="S996">
        <f>ABS(Table2[[#This Row],[Bias_WA]])</f>
        <v>0.80000000000000027</v>
      </c>
    </row>
    <row r="997" spans="1:19" x14ac:dyDescent="0.2">
      <c r="A99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communicatie2021220222</v>
      </c>
      <c r="B997" t="s">
        <v>28</v>
      </c>
      <c r="C997" s="3">
        <v>44287</v>
      </c>
      <c r="D997" s="3">
        <v>44652</v>
      </c>
      <c r="E997">
        <v>4</v>
      </c>
      <c r="F997">
        <v>3.1521506730197921</v>
      </c>
      <c r="G997">
        <v>3.8</v>
      </c>
      <c r="H997">
        <v>0.64784932698020814</v>
      </c>
      <c r="I997">
        <v>17.048666499479161</v>
      </c>
      <c r="J997">
        <v>-0.64784932698020814</v>
      </c>
      <c r="K997">
        <f>_xlfn.NORM.DIST(Table2[[#This Row],[Bias_RF]],AVERAGE(Table2[Bias_RF]),_xlfn.STDEV.P(Table2[Bias_RF]),FALSE)</f>
        <v>0.54546966129041075</v>
      </c>
      <c r="L997">
        <f>VLOOKUP(Table2[[#This Row],[Key]],[1]!Table1[#Data],7,0)</f>
        <v>3.1123805077493198</v>
      </c>
      <c r="M997">
        <f>VLOOKUP(Table2[[#This Row],[Key]],[1]!Table1[#Data],8,0)</f>
        <v>3.0666666666666602</v>
      </c>
      <c r="N997">
        <f>Table2[[#This Row],[Auto Arima]]-Table2[[#This Row],[Actual]]</f>
        <v>-0.68761949225067998</v>
      </c>
      <c r="O997">
        <f>_xlfn.NORM.DIST(Table2[[#This Row],[Bias_Arima]],AVERAGE(Table2[Bias_Arima]),_xlfn.STDEV.P(Table2[Bias_Arima]),FALSE)</f>
        <v>0.46119632746163358</v>
      </c>
      <c r="P997">
        <f>Table2[[#This Row],[WA]]-Table2[[#This Row],[Actual]]</f>
        <v>-0.73333333333333961</v>
      </c>
      <c r="Q997">
        <f>_xlfn.NORM.DIST(Table2[[#This Row],[Bias_WA]],AVERAGE(Table2[Bias_WA]),_xlfn.STDEV.P(Table2[Bias_WA]),FALSE)</f>
        <v>0.69881636677069736</v>
      </c>
      <c r="R997">
        <f>ABS(Table2[[#This Row],[Bias_Arima]])</f>
        <v>0.68761949225067998</v>
      </c>
      <c r="S997">
        <f>ABS(Table2[[#This Row],[Bias_WA]])</f>
        <v>0.73333333333333961</v>
      </c>
    </row>
    <row r="998" spans="1:19" x14ac:dyDescent="0.2">
      <c r="A99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communicatie2021220223</v>
      </c>
      <c r="B998" t="s">
        <v>28</v>
      </c>
      <c r="C998" s="3">
        <v>44287</v>
      </c>
      <c r="D998" s="3">
        <v>44743</v>
      </c>
      <c r="E998">
        <v>5</v>
      </c>
      <c r="F998">
        <v>3.1521506730197921</v>
      </c>
      <c r="G998">
        <v>3.7</v>
      </c>
      <c r="H998">
        <v>0.5478493269802085</v>
      </c>
      <c r="I998">
        <v>14.80673856703266</v>
      </c>
      <c r="J998">
        <v>-0.5478493269802085</v>
      </c>
      <c r="K998">
        <f>_xlfn.NORM.DIST(Table2[[#This Row],[Bias_RF]],AVERAGE(Table2[Bias_RF]),_xlfn.STDEV.P(Table2[Bias_RF]),FALSE)</f>
        <v>0.53956081444608184</v>
      </c>
      <c r="L998">
        <f>VLOOKUP(Table2[[#This Row],[Key]],[1]!Table1[#Data],7,0)</f>
        <v>3.0808333598375799</v>
      </c>
      <c r="M998">
        <f>VLOOKUP(Table2[[#This Row],[Key]],[1]!Table1[#Data],8,0)</f>
        <v>2.8333333333333299</v>
      </c>
      <c r="N998">
        <f>Table2[[#This Row],[Auto Arima]]-Table2[[#This Row],[Actual]]</f>
        <v>-0.61916664016242029</v>
      </c>
      <c r="O998">
        <f>_xlfn.NORM.DIST(Table2[[#This Row],[Bias_Arima]],AVERAGE(Table2[Bias_Arima]),_xlfn.STDEV.P(Table2[Bias_Arima]),FALSE)</f>
        <v>0.50782400632307578</v>
      </c>
      <c r="P998">
        <f>Table2[[#This Row],[WA]]-Table2[[#This Row],[Actual]]</f>
        <v>-0.86666666666667025</v>
      </c>
      <c r="Q998">
        <f>_xlfn.NORM.DIST(Table2[[#This Row],[Bias_WA]],AVERAGE(Table2[Bias_WA]),_xlfn.STDEV.P(Table2[Bias_WA]),FALSE)</f>
        <v>0.64822748887047799</v>
      </c>
      <c r="R998">
        <f>ABS(Table2[[#This Row],[Bias_Arima]])</f>
        <v>0.61916664016242029</v>
      </c>
      <c r="S998">
        <f>ABS(Table2[[#This Row],[Bias_WA]])</f>
        <v>0.86666666666667025</v>
      </c>
    </row>
    <row r="999" spans="1:19" x14ac:dyDescent="0.2">
      <c r="A99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communicatie2021220224</v>
      </c>
      <c r="B999" t="s">
        <v>28</v>
      </c>
      <c r="C999" s="3">
        <v>44287</v>
      </c>
      <c r="D999" s="3">
        <v>44835</v>
      </c>
      <c r="E999">
        <v>6</v>
      </c>
      <c r="F999">
        <v>3.1521506730197921</v>
      </c>
      <c r="G999">
        <v>3.8</v>
      </c>
      <c r="H999">
        <v>0.64784932698020814</v>
      </c>
      <c r="I999">
        <v>17.048666499479161</v>
      </c>
      <c r="J999">
        <v>-0.64784932698020814</v>
      </c>
      <c r="K999">
        <f>_xlfn.NORM.DIST(Table2[[#This Row],[Bias_RF]],AVERAGE(Table2[Bias_RF]),_xlfn.STDEV.P(Table2[Bias_RF]),FALSE)</f>
        <v>0.54546966129041075</v>
      </c>
      <c r="L999">
        <f>VLOOKUP(Table2[[#This Row],[Key]],[1]!Table1[#Data],7,0)</f>
        <v>3.6187946711652099</v>
      </c>
      <c r="M999">
        <f>VLOOKUP(Table2[[#This Row],[Key]],[1]!Table1[#Data],8,0)</f>
        <v>3.2</v>
      </c>
      <c r="N999">
        <f>Table2[[#This Row],[Auto Arima]]-Table2[[#This Row],[Actual]]</f>
        <v>-0.1812053288347899</v>
      </c>
      <c r="O999">
        <f>_xlfn.NORM.DIST(Table2[[#This Row],[Bias_Arima]],AVERAGE(Table2[Bias_Arima]),_xlfn.STDEV.P(Table2[Bias_Arima]),FALSE)</f>
        <v>0.68080376593458458</v>
      </c>
      <c r="P999">
        <f>Table2[[#This Row],[WA]]-Table2[[#This Row],[Actual]]</f>
        <v>-0.59999999999999964</v>
      </c>
      <c r="Q999">
        <f>_xlfn.NORM.DIST(Table2[[#This Row],[Bias_WA]],AVERAGE(Table2[Bias_WA]),_xlfn.STDEV.P(Table2[Bias_WA]),FALSE)</f>
        <v>0.71182880125825776</v>
      </c>
      <c r="R999">
        <f>ABS(Table2[[#This Row],[Bias_Arima]])</f>
        <v>0.1812053288347899</v>
      </c>
      <c r="S999">
        <f>ABS(Table2[[#This Row],[Bias_WA]])</f>
        <v>0.59999999999999964</v>
      </c>
    </row>
    <row r="1000" spans="1:19" x14ac:dyDescent="0.2">
      <c r="A100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communicatie2021220231</v>
      </c>
      <c r="B1000" t="s">
        <v>28</v>
      </c>
      <c r="C1000" s="3">
        <v>44287</v>
      </c>
      <c r="D1000" s="3">
        <v>44927</v>
      </c>
      <c r="E1000">
        <v>7</v>
      </c>
      <c r="F1000">
        <v>3.0236784839343671</v>
      </c>
      <c r="G1000">
        <v>4.2</v>
      </c>
      <c r="H1000">
        <v>1.1763215160656331</v>
      </c>
      <c r="I1000">
        <v>28.007655144419839</v>
      </c>
      <c r="J1000">
        <v>-1.1763215160656331</v>
      </c>
      <c r="K1000">
        <f>_xlfn.NORM.DIST(Table2[[#This Row],[Bias_RF]],AVERAGE(Table2[Bias_RF]),_xlfn.STDEV.P(Table2[Bias_RF]),FALSE)</f>
        <v>0.42356701185654277</v>
      </c>
      <c r="L1000">
        <f>VLOOKUP(Table2[[#This Row],[Key]],[1]!Table1[#Data],7,0)</f>
        <v>3.73087211732688</v>
      </c>
      <c r="M1000">
        <f>VLOOKUP(Table2[[#This Row],[Key]],[1]!Table1[#Data],8,0)</f>
        <v>3.4</v>
      </c>
      <c r="N1000">
        <f>Table2[[#This Row],[Auto Arima]]-Table2[[#This Row],[Actual]]</f>
        <v>-0.46912788267312022</v>
      </c>
      <c r="O1000">
        <f>_xlfn.NORM.DIST(Table2[[#This Row],[Bias_Arima]],AVERAGE(Table2[Bias_Arima]),_xlfn.STDEV.P(Table2[Bias_Arima]),FALSE)</f>
        <v>0.59793639498143558</v>
      </c>
      <c r="P1000">
        <f>Table2[[#This Row],[WA]]-Table2[[#This Row],[Actual]]</f>
        <v>-0.80000000000000027</v>
      </c>
      <c r="Q1000">
        <f>_xlfn.NORM.DIST(Table2[[#This Row],[Bias_WA]],AVERAGE(Table2[Bias_WA]),_xlfn.STDEV.P(Table2[Bias_WA]),FALSE)</f>
        <v>0.67783368585837833</v>
      </c>
      <c r="R1000">
        <f>ABS(Table2[[#This Row],[Bias_Arima]])</f>
        <v>0.46912788267312022</v>
      </c>
      <c r="S1000">
        <f>ABS(Table2[[#This Row],[Bias_WA]])</f>
        <v>0.80000000000000027</v>
      </c>
    </row>
    <row r="1001" spans="1:19" x14ac:dyDescent="0.2">
      <c r="A100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communicatie2021220232</v>
      </c>
      <c r="B1001" t="s">
        <v>28</v>
      </c>
      <c r="C1001" s="3">
        <v>44287</v>
      </c>
      <c r="D1001" s="3">
        <v>45017</v>
      </c>
      <c r="E1001">
        <v>8</v>
      </c>
      <c r="F1001">
        <v>2.8565332222516049</v>
      </c>
      <c r="G1001">
        <v>3.7</v>
      </c>
      <c r="H1001">
        <v>0.84346677774839529</v>
      </c>
      <c r="I1001">
        <v>22.796399398605281</v>
      </c>
      <c r="J1001">
        <v>-0.84346677774839529</v>
      </c>
      <c r="K1001">
        <f>_xlfn.NORM.DIST(Table2[[#This Row],[Bias_RF]],AVERAGE(Table2[Bias_RF]),_xlfn.STDEV.P(Table2[Bias_RF]),FALSE)</f>
        <v>0.52789226978018411</v>
      </c>
      <c r="L1001">
        <f>VLOOKUP(Table2[[#This Row],[Key]],[1]!Table1[#Data],7,0)</f>
        <v>3.60930820448365</v>
      </c>
      <c r="M1001">
        <f>VLOOKUP(Table2[[#This Row],[Key]],[1]!Table1[#Data],8,0)</f>
        <v>3.0666666666666602</v>
      </c>
      <c r="N1001">
        <f>Table2[[#This Row],[Auto Arima]]-Table2[[#This Row],[Actual]]</f>
        <v>-9.0691795516350204E-2</v>
      </c>
      <c r="O1001">
        <f>_xlfn.NORM.DIST(Table2[[#This Row],[Bias_Arima]],AVERAGE(Table2[Bias_Arima]),_xlfn.STDEV.P(Table2[Bias_Arima]),FALSE)</f>
        <v>0.67464186490920308</v>
      </c>
      <c r="P1001">
        <f>Table2[[#This Row],[WA]]-Table2[[#This Row],[Actual]]</f>
        <v>-0.63333333333333997</v>
      </c>
      <c r="Q1001">
        <f>_xlfn.NORM.DIST(Table2[[#This Row],[Bias_WA]],AVERAGE(Table2[Bias_WA]),_xlfn.STDEV.P(Table2[Bias_WA]),FALSE)</f>
        <v>0.71232937309261235</v>
      </c>
      <c r="R1001">
        <f>ABS(Table2[[#This Row],[Bias_Arima]])</f>
        <v>9.0691795516350204E-2</v>
      </c>
      <c r="S1001">
        <f>ABS(Table2[[#This Row],[Bias_WA]])</f>
        <v>0.63333333333333997</v>
      </c>
    </row>
    <row r="1002" spans="1:19" x14ac:dyDescent="0.2">
      <c r="A100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communicatie2021320214</v>
      </c>
      <c r="B1002" t="s">
        <v>28</v>
      </c>
      <c r="C1002" s="3">
        <v>44378</v>
      </c>
      <c r="D1002" s="3">
        <v>44470</v>
      </c>
      <c r="E1002">
        <v>1</v>
      </c>
      <c r="F1002">
        <v>3.1812988566988571</v>
      </c>
      <c r="G1002">
        <v>3.6</v>
      </c>
      <c r="H1002">
        <v>0.41870114330114289</v>
      </c>
      <c r="I1002">
        <v>11.630587313920641</v>
      </c>
      <c r="J1002">
        <v>-0.41870114330114289</v>
      </c>
      <c r="K1002">
        <f>_xlfn.NORM.DIST(Table2[[#This Row],[Bias_RF]],AVERAGE(Table2[Bias_RF]),_xlfn.STDEV.P(Table2[Bias_RF]),FALSE)</f>
        <v>0.51750686300813709</v>
      </c>
      <c r="L1002">
        <f>VLOOKUP(Table2[[#This Row],[Key]],[1]!Table1[#Data],7,0)</f>
        <v>3.7052877777784499</v>
      </c>
      <c r="M1002">
        <f>VLOOKUP(Table2[[#This Row],[Key]],[1]!Table1[#Data],8,0)</f>
        <v>3.2</v>
      </c>
      <c r="N1002">
        <f>Table2[[#This Row],[Auto Arima]]-Table2[[#This Row],[Actual]]</f>
        <v>0.10528777777844978</v>
      </c>
      <c r="O1002">
        <f>_xlfn.NORM.DIST(Table2[[#This Row],[Bias_Arima]],AVERAGE(Table2[Bias_Arima]),_xlfn.STDEV.P(Table2[Bias_Arima]),FALSE)</f>
        <v>0.60954467247758259</v>
      </c>
      <c r="P1002">
        <f>Table2[[#This Row],[WA]]-Table2[[#This Row],[Actual]]</f>
        <v>-0.39999999999999991</v>
      </c>
      <c r="Q1002">
        <f>_xlfn.NORM.DIST(Table2[[#This Row],[Bias_WA]],AVERAGE(Table2[Bias_WA]),_xlfn.STDEV.P(Table2[Bias_WA]),FALSE)</f>
        <v>0.65800002201620444</v>
      </c>
      <c r="R1002">
        <f>ABS(Table2[[#This Row],[Bias_Arima]])</f>
        <v>0.10528777777844978</v>
      </c>
      <c r="S1002">
        <f>ABS(Table2[[#This Row],[Bias_WA]])</f>
        <v>0.39999999999999991</v>
      </c>
    </row>
    <row r="1003" spans="1:19" x14ac:dyDescent="0.2">
      <c r="A100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communicatie2021320221</v>
      </c>
      <c r="B1003" t="s">
        <v>28</v>
      </c>
      <c r="C1003" s="3">
        <v>44378</v>
      </c>
      <c r="D1003" s="3">
        <v>44562</v>
      </c>
      <c r="E1003">
        <v>2</v>
      </c>
      <c r="F1003">
        <v>3.1588061924186932</v>
      </c>
      <c r="G1003">
        <v>4.2</v>
      </c>
      <c r="H1003">
        <v>1.041193807581307</v>
      </c>
      <c r="I1003">
        <v>24.790328751935888</v>
      </c>
      <c r="J1003">
        <v>-1.041193807581307</v>
      </c>
      <c r="K1003">
        <f>_xlfn.NORM.DIST(Table2[[#This Row],[Bias_RF]],AVERAGE(Table2[Bias_RF]),_xlfn.STDEV.P(Table2[Bias_RF]),FALSE)</f>
        <v>0.47488633607108383</v>
      </c>
      <c r="L1003">
        <f>VLOOKUP(Table2[[#This Row],[Key]],[1]!Table1[#Data],7,0)</f>
        <v>3.7879804703731299</v>
      </c>
      <c r="M1003">
        <f>VLOOKUP(Table2[[#This Row],[Key]],[1]!Table1[#Data],8,0)</f>
        <v>3.4</v>
      </c>
      <c r="N1003">
        <f>Table2[[#This Row],[Auto Arima]]-Table2[[#This Row],[Actual]]</f>
        <v>-0.41201952962687027</v>
      </c>
      <c r="O1003">
        <f>_xlfn.NORM.DIST(Table2[[#This Row],[Bias_Arima]],AVERAGE(Table2[Bias_Arima]),_xlfn.STDEV.P(Table2[Bias_Arima]),FALSE)</f>
        <v>0.62542271111506742</v>
      </c>
      <c r="P1003">
        <f>Table2[[#This Row],[WA]]-Table2[[#This Row],[Actual]]</f>
        <v>-0.80000000000000027</v>
      </c>
      <c r="Q1003">
        <f>_xlfn.NORM.DIST(Table2[[#This Row],[Bias_WA]],AVERAGE(Table2[Bias_WA]),_xlfn.STDEV.P(Table2[Bias_WA]),FALSE)</f>
        <v>0.67783368585837833</v>
      </c>
      <c r="R1003">
        <f>ABS(Table2[[#This Row],[Bias_Arima]])</f>
        <v>0.41201952962687027</v>
      </c>
      <c r="S1003">
        <f>ABS(Table2[[#This Row],[Bias_WA]])</f>
        <v>0.80000000000000027</v>
      </c>
    </row>
    <row r="1004" spans="1:19" x14ac:dyDescent="0.2">
      <c r="A100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communicatie2021320222</v>
      </c>
      <c r="B1004" t="s">
        <v>28</v>
      </c>
      <c r="C1004" s="3">
        <v>44378</v>
      </c>
      <c r="D1004" s="3">
        <v>44652</v>
      </c>
      <c r="E1004">
        <v>3</v>
      </c>
      <c r="F1004">
        <v>3.1588061924186932</v>
      </c>
      <c r="G1004">
        <v>3.8</v>
      </c>
      <c r="H1004">
        <v>0.64119380758130706</v>
      </c>
      <c r="I1004">
        <v>16.87352125213966</v>
      </c>
      <c r="J1004">
        <v>-0.64119380758130706</v>
      </c>
      <c r="K1004">
        <f>_xlfn.NORM.DIST(Table2[[#This Row],[Bias_RF]],AVERAGE(Table2[Bias_RF]),_xlfn.STDEV.P(Table2[Bias_RF]),FALSE)</f>
        <v>0.54539105871763627</v>
      </c>
      <c r="L1004">
        <f>VLOOKUP(Table2[[#This Row],[Key]],[1]!Table1[#Data],7,0)</f>
        <v>3.0921715160844299</v>
      </c>
      <c r="M1004">
        <f>VLOOKUP(Table2[[#This Row],[Key]],[1]!Table1[#Data],8,0)</f>
        <v>3.0666666666666602</v>
      </c>
      <c r="N1004">
        <f>Table2[[#This Row],[Auto Arima]]-Table2[[#This Row],[Actual]]</f>
        <v>-0.70782848391556996</v>
      </c>
      <c r="O1004">
        <f>_xlfn.NORM.DIST(Table2[[#This Row],[Bias_Arima]],AVERAGE(Table2[Bias_Arima]),_xlfn.STDEV.P(Table2[Bias_Arima]),FALSE)</f>
        <v>0.44709919758819261</v>
      </c>
      <c r="P1004">
        <f>Table2[[#This Row],[WA]]-Table2[[#This Row],[Actual]]</f>
        <v>-0.73333333333333961</v>
      </c>
      <c r="Q1004">
        <f>_xlfn.NORM.DIST(Table2[[#This Row],[Bias_WA]],AVERAGE(Table2[Bias_WA]),_xlfn.STDEV.P(Table2[Bias_WA]),FALSE)</f>
        <v>0.69881636677069736</v>
      </c>
      <c r="R1004">
        <f>ABS(Table2[[#This Row],[Bias_Arima]])</f>
        <v>0.70782848391556996</v>
      </c>
      <c r="S1004">
        <f>ABS(Table2[[#This Row],[Bias_WA]])</f>
        <v>0.73333333333333961</v>
      </c>
    </row>
    <row r="1005" spans="1:19" x14ac:dyDescent="0.2">
      <c r="A100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communicatie2021320223</v>
      </c>
      <c r="B1005" t="s">
        <v>28</v>
      </c>
      <c r="C1005" s="3">
        <v>44378</v>
      </c>
      <c r="D1005" s="3">
        <v>44743</v>
      </c>
      <c r="E1005">
        <v>4</v>
      </c>
      <c r="F1005">
        <v>3.1588061924186932</v>
      </c>
      <c r="G1005">
        <v>3.7</v>
      </c>
      <c r="H1005">
        <v>0.54119380758130742</v>
      </c>
      <c r="I1005">
        <v>14.62685966435966</v>
      </c>
      <c r="J1005">
        <v>-0.54119380758130742</v>
      </c>
      <c r="K1005">
        <f>_xlfn.NORM.DIST(Table2[[#This Row],[Bias_RF]],AVERAGE(Table2[Bias_RF]),_xlfn.STDEV.P(Table2[Bias_RF]),FALSE)</f>
        <v>0.5388121507288407</v>
      </c>
      <c r="L1005">
        <f>VLOOKUP(Table2[[#This Row],[Key]],[1]!Table1[#Data],7,0)</f>
        <v>3.0829314986477101</v>
      </c>
      <c r="M1005">
        <f>VLOOKUP(Table2[[#This Row],[Key]],[1]!Table1[#Data],8,0)</f>
        <v>3</v>
      </c>
      <c r="N1005">
        <f>Table2[[#This Row],[Auto Arima]]-Table2[[#This Row],[Actual]]</f>
        <v>-0.61706850135229008</v>
      </c>
      <c r="O1005">
        <f>_xlfn.NORM.DIST(Table2[[#This Row],[Bias_Arima]],AVERAGE(Table2[Bias_Arima]),_xlfn.STDEV.P(Table2[Bias_Arima]),FALSE)</f>
        <v>0.50921552102211076</v>
      </c>
      <c r="P1005">
        <f>Table2[[#This Row],[WA]]-Table2[[#This Row],[Actual]]</f>
        <v>-0.70000000000000018</v>
      </c>
      <c r="Q1005">
        <f>_xlfn.NORM.DIST(Table2[[#This Row],[Bias_WA]],AVERAGE(Table2[Bias_WA]),_xlfn.STDEV.P(Table2[Bias_WA]),FALSE)</f>
        <v>0.70578855065157498</v>
      </c>
      <c r="R1005">
        <f>ABS(Table2[[#This Row],[Bias_Arima]])</f>
        <v>0.61706850135229008</v>
      </c>
      <c r="S1005">
        <f>ABS(Table2[[#This Row],[Bias_WA]])</f>
        <v>0.70000000000000018</v>
      </c>
    </row>
    <row r="1006" spans="1:19" x14ac:dyDescent="0.2">
      <c r="A100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communicatie2021320224</v>
      </c>
      <c r="B1006" t="s">
        <v>28</v>
      </c>
      <c r="C1006" s="3">
        <v>44378</v>
      </c>
      <c r="D1006" s="3">
        <v>44835</v>
      </c>
      <c r="E1006">
        <v>5</v>
      </c>
      <c r="F1006">
        <v>3.1588061924186932</v>
      </c>
      <c r="G1006">
        <v>3.8</v>
      </c>
      <c r="H1006">
        <v>0.64119380758130706</v>
      </c>
      <c r="I1006">
        <v>16.87352125213966</v>
      </c>
      <c r="J1006">
        <v>-0.64119380758130706</v>
      </c>
      <c r="K1006">
        <f>_xlfn.NORM.DIST(Table2[[#This Row],[Bias_RF]],AVERAGE(Table2[Bias_RF]),_xlfn.STDEV.P(Table2[Bias_RF]),FALSE)</f>
        <v>0.54539105871763627</v>
      </c>
      <c r="L1006">
        <f>VLOOKUP(Table2[[#This Row],[Key]],[1]!Table1[#Data],7,0)</f>
        <v>3.5666613775744098</v>
      </c>
      <c r="M1006">
        <f>VLOOKUP(Table2[[#This Row],[Key]],[1]!Table1[#Data],8,0)</f>
        <v>3.2</v>
      </c>
      <c r="N1006">
        <f>Table2[[#This Row],[Auto Arima]]-Table2[[#This Row],[Actual]]</f>
        <v>-0.23333862242559</v>
      </c>
      <c r="O1006">
        <f>_xlfn.NORM.DIST(Table2[[#This Row],[Bias_Arima]],AVERAGE(Table2[Bias_Arima]),_xlfn.STDEV.P(Table2[Bias_Arima]),FALSE)</f>
        <v>0.67700502272776719</v>
      </c>
      <c r="P1006">
        <f>Table2[[#This Row],[WA]]-Table2[[#This Row],[Actual]]</f>
        <v>-0.59999999999999964</v>
      </c>
      <c r="Q1006">
        <f>_xlfn.NORM.DIST(Table2[[#This Row],[Bias_WA]],AVERAGE(Table2[Bias_WA]),_xlfn.STDEV.P(Table2[Bias_WA]),FALSE)</f>
        <v>0.71182880125825776</v>
      </c>
      <c r="R1006">
        <f>ABS(Table2[[#This Row],[Bias_Arima]])</f>
        <v>0.23333862242559</v>
      </c>
      <c r="S1006">
        <f>ABS(Table2[[#This Row],[Bias_WA]])</f>
        <v>0.59999999999999964</v>
      </c>
    </row>
    <row r="1007" spans="1:19" x14ac:dyDescent="0.2">
      <c r="A100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communicatie2021320231</v>
      </c>
      <c r="B1007" t="s">
        <v>28</v>
      </c>
      <c r="C1007" s="3">
        <v>44378</v>
      </c>
      <c r="D1007" s="3">
        <v>44927</v>
      </c>
      <c r="E1007">
        <v>6</v>
      </c>
      <c r="F1007">
        <v>3.0345459054834061</v>
      </c>
      <c r="G1007">
        <v>4.2</v>
      </c>
      <c r="H1007">
        <v>1.1654540945165941</v>
      </c>
      <c r="I1007">
        <v>27.74890701229986</v>
      </c>
      <c r="J1007">
        <v>-1.1654540945165941</v>
      </c>
      <c r="K1007">
        <f>_xlfn.NORM.DIST(Table2[[#This Row],[Bias_RF]],AVERAGE(Table2[Bias_RF]),_xlfn.STDEV.P(Table2[Bias_RF]),FALSE)</f>
        <v>0.42802074906059873</v>
      </c>
      <c r="L1007">
        <f>VLOOKUP(Table2[[#This Row],[Key]],[1]!Table1[#Data],7,0)</f>
        <v>3.6843312125994099</v>
      </c>
      <c r="M1007">
        <f>VLOOKUP(Table2[[#This Row],[Key]],[1]!Table1[#Data],8,0)</f>
        <v>3.4</v>
      </c>
      <c r="N1007">
        <f>Table2[[#This Row],[Auto Arima]]-Table2[[#This Row],[Actual]]</f>
        <v>-0.5156687874005903</v>
      </c>
      <c r="O1007">
        <f>_xlfn.NORM.DIST(Table2[[#This Row],[Bias_Arima]],AVERAGE(Table2[Bias_Arima]),_xlfn.STDEV.P(Table2[Bias_Arima]),FALSE)</f>
        <v>0.5723958996900721</v>
      </c>
      <c r="P1007">
        <f>Table2[[#This Row],[WA]]-Table2[[#This Row],[Actual]]</f>
        <v>-0.80000000000000027</v>
      </c>
      <c r="Q1007">
        <f>_xlfn.NORM.DIST(Table2[[#This Row],[Bias_WA]],AVERAGE(Table2[Bias_WA]),_xlfn.STDEV.P(Table2[Bias_WA]),FALSE)</f>
        <v>0.67783368585837833</v>
      </c>
      <c r="R1007">
        <f>ABS(Table2[[#This Row],[Bias_Arima]])</f>
        <v>0.5156687874005903</v>
      </c>
      <c r="S1007">
        <f>ABS(Table2[[#This Row],[Bias_WA]])</f>
        <v>0.80000000000000027</v>
      </c>
    </row>
    <row r="1008" spans="1:19" x14ac:dyDescent="0.2">
      <c r="A100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communicatie2021320232</v>
      </c>
      <c r="B1008" t="s">
        <v>28</v>
      </c>
      <c r="C1008" s="3">
        <v>44378</v>
      </c>
      <c r="D1008" s="3">
        <v>45017</v>
      </c>
      <c r="E1008">
        <v>7</v>
      </c>
      <c r="F1008">
        <v>2.8579373792873799</v>
      </c>
      <c r="G1008">
        <v>3.7</v>
      </c>
      <c r="H1008">
        <v>0.84206262071262028</v>
      </c>
      <c r="I1008">
        <v>22.7584492084492</v>
      </c>
      <c r="J1008">
        <v>-0.84206262071262028</v>
      </c>
      <c r="K1008">
        <f>_xlfn.NORM.DIST(Table2[[#This Row],[Bias_RF]],AVERAGE(Table2[Bias_RF]),_xlfn.STDEV.P(Table2[Bias_RF]),FALSE)</f>
        <v>0.52815103174010858</v>
      </c>
      <c r="L1008">
        <f>VLOOKUP(Table2[[#This Row],[Key]],[1]!Table1[#Data],7,0)</f>
        <v>3.5656429113518899</v>
      </c>
      <c r="M1008">
        <f>VLOOKUP(Table2[[#This Row],[Key]],[1]!Table1[#Data],8,0)</f>
        <v>3.0666666666666602</v>
      </c>
      <c r="N1008">
        <f>Table2[[#This Row],[Auto Arima]]-Table2[[#This Row],[Actual]]</f>
        <v>-0.13435708864811025</v>
      </c>
      <c r="O1008">
        <f>_xlfn.NORM.DIST(Table2[[#This Row],[Bias_Arima]],AVERAGE(Table2[Bias_Arima]),_xlfn.STDEV.P(Table2[Bias_Arima]),FALSE)</f>
        <v>0.67962954626259653</v>
      </c>
      <c r="P1008">
        <f>Table2[[#This Row],[WA]]-Table2[[#This Row],[Actual]]</f>
        <v>-0.63333333333333997</v>
      </c>
      <c r="Q1008">
        <f>_xlfn.NORM.DIST(Table2[[#This Row],[Bias_WA]],AVERAGE(Table2[Bias_WA]),_xlfn.STDEV.P(Table2[Bias_WA]),FALSE)</f>
        <v>0.71232937309261235</v>
      </c>
      <c r="R1008">
        <f>ABS(Table2[[#This Row],[Bias_Arima]])</f>
        <v>0.13435708864811025</v>
      </c>
      <c r="S1008">
        <f>ABS(Table2[[#This Row],[Bias_WA]])</f>
        <v>0.63333333333333997</v>
      </c>
    </row>
    <row r="1009" spans="1:19" x14ac:dyDescent="0.2">
      <c r="A100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communicatie2021320233</v>
      </c>
      <c r="B1009" t="s">
        <v>28</v>
      </c>
      <c r="C1009" s="3">
        <v>44378</v>
      </c>
      <c r="D1009" s="3">
        <v>45108</v>
      </c>
      <c r="E1009">
        <v>8</v>
      </c>
      <c r="F1009">
        <v>2.8579373792873799</v>
      </c>
      <c r="G1009">
        <v>3.7</v>
      </c>
      <c r="H1009">
        <v>0.84206262071262028</v>
      </c>
      <c r="I1009">
        <v>22.7584492084492</v>
      </c>
      <c r="J1009">
        <v>-0.84206262071262028</v>
      </c>
      <c r="K1009">
        <f>_xlfn.NORM.DIST(Table2[[#This Row],[Bias_RF]],AVERAGE(Table2[Bias_RF]),_xlfn.STDEV.P(Table2[Bias_RF]),FALSE)</f>
        <v>0.52815103174010858</v>
      </c>
      <c r="L1009">
        <f>VLOOKUP(Table2[[#This Row],[Key]],[1]!Table1[#Data],7,0)</f>
        <v>3.4717250110492199</v>
      </c>
      <c r="M1009">
        <f>VLOOKUP(Table2[[#This Row],[Key]],[1]!Table1[#Data],8,0)</f>
        <v>3</v>
      </c>
      <c r="N1009">
        <f>Table2[[#This Row],[Auto Arima]]-Table2[[#This Row],[Actual]]</f>
        <v>-0.22827498895078024</v>
      </c>
      <c r="O1009">
        <f>_xlfn.NORM.DIST(Table2[[#This Row],[Bias_Arima]],AVERAGE(Table2[Bias_Arima]),_xlfn.STDEV.P(Table2[Bias_Arima]),FALSE)</f>
        <v>0.67760826342608305</v>
      </c>
      <c r="P1009">
        <f>Table2[[#This Row],[WA]]-Table2[[#This Row],[Actual]]</f>
        <v>-0.70000000000000018</v>
      </c>
      <c r="Q1009">
        <f>_xlfn.NORM.DIST(Table2[[#This Row],[Bias_WA]],AVERAGE(Table2[Bias_WA]),_xlfn.STDEV.P(Table2[Bias_WA]),FALSE)</f>
        <v>0.70578855065157498</v>
      </c>
      <c r="R1009">
        <f>ABS(Table2[[#This Row],[Bias_Arima]])</f>
        <v>0.22827498895078024</v>
      </c>
      <c r="S1009">
        <f>ABS(Table2[[#This Row],[Bias_WA]])</f>
        <v>0.70000000000000018</v>
      </c>
    </row>
    <row r="1010" spans="1:19" x14ac:dyDescent="0.2">
      <c r="A101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communicatie2021420221</v>
      </c>
      <c r="B1010" t="s">
        <v>28</v>
      </c>
      <c r="C1010" s="3">
        <v>44470</v>
      </c>
      <c r="D1010" s="3">
        <v>44562</v>
      </c>
      <c r="E1010">
        <v>1</v>
      </c>
      <c r="F1010">
        <v>3.2020740757866148</v>
      </c>
      <c r="G1010">
        <v>4.2</v>
      </c>
      <c r="H1010">
        <v>0.99792592421338533</v>
      </c>
      <c r="I1010">
        <v>23.760141052699652</v>
      </c>
      <c r="J1010">
        <v>-0.99792592421338533</v>
      </c>
      <c r="K1010">
        <f>_xlfn.NORM.DIST(Table2[[#This Row],[Bias_RF]],AVERAGE(Table2[Bias_RF]),_xlfn.STDEV.P(Table2[Bias_RF]),FALSE)</f>
        <v>0.48905685650422448</v>
      </c>
      <c r="L1010">
        <f>VLOOKUP(Table2[[#This Row],[Key]],[1]!Table1[#Data],7,0)</f>
        <v>3.74815317893355</v>
      </c>
      <c r="M1010">
        <f>VLOOKUP(Table2[[#This Row],[Key]],[1]!Table1[#Data],8,0)</f>
        <v>3.4</v>
      </c>
      <c r="N1010">
        <f>Table2[[#This Row],[Auto Arima]]-Table2[[#This Row],[Actual]]</f>
        <v>-0.45184682106645013</v>
      </c>
      <c r="O1010">
        <f>_xlfn.NORM.DIST(Table2[[#This Row],[Bias_Arima]],AVERAGE(Table2[Bias_Arima]),_xlfn.STDEV.P(Table2[Bias_Arima]),FALSE)</f>
        <v>0.60673178631050761</v>
      </c>
      <c r="P1010">
        <f>Table2[[#This Row],[WA]]-Table2[[#This Row],[Actual]]</f>
        <v>-0.80000000000000027</v>
      </c>
      <c r="Q1010">
        <f>_xlfn.NORM.DIST(Table2[[#This Row],[Bias_WA]],AVERAGE(Table2[Bias_WA]),_xlfn.STDEV.P(Table2[Bias_WA]),FALSE)</f>
        <v>0.67783368585837833</v>
      </c>
      <c r="R1010">
        <f>ABS(Table2[[#This Row],[Bias_Arima]])</f>
        <v>0.45184682106645013</v>
      </c>
      <c r="S1010">
        <f>ABS(Table2[[#This Row],[Bias_WA]])</f>
        <v>0.80000000000000027</v>
      </c>
    </row>
    <row r="1011" spans="1:19" x14ac:dyDescent="0.2">
      <c r="A101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communicatie2021420222</v>
      </c>
      <c r="B1011" t="s">
        <v>28</v>
      </c>
      <c r="C1011" s="3">
        <v>44470</v>
      </c>
      <c r="D1011" s="3">
        <v>44652</v>
      </c>
      <c r="E1011">
        <v>2</v>
      </c>
      <c r="F1011">
        <v>3.2020740757866148</v>
      </c>
      <c r="G1011">
        <v>3.8</v>
      </c>
      <c r="H1011">
        <v>0.59792592421338497</v>
      </c>
      <c r="I1011">
        <v>15.7348927424575</v>
      </c>
      <c r="J1011">
        <v>-0.59792592421338497</v>
      </c>
      <c r="K1011">
        <f>_xlfn.NORM.DIST(Table2[[#This Row],[Bias_RF]],AVERAGE(Table2[Bias_RF]),_xlfn.STDEV.P(Table2[Bias_RF]),FALSE)</f>
        <v>0.54378112977086668</v>
      </c>
      <c r="L1011">
        <f>VLOOKUP(Table2[[#This Row],[Key]],[1]!Table1[#Data],7,0)</f>
        <v>3.0408463207955898</v>
      </c>
      <c r="M1011">
        <f>VLOOKUP(Table2[[#This Row],[Key]],[1]!Table1[#Data],8,0)</f>
        <v>3.0666666666666602</v>
      </c>
      <c r="N1011">
        <f>Table2[[#This Row],[Auto Arima]]-Table2[[#This Row],[Actual]]</f>
        <v>-0.75915367920441001</v>
      </c>
      <c r="O1011">
        <f>_xlfn.NORM.DIST(Table2[[#This Row],[Bias_Arima]],AVERAGE(Table2[Bias_Arima]),_xlfn.STDEV.P(Table2[Bias_Arima]),FALSE)</f>
        <v>0.41099915631757372</v>
      </c>
      <c r="P1011">
        <f>Table2[[#This Row],[WA]]-Table2[[#This Row],[Actual]]</f>
        <v>-0.73333333333333961</v>
      </c>
      <c r="Q1011">
        <f>_xlfn.NORM.DIST(Table2[[#This Row],[Bias_WA]],AVERAGE(Table2[Bias_WA]),_xlfn.STDEV.P(Table2[Bias_WA]),FALSE)</f>
        <v>0.69881636677069736</v>
      </c>
      <c r="R1011">
        <f>ABS(Table2[[#This Row],[Bias_Arima]])</f>
        <v>0.75915367920441001</v>
      </c>
      <c r="S1011">
        <f>ABS(Table2[[#This Row],[Bias_WA]])</f>
        <v>0.73333333333333961</v>
      </c>
    </row>
    <row r="1012" spans="1:19" x14ac:dyDescent="0.2">
      <c r="A101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communicatie2021420223</v>
      </c>
      <c r="B1012" t="s">
        <v>28</v>
      </c>
      <c r="C1012" s="3">
        <v>44470</v>
      </c>
      <c r="D1012" s="3">
        <v>44743</v>
      </c>
      <c r="E1012">
        <v>3</v>
      </c>
      <c r="F1012">
        <v>3.2020740757866148</v>
      </c>
      <c r="G1012">
        <v>3.7</v>
      </c>
      <c r="H1012">
        <v>0.49792592421338527</v>
      </c>
      <c r="I1012">
        <v>13.45745741117258</v>
      </c>
      <c r="J1012">
        <v>-0.49792592421338527</v>
      </c>
      <c r="K1012">
        <f>_xlfn.NORM.DIST(Table2[[#This Row],[Bias_RF]],AVERAGE(Table2[Bias_RF]),_xlfn.STDEV.P(Table2[Bias_RF]),FALSE)</f>
        <v>0.53289311606343615</v>
      </c>
      <c r="L1012">
        <f>VLOOKUP(Table2[[#This Row],[Key]],[1]!Table1[#Data],7,0)</f>
        <v>3.0328055235217799</v>
      </c>
      <c r="M1012">
        <f>VLOOKUP(Table2[[#This Row],[Key]],[1]!Table1[#Data],8,0)</f>
        <v>3</v>
      </c>
      <c r="N1012">
        <f>Table2[[#This Row],[Auto Arima]]-Table2[[#This Row],[Actual]]</f>
        <v>-0.66719447647822028</v>
      </c>
      <c r="O1012">
        <f>_xlfn.NORM.DIST(Table2[[#This Row],[Bias_Arima]],AVERAGE(Table2[Bias_Arima]),_xlfn.STDEV.P(Table2[Bias_Arima]),FALSE)</f>
        <v>0.47532087082780461</v>
      </c>
      <c r="P1012">
        <f>Table2[[#This Row],[WA]]-Table2[[#This Row],[Actual]]</f>
        <v>-0.70000000000000018</v>
      </c>
      <c r="Q1012">
        <f>_xlfn.NORM.DIST(Table2[[#This Row],[Bias_WA]],AVERAGE(Table2[Bias_WA]),_xlfn.STDEV.P(Table2[Bias_WA]),FALSE)</f>
        <v>0.70578855065157498</v>
      </c>
      <c r="R1012">
        <f>ABS(Table2[[#This Row],[Bias_Arima]])</f>
        <v>0.66719447647822028</v>
      </c>
      <c r="S1012">
        <f>ABS(Table2[[#This Row],[Bias_WA]])</f>
        <v>0.70000000000000018</v>
      </c>
    </row>
    <row r="1013" spans="1:19" x14ac:dyDescent="0.2">
      <c r="A101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communicatie2021420224</v>
      </c>
      <c r="B1013" t="s">
        <v>28</v>
      </c>
      <c r="C1013" s="3">
        <v>44470</v>
      </c>
      <c r="D1013" s="3">
        <v>44835</v>
      </c>
      <c r="E1013">
        <v>4</v>
      </c>
      <c r="F1013">
        <v>3.2020740757866148</v>
      </c>
      <c r="G1013">
        <v>3.8</v>
      </c>
      <c r="H1013">
        <v>0.59792592421338497</v>
      </c>
      <c r="I1013">
        <v>15.7348927424575</v>
      </c>
      <c r="J1013">
        <v>-0.59792592421338497</v>
      </c>
      <c r="K1013">
        <f>_xlfn.NORM.DIST(Table2[[#This Row],[Bias_RF]],AVERAGE(Table2[Bias_RF]),_xlfn.STDEV.P(Table2[Bias_RF]),FALSE)</f>
        <v>0.54378112977086668</v>
      </c>
      <c r="L1013">
        <f>VLOOKUP(Table2[[#This Row],[Key]],[1]!Table1[#Data],7,0)</f>
        <v>3.4824833959544099</v>
      </c>
      <c r="M1013">
        <f>VLOOKUP(Table2[[#This Row],[Key]],[1]!Table1[#Data],8,0)</f>
        <v>3.43333333333333</v>
      </c>
      <c r="N1013">
        <f>Table2[[#This Row],[Auto Arima]]-Table2[[#This Row],[Actual]]</f>
        <v>-0.3175166040455899</v>
      </c>
      <c r="O1013">
        <f>_xlfn.NORM.DIST(Table2[[#This Row],[Bias_Arima]],AVERAGE(Table2[Bias_Arima]),_xlfn.STDEV.P(Table2[Bias_Arima]),FALSE)</f>
        <v>0.65979574647889427</v>
      </c>
      <c r="P1013">
        <f>Table2[[#This Row],[WA]]-Table2[[#This Row],[Actual]]</f>
        <v>-0.3666666666666698</v>
      </c>
      <c r="Q1013">
        <f>_xlfn.NORM.DIST(Table2[[#This Row],[Bias_WA]],AVERAGE(Table2[Bias_WA]),_xlfn.STDEV.P(Table2[Bias_WA]),FALSE)</f>
        <v>0.6414281109017782</v>
      </c>
      <c r="R1013">
        <f>ABS(Table2[[#This Row],[Bias_Arima]])</f>
        <v>0.3175166040455899</v>
      </c>
      <c r="S1013">
        <f>ABS(Table2[[#This Row],[Bias_WA]])</f>
        <v>0.3666666666666698</v>
      </c>
    </row>
    <row r="1014" spans="1:19" x14ac:dyDescent="0.2">
      <c r="A101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communicatie2021420231</v>
      </c>
      <c r="B1014" t="s">
        <v>28</v>
      </c>
      <c r="C1014" s="3">
        <v>44470</v>
      </c>
      <c r="D1014" s="3">
        <v>44927</v>
      </c>
      <c r="E1014">
        <v>5</v>
      </c>
      <c r="F1014">
        <v>3.06102173251585</v>
      </c>
      <c r="G1014">
        <v>4.2</v>
      </c>
      <c r="H1014">
        <v>1.13897826748415</v>
      </c>
      <c r="I1014">
        <v>27.118530178194039</v>
      </c>
      <c r="J1014">
        <v>-1.13897826748415</v>
      </c>
      <c r="K1014">
        <f>_xlfn.NORM.DIST(Table2[[#This Row],[Bias_RF]],AVERAGE(Table2[Bias_RF]),_xlfn.STDEV.P(Table2[Bias_RF]),FALSE)</f>
        <v>0.43866256718953411</v>
      </c>
      <c r="L1014">
        <f>VLOOKUP(Table2[[#This Row],[Key]],[1]!Table1[#Data],7,0)</f>
        <v>3.60145514681976</v>
      </c>
      <c r="M1014">
        <f>VLOOKUP(Table2[[#This Row],[Key]],[1]!Table1[#Data],8,0)</f>
        <v>3.4</v>
      </c>
      <c r="N1014">
        <f>Table2[[#This Row],[Auto Arima]]-Table2[[#This Row],[Actual]]</f>
        <v>-0.5985448531802402</v>
      </c>
      <c r="O1014">
        <f>_xlfn.NORM.DIST(Table2[[#This Row],[Bias_Arima]],AVERAGE(Table2[Bias_Arima]),_xlfn.STDEV.P(Table2[Bias_Arima]),FALSE)</f>
        <v>0.5213771010915389</v>
      </c>
      <c r="P1014">
        <f>Table2[[#This Row],[WA]]-Table2[[#This Row],[Actual]]</f>
        <v>-0.80000000000000027</v>
      </c>
      <c r="Q1014">
        <f>_xlfn.NORM.DIST(Table2[[#This Row],[Bias_WA]],AVERAGE(Table2[Bias_WA]),_xlfn.STDEV.P(Table2[Bias_WA]),FALSE)</f>
        <v>0.67783368585837833</v>
      </c>
      <c r="R1014">
        <f>ABS(Table2[[#This Row],[Bias_Arima]])</f>
        <v>0.5985448531802402</v>
      </c>
      <c r="S1014">
        <f>ABS(Table2[[#This Row],[Bias_WA]])</f>
        <v>0.80000000000000027</v>
      </c>
    </row>
    <row r="1015" spans="1:19" x14ac:dyDescent="0.2">
      <c r="A101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communicatie2021420232</v>
      </c>
      <c r="B1015" t="s">
        <v>28</v>
      </c>
      <c r="C1015" s="3">
        <v>44470</v>
      </c>
      <c r="D1015" s="3">
        <v>45017</v>
      </c>
      <c r="E1015">
        <v>6</v>
      </c>
      <c r="F1015">
        <v>2.8622141303957491</v>
      </c>
      <c r="G1015">
        <v>3.7</v>
      </c>
      <c r="H1015">
        <v>0.8377858696042515</v>
      </c>
      <c r="I1015">
        <v>22.64286134065545</v>
      </c>
      <c r="J1015">
        <v>-0.8377858696042515</v>
      </c>
      <c r="K1015">
        <f>_xlfn.NORM.DIST(Table2[[#This Row],[Bias_RF]],AVERAGE(Table2[Bias_RF]),_xlfn.STDEV.P(Table2[Bias_RF]),FALSE)</f>
        <v>0.5289279312960713</v>
      </c>
      <c r="L1015">
        <f>VLOOKUP(Table2[[#This Row],[Key]],[1]!Table1[#Data],7,0)</f>
        <v>3.5389649179768399</v>
      </c>
      <c r="M1015">
        <f>VLOOKUP(Table2[[#This Row],[Key]],[1]!Table1[#Data],8,0)</f>
        <v>3.0666666666666602</v>
      </c>
      <c r="N1015">
        <f>Table2[[#This Row],[Auto Arima]]-Table2[[#This Row],[Actual]]</f>
        <v>-0.1610350820231603</v>
      </c>
      <c r="O1015">
        <f>_xlfn.NORM.DIST(Table2[[#This Row],[Bias_Arima]],AVERAGE(Table2[Bias_Arima]),_xlfn.STDEV.P(Table2[Bias_Arima]),FALSE)</f>
        <v>0.68083139006308402</v>
      </c>
      <c r="P1015">
        <f>Table2[[#This Row],[WA]]-Table2[[#This Row],[Actual]]</f>
        <v>-0.63333333333333997</v>
      </c>
      <c r="Q1015">
        <f>_xlfn.NORM.DIST(Table2[[#This Row],[Bias_WA]],AVERAGE(Table2[Bias_WA]),_xlfn.STDEV.P(Table2[Bias_WA]),FALSE)</f>
        <v>0.71232937309261235</v>
      </c>
      <c r="R1015">
        <f>ABS(Table2[[#This Row],[Bias_Arima]])</f>
        <v>0.1610350820231603</v>
      </c>
      <c r="S1015">
        <f>ABS(Table2[[#This Row],[Bias_WA]])</f>
        <v>0.63333333333333997</v>
      </c>
    </row>
    <row r="1016" spans="1:19" x14ac:dyDescent="0.2">
      <c r="A101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communicatie2021420233</v>
      </c>
      <c r="B1016" t="s">
        <v>28</v>
      </c>
      <c r="C1016" s="3">
        <v>44470</v>
      </c>
      <c r="D1016" s="3">
        <v>45108</v>
      </c>
      <c r="E1016">
        <v>7</v>
      </c>
      <c r="F1016">
        <v>2.8622141303957491</v>
      </c>
      <c r="G1016">
        <v>3.7</v>
      </c>
      <c r="H1016">
        <v>0.8377858696042515</v>
      </c>
      <c r="I1016">
        <v>22.64286134065545</v>
      </c>
      <c r="J1016">
        <v>-0.8377858696042515</v>
      </c>
      <c r="K1016">
        <f>_xlfn.NORM.DIST(Table2[[#This Row],[Bias_RF]],AVERAGE(Table2[Bias_RF]),_xlfn.STDEV.P(Table2[Bias_RF]),FALSE)</f>
        <v>0.5289279312960713</v>
      </c>
      <c r="L1016">
        <f>VLOOKUP(Table2[[#This Row],[Key]],[1]!Table1[#Data],7,0)</f>
        <v>3.4430495387372102</v>
      </c>
      <c r="M1016">
        <f>VLOOKUP(Table2[[#This Row],[Key]],[1]!Table1[#Data],8,0)</f>
        <v>3</v>
      </c>
      <c r="N1016">
        <f>Table2[[#This Row],[Auto Arima]]-Table2[[#This Row],[Actual]]</f>
        <v>-0.25695046126278998</v>
      </c>
      <c r="O1016">
        <f>_xlfn.NORM.DIST(Table2[[#This Row],[Bias_Arima]],AVERAGE(Table2[Bias_Arima]),_xlfn.STDEV.P(Table2[Bias_Arima]),FALSE)</f>
        <v>0.67353458846599934</v>
      </c>
      <c r="P1016">
        <f>Table2[[#This Row],[WA]]-Table2[[#This Row],[Actual]]</f>
        <v>-0.70000000000000018</v>
      </c>
      <c r="Q1016">
        <f>_xlfn.NORM.DIST(Table2[[#This Row],[Bias_WA]],AVERAGE(Table2[Bias_WA]),_xlfn.STDEV.P(Table2[Bias_WA]),FALSE)</f>
        <v>0.70578855065157498</v>
      </c>
      <c r="R1016">
        <f>ABS(Table2[[#This Row],[Bias_Arima]])</f>
        <v>0.25695046126278998</v>
      </c>
      <c r="S1016">
        <f>ABS(Table2[[#This Row],[Bias_WA]])</f>
        <v>0.70000000000000018</v>
      </c>
    </row>
    <row r="1017" spans="1:19" x14ac:dyDescent="0.2">
      <c r="A101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communicatie2021420234</v>
      </c>
      <c r="B1017" t="s">
        <v>28</v>
      </c>
      <c r="C1017" s="3">
        <v>44470</v>
      </c>
      <c r="D1017" s="3">
        <v>45200</v>
      </c>
      <c r="E1017">
        <v>8</v>
      </c>
      <c r="F1017">
        <v>2.8622141303957491</v>
      </c>
      <c r="G1017">
        <v>4.0999999999999996</v>
      </c>
      <c r="H1017">
        <v>1.237785869604251</v>
      </c>
      <c r="I1017">
        <v>30.189899258640271</v>
      </c>
      <c r="J1017">
        <v>-1.237785869604251</v>
      </c>
      <c r="K1017">
        <f>_xlfn.NORM.DIST(Table2[[#This Row],[Bias_RF]],AVERAGE(Table2[Bias_RF]),_xlfn.STDEV.P(Table2[Bias_RF]),FALSE)</f>
        <v>0.39757985850433852</v>
      </c>
      <c r="L1017">
        <f>VLOOKUP(Table2[[#This Row],[Key]],[1]!Table1[#Data],7,0)</f>
        <v>3.80495315475628</v>
      </c>
      <c r="M1017">
        <f>VLOOKUP(Table2[[#This Row],[Key]],[1]!Table1[#Data],8,0)</f>
        <v>3.43333333333333</v>
      </c>
      <c r="N1017">
        <f>Table2[[#This Row],[Auto Arima]]-Table2[[#This Row],[Actual]]</f>
        <v>-0.2950468452437196</v>
      </c>
      <c r="O1017">
        <f>_xlfn.NORM.DIST(Table2[[#This Row],[Bias_Arima]],AVERAGE(Table2[Bias_Arima]),_xlfn.STDEV.P(Table2[Bias_Arima]),FALSE)</f>
        <v>0.66568929983153013</v>
      </c>
      <c r="P1017">
        <f>Table2[[#This Row],[WA]]-Table2[[#This Row],[Actual]]</f>
        <v>-0.66666666666666963</v>
      </c>
      <c r="Q1017">
        <f>_xlfn.NORM.DIST(Table2[[#This Row],[Bias_WA]],AVERAGE(Table2[Bias_WA]),_xlfn.STDEV.P(Table2[Bias_WA]),FALSE)</f>
        <v>0.71030881435070081</v>
      </c>
      <c r="R1017">
        <f>ABS(Table2[[#This Row],[Bias_Arima]])</f>
        <v>0.2950468452437196</v>
      </c>
      <c r="S1017">
        <f>ABS(Table2[[#This Row],[Bias_WA]])</f>
        <v>0.66666666666666963</v>
      </c>
    </row>
    <row r="1018" spans="1:19" x14ac:dyDescent="0.2">
      <c r="A101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communicatie2022120222</v>
      </c>
      <c r="B1018" t="s">
        <v>28</v>
      </c>
      <c r="C1018" s="3">
        <v>44562</v>
      </c>
      <c r="D1018" s="3">
        <v>44652</v>
      </c>
      <c r="E1018">
        <v>1</v>
      </c>
      <c r="F1018">
        <v>3.4953027952439721</v>
      </c>
      <c r="G1018">
        <v>3.8</v>
      </c>
      <c r="H1018">
        <v>0.30469720475602768</v>
      </c>
      <c r="I1018">
        <v>8.018347493579677</v>
      </c>
      <c r="J1018">
        <v>-0.30469720475602768</v>
      </c>
      <c r="K1018">
        <f>_xlfn.NORM.DIST(Table2[[#This Row],[Bias_RF]],AVERAGE(Table2[Bias_RF]),_xlfn.STDEV.P(Table2[Bias_RF]),FALSE)</f>
        <v>0.48602942566145307</v>
      </c>
      <c r="L1018">
        <f>VLOOKUP(Table2[[#This Row],[Key]],[1]!Table1[#Data],7,0)</f>
        <v>3.14562760347158</v>
      </c>
      <c r="M1018">
        <f>VLOOKUP(Table2[[#This Row],[Key]],[1]!Table1[#Data],8,0)</f>
        <v>3.0666666666666602</v>
      </c>
      <c r="N1018">
        <f>Table2[[#This Row],[Auto Arima]]-Table2[[#This Row],[Actual]]</f>
        <v>-0.65437239652841983</v>
      </c>
      <c r="O1018">
        <f>_xlfn.NORM.DIST(Table2[[#This Row],[Bias_Arima]],AVERAGE(Table2[Bias_Arima]),_xlfn.STDEV.P(Table2[Bias_Arima]),FALSE)</f>
        <v>0.48410723001046296</v>
      </c>
      <c r="P1018">
        <f>Table2[[#This Row],[WA]]-Table2[[#This Row],[Actual]]</f>
        <v>-0.73333333333333961</v>
      </c>
      <c r="Q1018">
        <f>_xlfn.NORM.DIST(Table2[[#This Row],[Bias_WA]],AVERAGE(Table2[Bias_WA]),_xlfn.STDEV.P(Table2[Bias_WA]),FALSE)</f>
        <v>0.69881636677069736</v>
      </c>
      <c r="R1018">
        <f>ABS(Table2[[#This Row],[Bias_Arima]])</f>
        <v>0.65437239652841983</v>
      </c>
      <c r="S1018">
        <f>ABS(Table2[[#This Row],[Bias_WA]])</f>
        <v>0.73333333333333961</v>
      </c>
    </row>
    <row r="1019" spans="1:19" x14ac:dyDescent="0.2">
      <c r="A101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communicatie2022120223</v>
      </c>
      <c r="B1019" t="s">
        <v>28</v>
      </c>
      <c r="C1019" s="3">
        <v>44562</v>
      </c>
      <c r="D1019" s="3">
        <v>44743</v>
      </c>
      <c r="E1019">
        <v>2</v>
      </c>
      <c r="F1019">
        <v>3.4953027952439721</v>
      </c>
      <c r="G1019">
        <v>3.7</v>
      </c>
      <c r="H1019">
        <v>0.20469720475602801</v>
      </c>
      <c r="I1019">
        <v>5.5323568852980554</v>
      </c>
      <c r="J1019">
        <v>-0.20469720475602801</v>
      </c>
      <c r="K1019">
        <f>_xlfn.NORM.DIST(Table2[[#This Row],[Bias_RF]],AVERAGE(Table2[Bias_RF]),_xlfn.STDEV.P(Table2[Bias_RF]),FALSE)</f>
        <v>0.45088741480281391</v>
      </c>
      <c r="L1019">
        <f>VLOOKUP(Table2[[#This Row],[Key]],[1]!Table1[#Data],7,0)</f>
        <v>3.13836214330128</v>
      </c>
      <c r="M1019">
        <f>VLOOKUP(Table2[[#This Row],[Key]],[1]!Table1[#Data],8,0)</f>
        <v>3</v>
      </c>
      <c r="N1019">
        <f>Table2[[#This Row],[Auto Arima]]-Table2[[#This Row],[Actual]]</f>
        <v>-0.56163785669872013</v>
      </c>
      <c r="O1019">
        <f>_xlfn.NORM.DIST(Table2[[#This Row],[Bias_Arima]],AVERAGE(Table2[Bias_Arima]),_xlfn.STDEV.P(Table2[Bias_Arima]),FALSE)</f>
        <v>0.54485483598207851</v>
      </c>
      <c r="P1019">
        <f>Table2[[#This Row],[WA]]-Table2[[#This Row],[Actual]]</f>
        <v>-0.70000000000000018</v>
      </c>
      <c r="Q1019">
        <f>_xlfn.NORM.DIST(Table2[[#This Row],[Bias_WA]],AVERAGE(Table2[Bias_WA]),_xlfn.STDEV.P(Table2[Bias_WA]),FALSE)</f>
        <v>0.70578855065157498</v>
      </c>
      <c r="R1019">
        <f>ABS(Table2[[#This Row],[Bias_Arima]])</f>
        <v>0.56163785669872013</v>
      </c>
      <c r="S1019">
        <f>ABS(Table2[[#This Row],[Bias_WA]])</f>
        <v>0.70000000000000018</v>
      </c>
    </row>
    <row r="1020" spans="1:19" x14ac:dyDescent="0.2">
      <c r="A102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communicatie2022120224</v>
      </c>
      <c r="B1020" t="s">
        <v>28</v>
      </c>
      <c r="C1020" s="3">
        <v>44562</v>
      </c>
      <c r="D1020" s="3">
        <v>44835</v>
      </c>
      <c r="E1020">
        <v>3</v>
      </c>
      <c r="F1020">
        <v>3.4953027952439721</v>
      </c>
      <c r="G1020">
        <v>3.8</v>
      </c>
      <c r="H1020">
        <v>0.30469720475602768</v>
      </c>
      <c r="I1020">
        <v>8.018347493579677</v>
      </c>
      <c r="J1020">
        <v>-0.30469720475602768</v>
      </c>
      <c r="K1020">
        <f>_xlfn.NORM.DIST(Table2[[#This Row],[Bias_RF]],AVERAGE(Table2[Bias_RF]),_xlfn.STDEV.P(Table2[Bias_RF]),FALSE)</f>
        <v>0.48602942566145307</v>
      </c>
      <c r="L1020">
        <f>VLOOKUP(Table2[[#This Row],[Key]],[1]!Table1[#Data],7,0)</f>
        <v>3.6568674367372398</v>
      </c>
      <c r="M1020">
        <f>VLOOKUP(Table2[[#This Row],[Key]],[1]!Table1[#Data],8,0)</f>
        <v>3.43333333333333</v>
      </c>
      <c r="N1020">
        <f>Table2[[#This Row],[Auto Arima]]-Table2[[#This Row],[Actual]]</f>
        <v>-0.14313256326276003</v>
      </c>
      <c r="O1020">
        <f>_xlfn.NORM.DIST(Table2[[#This Row],[Bias_Arima]],AVERAGE(Table2[Bias_Arima]),_xlfn.STDEV.P(Table2[Bias_Arima]),FALSE)</f>
        <v>0.68018027943472847</v>
      </c>
      <c r="P1020">
        <f>Table2[[#This Row],[WA]]-Table2[[#This Row],[Actual]]</f>
        <v>-0.3666666666666698</v>
      </c>
      <c r="Q1020">
        <f>_xlfn.NORM.DIST(Table2[[#This Row],[Bias_WA]],AVERAGE(Table2[Bias_WA]),_xlfn.STDEV.P(Table2[Bias_WA]),FALSE)</f>
        <v>0.6414281109017782</v>
      </c>
      <c r="R1020">
        <f>ABS(Table2[[#This Row],[Bias_Arima]])</f>
        <v>0.14313256326276003</v>
      </c>
      <c r="S1020">
        <f>ABS(Table2[[#This Row],[Bias_WA]])</f>
        <v>0.3666666666666698</v>
      </c>
    </row>
    <row r="1021" spans="1:19" x14ac:dyDescent="0.2">
      <c r="A102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communicatie2022120231</v>
      </c>
      <c r="B1021" t="s">
        <v>28</v>
      </c>
      <c r="C1021" s="3">
        <v>44562</v>
      </c>
      <c r="D1021" s="3">
        <v>44927</v>
      </c>
      <c r="E1021">
        <v>4</v>
      </c>
      <c r="F1021">
        <v>3.119301006754684</v>
      </c>
      <c r="G1021">
        <v>4.2</v>
      </c>
      <c r="H1021">
        <v>1.0806989932453159</v>
      </c>
      <c r="I1021">
        <v>25.730928410602761</v>
      </c>
      <c r="J1021">
        <v>-1.0806989932453159</v>
      </c>
      <c r="K1021">
        <f>_xlfn.NORM.DIST(Table2[[#This Row],[Bias_RF]],AVERAGE(Table2[Bias_RF]),_xlfn.STDEV.P(Table2[Bias_RF]),FALSE)</f>
        <v>0.46089591903052979</v>
      </c>
      <c r="L1021">
        <f>VLOOKUP(Table2[[#This Row],[Key]],[1]!Table1[#Data],7,0)</f>
        <v>3.7772797021411302</v>
      </c>
      <c r="M1021">
        <f>VLOOKUP(Table2[[#This Row],[Key]],[1]!Table1[#Data],8,0)</f>
        <v>3.7</v>
      </c>
      <c r="N1021">
        <f>Table2[[#This Row],[Auto Arima]]-Table2[[#This Row],[Actual]]</f>
        <v>-0.42272029785887</v>
      </c>
      <c r="O1021">
        <f>_xlfn.NORM.DIST(Table2[[#This Row],[Bias_Arima]],AVERAGE(Table2[Bias_Arima]),_xlfn.STDEV.P(Table2[Bias_Arima]),FALSE)</f>
        <v>0.6206266953898345</v>
      </c>
      <c r="P1021">
        <f>Table2[[#This Row],[WA]]-Table2[[#This Row],[Actual]]</f>
        <v>-0.5</v>
      </c>
      <c r="Q1021">
        <f>_xlfn.NORM.DIST(Table2[[#This Row],[Bias_WA]],AVERAGE(Table2[Bias_WA]),_xlfn.STDEV.P(Table2[Bias_WA]),FALSE)</f>
        <v>0.69538607388356477</v>
      </c>
      <c r="R1021">
        <f>ABS(Table2[[#This Row],[Bias_Arima]])</f>
        <v>0.42272029785887</v>
      </c>
      <c r="S1021">
        <f>ABS(Table2[[#This Row],[Bias_WA]])</f>
        <v>0.5</v>
      </c>
    </row>
    <row r="1022" spans="1:19" x14ac:dyDescent="0.2">
      <c r="A102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communicatie2022120232</v>
      </c>
      <c r="B1022" t="s">
        <v>28</v>
      </c>
      <c r="C1022" s="3">
        <v>44562</v>
      </c>
      <c r="D1022" s="3">
        <v>45017</v>
      </c>
      <c r="E1022">
        <v>5</v>
      </c>
      <c r="F1022">
        <v>2.8820185675435681</v>
      </c>
      <c r="G1022">
        <v>3.7</v>
      </c>
      <c r="H1022">
        <v>0.81798143245643207</v>
      </c>
      <c r="I1022">
        <v>22.10760628260627</v>
      </c>
      <c r="J1022">
        <v>-0.81798143245643207</v>
      </c>
      <c r="K1022">
        <f>_xlfn.NORM.DIST(Table2[[#This Row],[Bias_RF]],AVERAGE(Table2[Bias_RF]),_xlfn.STDEV.P(Table2[Bias_RF]),FALSE)</f>
        <v>0.53230308193442633</v>
      </c>
      <c r="L1022">
        <f>VLOOKUP(Table2[[#This Row],[Key]],[1]!Table1[#Data],7,0)</f>
        <v>3.63882545445807</v>
      </c>
      <c r="M1022">
        <f>VLOOKUP(Table2[[#This Row],[Key]],[1]!Table1[#Data],8,0)</f>
        <v>3.0666666666666602</v>
      </c>
      <c r="N1022">
        <f>Table2[[#This Row],[Auto Arima]]-Table2[[#This Row],[Actual]]</f>
        <v>-6.1174545541930136E-2</v>
      </c>
      <c r="O1022">
        <f>_xlfn.NORM.DIST(Table2[[#This Row],[Bias_Arima]],AVERAGE(Table2[Bias_Arima]),_xlfn.STDEV.P(Table2[Bias_Arima]),FALSE)</f>
        <v>0.66918211984893294</v>
      </c>
      <c r="P1022">
        <f>Table2[[#This Row],[WA]]-Table2[[#This Row],[Actual]]</f>
        <v>-0.63333333333333997</v>
      </c>
      <c r="Q1022">
        <f>_xlfn.NORM.DIST(Table2[[#This Row],[Bias_WA]],AVERAGE(Table2[Bias_WA]),_xlfn.STDEV.P(Table2[Bias_WA]),FALSE)</f>
        <v>0.71232937309261235</v>
      </c>
      <c r="R1022">
        <f>ABS(Table2[[#This Row],[Bias_Arima]])</f>
        <v>6.1174545541930136E-2</v>
      </c>
      <c r="S1022">
        <f>ABS(Table2[[#This Row],[Bias_WA]])</f>
        <v>0.63333333333333997</v>
      </c>
    </row>
    <row r="1023" spans="1:19" x14ac:dyDescent="0.2">
      <c r="A102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communicatie2022120233</v>
      </c>
      <c r="B1023" t="s">
        <v>28</v>
      </c>
      <c r="C1023" s="3">
        <v>44562</v>
      </c>
      <c r="D1023" s="3">
        <v>45108</v>
      </c>
      <c r="E1023">
        <v>6</v>
      </c>
      <c r="F1023">
        <v>2.8820185675435681</v>
      </c>
      <c r="G1023">
        <v>3.7</v>
      </c>
      <c r="H1023">
        <v>0.81798143245643207</v>
      </c>
      <c r="I1023">
        <v>22.10760628260627</v>
      </c>
      <c r="J1023">
        <v>-0.81798143245643207</v>
      </c>
      <c r="K1023">
        <f>_xlfn.NORM.DIST(Table2[[#This Row],[Bias_RF]],AVERAGE(Table2[Bias_RF]),_xlfn.STDEV.P(Table2[Bias_RF]),FALSE)</f>
        <v>0.53230308193442633</v>
      </c>
      <c r="L1023">
        <f>VLOOKUP(Table2[[#This Row],[Key]],[1]!Table1[#Data],7,0)</f>
        <v>3.5443474422972798</v>
      </c>
      <c r="M1023">
        <f>VLOOKUP(Table2[[#This Row],[Key]],[1]!Table1[#Data],8,0)</f>
        <v>3</v>
      </c>
      <c r="N1023">
        <f>Table2[[#This Row],[Auto Arima]]-Table2[[#This Row],[Actual]]</f>
        <v>-0.15565255770272035</v>
      </c>
      <c r="O1023">
        <f>_xlfn.NORM.DIST(Table2[[#This Row],[Bias_Arima]],AVERAGE(Table2[Bias_Arima]),_xlfn.STDEV.P(Table2[Bias_Arima]),FALSE)</f>
        <v>0.68070237724196958</v>
      </c>
      <c r="P1023">
        <f>Table2[[#This Row],[WA]]-Table2[[#This Row],[Actual]]</f>
        <v>-0.70000000000000018</v>
      </c>
      <c r="Q1023">
        <f>_xlfn.NORM.DIST(Table2[[#This Row],[Bias_WA]],AVERAGE(Table2[Bias_WA]),_xlfn.STDEV.P(Table2[Bias_WA]),FALSE)</f>
        <v>0.70578855065157498</v>
      </c>
      <c r="R1023">
        <f>ABS(Table2[[#This Row],[Bias_Arima]])</f>
        <v>0.15565255770272035</v>
      </c>
      <c r="S1023">
        <f>ABS(Table2[[#This Row],[Bias_WA]])</f>
        <v>0.70000000000000018</v>
      </c>
    </row>
    <row r="1024" spans="1:19" x14ac:dyDescent="0.2">
      <c r="A102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communicatie2022120234</v>
      </c>
      <c r="B1024" t="s">
        <v>28</v>
      </c>
      <c r="C1024" s="3">
        <v>44562</v>
      </c>
      <c r="D1024" s="3">
        <v>45200</v>
      </c>
      <c r="E1024">
        <v>7</v>
      </c>
      <c r="F1024">
        <v>2.8820185675435681</v>
      </c>
      <c r="G1024">
        <v>4.0999999999999996</v>
      </c>
      <c r="H1024">
        <v>1.217981432456432</v>
      </c>
      <c r="I1024">
        <v>29.70686420625443</v>
      </c>
      <c r="J1024">
        <v>-1.217981432456432</v>
      </c>
      <c r="K1024">
        <f>_xlfn.NORM.DIST(Table2[[#This Row],[Bias_RF]],AVERAGE(Table2[Bias_RF]),_xlfn.STDEV.P(Table2[Bias_RF]),FALSE)</f>
        <v>0.40608729677530897</v>
      </c>
      <c r="L1024">
        <f>VLOOKUP(Table2[[#This Row],[Key]],[1]!Table1[#Data],7,0)</f>
        <v>3.85998460546609</v>
      </c>
      <c r="M1024">
        <f>VLOOKUP(Table2[[#This Row],[Key]],[1]!Table1[#Data],8,0)</f>
        <v>3.43333333333333</v>
      </c>
      <c r="N1024">
        <f>Table2[[#This Row],[Auto Arima]]-Table2[[#This Row],[Actual]]</f>
        <v>-0.24001539453390963</v>
      </c>
      <c r="O1024">
        <f>_xlfn.NORM.DIST(Table2[[#This Row],[Bias_Arima]],AVERAGE(Table2[Bias_Arima]),_xlfn.STDEV.P(Table2[Bias_Arima]),FALSE)</f>
        <v>0.67613322111042085</v>
      </c>
      <c r="P1024">
        <f>Table2[[#This Row],[WA]]-Table2[[#This Row],[Actual]]</f>
        <v>-0.66666666666666963</v>
      </c>
      <c r="Q1024">
        <f>_xlfn.NORM.DIST(Table2[[#This Row],[Bias_WA]],AVERAGE(Table2[Bias_WA]),_xlfn.STDEV.P(Table2[Bias_WA]),FALSE)</f>
        <v>0.71030881435070081</v>
      </c>
      <c r="R1024">
        <f>ABS(Table2[[#This Row],[Bias_Arima]])</f>
        <v>0.24001539453390963</v>
      </c>
      <c r="S1024">
        <f>ABS(Table2[[#This Row],[Bias_WA]])</f>
        <v>0.66666666666666963</v>
      </c>
    </row>
    <row r="1025" spans="1:19" x14ac:dyDescent="0.2">
      <c r="A102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communicatie2022120241</v>
      </c>
      <c r="B1025" t="s">
        <v>28</v>
      </c>
      <c r="C1025" s="3">
        <v>44562</v>
      </c>
      <c r="D1025" s="3">
        <v>45292</v>
      </c>
      <c r="E1025">
        <v>8</v>
      </c>
      <c r="F1025">
        <v>2.8820185675435681</v>
      </c>
      <c r="G1025">
        <v>4</v>
      </c>
      <c r="H1025">
        <v>1.1179814324564319</v>
      </c>
      <c r="I1025">
        <v>27.949535811410801</v>
      </c>
      <c r="J1025">
        <v>-1.1179814324564319</v>
      </c>
      <c r="K1025">
        <f>_xlfn.NORM.DIST(Table2[[#This Row],[Bias_RF]],AVERAGE(Table2[Bias_RF]),_xlfn.STDEV.P(Table2[Bias_RF]),FALSE)</f>
        <v>0.44687332255321943</v>
      </c>
      <c r="L1025">
        <f>VLOOKUP(Table2[[#This Row],[Key]],[1]!Table1[#Data],7,0)</f>
        <v>4.4239247464110996</v>
      </c>
      <c r="M1025">
        <f>VLOOKUP(Table2[[#This Row],[Key]],[1]!Table1[#Data],8,0)</f>
        <v>3.7</v>
      </c>
      <c r="N1025">
        <f>Table2[[#This Row],[Auto Arima]]-Table2[[#This Row],[Actual]]</f>
        <v>0.42392474641109956</v>
      </c>
      <c r="O1025">
        <f>_xlfn.NORM.DIST(Table2[[#This Row],[Bias_Arima]],AVERAGE(Table2[Bias_Arima]),_xlfn.STDEV.P(Table2[Bias_Arima]),FALSE)</f>
        <v>0.40703060337628838</v>
      </c>
      <c r="P1025">
        <f>Table2[[#This Row],[WA]]-Table2[[#This Row],[Actual]]</f>
        <v>-0.29999999999999982</v>
      </c>
      <c r="Q1025">
        <f>_xlfn.NORM.DIST(Table2[[#This Row],[Bias_WA]],AVERAGE(Table2[Bias_WA]),_xlfn.STDEV.P(Table2[Bias_WA]),FALSE)</f>
        <v>0.6030805375300422</v>
      </c>
      <c r="R1025">
        <f>ABS(Table2[[#This Row],[Bias_Arima]])</f>
        <v>0.42392474641109956</v>
      </c>
      <c r="S1025">
        <f>ABS(Table2[[#This Row],[Bias_WA]])</f>
        <v>0.29999999999999982</v>
      </c>
    </row>
    <row r="1026" spans="1:19" x14ac:dyDescent="0.2">
      <c r="A102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communicatie2022220223</v>
      </c>
      <c r="B1026" t="s">
        <v>28</v>
      </c>
      <c r="C1026" s="3">
        <v>44652</v>
      </c>
      <c r="D1026" s="3">
        <v>44743</v>
      </c>
      <c r="E1026">
        <v>1</v>
      </c>
      <c r="F1026">
        <v>3.55561223914974</v>
      </c>
      <c r="G1026">
        <v>3.7</v>
      </c>
      <c r="H1026">
        <v>0.14438776085026059</v>
      </c>
      <c r="I1026">
        <v>3.902371914871908</v>
      </c>
      <c r="J1026">
        <v>-0.14438776085026059</v>
      </c>
      <c r="K1026">
        <f>_xlfn.NORM.DIST(Table2[[#This Row],[Bias_RF]],AVERAGE(Table2[Bias_RF]),_xlfn.STDEV.P(Table2[Bias_RF]),FALSE)</f>
        <v>0.42705642612846545</v>
      </c>
      <c r="L1026">
        <f>VLOOKUP(Table2[[#This Row],[Key]],[1]!Table1[#Data],7,0)</f>
        <v>3.5578297427682402</v>
      </c>
      <c r="M1026">
        <f>VLOOKUP(Table2[[#This Row],[Key]],[1]!Table1[#Data],8,0)</f>
        <v>3</v>
      </c>
      <c r="N1026">
        <f>Table2[[#This Row],[Auto Arima]]-Table2[[#This Row],[Actual]]</f>
        <v>-0.14217025723176002</v>
      </c>
      <c r="O1026">
        <f>_xlfn.NORM.DIST(Table2[[#This Row],[Bias_Arima]],AVERAGE(Table2[Bias_Arima]),_xlfn.STDEV.P(Table2[Bias_Arima]),FALSE)</f>
        <v>0.68012731354260103</v>
      </c>
      <c r="P1026">
        <f>Table2[[#This Row],[WA]]-Table2[[#This Row],[Actual]]</f>
        <v>-0.70000000000000018</v>
      </c>
      <c r="Q1026">
        <f>_xlfn.NORM.DIST(Table2[[#This Row],[Bias_WA]],AVERAGE(Table2[Bias_WA]),_xlfn.STDEV.P(Table2[Bias_WA]),FALSE)</f>
        <v>0.70578855065157498</v>
      </c>
      <c r="R1026">
        <f>ABS(Table2[[#This Row],[Bias_Arima]])</f>
        <v>0.14217025723176002</v>
      </c>
      <c r="S1026">
        <f>ABS(Table2[[#This Row],[Bias_WA]])</f>
        <v>0.70000000000000018</v>
      </c>
    </row>
    <row r="1027" spans="1:19" x14ac:dyDescent="0.2">
      <c r="A102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communicatie2022220224</v>
      </c>
      <c r="B1027" t="s">
        <v>28</v>
      </c>
      <c r="C1027" s="3">
        <v>44652</v>
      </c>
      <c r="D1027" s="3">
        <v>44835</v>
      </c>
      <c r="E1027">
        <v>2</v>
      </c>
      <c r="F1027">
        <v>3.55561223914974</v>
      </c>
      <c r="G1027">
        <v>3.8</v>
      </c>
      <c r="H1027">
        <v>0.24438776085026029</v>
      </c>
      <c r="I1027">
        <v>6.4312568644805337</v>
      </c>
      <c r="J1027">
        <v>-0.24438776085026029</v>
      </c>
      <c r="K1027">
        <f>_xlfn.NORM.DIST(Table2[[#This Row],[Bias_RF]],AVERAGE(Table2[Bias_RF]),_xlfn.STDEV.P(Table2[Bias_RF]),FALSE)</f>
        <v>0.46556131991891775</v>
      </c>
      <c r="L1027">
        <f>VLOOKUP(Table2[[#This Row],[Key]],[1]!Table1[#Data],7,0)</f>
        <v>3.9252627314856898</v>
      </c>
      <c r="M1027">
        <f>VLOOKUP(Table2[[#This Row],[Key]],[1]!Table1[#Data],8,0)</f>
        <v>3.43333333333333</v>
      </c>
      <c r="N1027">
        <f>Table2[[#This Row],[Auto Arima]]-Table2[[#This Row],[Actual]]</f>
        <v>0.12526273148569</v>
      </c>
      <c r="O1027">
        <f>_xlfn.NORM.DIST(Table2[[#This Row],[Bias_Arima]],AVERAGE(Table2[Bias_Arima]),_xlfn.STDEV.P(Table2[Bias_Arima]),FALSE)</f>
        <v>0.5994944755826549</v>
      </c>
      <c r="P1027">
        <f>Table2[[#This Row],[WA]]-Table2[[#This Row],[Actual]]</f>
        <v>-0.3666666666666698</v>
      </c>
      <c r="Q1027">
        <f>_xlfn.NORM.DIST(Table2[[#This Row],[Bias_WA]],AVERAGE(Table2[Bias_WA]),_xlfn.STDEV.P(Table2[Bias_WA]),FALSE)</f>
        <v>0.6414281109017782</v>
      </c>
      <c r="R1027">
        <f>ABS(Table2[[#This Row],[Bias_Arima]])</f>
        <v>0.12526273148569</v>
      </c>
      <c r="S1027">
        <f>ABS(Table2[[#This Row],[Bias_WA]])</f>
        <v>0.3666666666666698</v>
      </c>
    </row>
    <row r="1028" spans="1:19" x14ac:dyDescent="0.2">
      <c r="A102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communicatie2022220231</v>
      </c>
      <c r="B1028" t="s">
        <v>28</v>
      </c>
      <c r="C1028" s="3">
        <v>44652</v>
      </c>
      <c r="D1028" s="3">
        <v>44927</v>
      </c>
      <c r="E1028">
        <v>3</v>
      </c>
      <c r="F1028">
        <v>3.16087340168002</v>
      </c>
      <c r="G1028">
        <v>4.2</v>
      </c>
      <c r="H1028">
        <v>1.03912659831998</v>
      </c>
      <c r="I1028">
        <v>24.741109483809051</v>
      </c>
      <c r="J1028">
        <v>-1.03912659831998</v>
      </c>
      <c r="K1028">
        <f>_xlfn.NORM.DIST(Table2[[#This Row],[Bias_RF]],AVERAGE(Table2[Bias_RF]),_xlfn.STDEV.P(Table2[Bias_RF]),FALSE)</f>
        <v>0.47559179134487561</v>
      </c>
      <c r="L1028">
        <f>VLOOKUP(Table2[[#This Row],[Key]],[1]!Table1[#Data],7,0)</f>
        <v>4.1726398805977603</v>
      </c>
      <c r="M1028">
        <f>VLOOKUP(Table2[[#This Row],[Key]],[1]!Table1[#Data],8,0)</f>
        <v>3.7</v>
      </c>
      <c r="N1028">
        <f>Table2[[#This Row],[Auto Arima]]-Table2[[#This Row],[Actual]]</f>
        <v>-2.7360119402239924E-2</v>
      </c>
      <c r="O1028">
        <f>_xlfn.NORM.DIST(Table2[[#This Row],[Bias_Arima]],AVERAGE(Table2[Bias_Arima]),_xlfn.STDEV.P(Table2[Bias_Arima]),FALSE)</f>
        <v>0.66091696704865632</v>
      </c>
      <c r="P1028">
        <f>Table2[[#This Row],[WA]]-Table2[[#This Row],[Actual]]</f>
        <v>-0.5</v>
      </c>
      <c r="Q1028">
        <f>_xlfn.NORM.DIST(Table2[[#This Row],[Bias_WA]],AVERAGE(Table2[Bias_WA]),_xlfn.STDEV.P(Table2[Bias_WA]),FALSE)</f>
        <v>0.69538607388356477</v>
      </c>
      <c r="R1028">
        <f>ABS(Table2[[#This Row],[Bias_Arima]])</f>
        <v>2.7360119402239924E-2</v>
      </c>
      <c r="S1028">
        <f>ABS(Table2[[#This Row],[Bias_WA]])</f>
        <v>0.5</v>
      </c>
    </row>
    <row r="1029" spans="1:19" x14ac:dyDescent="0.2">
      <c r="A102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communicatie2022220232</v>
      </c>
      <c r="B1029" t="s">
        <v>28</v>
      </c>
      <c r="C1029" s="3">
        <v>44652</v>
      </c>
      <c r="D1029" s="3">
        <v>45017</v>
      </c>
      <c r="E1029">
        <v>4</v>
      </c>
      <c r="F1029">
        <v>2.8818009477450648</v>
      </c>
      <c r="G1029">
        <v>3.7</v>
      </c>
      <c r="H1029">
        <v>0.81819905225493494</v>
      </c>
      <c r="I1029">
        <v>22.113487898782029</v>
      </c>
      <c r="J1029">
        <v>-0.81819905225493494</v>
      </c>
      <c r="K1029">
        <f>_xlfn.NORM.DIST(Table2[[#This Row],[Bias_RF]],AVERAGE(Table2[Bias_RF]),_xlfn.STDEV.P(Table2[Bias_RF]),FALSE)</f>
        <v>0.53226799851480389</v>
      </c>
      <c r="L1029">
        <f>VLOOKUP(Table2[[#This Row],[Key]],[1]!Table1[#Data],7,0)</f>
        <v>3.3705906406523498</v>
      </c>
      <c r="M1029">
        <f>VLOOKUP(Table2[[#This Row],[Key]],[1]!Table1[#Data],8,0)</f>
        <v>3.2999999999999901</v>
      </c>
      <c r="N1029">
        <f>Table2[[#This Row],[Auto Arima]]-Table2[[#This Row],[Actual]]</f>
        <v>-0.32940935934765037</v>
      </c>
      <c r="O1029">
        <f>_xlfn.NORM.DIST(Table2[[#This Row],[Bias_Arima]],AVERAGE(Table2[Bias_Arima]),_xlfn.STDEV.P(Table2[Bias_Arima]),FALSE)</f>
        <v>0.65630677197680432</v>
      </c>
      <c r="P1029">
        <f>Table2[[#This Row],[WA]]-Table2[[#This Row],[Actual]]</f>
        <v>-0.40000000000001013</v>
      </c>
      <c r="Q1029">
        <f>_xlfn.NORM.DIST(Table2[[#This Row],[Bias_WA]],AVERAGE(Table2[Bias_WA]),_xlfn.STDEV.P(Table2[Bias_WA]),FALSE)</f>
        <v>0.65800002201620922</v>
      </c>
      <c r="R1029">
        <f>ABS(Table2[[#This Row],[Bias_Arima]])</f>
        <v>0.32940935934765037</v>
      </c>
      <c r="S1029">
        <f>ABS(Table2[[#This Row],[Bias_WA]])</f>
        <v>0.40000000000001013</v>
      </c>
    </row>
    <row r="1030" spans="1:19" x14ac:dyDescent="0.2">
      <c r="A103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communicatie2022220233</v>
      </c>
      <c r="B1030" t="s">
        <v>28</v>
      </c>
      <c r="C1030" s="3">
        <v>44652</v>
      </c>
      <c r="D1030" s="3">
        <v>45108</v>
      </c>
      <c r="E1030">
        <v>5</v>
      </c>
      <c r="F1030">
        <v>2.8818009477450648</v>
      </c>
      <c r="G1030">
        <v>3.7</v>
      </c>
      <c r="H1030">
        <v>0.81819905225493494</v>
      </c>
      <c r="I1030">
        <v>22.113487898782029</v>
      </c>
      <c r="J1030">
        <v>-0.81819905225493494</v>
      </c>
      <c r="K1030">
        <f>_xlfn.NORM.DIST(Table2[[#This Row],[Bias_RF]],AVERAGE(Table2[Bias_RF]),_xlfn.STDEV.P(Table2[Bias_RF]),FALSE)</f>
        <v>0.53226799851480389</v>
      </c>
      <c r="L1030">
        <f>VLOOKUP(Table2[[#This Row],[Key]],[1]!Table1[#Data],7,0)</f>
        <v>3.2487353570195801</v>
      </c>
      <c r="M1030">
        <f>VLOOKUP(Table2[[#This Row],[Key]],[1]!Table1[#Data],8,0)</f>
        <v>3</v>
      </c>
      <c r="N1030">
        <f>Table2[[#This Row],[Auto Arima]]-Table2[[#This Row],[Actual]]</f>
        <v>-0.45126464298042013</v>
      </c>
      <c r="O1030">
        <f>_xlfn.NORM.DIST(Table2[[#This Row],[Bias_Arima]],AVERAGE(Table2[Bias_Arima]),_xlfn.STDEV.P(Table2[Bias_Arima]),FALSE)</f>
        <v>0.6070211392496373</v>
      </c>
      <c r="P1030">
        <f>Table2[[#This Row],[WA]]-Table2[[#This Row],[Actual]]</f>
        <v>-0.70000000000000018</v>
      </c>
      <c r="Q1030">
        <f>_xlfn.NORM.DIST(Table2[[#This Row],[Bias_WA]],AVERAGE(Table2[Bias_WA]),_xlfn.STDEV.P(Table2[Bias_WA]),FALSE)</f>
        <v>0.70578855065157498</v>
      </c>
      <c r="R1030">
        <f>ABS(Table2[[#This Row],[Bias_Arima]])</f>
        <v>0.45126464298042013</v>
      </c>
      <c r="S1030">
        <f>ABS(Table2[[#This Row],[Bias_WA]])</f>
        <v>0.70000000000000018</v>
      </c>
    </row>
    <row r="1031" spans="1:19" x14ac:dyDescent="0.2">
      <c r="A103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communicatie2022220234</v>
      </c>
      <c r="B1031" t="s">
        <v>28</v>
      </c>
      <c r="C1031" s="3">
        <v>44652</v>
      </c>
      <c r="D1031" s="3">
        <v>45200</v>
      </c>
      <c r="E1031">
        <v>6</v>
      </c>
      <c r="F1031">
        <v>2.8818009477450648</v>
      </c>
      <c r="G1031">
        <v>4.0999999999999996</v>
      </c>
      <c r="H1031">
        <v>1.218199052254934</v>
      </c>
      <c r="I1031">
        <v>29.712172006217909</v>
      </c>
      <c r="J1031">
        <v>-1.218199052254934</v>
      </c>
      <c r="K1031">
        <f>_xlfn.NORM.DIST(Table2[[#This Row],[Bias_RF]],AVERAGE(Table2[Bias_RF]),_xlfn.STDEV.P(Table2[Bias_RF]),FALSE)</f>
        <v>0.40599444900768838</v>
      </c>
      <c r="L1031">
        <f>VLOOKUP(Table2[[#This Row],[Key]],[1]!Table1[#Data],7,0)</f>
        <v>3.6774373958491302</v>
      </c>
      <c r="M1031">
        <f>VLOOKUP(Table2[[#This Row],[Key]],[1]!Table1[#Data],8,0)</f>
        <v>3.43333333333333</v>
      </c>
      <c r="N1031">
        <f>Table2[[#This Row],[Auto Arima]]-Table2[[#This Row],[Actual]]</f>
        <v>-0.42256260415086944</v>
      </c>
      <c r="O1031">
        <f>_xlfn.NORM.DIST(Table2[[#This Row],[Bias_Arima]],AVERAGE(Table2[Bias_Arima]),_xlfn.STDEV.P(Table2[Bias_Arima]),FALSE)</f>
        <v>0.62069860815570954</v>
      </c>
      <c r="P1031">
        <f>Table2[[#This Row],[WA]]-Table2[[#This Row],[Actual]]</f>
        <v>-0.66666666666666963</v>
      </c>
      <c r="Q1031">
        <f>_xlfn.NORM.DIST(Table2[[#This Row],[Bias_WA]],AVERAGE(Table2[Bias_WA]),_xlfn.STDEV.P(Table2[Bias_WA]),FALSE)</f>
        <v>0.71030881435070081</v>
      </c>
      <c r="R1031">
        <f>ABS(Table2[[#This Row],[Bias_Arima]])</f>
        <v>0.42256260415086944</v>
      </c>
      <c r="S1031">
        <f>ABS(Table2[[#This Row],[Bias_WA]])</f>
        <v>0.66666666666666963</v>
      </c>
    </row>
    <row r="1032" spans="1:19" x14ac:dyDescent="0.2">
      <c r="A1032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communicatie2022220241</v>
      </c>
      <c r="B1032" t="s">
        <v>28</v>
      </c>
      <c r="C1032" s="3">
        <v>44652</v>
      </c>
      <c r="D1032" s="3">
        <v>45292</v>
      </c>
      <c r="E1032">
        <v>7</v>
      </c>
      <c r="F1032">
        <v>2.8818009477450648</v>
      </c>
      <c r="G1032">
        <v>4</v>
      </c>
      <c r="H1032">
        <v>1.118199052254935</v>
      </c>
      <c r="I1032">
        <v>27.954976306373371</v>
      </c>
      <c r="J1032">
        <v>-1.118199052254935</v>
      </c>
      <c r="K1032">
        <f>_xlfn.NORM.DIST(Table2[[#This Row],[Bias_RF]],AVERAGE(Table2[Bias_RF]),_xlfn.STDEV.P(Table2[Bias_RF]),FALSE)</f>
        <v>0.44678932841944663</v>
      </c>
      <c r="L1032">
        <f>VLOOKUP(Table2[[#This Row],[Key]],[1]!Table1[#Data],7,0)</f>
        <v>3.9695462536628501</v>
      </c>
      <c r="M1032">
        <f>VLOOKUP(Table2[[#This Row],[Key]],[1]!Table1[#Data],8,0)</f>
        <v>3.7</v>
      </c>
      <c r="N1032">
        <f>Table2[[#This Row],[Auto Arima]]-Table2[[#This Row],[Actual]]</f>
        <v>-3.0453746337149923E-2</v>
      </c>
      <c r="O1032">
        <f>_xlfn.NORM.DIST(Table2[[#This Row],[Bias_Arima]],AVERAGE(Table2[Bias_Arima]),_xlfn.STDEV.P(Table2[Bias_Arima]),FALSE)</f>
        <v>0.66176047421092599</v>
      </c>
      <c r="P1032">
        <f>Table2[[#This Row],[WA]]-Table2[[#This Row],[Actual]]</f>
        <v>-0.29999999999999982</v>
      </c>
      <c r="Q1032">
        <f>_xlfn.NORM.DIST(Table2[[#This Row],[Bias_WA]],AVERAGE(Table2[Bias_WA]),_xlfn.STDEV.P(Table2[Bias_WA]),FALSE)</f>
        <v>0.6030805375300422</v>
      </c>
      <c r="R1032">
        <f>ABS(Table2[[#This Row],[Bias_Arima]])</f>
        <v>3.0453746337149923E-2</v>
      </c>
      <c r="S1032">
        <f>ABS(Table2[[#This Row],[Bias_WA]])</f>
        <v>0.29999999999999982</v>
      </c>
    </row>
    <row r="1033" spans="1:19" x14ac:dyDescent="0.2">
      <c r="A1033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communicatie2022220242</v>
      </c>
      <c r="B1033" t="s">
        <v>28</v>
      </c>
      <c r="C1033" s="3">
        <v>44652</v>
      </c>
      <c r="D1033" s="3">
        <v>45383</v>
      </c>
      <c r="E1033">
        <v>8</v>
      </c>
      <c r="F1033">
        <v>2.8818009477450648</v>
      </c>
      <c r="G1033">
        <v>3.6</v>
      </c>
      <c r="H1033">
        <v>0.71819905225493486</v>
      </c>
      <c r="I1033">
        <v>19.94997367374819</v>
      </c>
      <c r="J1033">
        <v>-0.71819905225493486</v>
      </c>
      <c r="K1033">
        <f>_xlfn.NORM.DIST(Table2[[#This Row],[Bias_RF]],AVERAGE(Table2[Bias_RF]),_xlfn.STDEV.P(Table2[Bias_RF]),FALSE)</f>
        <v>0.54354149327574763</v>
      </c>
      <c r="L1033">
        <f>VLOOKUP(Table2[[#This Row],[Key]],[1]!Table1[#Data],7,0)</f>
        <v>3.4494472014793298</v>
      </c>
      <c r="M1033">
        <f>VLOOKUP(Table2[[#This Row],[Key]],[1]!Table1[#Data],8,0)</f>
        <v>3.2999999999999901</v>
      </c>
      <c r="N1033">
        <f>Table2[[#This Row],[Auto Arima]]-Table2[[#This Row],[Actual]]</f>
        <v>-0.15055279852067027</v>
      </c>
      <c r="O1033">
        <f>_xlfn.NORM.DIST(Table2[[#This Row],[Bias_Arima]],AVERAGE(Table2[Bias_Arima]),_xlfn.STDEV.P(Table2[Bias_Arima]),FALSE)</f>
        <v>0.68052717273074947</v>
      </c>
      <c r="P1033">
        <f>Table2[[#This Row],[WA]]-Table2[[#This Row],[Actual]]</f>
        <v>-0.30000000000001004</v>
      </c>
      <c r="Q1033">
        <f>_xlfn.NORM.DIST(Table2[[#This Row],[Bias_WA]],AVERAGE(Table2[Bias_WA]),_xlfn.STDEV.P(Table2[Bias_WA]),FALSE)</f>
        <v>0.60308053753004853</v>
      </c>
      <c r="R1033">
        <f>ABS(Table2[[#This Row],[Bias_Arima]])</f>
        <v>0.15055279852067027</v>
      </c>
      <c r="S1033">
        <f>ABS(Table2[[#This Row],[Bias_WA]])</f>
        <v>0.30000000000001004</v>
      </c>
    </row>
    <row r="1034" spans="1:19" x14ac:dyDescent="0.2">
      <c r="A1034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communicatie2022320224</v>
      </c>
      <c r="B1034" t="s">
        <v>28</v>
      </c>
      <c r="C1034" s="3">
        <v>44743</v>
      </c>
      <c r="D1034" s="3">
        <v>44835</v>
      </c>
      <c r="E1034">
        <v>1</v>
      </c>
      <c r="F1034">
        <v>3.5855812500494011</v>
      </c>
      <c r="G1034">
        <v>3.8</v>
      </c>
      <c r="H1034">
        <v>0.2144187499505992</v>
      </c>
      <c r="I1034">
        <v>5.6425986829105046</v>
      </c>
      <c r="J1034">
        <v>-0.2144187499505992</v>
      </c>
      <c r="K1034">
        <f>_xlfn.NORM.DIST(Table2[[#This Row],[Bias_RF]],AVERAGE(Table2[Bias_RF]),_xlfn.STDEV.P(Table2[Bias_RF]),FALSE)</f>
        <v>0.45456199847356493</v>
      </c>
      <c r="L1034">
        <f>VLOOKUP(Table2[[#This Row],[Key]],[1]!Table1[#Data],7,0)</f>
        <v>4.0174031362618896</v>
      </c>
      <c r="M1034">
        <f>VLOOKUP(Table2[[#This Row],[Key]],[1]!Table1[#Data],8,0)</f>
        <v>3.43333333333333</v>
      </c>
      <c r="N1034">
        <f>Table2[[#This Row],[Auto Arima]]-Table2[[#This Row],[Actual]]</f>
        <v>0.21740313626188978</v>
      </c>
      <c r="O1034">
        <f>_xlfn.NORM.DIST(Table2[[#This Row],[Bias_Arima]],AVERAGE(Table2[Bias_Arima]),_xlfn.STDEV.P(Table2[Bias_Arima]),FALSE)</f>
        <v>0.54694573185159334</v>
      </c>
      <c r="P1034">
        <f>Table2[[#This Row],[WA]]-Table2[[#This Row],[Actual]]</f>
        <v>-0.3666666666666698</v>
      </c>
      <c r="Q1034">
        <f>_xlfn.NORM.DIST(Table2[[#This Row],[Bias_WA]],AVERAGE(Table2[Bias_WA]),_xlfn.STDEV.P(Table2[Bias_WA]),FALSE)</f>
        <v>0.6414281109017782</v>
      </c>
      <c r="R1034">
        <f>ABS(Table2[[#This Row],[Bias_Arima]])</f>
        <v>0.21740313626188978</v>
      </c>
      <c r="S1034">
        <f>ABS(Table2[[#This Row],[Bias_WA]])</f>
        <v>0.3666666666666698</v>
      </c>
    </row>
    <row r="1035" spans="1:19" x14ac:dyDescent="0.2">
      <c r="A1035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communicatie2022320231</v>
      </c>
      <c r="B1035" t="s">
        <v>28</v>
      </c>
      <c r="C1035" s="3">
        <v>44743</v>
      </c>
      <c r="D1035" s="3">
        <v>44927</v>
      </c>
      <c r="E1035">
        <v>2</v>
      </c>
      <c r="F1035">
        <v>3.1906544019791698</v>
      </c>
      <c r="G1035">
        <v>4.2</v>
      </c>
      <c r="H1035">
        <v>1.0093455980208299</v>
      </c>
      <c r="I1035">
        <v>24.032038048114991</v>
      </c>
      <c r="J1035">
        <v>-1.0093455980208299</v>
      </c>
      <c r="K1035">
        <f>_xlfn.NORM.DIST(Table2[[#This Row],[Bias_RF]],AVERAGE(Table2[Bias_RF]),_xlfn.STDEV.P(Table2[Bias_RF]),FALSE)</f>
        <v>0.48544129602374725</v>
      </c>
      <c r="L1035">
        <f>VLOOKUP(Table2[[#This Row],[Key]],[1]!Table1[#Data],7,0)</f>
        <v>4.2412681892951696</v>
      </c>
      <c r="M1035">
        <f>VLOOKUP(Table2[[#This Row],[Key]],[1]!Table1[#Data],8,0)</f>
        <v>3.7</v>
      </c>
      <c r="N1035">
        <f>Table2[[#This Row],[Auto Arima]]-Table2[[#This Row],[Actual]]</f>
        <v>4.12681892951694E-2</v>
      </c>
      <c r="O1035">
        <f>_xlfn.NORM.DIST(Table2[[#This Row],[Bias_Arima]],AVERAGE(Table2[Bias_Arima]),_xlfn.STDEV.P(Table2[Bias_Arima]),FALSE)</f>
        <v>0.63788895328661765</v>
      </c>
      <c r="P1035">
        <f>Table2[[#This Row],[WA]]-Table2[[#This Row],[Actual]]</f>
        <v>-0.5</v>
      </c>
      <c r="Q1035">
        <f>_xlfn.NORM.DIST(Table2[[#This Row],[Bias_WA]],AVERAGE(Table2[Bias_WA]),_xlfn.STDEV.P(Table2[Bias_WA]),FALSE)</f>
        <v>0.69538607388356477</v>
      </c>
      <c r="R1035">
        <f>ABS(Table2[[#This Row],[Bias_Arima]])</f>
        <v>4.12681892951694E-2</v>
      </c>
      <c r="S1035">
        <f>ABS(Table2[[#This Row],[Bias_WA]])</f>
        <v>0.5</v>
      </c>
    </row>
    <row r="1036" spans="1:19" x14ac:dyDescent="0.2">
      <c r="A1036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communicatie2022320232</v>
      </c>
      <c r="B1036" t="s">
        <v>28</v>
      </c>
      <c r="C1036" s="3">
        <v>44743</v>
      </c>
      <c r="D1036" s="3">
        <v>45017</v>
      </c>
      <c r="E1036">
        <v>3</v>
      </c>
      <c r="F1036">
        <v>2.8882944209385379</v>
      </c>
      <c r="G1036">
        <v>3.7</v>
      </c>
      <c r="H1036">
        <v>0.81170557906146179</v>
      </c>
      <c r="I1036">
        <v>21.937988623282749</v>
      </c>
      <c r="J1036">
        <v>-0.81170557906146179</v>
      </c>
      <c r="K1036">
        <f>_xlfn.NORM.DIST(Table2[[#This Row],[Bias_RF]],AVERAGE(Table2[Bias_RF]),_xlfn.STDEV.P(Table2[Bias_RF]),FALSE)</f>
        <v>0.53329551708196832</v>
      </c>
      <c r="L1036">
        <f>VLOOKUP(Table2[[#This Row],[Key]],[1]!Table1[#Data],7,0)</f>
        <v>3.40542155783133</v>
      </c>
      <c r="M1036">
        <f>VLOOKUP(Table2[[#This Row],[Key]],[1]!Table1[#Data],8,0)</f>
        <v>3.2999999999999901</v>
      </c>
      <c r="N1036">
        <f>Table2[[#This Row],[Auto Arima]]-Table2[[#This Row],[Actual]]</f>
        <v>-0.29457844216867013</v>
      </c>
      <c r="O1036">
        <f>_xlfn.NORM.DIST(Table2[[#This Row],[Bias_Arima]],AVERAGE(Table2[Bias_Arima]),_xlfn.STDEV.P(Table2[Bias_Arima]),FALSE)</f>
        <v>0.66580229496092402</v>
      </c>
      <c r="P1036">
        <f>Table2[[#This Row],[WA]]-Table2[[#This Row],[Actual]]</f>
        <v>-0.40000000000001013</v>
      </c>
      <c r="Q1036">
        <f>_xlfn.NORM.DIST(Table2[[#This Row],[Bias_WA]],AVERAGE(Table2[Bias_WA]),_xlfn.STDEV.P(Table2[Bias_WA]),FALSE)</f>
        <v>0.65800002201620922</v>
      </c>
      <c r="R1036">
        <f>ABS(Table2[[#This Row],[Bias_Arima]])</f>
        <v>0.29457844216867013</v>
      </c>
      <c r="S1036">
        <f>ABS(Table2[[#This Row],[Bias_WA]])</f>
        <v>0.40000000000001013</v>
      </c>
    </row>
    <row r="1037" spans="1:19" x14ac:dyDescent="0.2">
      <c r="A1037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communicatie2022320233</v>
      </c>
      <c r="B1037" t="s">
        <v>28</v>
      </c>
      <c r="C1037" s="3">
        <v>44743</v>
      </c>
      <c r="D1037" s="3">
        <v>45108</v>
      </c>
      <c r="E1037">
        <v>4</v>
      </c>
      <c r="F1037">
        <v>2.8882944209385379</v>
      </c>
      <c r="G1037">
        <v>3.7</v>
      </c>
      <c r="H1037">
        <v>0.81170557906146179</v>
      </c>
      <c r="I1037">
        <v>21.937988623282749</v>
      </c>
      <c r="J1037">
        <v>-0.81170557906146179</v>
      </c>
      <c r="K1037">
        <f>_xlfn.NORM.DIST(Table2[[#This Row],[Bias_RF]],AVERAGE(Table2[Bias_RF]),_xlfn.STDEV.P(Table2[Bias_RF]),FALSE)</f>
        <v>0.53329551708196832</v>
      </c>
      <c r="L1037">
        <f>VLOOKUP(Table2[[#This Row],[Key]],[1]!Table1[#Data],7,0)</f>
        <v>3.3110962227345402</v>
      </c>
      <c r="M1037">
        <f>VLOOKUP(Table2[[#This Row],[Key]],[1]!Table1[#Data],8,0)</f>
        <v>3.2333333333333298</v>
      </c>
      <c r="N1037">
        <f>Table2[[#This Row],[Auto Arima]]-Table2[[#This Row],[Actual]]</f>
        <v>-0.38890377726545999</v>
      </c>
      <c r="O1037">
        <f>_xlfn.NORM.DIST(Table2[[#This Row],[Bias_Arima]],AVERAGE(Table2[Bias_Arima]),_xlfn.STDEV.P(Table2[Bias_Arima]),FALSE)</f>
        <v>0.63518628060900673</v>
      </c>
      <c r="P1037">
        <f>Table2[[#This Row],[WA]]-Table2[[#This Row],[Actual]]</f>
        <v>-0.46666666666667034</v>
      </c>
      <c r="Q1037">
        <f>_xlfn.NORM.DIST(Table2[[#This Row],[Bias_WA]],AVERAGE(Table2[Bias_WA]),_xlfn.STDEV.P(Table2[Bias_WA]),FALSE)</f>
        <v>0.68511725896976483</v>
      </c>
      <c r="R1037">
        <f>ABS(Table2[[#This Row],[Bias_Arima]])</f>
        <v>0.38890377726545999</v>
      </c>
      <c r="S1037">
        <f>ABS(Table2[[#This Row],[Bias_WA]])</f>
        <v>0.46666666666667034</v>
      </c>
    </row>
    <row r="1038" spans="1:19" x14ac:dyDescent="0.2">
      <c r="A1038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communicatie2022320234</v>
      </c>
      <c r="B1038" t="s">
        <v>28</v>
      </c>
      <c r="C1038" s="3">
        <v>44743</v>
      </c>
      <c r="D1038" s="3">
        <v>45200</v>
      </c>
      <c r="E1038">
        <v>5</v>
      </c>
      <c r="F1038">
        <v>2.8882944209385379</v>
      </c>
      <c r="G1038">
        <v>4.0999999999999996</v>
      </c>
      <c r="H1038">
        <v>1.211705579061461</v>
      </c>
      <c r="I1038">
        <v>29.55379461125516</v>
      </c>
      <c r="J1038">
        <v>-1.211705579061461</v>
      </c>
      <c r="K1038">
        <f>_xlfn.NORM.DIST(Table2[[#This Row],[Bias_RF]],AVERAGE(Table2[Bias_RF]),_xlfn.STDEV.P(Table2[Bias_RF]),FALSE)</f>
        <v>0.40875847995684034</v>
      </c>
      <c r="L1038">
        <f>VLOOKUP(Table2[[#This Row],[Key]],[1]!Table1[#Data],7,0)</f>
        <v>3.7203490481091701</v>
      </c>
      <c r="M1038">
        <f>VLOOKUP(Table2[[#This Row],[Key]],[1]!Table1[#Data],8,0)</f>
        <v>3.43333333333333</v>
      </c>
      <c r="N1038">
        <f>Table2[[#This Row],[Auto Arima]]-Table2[[#This Row],[Actual]]</f>
        <v>-0.37965095189082954</v>
      </c>
      <c r="O1038">
        <f>_xlfn.NORM.DIST(Table2[[#This Row],[Bias_Arima]],AVERAGE(Table2[Bias_Arima]),_xlfn.STDEV.P(Table2[Bias_Arima]),FALSE)</f>
        <v>0.63885828338633421</v>
      </c>
      <c r="P1038">
        <f>Table2[[#This Row],[WA]]-Table2[[#This Row],[Actual]]</f>
        <v>-0.66666666666666963</v>
      </c>
      <c r="Q1038">
        <f>_xlfn.NORM.DIST(Table2[[#This Row],[Bias_WA]],AVERAGE(Table2[Bias_WA]),_xlfn.STDEV.P(Table2[Bias_WA]),FALSE)</f>
        <v>0.71030881435070081</v>
      </c>
      <c r="R1038">
        <f>ABS(Table2[[#This Row],[Bias_Arima]])</f>
        <v>0.37965095189082954</v>
      </c>
      <c r="S1038">
        <f>ABS(Table2[[#This Row],[Bias_WA]])</f>
        <v>0.66666666666666963</v>
      </c>
    </row>
    <row r="1039" spans="1:19" x14ac:dyDescent="0.2">
      <c r="A1039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communicatie2022320241</v>
      </c>
      <c r="B1039" t="s">
        <v>28</v>
      </c>
      <c r="C1039" s="3">
        <v>44743</v>
      </c>
      <c r="D1039" s="3">
        <v>45292</v>
      </c>
      <c r="E1039">
        <v>6</v>
      </c>
      <c r="F1039">
        <v>2.8882944209385379</v>
      </c>
      <c r="G1039">
        <v>4</v>
      </c>
      <c r="H1039">
        <v>1.1117055790614621</v>
      </c>
      <c r="I1039">
        <v>27.792639476536539</v>
      </c>
      <c r="J1039">
        <v>-1.1117055790614621</v>
      </c>
      <c r="K1039">
        <f>_xlfn.NORM.DIST(Table2[[#This Row],[Bias_RF]],AVERAGE(Table2[Bias_RF]),_xlfn.STDEV.P(Table2[Bias_RF]),FALSE)</f>
        <v>0.44928528575505611</v>
      </c>
      <c r="L1039">
        <f>VLOOKUP(Table2[[#This Row],[Key]],[1]!Table1[#Data],7,0)</f>
        <v>4.0085919557011804</v>
      </c>
      <c r="M1039">
        <f>VLOOKUP(Table2[[#This Row],[Key]],[1]!Table1[#Data],8,0)</f>
        <v>3.7</v>
      </c>
      <c r="N1039">
        <f>Table2[[#This Row],[Auto Arima]]-Table2[[#This Row],[Actual]]</f>
        <v>8.5919557011804315E-3</v>
      </c>
      <c r="O1039">
        <f>_xlfn.NORM.DIST(Table2[[#This Row],[Bias_Arima]],AVERAGE(Table2[Bias_Arima]),_xlfn.STDEV.P(Table2[Bias_Arima]),FALSE)</f>
        <v>0.64986262521637028</v>
      </c>
      <c r="P1039">
        <f>Table2[[#This Row],[WA]]-Table2[[#This Row],[Actual]]</f>
        <v>-0.29999999999999982</v>
      </c>
      <c r="Q1039">
        <f>_xlfn.NORM.DIST(Table2[[#This Row],[Bias_WA]],AVERAGE(Table2[Bias_WA]),_xlfn.STDEV.P(Table2[Bias_WA]),FALSE)</f>
        <v>0.6030805375300422</v>
      </c>
      <c r="R1039">
        <f>ABS(Table2[[#This Row],[Bias_Arima]])</f>
        <v>8.5919557011804315E-3</v>
      </c>
      <c r="S1039">
        <f>ABS(Table2[[#This Row],[Bias_WA]])</f>
        <v>0.29999999999999982</v>
      </c>
    </row>
    <row r="1040" spans="1:19" x14ac:dyDescent="0.2">
      <c r="A1040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communicatie2022320242</v>
      </c>
      <c r="B1040" t="s">
        <v>28</v>
      </c>
      <c r="C1040" s="3">
        <v>44743</v>
      </c>
      <c r="D1040" s="3">
        <v>45383</v>
      </c>
      <c r="E1040">
        <v>7</v>
      </c>
      <c r="F1040">
        <v>2.8882944209385379</v>
      </c>
      <c r="G1040">
        <v>3.6</v>
      </c>
      <c r="H1040">
        <v>0.7117055790614617</v>
      </c>
      <c r="I1040">
        <v>19.769599418373939</v>
      </c>
      <c r="J1040">
        <v>-0.7117055790614617</v>
      </c>
      <c r="K1040">
        <f>_xlfn.NORM.DIST(Table2[[#This Row],[Bias_RF]],AVERAGE(Table2[Bias_RF]),_xlfn.STDEV.P(Table2[Bias_RF]),FALSE)</f>
        <v>0.54392998991683161</v>
      </c>
      <c r="L1040">
        <f>VLOOKUP(Table2[[#This Row],[Key]],[1]!Table1[#Data],7,0)</f>
        <v>3.4747394236509099</v>
      </c>
      <c r="M1040">
        <f>VLOOKUP(Table2[[#This Row],[Key]],[1]!Table1[#Data],8,0)</f>
        <v>3.2999999999999901</v>
      </c>
      <c r="N1040">
        <f>Table2[[#This Row],[Auto Arima]]-Table2[[#This Row],[Actual]]</f>
        <v>-0.12526057634909016</v>
      </c>
      <c r="O1040">
        <f>_xlfn.NORM.DIST(Table2[[#This Row],[Bias_Arima]],AVERAGE(Table2[Bias_Arima]),_xlfn.STDEV.P(Table2[Bias_Arima]),FALSE)</f>
        <v>0.67889835136504995</v>
      </c>
      <c r="P1040">
        <f>Table2[[#This Row],[WA]]-Table2[[#This Row],[Actual]]</f>
        <v>-0.30000000000001004</v>
      </c>
      <c r="Q1040">
        <f>_xlfn.NORM.DIST(Table2[[#This Row],[Bias_WA]],AVERAGE(Table2[Bias_WA]),_xlfn.STDEV.P(Table2[Bias_WA]),FALSE)</f>
        <v>0.60308053753004853</v>
      </c>
      <c r="R1040">
        <f>ABS(Table2[[#This Row],[Bias_Arima]])</f>
        <v>0.12526057634909016</v>
      </c>
      <c r="S1040">
        <f>ABS(Table2[[#This Row],[Bias_WA]])</f>
        <v>0.30000000000001004</v>
      </c>
    </row>
    <row r="1041" spans="1:19" x14ac:dyDescent="0.2">
      <c r="A1041" t="str">
        <f>CONCATENATE(Table2[[#This Row],[Sector]],YEAR(Table2[[#This Row],[Cutoff]]),ROUNDUP(MONTH(Table2[[#This Row],[Cutoff]])/3,0),YEAR(Table2[[#This Row],[TargetDate]]),ROUNDUP(MONTH(Table2[[#This Row],[TargetDate]])/3,0))</f>
        <v>J Informatie en communicatie2022320243</v>
      </c>
      <c r="B1041" t="s">
        <v>28</v>
      </c>
      <c r="C1041" s="3">
        <v>44743</v>
      </c>
      <c r="D1041" s="3">
        <v>45474</v>
      </c>
      <c r="E1041">
        <v>8</v>
      </c>
      <c r="F1041">
        <v>2.8882944209385379</v>
      </c>
      <c r="G1041">
        <v>3.5</v>
      </c>
      <c r="H1041">
        <v>0.61170557906146161</v>
      </c>
      <c r="I1041">
        <v>17.477302258898899</v>
      </c>
      <c r="J1041">
        <v>-0.61170557906146161</v>
      </c>
      <c r="K1041">
        <f>_xlfn.NORM.DIST(Table2[[#This Row],[Bias_RF]],AVERAGE(Table2[Bias_RF]),_xlfn.STDEV.P(Table2[Bias_RF]),FALSE)</f>
        <v>0.54450013157063826</v>
      </c>
      <c r="L1041">
        <f>VLOOKUP(Table2[[#This Row],[Key]],[1]!Table1[#Data],7,0)</f>
        <v>3.3917007428477102</v>
      </c>
      <c r="M1041">
        <f>VLOOKUP(Table2[[#This Row],[Key]],[1]!Table1[#Data],8,0)</f>
        <v>3.2333333333333298</v>
      </c>
      <c r="N1041">
        <f>Table2[[#This Row],[Auto Arima]]-Table2[[#This Row],[Actual]]</f>
        <v>-0.10829925715228983</v>
      </c>
      <c r="O1041">
        <f>_xlfn.NORM.DIST(Table2[[#This Row],[Bias_Arima]],AVERAGE(Table2[Bias_Arima]),_xlfn.STDEV.P(Table2[Bias_Arima]),FALSE)</f>
        <v>0.67710102312457277</v>
      </c>
      <c r="P1041">
        <f>Table2[[#This Row],[WA]]-Table2[[#This Row],[Actual]]</f>
        <v>-0.26666666666667016</v>
      </c>
      <c r="Q1041">
        <f>_xlfn.NORM.DIST(Table2[[#This Row],[Bias_WA]],AVERAGE(Table2[Bias_WA]),_xlfn.STDEV.P(Table2[Bias_WA]),FALSE)</f>
        <v>0.58167521131528244</v>
      </c>
      <c r="R1041">
        <f>ABS(Table2[[#This Row],[Bias_Arima]])</f>
        <v>0.10829925715228983</v>
      </c>
      <c r="S1041">
        <f>ABS(Table2[[#This Row],[Bias_WA]])</f>
        <v>0.26666666666667016</v>
      </c>
    </row>
    <row r="1042" spans="1:19" x14ac:dyDescent="0.2">
      <c r="A104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dienstverlening2019320194</v>
      </c>
      <c r="B1042" t="s">
        <v>29</v>
      </c>
      <c r="C1042" s="3">
        <v>43647</v>
      </c>
      <c r="D1042" s="3">
        <v>43739</v>
      </c>
      <c r="E1042">
        <v>1</v>
      </c>
      <c r="F1042">
        <v>2.7438981481481481</v>
      </c>
      <c r="G1042">
        <v>2.8</v>
      </c>
      <c r="H1042">
        <v>5.6101851851851681E-2</v>
      </c>
      <c r="I1042">
        <v>2.0036375661375598</v>
      </c>
      <c r="J1042">
        <v>-5.6101851851851681E-2</v>
      </c>
      <c r="K1042">
        <f>_xlfn.NORM.DIST(Table2[[#This Row],[Bias_RF]],AVERAGE(Table2[Bias_RF]),_xlfn.STDEV.P(Table2[Bias_RF]),FALSE)</f>
        <v>0.38961568119521817</v>
      </c>
      <c r="L1042">
        <f>VLOOKUP(Table2[[#This Row],[Key]],[1]!Table1[#Data],7,0)</f>
        <v>2.9684811335302399</v>
      </c>
      <c r="M1042">
        <f>VLOOKUP(Table2[[#This Row],[Key]],[1]!Table1[#Data],8,0)</f>
        <v>3.1</v>
      </c>
      <c r="N1042">
        <f>Table2[[#This Row],[Auto Arima]]-Table2[[#This Row],[Actual]]</f>
        <v>0.16848113353024008</v>
      </c>
      <c r="O1042">
        <f>_xlfn.NORM.DIST(Table2[[#This Row],[Bias_Arima]],AVERAGE(Table2[Bias_Arima]),_xlfn.STDEV.P(Table2[Bias_Arima]),FALSE)</f>
        <v>0.57601703223382261</v>
      </c>
      <c r="P1042">
        <f>Table2[[#This Row],[WA]]-Table2[[#This Row],[Actual]]</f>
        <v>0.30000000000000027</v>
      </c>
      <c r="Q1042">
        <f>_xlfn.NORM.DIST(Table2[[#This Row],[Bias_WA]],AVERAGE(Table2[Bias_WA]),_xlfn.STDEV.P(Table2[Bias_WA]),FALSE)</f>
        <v>0.18298308707274188</v>
      </c>
      <c r="R1042">
        <f>ABS(Table2[[#This Row],[Bias_Arima]])</f>
        <v>0.16848113353024008</v>
      </c>
      <c r="S1042">
        <f>ABS(Table2[[#This Row],[Bias_WA]])</f>
        <v>0.30000000000000027</v>
      </c>
    </row>
    <row r="1043" spans="1:19" x14ac:dyDescent="0.2">
      <c r="A104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dienstverlening2019320201</v>
      </c>
      <c r="B1043" t="s">
        <v>29</v>
      </c>
      <c r="C1043" s="3">
        <v>43647</v>
      </c>
      <c r="D1043" s="3">
        <v>43831</v>
      </c>
      <c r="E1043">
        <v>2</v>
      </c>
      <c r="F1043">
        <v>3.2819178571428571</v>
      </c>
      <c r="G1043">
        <v>2.9</v>
      </c>
      <c r="H1043">
        <v>0.38191785714285681</v>
      </c>
      <c r="I1043">
        <v>13.16958128078817</v>
      </c>
      <c r="J1043">
        <v>0.38191785714285681</v>
      </c>
      <c r="K1043">
        <f>_xlfn.NORM.DIST(Table2[[#This Row],[Bias_RF]],AVERAGE(Table2[Bias_RF]),_xlfn.STDEV.P(Table2[Bias_RF]),FALSE)</f>
        <v>0.19922059736973355</v>
      </c>
      <c r="L1043">
        <f>VLOOKUP(Table2[[#This Row],[Key]],[1]!Table1[#Data],7,0)</f>
        <v>3.06467743837882</v>
      </c>
      <c r="M1043">
        <f>VLOOKUP(Table2[[#This Row],[Key]],[1]!Table1[#Data],8,0)</f>
        <v>3.1666666666666599</v>
      </c>
      <c r="N1043">
        <f>Table2[[#This Row],[Auto Arima]]-Table2[[#This Row],[Actual]]</f>
        <v>0.1646774383788201</v>
      </c>
      <c r="O1043">
        <f>_xlfn.NORM.DIST(Table2[[#This Row],[Bias_Arima]],AVERAGE(Table2[Bias_Arima]),_xlfn.STDEV.P(Table2[Bias_Arima]),FALSE)</f>
        <v>0.57817211684794123</v>
      </c>
      <c r="P1043">
        <f>Table2[[#This Row],[WA]]-Table2[[#This Row],[Actual]]</f>
        <v>0.26666666666665995</v>
      </c>
      <c r="Q1043">
        <f>_xlfn.NORM.DIST(Table2[[#This Row],[Bias_WA]],AVERAGE(Table2[Bias_WA]),_xlfn.STDEV.P(Table2[Bias_WA]),FALSE)</f>
        <v>0.20149663098405851</v>
      </c>
      <c r="R1043">
        <f>ABS(Table2[[#This Row],[Bias_Arima]])</f>
        <v>0.1646774383788201</v>
      </c>
      <c r="S1043">
        <f>ABS(Table2[[#This Row],[Bias_WA]])</f>
        <v>0.26666666666665995</v>
      </c>
    </row>
    <row r="1044" spans="1:19" x14ac:dyDescent="0.2">
      <c r="A104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dienstverlening2019320202</v>
      </c>
      <c r="B1044" t="s">
        <v>29</v>
      </c>
      <c r="C1044" s="3">
        <v>43647</v>
      </c>
      <c r="D1044" s="3">
        <v>43922</v>
      </c>
      <c r="E1044">
        <v>3</v>
      </c>
      <c r="F1044">
        <v>3.2819178571428571</v>
      </c>
      <c r="G1044">
        <v>2.5</v>
      </c>
      <c r="H1044">
        <v>0.78191785714285666</v>
      </c>
      <c r="I1044">
        <v>31.27671428571427</v>
      </c>
      <c r="J1044">
        <v>0.78191785714285666</v>
      </c>
      <c r="K1044">
        <f>_xlfn.NORM.DIST(Table2[[#This Row],[Bias_RF]],AVERAGE(Table2[Bias_RF]),_xlfn.STDEV.P(Table2[Bias_RF]),FALSE)</f>
        <v>7.8926155731208952E-2</v>
      </c>
      <c r="L1044">
        <f>VLOOKUP(Table2[[#This Row],[Key]],[1]!Table1[#Data],7,0)</f>
        <v>2.5482127190481498</v>
      </c>
      <c r="M1044">
        <f>VLOOKUP(Table2[[#This Row],[Key]],[1]!Table1[#Data],8,0)</f>
        <v>2.6666666666666599</v>
      </c>
      <c r="N1044">
        <f>Table2[[#This Row],[Auto Arima]]-Table2[[#This Row],[Actual]]</f>
        <v>4.8212719048149832E-2</v>
      </c>
      <c r="O1044">
        <f>_xlfn.NORM.DIST(Table2[[#This Row],[Bias_Arima]],AVERAGE(Table2[Bias_Arima]),_xlfn.STDEV.P(Table2[Bias_Arima]),FALSE)</f>
        <v>0.63511821384634815</v>
      </c>
      <c r="P1044">
        <f>Table2[[#This Row],[WA]]-Table2[[#This Row],[Actual]]</f>
        <v>0.16666666666665986</v>
      </c>
      <c r="Q1044">
        <f>_xlfn.NORM.DIST(Table2[[#This Row],[Bias_WA]],AVERAGE(Table2[Bias_WA]),_xlfn.STDEV.P(Table2[Bias_WA]),FALSE)</f>
        <v>0.26339324325908536</v>
      </c>
      <c r="R1044">
        <f>ABS(Table2[[#This Row],[Bias_Arima]])</f>
        <v>4.8212719048149832E-2</v>
      </c>
      <c r="S1044">
        <f>ABS(Table2[[#This Row],[Bias_WA]])</f>
        <v>0.16666666666665986</v>
      </c>
    </row>
    <row r="1045" spans="1:19" x14ac:dyDescent="0.2">
      <c r="A104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dienstverlening2019320203</v>
      </c>
      <c r="B1045" t="s">
        <v>29</v>
      </c>
      <c r="C1045" s="3">
        <v>43647</v>
      </c>
      <c r="D1045" s="3">
        <v>44013</v>
      </c>
      <c r="E1045">
        <v>4</v>
      </c>
      <c r="F1045">
        <v>3.2819178571428571</v>
      </c>
      <c r="G1045">
        <v>2.6</v>
      </c>
      <c r="H1045">
        <v>0.68191785714285658</v>
      </c>
      <c r="I1045">
        <v>26.227609890109861</v>
      </c>
      <c r="J1045">
        <v>0.68191785714285658</v>
      </c>
      <c r="K1045">
        <f>_xlfn.NORM.DIST(Table2[[#This Row],[Bias_RF]],AVERAGE(Table2[Bias_RF]),_xlfn.STDEV.P(Table2[Bias_RF]),FALSE)</f>
        <v>0.10231266631658716</v>
      </c>
      <c r="L1045">
        <f>VLOOKUP(Table2[[#This Row],[Key]],[1]!Table1[#Data],7,0)</f>
        <v>2.33880152243901</v>
      </c>
      <c r="M1045">
        <f>VLOOKUP(Table2[[#This Row],[Key]],[1]!Table1[#Data],8,0)</f>
        <v>2.5</v>
      </c>
      <c r="N1045">
        <f>Table2[[#This Row],[Auto Arima]]-Table2[[#This Row],[Actual]]</f>
        <v>-0.26119847756099013</v>
      </c>
      <c r="O1045">
        <f>_xlfn.NORM.DIST(Table2[[#This Row],[Bias_Arima]],AVERAGE(Table2[Bias_Arima]),_xlfn.STDEV.P(Table2[Bias_Arima]),FALSE)</f>
        <v>0.67279612035802827</v>
      </c>
      <c r="P1045">
        <f>Table2[[#This Row],[WA]]-Table2[[#This Row],[Actual]]</f>
        <v>-0.10000000000000009</v>
      </c>
      <c r="Q1045">
        <f>_xlfn.NORM.DIST(Table2[[#This Row],[Bias_WA]],AVERAGE(Table2[Bias_WA]),_xlfn.STDEV.P(Table2[Bias_WA]),FALSE)</f>
        <v>0.46038650133887321</v>
      </c>
      <c r="R1045">
        <f>ABS(Table2[[#This Row],[Bias_Arima]])</f>
        <v>0.26119847756099013</v>
      </c>
      <c r="S1045">
        <f>ABS(Table2[[#This Row],[Bias_WA]])</f>
        <v>0.10000000000000009</v>
      </c>
    </row>
    <row r="1046" spans="1:19" x14ac:dyDescent="0.2">
      <c r="A104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dienstverlening2019320204</v>
      </c>
      <c r="B1046" t="s">
        <v>29</v>
      </c>
      <c r="C1046" s="3">
        <v>43647</v>
      </c>
      <c r="D1046" s="3">
        <v>44105</v>
      </c>
      <c r="E1046">
        <v>5</v>
      </c>
      <c r="F1046">
        <v>3.2819178571428571</v>
      </c>
      <c r="G1046">
        <v>2.8</v>
      </c>
      <c r="H1046">
        <v>0.48191785714285679</v>
      </c>
      <c r="I1046">
        <v>17.211352040816319</v>
      </c>
      <c r="J1046">
        <v>0.48191785714285679</v>
      </c>
      <c r="K1046">
        <f>_xlfn.NORM.DIST(Table2[[#This Row],[Bias_RF]],AVERAGE(Table2[Bias_RF]),_xlfn.STDEV.P(Table2[Bias_RF]),FALSE)</f>
        <v>0.16254965299000235</v>
      </c>
      <c r="L1046">
        <f>VLOOKUP(Table2[[#This Row],[Key]],[1]!Table1[#Data],7,0)</f>
        <v>2.8072826559692601</v>
      </c>
      <c r="M1046">
        <f>VLOOKUP(Table2[[#This Row],[Key]],[1]!Table1[#Data],8,0)</f>
        <v>3.1</v>
      </c>
      <c r="N1046">
        <f>Table2[[#This Row],[Auto Arima]]-Table2[[#This Row],[Actual]]</f>
        <v>7.2826559692602544E-3</v>
      </c>
      <c r="O1046">
        <f>_xlfn.NORM.DIST(Table2[[#This Row],[Bias_Arima]],AVERAGE(Table2[Bias_Arima]),_xlfn.STDEV.P(Table2[Bias_Arima]),FALSE)</f>
        <v>0.65030490138934938</v>
      </c>
      <c r="P1046">
        <f>Table2[[#This Row],[WA]]-Table2[[#This Row],[Actual]]</f>
        <v>0.30000000000000027</v>
      </c>
      <c r="Q1046">
        <f>_xlfn.NORM.DIST(Table2[[#This Row],[Bias_WA]],AVERAGE(Table2[Bias_WA]),_xlfn.STDEV.P(Table2[Bias_WA]),FALSE)</f>
        <v>0.18298308707274188</v>
      </c>
      <c r="R1046">
        <f>ABS(Table2[[#This Row],[Bias_Arima]])</f>
        <v>7.2826559692602544E-3</v>
      </c>
      <c r="S1046">
        <f>ABS(Table2[[#This Row],[Bias_WA]])</f>
        <v>0.30000000000000027</v>
      </c>
    </row>
    <row r="1047" spans="1:19" x14ac:dyDescent="0.2">
      <c r="A104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dienstverlening2019320211</v>
      </c>
      <c r="B1047" t="s">
        <v>29</v>
      </c>
      <c r="C1047" s="3">
        <v>43647</v>
      </c>
      <c r="D1047" s="3">
        <v>44197</v>
      </c>
      <c r="E1047">
        <v>6</v>
      </c>
      <c r="F1047">
        <v>3.2819178571428571</v>
      </c>
      <c r="G1047">
        <v>2.8</v>
      </c>
      <c r="H1047">
        <v>0.48191785714285679</v>
      </c>
      <c r="I1047">
        <v>17.211352040816319</v>
      </c>
      <c r="J1047">
        <v>0.48191785714285679</v>
      </c>
      <c r="K1047">
        <f>_xlfn.NORM.DIST(Table2[[#This Row],[Bias_RF]],AVERAGE(Table2[Bias_RF]),_xlfn.STDEV.P(Table2[Bias_RF]),FALSE)</f>
        <v>0.16254965299000235</v>
      </c>
      <c r="L1047">
        <f>VLOOKUP(Table2[[#This Row],[Key]],[1]!Table1[#Data],7,0)</f>
        <v>3.3096929856747801</v>
      </c>
      <c r="M1047">
        <f>VLOOKUP(Table2[[#This Row],[Key]],[1]!Table1[#Data],8,0)</f>
        <v>3.1666666666666599</v>
      </c>
      <c r="N1047">
        <f>Table2[[#This Row],[Auto Arima]]-Table2[[#This Row],[Actual]]</f>
        <v>0.50969298567478027</v>
      </c>
      <c r="O1047">
        <f>_xlfn.NORM.DIST(Table2[[#This Row],[Bias_Arima]],AVERAGE(Table2[Bias_Arima]),_xlfn.STDEV.P(Table2[Bias_Arima]),FALSE)</f>
        <v>0.34711904557778495</v>
      </c>
      <c r="P1047">
        <f>Table2[[#This Row],[WA]]-Table2[[#This Row],[Actual]]</f>
        <v>0.36666666666666003</v>
      </c>
      <c r="Q1047">
        <f>_xlfn.NORM.DIST(Table2[[#This Row],[Bias_WA]],AVERAGE(Table2[Bias_WA]),_xlfn.STDEV.P(Table2[Bias_WA]),FALSE)</f>
        <v>0.14930709111077414</v>
      </c>
      <c r="R1047">
        <f>ABS(Table2[[#This Row],[Bias_Arima]])</f>
        <v>0.50969298567478027</v>
      </c>
      <c r="S1047">
        <f>ABS(Table2[[#This Row],[Bias_WA]])</f>
        <v>0.36666666666666003</v>
      </c>
    </row>
    <row r="1048" spans="1:19" x14ac:dyDescent="0.2">
      <c r="A104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dienstverlening2019320212</v>
      </c>
      <c r="B1048" t="s">
        <v>29</v>
      </c>
      <c r="C1048" s="3">
        <v>43647</v>
      </c>
      <c r="D1048" s="3">
        <v>44287</v>
      </c>
      <c r="E1048">
        <v>7</v>
      </c>
      <c r="F1048">
        <v>3.2819178571428571</v>
      </c>
      <c r="G1048">
        <v>2.7</v>
      </c>
      <c r="H1048">
        <v>0.58191785714285649</v>
      </c>
      <c r="I1048">
        <v>21.552513227513199</v>
      </c>
      <c r="J1048">
        <v>0.58191785714285649</v>
      </c>
      <c r="K1048">
        <f>_xlfn.NORM.DIST(Table2[[#This Row],[Bias_RF]],AVERAGE(Table2[Bias_RF]),_xlfn.STDEV.P(Table2[Bias_RF]),FALSE)</f>
        <v>0.13017205717472663</v>
      </c>
      <c r="L1048">
        <f>VLOOKUP(Table2[[#This Row],[Key]],[1]!Table1[#Data],7,0)</f>
        <v>2.9825304114944098</v>
      </c>
      <c r="M1048">
        <f>VLOOKUP(Table2[[#This Row],[Key]],[1]!Table1[#Data],8,0)</f>
        <v>2.6666666666666599</v>
      </c>
      <c r="N1048">
        <f>Table2[[#This Row],[Auto Arima]]-Table2[[#This Row],[Actual]]</f>
        <v>0.28253041149440961</v>
      </c>
      <c r="O1048">
        <f>_xlfn.NORM.DIST(Table2[[#This Row],[Bias_Arima]],AVERAGE(Table2[Bias_Arima]),_xlfn.STDEV.P(Table2[Bias_Arima]),FALSE)</f>
        <v>0.50501504044210344</v>
      </c>
      <c r="P1048">
        <f>Table2[[#This Row],[WA]]-Table2[[#This Row],[Actual]]</f>
        <v>-3.333333333334032E-2</v>
      </c>
      <c r="Q1048">
        <f>_xlfn.NORM.DIST(Table2[[#This Row],[Bias_WA]],AVERAGE(Table2[Bias_WA]),_xlfn.STDEV.P(Table2[Bias_WA]),FALSE)</f>
        <v>0.40900326000180615</v>
      </c>
      <c r="R1048">
        <f>ABS(Table2[[#This Row],[Bias_Arima]])</f>
        <v>0.28253041149440961</v>
      </c>
      <c r="S1048">
        <f>ABS(Table2[[#This Row],[Bias_WA]])</f>
        <v>3.333333333334032E-2</v>
      </c>
    </row>
    <row r="1049" spans="1:19" x14ac:dyDescent="0.2">
      <c r="A104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dienstverlening2019320213</v>
      </c>
      <c r="B1049" t="s">
        <v>29</v>
      </c>
      <c r="C1049" s="3">
        <v>43647</v>
      </c>
      <c r="D1049" s="3">
        <v>44378</v>
      </c>
      <c r="E1049">
        <v>8</v>
      </c>
      <c r="F1049">
        <v>3.2819178571428571</v>
      </c>
      <c r="G1049">
        <v>2.8</v>
      </c>
      <c r="H1049">
        <v>0.48191785714285679</v>
      </c>
      <c r="I1049">
        <v>17.211352040816319</v>
      </c>
      <c r="J1049">
        <v>0.48191785714285679</v>
      </c>
      <c r="K1049">
        <f>_xlfn.NORM.DIST(Table2[[#This Row],[Bias_RF]],AVERAGE(Table2[Bias_RF]),_xlfn.STDEV.P(Table2[Bias_RF]),FALSE)</f>
        <v>0.16254965299000235</v>
      </c>
      <c r="L1049">
        <f>VLOOKUP(Table2[[#This Row],[Key]],[1]!Table1[#Data],7,0)</f>
        <v>2.7354744284486898</v>
      </c>
      <c r="M1049">
        <f>VLOOKUP(Table2[[#This Row],[Key]],[1]!Table1[#Data],8,0)</f>
        <v>2.5</v>
      </c>
      <c r="N1049">
        <f>Table2[[#This Row],[Auto Arima]]-Table2[[#This Row],[Actual]]</f>
        <v>-6.4525571551310001E-2</v>
      </c>
      <c r="O1049">
        <f>_xlfn.NORM.DIST(Table2[[#This Row],[Bias_Arima]],AVERAGE(Table2[Bias_Arima]),_xlfn.STDEV.P(Table2[Bias_Arima]),FALSE)</f>
        <v>0.66988527458782088</v>
      </c>
      <c r="P1049">
        <f>Table2[[#This Row],[WA]]-Table2[[#This Row],[Actual]]</f>
        <v>-0.29999999999999982</v>
      </c>
      <c r="Q1049">
        <f>_xlfn.NORM.DIST(Table2[[#This Row],[Bias_WA]],AVERAGE(Table2[Bias_WA]),_xlfn.STDEV.P(Table2[Bias_WA]),FALSE)</f>
        <v>0.6030805375300422</v>
      </c>
      <c r="R1049">
        <f>ABS(Table2[[#This Row],[Bias_Arima]])</f>
        <v>6.4525571551310001E-2</v>
      </c>
      <c r="S1049">
        <f>ABS(Table2[[#This Row],[Bias_WA]])</f>
        <v>0.29999999999999982</v>
      </c>
    </row>
    <row r="1050" spans="1:19" x14ac:dyDescent="0.2">
      <c r="A105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dienstverlening2019420201</v>
      </c>
      <c r="B1050" t="s">
        <v>29</v>
      </c>
      <c r="C1050" s="3">
        <v>43739</v>
      </c>
      <c r="D1050" s="3">
        <v>43831</v>
      </c>
      <c r="E1050">
        <v>1</v>
      </c>
      <c r="F1050">
        <v>3.2930071428571419</v>
      </c>
      <c r="G1050">
        <v>2.9</v>
      </c>
      <c r="H1050">
        <v>0.393007142857142</v>
      </c>
      <c r="I1050">
        <v>13.551970443349729</v>
      </c>
      <c r="J1050">
        <v>0.393007142857142</v>
      </c>
      <c r="K1050">
        <f>_xlfn.NORM.DIST(Table2[[#This Row],[Bias_RF]],AVERAGE(Table2[Bias_RF]),_xlfn.STDEV.P(Table2[Bias_RF]),FALSE)</f>
        <v>0.19495633737730747</v>
      </c>
      <c r="L1050">
        <f>VLOOKUP(Table2[[#This Row],[Key]],[1]!Table1[#Data],7,0)</f>
        <v>2.99363059726161</v>
      </c>
      <c r="M1050">
        <f>VLOOKUP(Table2[[#This Row],[Key]],[1]!Table1[#Data],8,0)</f>
        <v>3.1666666666666599</v>
      </c>
      <c r="N1050">
        <f>Table2[[#This Row],[Auto Arima]]-Table2[[#This Row],[Actual]]</f>
        <v>9.3630597261610049E-2</v>
      </c>
      <c r="O1050">
        <f>_xlfn.NORM.DIST(Table2[[#This Row],[Bias_Arima]],AVERAGE(Table2[Bias_Arima]),_xlfn.STDEV.P(Table2[Bias_Arima]),FALSE)</f>
        <v>0.61515704470768673</v>
      </c>
      <c r="P1050">
        <f>Table2[[#This Row],[WA]]-Table2[[#This Row],[Actual]]</f>
        <v>0.26666666666665995</v>
      </c>
      <c r="Q1050">
        <f>_xlfn.NORM.DIST(Table2[[#This Row],[Bias_WA]],AVERAGE(Table2[Bias_WA]),_xlfn.STDEV.P(Table2[Bias_WA]),FALSE)</f>
        <v>0.20149663098405851</v>
      </c>
      <c r="R1050">
        <f>ABS(Table2[[#This Row],[Bias_Arima]])</f>
        <v>9.3630597261610049E-2</v>
      </c>
      <c r="S1050">
        <f>ABS(Table2[[#This Row],[Bias_WA]])</f>
        <v>0.26666666666665995</v>
      </c>
    </row>
    <row r="1051" spans="1:19" x14ac:dyDescent="0.2">
      <c r="A105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dienstverlening2019420202</v>
      </c>
      <c r="B1051" t="s">
        <v>29</v>
      </c>
      <c r="C1051" s="3">
        <v>43739</v>
      </c>
      <c r="D1051" s="3">
        <v>43922</v>
      </c>
      <c r="E1051">
        <v>2</v>
      </c>
      <c r="F1051">
        <v>3.2930071428571419</v>
      </c>
      <c r="G1051">
        <v>2.5</v>
      </c>
      <c r="H1051">
        <v>0.79300714285714191</v>
      </c>
      <c r="I1051">
        <v>31.72028571428568</v>
      </c>
      <c r="J1051">
        <v>0.79300714285714191</v>
      </c>
      <c r="K1051">
        <f>_xlfn.NORM.DIST(Table2[[#This Row],[Bias_RF]],AVERAGE(Table2[Bias_RF]),_xlfn.STDEV.P(Table2[Bias_RF]),FALSE)</f>
        <v>7.6598846671940904E-2</v>
      </c>
      <c r="L1051">
        <f>VLOOKUP(Table2[[#This Row],[Key]],[1]!Table1[#Data],7,0)</f>
        <v>2.49947489564244</v>
      </c>
      <c r="M1051">
        <f>VLOOKUP(Table2[[#This Row],[Key]],[1]!Table1[#Data],8,0)</f>
        <v>2.6666666666666599</v>
      </c>
      <c r="N1051">
        <f>Table2[[#This Row],[Auto Arima]]-Table2[[#This Row],[Actual]]</f>
        <v>-5.251043575600356E-4</v>
      </c>
      <c r="O1051">
        <f>_xlfn.NORM.DIST(Table2[[#This Row],[Bias_Arima]],AVERAGE(Table2[Bias_Arima]),_xlfn.STDEV.P(Table2[Bias_Arima]),FALSE)</f>
        <v>0.65288088940333888</v>
      </c>
      <c r="P1051">
        <f>Table2[[#This Row],[WA]]-Table2[[#This Row],[Actual]]</f>
        <v>0.16666666666665986</v>
      </c>
      <c r="Q1051">
        <f>_xlfn.NORM.DIST(Table2[[#This Row],[Bias_WA]],AVERAGE(Table2[Bias_WA]),_xlfn.STDEV.P(Table2[Bias_WA]),FALSE)</f>
        <v>0.26339324325908536</v>
      </c>
      <c r="R1051">
        <f>ABS(Table2[[#This Row],[Bias_Arima]])</f>
        <v>5.251043575600356E-4</v>
      </c>
      <c r="S1051">
        <f>ABS(Table2[[#This Row],[Bias_WA]])</f>
        <v>0.16666666666665986</v>
      </c>
    </row>
    <row r="1052" spans="1:19" x14ac:dyDescent="0.2">
      <c r="A105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dienstverlening2019420203</v>
      </c>
      <c r="B1052" t="s">
        <v>29</v>
      </c>
      <c r="C1052" s="3">
        <v>43739</v>
      </c>
      <c r="D1052" s="3">
        <v>44013</v>
      </c>
      <c r="E1052">
        <v>3</v>
      </c>
      <c r="F1052">
        <v>3.2930071428571419</v>
      </c>
      <c r="G1052">
        <v>2.6</v>
      </c>
      <c r="H1052">
        <v>0.69300714285714182</v>
      </c>
      <c r="I1052">
        <v>26.654120879120839</v>
      </c>
      <c r="J1052">
        <v>0.69300714285714182</v>
      </c>
      <c r="K1052">
        <f>_xlfn.NORM.DIST(Table2[[#This Row],[Bias_RF]],AVERAGE(Table2[Bias_RF]),_xlfn.STDEV.P(Table2[Bias_RF]),FALSE)</f>
        <v>9.9501847126703069E-2</v>
      </c>
      <c r="L1052">
        <f>VLOOKUP(Table2[[#This Row],[Key]],[1]!Table1[#Data],7,0)</f>
        <v>2.3001706097641899</v>
      </c>
      <c r="M1052">
        <f>VLOOKUP(Table2[[#This Row],[Key]],[1]!Table1[#Data],8,0)</f>
        <v>2.5</v>
      </c>
      <c r="N1052">
        <f>Table2[[#This Row],[Auto Arima]]-Table2[[#This Row],[Actual]]</f>
        <v>-0.29982939023581023</v>
      </c>
      <c r="O1052">
        <f>_xlfn.NORM.DIST(Table2[[#This Row],[Bias_Arima]],AVERAGE(Table2[Bias_Arima]),_xlfn.STDEV.P(Table2[Bias_Arima]),FALSE)</f>
        <v>0.66451237243518579</v>
      </c>
      <c r="P1052">
        <f>Table2[[#This Row],[WA]]-Table2[[#This Row],[Actual]]</f>
        <v>-0.10000000000000009</v>
      </c>
      <c r="Q1052">
        <f>_xlfn.NORM.DIST(Table2[[#This Row],[Bias_WA]],AVERAGE(Table2[Bias_WA]),_xlfn.STDEV.P(Table2[Bias_WA]),FALSE)</f>
        <v>0.46038650133887321</v>
      </c>
      <c r="R1052">
        <f>ABS(Table2[[#This Row],[Bias_Arima]])</f>
        <v>0.29982939023581023</v>
      </c>
      <c r="S1052">
        <f>ABS(Table2[[#This Row],[Bias_WA]])</f>
        <v>0.10000000000000009</v>
      </c>
    </row>
    <row r="1053" spans="1:19" x14ac:dyDescent="0.2">
      <c r="A105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dienstverlening2019420204</v>
      </c>
      <c r="B1053" t="s">
        <v>29</v>
      </c>
      <c r="C1053" s="3">
        <v>43739</v>
      </c>
      <c r="D1053" s="3">
        <v>44105</v>
      </c>
      <c r="E1053">
        <v>4</v>
      </c>
      <c r="F1053">
        <v>3.2930071428571419</v>
      </c>
      <c r="G1053">
        <v>2.8</v>
      </c>
      <c r="H1053">
        <v>0.49300714285714209</v>
      </c>
      <c r="I1053">
        <v>17.60739795918365</v>
      </c>
      <c r="J1053">
        <v>0.49300714285714209</v>
      </c>
      <c r="K1053">
        <f>_xlfn.NORM.DIST(Table2[[#This Row],[Bias_RF]],AVERAGE(Table2[Bias_RF]),_xlfn.STDEV.P(Table2[Bias_RF]),FALSE)</f>
        <v>0.15874085174629551</v>
      </c>
      <c r="L1053">
        <f>VLOOKUP(Table2[[#This Row],[Key]],[1]!Table1[#Data],7,0)</f>
        <v>2.6001706097641799</v>
      </c>
      <c r="M1053">
        <f>VLOOKUP(Table2[[#This Row],[Key]],[1]!Table1[#Data],8,0)</f>
        <v>3</v>
      </c>
      <c r="N1053">
        <f>Table2[[#This Row],[Auto Arima]]-Table2[[#This Row],[Actual]]</f>
        <v>-0.19982939023581991</v>
      </c>
      <c r="O1053">
        <f>_xlfn.NORM.DIST(Table2[[#This Row],[Bias_Arima]],AVERAGE(Table2[Bias_Arima]),_xlfn.STDEV.P(Table2[Bias_Arima]),FALSE)</f>
        <v>0.68006218249981609</v>
      </c>
      <c r="P1053">
        <f>Table2[[#This Row],[WA]]-Table2[[#This Row],[Actual]]</f>
        <v>0.20000000000000018</v>
      </c>
      <c r="Q1053">
        <f>_xlfn.NORM.DIST(Table2[[#This Row],[Bias_WA]],AVERAGE(Table2[Bias_WA]),_xlfn.STDEV.P(Table2[Bias_WA]),FALSE)</f>
        <v>0.24174896811946997</v>
      </c>
      <c r="R1053">
        <f>ABS(Table2[[#This Row],[Bias_Arima]])</f>
        <v>0.19982939023581991</v>
      </c>
      <c r="S1053">
        <f>ABS(Table2[[#This Row],[Bias_WA]])</f>
        <v>0.20000000000000018</v>
      </c>
    </row>
    <row r="1054" spans="1:19" x14ac:dyDescent="0.2">
      <c r="A105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dienstverlening2019420211</v>
      </c>
      <c r="B1054" t="s">
        <v>29</v>
      </c>
      <c r="C1054" s="3">
        <v>43739</v>
      </c>
      <c r="D1054" s="3">
        <v>44197</v>
      </c>
      <c r="E1054">
        <v>5</v>
      </c>
      <c r="F1054">
        <v>3.2930071428571419</v>
      </c>
      <c r="G1054">
        <v>2.8</v>
      </c>
      <c r="H1054">
        <v>0.49300714285714209</v>
      </c>
      <c r="I1054">
        <v>17.60739795918365</v>
      </c>
      <c r="J1054">
        <v>0.49300714285714209</v>
      </c>
      <c r="K1054">
        <f>_xlfn.NORM.DIST(Table2[[#This Row],[Bias_RF]],AVERAGE(Table2[Bias_RF]),_xlfn.STDEV.P(Table2[Bias_RF]),FALSE)</f>
        <v>0.15874085174629551</v>
      </c>
      <c r="L1054">
        <f>VLOOKUP(Table2[[#This Row],[Key]],[1]!Table1[#Data],7,0)</f>
        <v>3.2336063196518601</v>
      </c>
      <c r="M1054">
        <f>VLOOKUP(Table2[[#This Row],[Key]],[1]!Table1[#Data],8,0)</f>
        <v>3.1666666666666599</v>
      </c>
      <c r="N1054">
        <f>Table2[[#This Row],[Auto Arima]]-Table2[[#This Row],[Actual]]</f>
        <v>0.43360631965186025</v>
      </c>
      <c r="O1054">
        <f>_xlfn.NORM.DIST(Table2[[#This Row],[Bias_Arima]],AVERAGE(Table2[Bias_Arima]),_xlfn.STDEV.P(Table2[Bias_Arima]),FALSE)</f>
        <v>0.40020961346925876</v>
      </c>
      <c r="P1054">
        <f>Table2[[#This Row],[WA]]-Table2[[#This Row],[Actual]]</f>
        <v>0.36666666666666003</v>
      </c>
      <c r="Q1054">
        <f>_xlfn.NORM.DIST(Table2[[#This Row],[Bias_WA]],AVERAGE(Table2[Bias_WA]),_xlfn.STDEV.P(Table2[Bias_WA]),FALSE)</f>
        <v>0.14930709111077414</v>
      </c>
      <c r="R1054">
        <f>ABS(Table2[[#This Row],[Bias_Arima]])</f>
        <v>0.43360631965186025</v>
      </c>
      <c r="S1054">
        <f>ABS(Table2[[#This Row],[Bias_WA]])</f>
        <v>0.36666666666666003</v>
      </c>
    </row>
    <row r="1055" spans="1:19" x14ac:dyDescent="0.2">
      <c r="A105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dienstverlening2019420212</v>
      </c>
      <c r="B1055" t="s">
        <v>29</v>
      </c>
      <c r="C1055" s="3">
        <v>43739</v>
      </c>
      <c r="D1055" s="3">
        <v>44287</v>
      </c>
      <c r="E1055">
        <v>6</v>
      </c>
      <c r="F1055">
        <v>3.2930071428571419</v>
      </c>
      <c r="G1055">
        <v>2.7</v>
      </c>
      <c r="H1055">
        <v>0.59300714285714173</v>
      </c>
      <c r="I1055">
        <v>21.963227513227469</v>
      </c>
      <c r="J1055">
        <v>0.59300714285714173</v>
      </c>
      <c r="K1055">
        <f>_xlfn.NORM.DIST(Table2[[#This Row],[Bias_RF]],AVERAGE(Table2[Bias_RF]),_xlfn.STDEV.P(Table2[Bias_RF]),FALSE)</f>
        <v>0.1268586157454028</v>
      </c>
      <c r="L1055">
        <f>VLOOKUP(Table2[[#This Row],[Key]],[1]!Table1[#Data],7,0)</f>
        <v>2.9186123005868598</v>
      </c>
      <c r="M1055">
        <f>VLOOKUP(Table2[[#This Row],[Key]],[1]!Table1[#Data],8,0)</f>
        <v>2.6666666666666599</v>
      </c>
      <c r="N1055">
        <f>Table2[[#This Row],[Auto Arima]]-Table2[[#This Row],[Actual]]</f>
        <v>0.21861230058685965</v>
      </c>
      <c r="O1055">
        <f>_xlfn.NORM.DIST(Table2[[#This Row],[Bias_Arima]],AVERAGE(Table2[Bias_Arima]),_xlfn.STDEV.P(Table2[Bias_Arima]),FALSE)</f>
        <v>0.54619786515427948</v>
      </c>
      <c r="P1055">
        <f>Table2[[#This Row],[WA]]-Table2[[#This Row],[Actual]]</f>
        <v>-3.333333333334032E-2</v>
      </c>
      <c r="Q1055">
        <f>_xlfn.NORM.DIST(Table2[[#This Row],[Bias_WA]],AVERAGE(Table2[Bias_WA]),_xlfn.STDEV.P(Table2[Bias_WA]),FALSE)</f>
        <v>0.40900326000180615</v>
      </c>
      <c r="R1055">
        <f>ABS(Table2[[#This Row],[Bias_Arima]])</f>
        <v>0.21861230058685965</v>
      </c>
      <c r="S1055">
        <f>ABS(Table2[[#This Row],[Bias_WA]])</f>
        <v>3.333333333334032E-2</v>
      </c>
    </row>
    <row r="1056" spans="1:19" x14ac:dyDescent="0.2">
      <c r="A105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dienstverlening2019420213</v>
      </c>
      <c r="B1056" t="s">
        <v>29</v>
      </c>
      <c r="C1056" s="3">
        <v>43739</v>
      </c>
      <c r="D1056" s="3">
        <v>44378</v>
      </c>
      <c r="E1056">
        <v>7</v>
      </c>
      <c r="F1056">
        <v>3.2930071428571419</v>
      </c>
      <c r="G1056">
        <v>2.8</v>
      </c>
      <c r="H1056">
        <v>0.49300714285714209</v>
      </c>
      <c r="I1056">
        <v>17.60739795918365</v>
      </c>
      <c r="J1056">
        <v>0.49300714285714209</v>
      </c>
      <c r="K1056">
        <f>_xlfn.NORM.DIST(Table2[[#This Row],[Bias_RF]],AVERAGE(Table2[Bias_RF]),_xlfn.STDEV.P(Table2[Bias_RF]),FALSE)</f>
        <v>0.15874085174629551</v>
      </c>
      <c r="L1056">
        <f>VLOOKUP(Table2[[#This Row],[Key]],[1]!Table1[#Data],7,0)</f>
        <v>2.72209087119557</v>
      </c>
      <c r="M1056">
        <f>VLOOKUP(Table2[[#This Row],[Key]],[1]!Table1[#Data],8,0)</f>
        <v>2.5</v>
      </c>
      <c r="N1056">
        <f>Table2[[#This Row],[Auto Arima]]-Table2[[#This Row],[Actual]]</f>
        <v>-7.7909128804429795E-2</v>
      </c>
      <c r="O1056">
        <f>_xlfn.NORM.DIST(Table2[[#This Row],[Bias_Arima]],AVERAGE(Table2[Bias_Arima]),_xlfn.STDEV.P(Table2[Bias_Arima]),FALSE)</f>
        <v>0.67248153695529467</v>
      </c>
      <c r="P1056">
        <f>Table2[[#This Row],[WA]]-Table2[[#This Row],[Actual]]</f>
        <v>-0.29999999999999982</v>
      </c>
      <c r="Q1056">
        <f>_xlfn.NORM.DIST(Table2[[#This Row],[Bias_WA]],AVERAGE(Table2[Bias_WA]),_xlfn.STDEV.P(Table2[Bias_WA]),FALSE)</f>
        <v>0.6030805375300422</v>
      </c>
      <c r="R1056">
        <f>ABS(Table2[[#This Row],[Bias_Arima]])</f>
        <v>7.7909128804429795E-2</v>
      </c>
      <c r="S1056">
        <f>ABS(Table2[[#This Row],[Bias_WA]])</f>
        <v>0.29999999999999982</v>
      </c>
    </row>
    <row r="1057" spans="1:19" x14ac:dyDescent="0.2">
      <c r="A105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dienstverlening2019420214</v>
      </c>
      <c r="B1057" t="s">
        <v>29</v>
      </c>
      <c r="C1057" s="3">
        <v>43739</v>
      </c>
      <c r="D1057" s="3">
        <v>44470</v>
      </c>
      <c r="E1057">
        <v>8</v>
      </c>
      <c r="F1057">
        <v>3.2930071428571419</v>
      </c>
      <c r="G1057">
        <v>3</v>
      </c>
      <c r="H1057">
        <v>0.29300714285714191</v>
      </c>
      <c r="I1057">
        <v>9.7669047619047316</v>
      </c>
      <c r="J1057">
        <v>0.29300714285714191</v>
      </c>
      <c r="K1057">
        <f>_xlfn.NORM.DIST(Table2[[#This Row],[Bias_RF]],AVERAGE(Table2[Bias_RF]),_xlfn.STDEV.P(Table2[Bias_RF]),FALSE)</f>
        <v>0.2349989495988894</v>
      </c>
      <c r="L1057">
        <f>VLOOKUP(Table2[[#This Row],[Key]],[1]!Table1[#Data],7,0)</f>
        <v>3.0220908711955699</v>
      </c>
      <c r="M1057">
        <f>VLOOKUP(Table2[[#This Row],[Key]],[1]!Table1[#Data],8,0)</f>
        <v>3</v>
      </c>
      <c r="N1057">
        <f>Table2[[#This Row],[Auto Arima]]-Table2[[#This Row],[Actual]]</f>
        <v>2.209087119556985E-2</v>
      </c>
      <c r="O1057">
        <f>_xlfn.NORM.DIST(Table2[[#This Row],[Bias_Arima]],AVERAGE(Table2[Bias_Arima]),_xlfn.STDEV.P(Table2[Bias_Arima]),FALSE)</f>
        <v>0.64513237767046083</v>
      </c>
      <c r="P1057">
        <f>Table2[[#This Row],[WA]]-Table2[[#This Row],[Actual]]</f>
        <v>0</v>
      </c>
      <c r="Q1057">
        <f>_xlfn.NORM.DIST(Table2[[#This Row],[Bias_WA]],AVERAGE(Table2[Bias_WA]),_xlfn.STDEV.P(Table2[Bias_WA]),FALSE)</f>
        <v>0.38346033263358809</v>
      </c>
      <c r="R1057">
        <f>ABS(Table2[[#This Row],[Bias_Arima]])</f>
        <v>2.209087119556985E-2</v>
      </c>
      <c r="S1057">
        <f>ABS(Table2[[#This Row],[Bias_WA]])</f>
        <v>0</v>
      </c>
    </row>
    <row r="1058" spans="1:19" x14ac:dyDescent="0.2">
      <c r="A105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dienstverlening2020120202</v>
      </c>
      <c r="B1058" t="s">
        <v>29</v>
      </c>
      <c r="C1058" s="3">
        <v>43831</v>
      </c>
      <c r="D1058" s="3">
        <v>43922</v>
      </c>
      <c r="E1058">
        <v>1</v>
      </c>
      <c r="F1058">
        <v>3.0967667147667139</v>
      </c>
      <c r="G1058">
        <v>2.5</v>
      </c>
      <c r="H1058">
        <v>0.59676671476671439</v>
      </c>
      <c r="I1058">
        <v>23.870668590668579</v>
      </c>
      <c r="J1058">
        <v>0.59676671476671439</v>
      </c>
      <c r="K1058">
        <f>_xlfn.NORM.DIST(Table2[[#This Row],[Bias_RF]],AVERAGE(Table2[Bias_RF]),_xlfn.STDEV.P(Table2[Bias_RF]),FALSE)</f>
        <v>0.12574795805902284</v>
      </c>
      <c r="L1058">
        <f>VLOOKUP(Table2[[#This Row],[Key]],[1]!Table1[#Data],7,0)</f>
        <v>2.46495028373681</v>
      </c>
      <c r="M1058">
        <f>VLOOKUP(Table2[[#This Row],[Key]],[1]!Table1[#Data],8,0)</f>
        <v>2.6666666666666599</v>
      </c>
      <c r="N1058">
        <f>Table2[[#This Row],[Auto Arima]]-Table2[[#This Row],[Actual]]</f>
        <v>-3.5049716263189978E-2</v>
      </c>
      <c r="O1058">
        <f>_xlfn.NORM.DIST(Table2[[#This Row],[Bias_Arima]],AVERAGE(Table2[Bias_Arima]),_xlfn.STDEV.P(Table2[Bias_Arima]),FALSE)</f>
        <v>0.6629814679173337</v>
      </c>
      <c r="P1058">
        <f>Table2[[#This Row],[WA]]-Table2[[#This Row],[Actual]]</f>
        <v>0.16666666666665986</v>
      </c>
      <c r="Q1058">
        <f>_xlfn.NORM.DIST(Table2[[#This Row],[Bias_WA]],AVERAGE(Table2[Bias_WA]),_xlfn.STDEV.P(Table2[Bias_WA]),FALSE)</f>
        <v>0.26339324325908536</v>
      </c>
      <c r="R1058">
        <f>ABS(Table2[[#This Row],[Bias_Arima]])</f>
        <v>3.5049716263189978E-2</v>
      </c>
      <c r="S1058">
        <f>ABS(Table2[[#This Row],[Bias_WA]])</f>
        <v>0.16666666666665986</v>
      </c>
    </row>
    <row r="1059" spans="1:19" x14ac:dyDescent="0.2">
      <c r="A105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dienstverlening2020120203</v>
      </c>
      <c r="B1059" t="s">
        <v>29</v>
      </c>
      <c r="C1059" s="3">
        <v>43831</v>
      </c>
      <c r="D1059" s="3">
        <v>44013</v>
      </c>
      <c r="E1059">
        <v>2</v>
      </c>
      <c r="F1059">
        <v>3.0967667147667139</v>
      </c>
      <c r="G1059">
        <v>2.6</v>
      </c>
      <c r="H1059">
        <v>0.4967667147667143</v>
      </c>
      <c r="I1059">
        <v>19.10641210641209</v>
      </c>
      <c r="J1059">
        <v>0.4967667147667143</v>
      </c>
      <c r="K1059">
        <f>_xlfn.NORM.DIST(Table2[[#This Row],[Bias_RF]],AVERAGE(Table2[Bias_RF]),_xlfn.STDEV.P(Table2[Bias_RF]),FALSE)</f>
        <v>0.1574617087960852</v>
      </c>
      <c r="L1059">
        <f>VLOOKUP(Table2[[#This Row],[Key]],[1]!Table1[#Data],7,0)</f>
        <v>2.2720503228565101</v>
      </c>
      <c r="M1059">
        <f>VLOOKUP(Table2[[#This Row],[Key]],[1]!Table1[#Data],8,0)</f>
        <v>2.5</v>
      </c>
      <c r="N1059">
        <f>Table2[[#This Row],[Auto Arima]]-Table2[[#This Row],[Actual]]</f>
        <v>-0.32794967714348999</v>
      </c>
      <c r="O1059">
        <f>_xlfn.NORM.DIST(Table2[[#This Row],[Bias_Arima]],AVERAGE(Table2[Bias_Arima]),_xlfn.STDEV.P(Table2[Bias_Arima]),FALSE)</f>
        <v>0.65674857152251453</v>
      </c>
      <c r="P1059">
        <f>Table2[[#This Row],[WA]]-Table2[[#This Row],[Actual]]</f>
        <v>-0.10000000000000009</v>
      </c>
      <c r="Q1059">
        <f>_xlfn.NORM.DIST(Table2[[#This Row],[Bias_WA]],AVERAGE(Table2[Bias_WA]),_xlfn.STDEV.P(Table2[Bias_WA]),FALSE)</f>
        <v>0.46038650133887321</v>
      </c>
      <c r="R1059">
        <f>ABS(Table2[[#This Row],[Bias_Arima]])</f>
        <v>0.32794967714348999</v>
      </c>
      <c r="S1059">
        <f>ABS(Table2[[#This Row],[Bias_WA]])</f>
        <v>0.10000000000000009</v>
      </c>
    </row>
    <row r="1060" spans="1:19" x14ac:dyDescent="0.2">
      <c r="A106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dienstverlening2020120204</v>
      </c>
      <c r="B1060" t="s">
        <v>29</v>
      </c>
      <c r="C1060" s="3">
        <v>43831</v>
      </c>
      <c r="D1060" s="3">
        <v>44105</v>
      </c>
      <c r="E1060">
        <v>3</v>
      </c>
      <c r="F1060">
        <v>3.0967667147667139</v>
      </c>
      <c r="G1060">
        <v>2.8</v>
      </c>
      <c r="H1060">
        <v>0.29676671476671462</v>
      </c>
      <c r="I1060">
        <v>10.598811241668381</v>
      </c>
      <c r="J1060">
        <v>0.29676671476671462</v>
      </c>
      <c r="K1060">
        <f>_xlfn.NORM.DIST(Table2[[#This Row],[Bias_RF]],AVERAGE(Table2[Bias_RF]),_xlfn.STDEV.P(Table2[Bias_RF]),FALSE)</f>
        <v>0.23343326043376375</v>
      </c>
      <c r="L1060">
        <f>VLOOKUP(Table2[[#This Row],[Key]],[1]!Table1[#Data],7,0)</f>
        <v>2.5720503228565099</v>
      </c>
      <c r="M1060">
        <f>VLOOKUP(Table2[[#This Row],[Key]],[1]!Table1[#Data],8,0)</f>
        <v>3</v>
      </c>
      <c r="N1060">
        <f>Table2[[#This Row],[Auto Arima]]-Table2[[#This Row],[Actual]]</f>
        <v>-0.2279496771434899</v>
      </c>
      <c r="O1060">
        <f>_xlfn.NORM.DIST(Table2[[#This Row],[Bias_Arima]],AVERAGE(Table2[Bias_Arima]),_xlfn.STDEV.P(Table2[Bias_Arima]),FALSE)</f>
        <v>0.67764530643419307</v>
      </c>
      <c r="P1060">
        <f>Table2[[#This Row],[WA]]-Table2[[#This Row],[Actual]]</f>
        <v>0.20000000000000018</v>
      </c>
      <c r="Q1060">
        <f>_xlfn.NORM.DIST(Table2[[#This Row],[Bias_WA]],AVERAGE(Table2[Bias_WA]),_xlfn.STDEV.P(Table2[Bias_WA]),FALSE)</f>
        <v>0.24174896811946997</v>
      </c>
      <c r="R1060">
        <f>ABS(Table2[[#This Row],[Bias_Arima]])</f>
        <v>0.2279496771434899</v>
      </c>
      <c r="S1060">
        <f>ABS(Table2[[#This Row],[Bias_WA]])</f>
        <v>0.20000000000000018</v>
      </c>
    </row>
    <row r="1061" spans="1:19" x14ac:dyDescent="0.2">
      <c r="A106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dienstverlening2020120211</v>
      </c>
      <c r="B1061" t="s">
        <v>29</v>
      </c>
      <c r="C1061" s="3">
        <v>43831</v>
      </c>
      <c r="D1061" s="3">
        <v>44197</v>
      </c>
      <c r="E1061">
        <v>4</v>
      </c>
      <c r="F1061">
        <v>3.0967667147667139</v>
      </c>
      <c r="G1061">
        <v>2.8</v>
      </c>
      <c r="H1061">
        <v>0.29676671476671462</v>
      </c>
      <c r="I1061">
        <v>10.598811241668381</v>
      </c>
      <c r="J1061">
        <v>0.29676671476671462</v>
      </c>
      <c r="K1061">
        <f>_xlfn.NORM.DIST(Table2[[#This Row],[Bias_RF]],AVERAGE(Table2[Bias_RF]),_xlfn.STDEV.P(Table2[Bias_RF]),FALSE)</f>
        <v>0.23343326043376375</v>
      </c>
      <c r="L1061">
        <f>VLOOKUP(Table2[[#This Row],[Key]],[1]!Table1[#Data],7,0)</f>
        <v>3.1218151811963701</v>
      </c>
      <c r="M1061">
        <f>VLOOKUP(Table2[[#This Row],[Key]],[1]!Table1[#Data],8,0)</f>
        <v>3</v>
      </c>
      <c r="N1061">
        <f>Table2[[#This Row],[Auto Arima]]-Table2[[#This Row],[Actual]]</f>
        <v>0.32181518119637031</v>
      </c>
      <c r="O1061">
        <f>_xlfn.NORM.DIST(Table2[[#This Row],[Bias_Arima]],AVERAGE(Table2[Bias_Arima]),_xlfn.STDEV.P(Table2[Bias_Arima]),FALSE)</f>
        <v>0.47842595846642572</v>
      </c>
      <c r="P1061">
        <f>Table2[[#This Row],[WA]]-Table2[[#This Row],[Actual]]</f>
        <v>0.20000000000000018</v>
      </c>
      <c r="Q1061">
        <f>_xlfn.NORM.DIST(Table2[[#This Row],[Bias_WA]],AVERAGE(Table2[Bias_WA]),_xlfn.STDEV.P(Table2[Bias_WA]),FALSE)</f>
        <v>0.24174896811946997</v>
      </c>
      <c r="R1061">
        <f>ABS(Table2[[#This Row],[Bias_Arima]])</f>
        <v>0.32181518119637031</v>
      </c>
      <c r="S1061">
        <f>ABS(Table2[[#This Row],[Bias_WA]])</f>
        <v>0.20000000000000018</v>
      </c>
    </row>
    <row r="1062" spans="1:19" x14ac:dyDescent="0.2">
      <c r="A106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dienstverlening2020120212</v>
      </c>
      <c r="B1062" t="s">
        <v>29</v>
      </c>
      <c r="C1062" s="3">
        <v>43831</v>
      </c>
      <c r="D1062" s="3">
        <v>44287</v>
      </c>
      <c r="E1062">
        <v>5</v>
      </c>
      <c r="F1062">
        <v>3.0967667147667139</v>
      </c>
      <c r="G1062">
        <v>2.7</v>
      </c>
      <c r="H1062">
        <v>0.39676671476671421</v>
      </c>
      <c r="I1062">
        <v>14.695063509878301</v>
      </c>
      <c r="J1062">
        <v>0.39676671476671421</v>
      </c>
      <c r="K1062">
        <f>_xlfn.NORM.DIST(Table2[[#This Row],[Bias_RF]],AVERAGE(Table2[Bias_RF]),_xlfn.STDEV.P(Table2[Bias_RF]),FALSE)</f>
        <v>0.19352135296135567</v>
      </c>
      <c r="L1062">
        <f>VLOOKUP(Table2[[#This Row],[Key]],[1]!Table1[#Data],7,0)</f>
        <v>2.8596358071866201</v>
      </c>
      <c r="M1062">
        <f>VLOOKUP(Table2[[#This Row],[Key]],[1]!Table1[#Data],8,0)</f>
        <v>2.6666666666666599</v>
      </c>
      <c r="N1062">
        <f>Table2[[#This Row],[Auto Arima]]-Table2[[#This Row],[Actual]]</f>
        <v>0.15963580718661996</v>
      </c>
      <c r="O1062">
        <f>_xlfn.NORM.DIST(Table2[[#This Row],[Bias_Arima]],AVERAGE(Table2[Bias_Arima]),_xlfn.STDEV.P(Table2[Bias_Arima]),FALSE)</f>
        <v>0.58100327681067865</v>
      </c>
      <c r="P1062">
        <f>Table2[[#This Row],[WA]]-Table2[[#This Row],[Actual]]</f>
        <v>-3.333333333334032E-2</v>
      </c>
      <c r="Q1062">
        <f>_xlfn.NORM.DIST(Table2[[#This Row],[Bias_WA]],AVERAGE(Table2[Bias_WA]),_xlfn.STDEV.P(Table2[Bias_WA]),FALSE)</f>
        <v>0.40900326000180615</v>
      </c>
      <c r="R1062">
        <f>ABS(Table2[[#This Row],[Bias_Arima]])</f>
        <v>0.15963580718661996</v>
      </c>
      <c r="S1062">
        <f>ABS(Table2[[#This Row],[Bias_WA]])</f>
        <v>3.333333333334032E-2</v>
      </c>
    </row>
    <row r="1063" spans="1:19" x14ac:dyDescent="0.2">
      <c r="A106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dienstverlening2020120213</v>
      </c>
      <c r="B1063" t="s">
        <v>29</v>
      </c>
      <c r="C1063" s="3">
        <v>43831</v>
      </c>
      <c r="D1063" s="3">
        <v>44378</v>
      </c>
      <c r="E1063">
        <v>6</v>
      </c>
      <c r="F1063">
        <v>3.0967667147667139</v>
      </c>
      <c r="G1063">
        <v>2.8</v>
      </c>
      <c r="H1063">
        <v>0.29676671476671462</v>
      </c>
      <c r="I1063">
        <v>10.598811241668381</v>
      </c>
      <c r="J1063">
        <v>0.29676671476671462</v>
      </c>
      <c r="K1063">
        <f>_xlfn.NORM.DIST(Table2[[#This Row],[Bias_RF]],AVERAGE(Table2[Bias_RF]),_xlfn.STDEV.P(Table2[Bias_RF]),FALSE)</f>
        <v>0.23343326043376375</v>
      </c>
      <c r="L1063">
        <f>VLOOKUP(Table2[[#This Row],[Key]],[1]!Table1[#Data],7,0)</f>
        <v>2.6951360027850901</v>
      </c>
      <c r="M1063">
        <f>VLOOKUP(Table2[[#This Row],[Key]],[1]!Table1[#Data],8,0)</f>
        <v>2.5</v>
      </c>
      <c r="N1063">
        <f>Table2[[#This Row],[Auto Arima]]-Table2[[#This Row],[Actual]]</f>
        <v>-0.10486399721490969</v>
      </c>
      <c r="O1063">
        <f>_xlfn.NORM.DIST(Table2[[#This Row],[Bias_Arima]],AVERAGE(Table2[Bias_Arima]),_xlfn.STDEV.P(Table2[Bias_Arima]),FALSE)</f>
        <v>0.67666851656001037</v>
      </c>
      <c r="P1063">
        <f>Table2[[#This Row],[WA]]-Table2[[#This Row],[Actual]]</f>
        <v>-0.29999999999999982</v>
      </c>
      <c r="Q1063">
        <f>_xlfn.NORM.DIST(Table2[[#This Row],[Bias_WA]],AVERAGE(Table2[Bias_WA]),_xlfn.STDEV.P(Table2[Bias_WA]),FALSE)</f>
        <v>0.6030805375300422</v>
      </c>
      <c r="R1063">
        <f>ABS(Table2[[#This Row],[Bias_Arima]])</f>
        <v>0.10486399721490969</v>
      </c>
      <c r="S1063">
        <f>ABS(Table2[[#This Row],[Bias_WA]])</f>
        <v>0.29999999999999982</v>
      </c>
    </row>
    <row r="1064" spans="1:19" x14ac:dyDescent="0.2">
      <c r="A106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dienstverlening2020120214</v>
      </c>
      <c r="B1064" t="s">
        <v>29</v>
      </c>
      <c r="C1064" s="3">
        <v>43831</v>
      </c>
      <c r="D1064" s="3">
        <v>44470</v>
      </c>
      <c r="E1064">
        <v>7</v>
      </c>
      <c r="F1064">
        <v>3.0967667147667139</v>
      </c>
      <c r="G1064">
        <v>3</v>
      </c>
      <c r="H1064">
        <v>9.676671476671439E-2</v>
      </c>
      <c r="I1064">
        <v>3.2255571588904801</v>
      </c>
      <c r="J1064">
        <v>9.676671476671439E-2</v>
      </c>
      <c r="K1064">
        <f>_xlfn.NORM.DIST(Table2[[#This Row],[Bias_RF]],AVERAGE(Table2[Bias_RF]),_xlfn.STDEV.P(Table2[Bias_RF]),FALSE)</f>
        <v>0.32112207642886659</v>
      </c>
      <c r="L1064">
        <f>VLOOKUP(Table2[[#This Row],[Key]],[1]!Table1[#Data],7,0)</f>
        <v>2.99513600278509</v>
      </c>
      <c r="M1064">
        <f>VLOOKUP(Table2[[#This Row],[Key]],[1]!Table1[#Data],8,0)</f>
        <v>3</v>
      </c>
      <c r="N1064">
        <f>Table2[[#This Row],[Auto Arima]]-Table2[[#This Row],[Actual]]</f>
        <v>-4.863997214910043E-3</v>
      </c>
      <c r="O1064">
        <f>_xlfn.NORM.DIST(Table2[[#This Row],[Bias_Arima]],AVERAGE(Table2[Bias_Arima]),_xlfn.STDEV.P(Table2[Bias_Arima]),FALSE)</f>
        <v>0.65426658575268726</v>
      </c>
      <c r="P1064">
        <f>Table2[[#This Row],[WA]]-Table2[[#This Row],[Actual]]</f>
        <v>0</v>
      </c>
      <c r="Q1064">
        <f>_xlfn.NORM.DIST(Table2[[#This Row],[Bias_WA]],AVERAGE(Table2[Bias_WA]),_xlfn.STDEV.P(Table2[Bias_WA]),FALSE)</f>
        <v>0.38346033263358809</v>
      </c>
      <c r="R1064">
        <f>ABS(Table2[[#This Row],[Bias_Arima]])</f>
        <v>4.863997214910043E-3</v>
      </c>
      <c r="S1064">
        <f>ABS(Table2[[#This Row],[Bias_WA]])</f>
        <v>0</v>
      </c>
    </row>
    <row r="1065" spans="1:19" x14ac:dyDescent="0.2">
      <c r="A106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dienstverlening2020120221</v>
      </c>
      <c r="B1065" t="s">
        <v>29</v>
      </c>
      <c r="C1065" s="3">
        <v>43831</v>
      </c>
      <c r="D1065" s="3">
        <v>44562</v>
      </c>
      <c r="E1065">
        <v>8</v>
      </c>
      <c r="F1065">
        <v>3.261194492544492</v>
      </c>
      <c r="G1065">
        <v>3.4</v>
      </c>
      <c r="H1065">
        <v>0.13880550745550829</v>
      </c>
      <c r="I1065">
        <v>4.0825149251620108</v>
      </c>
      <c r="J1065">
        <v>-0.13880550745550829</v>
      </c>
      <c r="K1065">
        <f>_xlfn.NORM.DIST(Table2[[#This Row],[Bias_RF]],AVERAGE(Table2[Bias_RF]),_xlfn.STDEV.P(Table2[Bias_RF]),FALSE)</f>
        <v>0.42476926978671581</v>
      </c>
      <c r="L1065">
        <f>VLOOKUP(Table2[[#This Row],[Key]],[1]!Table1[#Data],7,0)</f>
        <v>3.5362423780068202</v>
      </c>
      <c r="M1065">
        <f>VLOOKUP(Table2[[#This Row],[Key]],[1]!Table1[#Data],8,0)</f>
        <v>3</v>
      </c>
      <c r="N1065">
        <f>Table2[[#This Row],[Auto Arima]]-Table2[[#This Row],[Actual]]</f>
        <v>0.13624237800682026</v>
      </c>
      <c r="O1065">
        <f>_xlfn.NORM.DIST(Table2[[#This Row],[Bias_Arima]],AVERAGE(Table2[Bias_Arima]),_xlfn.STDEV.P(Table2[Bias_Arima]),FALSE)</f>
        <v>0.59374691776710564</v>
      </c>
      <c r="P1065">
        <f>Table2[[#This Row],[WA]]-Table2[[#This Row],[Actual]]</f>
        <v>-0.39999999999999991</v>
      </c>
      <c r="Q1065">
        <f>_xlfn.NORM.DIST(Table2[[#This Row],[Bias_WA]],AVERAGE(Table2[Bias_WA]),_xlfn.STDEV.P(Table2[Bias_WA]),FALSE)</f>
        <v>0.65800002201620444</v>
      </c>
      <c r="R1065">
        <f>ABS(Table2[[#This Row],[Bias_Arima]])</f>
        <v>0.13624237800682026</v>
      </c>
      <c r="S1065">
        <f>ABS(Table2[[#This Row],[Bias_WA]])</f>
        <v>0.39999999999999991</v>
      </c>
    </row>
    <row r="1066" spans="1:19" x14ac:dyDescent="0.2">
      <c r="A106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dienstverlening2020220203</v>
      </c>
      <c r="B1066" t="s">
        <v>29</v>
      </c>
      <c r="C1066" s="3">
        <v>43922</v>
      </c>
      <c r="D1066" s="3">
        <v>44013</v>
      </c>
      <c r="E1066">
        <v>1</v>
      </c>
      <c r="F1066">
        <v>2.8592960317460321</v>
      </c>
      <c r="G1066">
        <v>2.6</v>
      </c>
      <c r="H1066">
        <v>0.25929603174603161</v>
      </c>
      <c r="I1066">
        <v>9.9729242979242905</v>
      </c>
      <c r="J1066">
        <v>0.25929603174603161</v>
      </c>
      <c r="K1066">
        <f>_xlfn.NORM.DIST(Table2[[#This Row],[Bias_RF]],AVERAGE(Table2[Bias_RF]),_xlfn.STDEV.P(Table2[Bias_RF]),FALSE)</f>
        <v>0.24922131107653467</v>
      </c>
      <c r="L1066">
        <f>VLOOKUP(Table2[[#This Row],[Key]],[1]!Table1[#Data],7,0)</f>
        <v>2.2832404419652601</v>
      </c>
      <c r="M1066">
        <f>VLOOKUP(Table2[[#This Row],[Key]],[1]!Table1[#Data],8,0)</f>
        <v>2.5</v>
      </c>
      <c r="N1066">
        <f>Table2[[#This Row],[Auto Arima]]-Table2[[#This Row],[Actual]]</f>
        <v>-0.31675955803473999</v>
      </c>
      <c r="O1066">
        <f>_xlfn.NORM.DIST(Table2[[#This Row],[Bias_Arima]],AVERAGE(Table2[Bias_Arima]),_xlfn.STDEV.P(Table2[Bias_Arima]),FALSE)</f>
        <v>0.66000926113325775</v>
      </c>
      <c r="P1066">
        <f>Table2[[#This Row],[WA]]-Table2[[#This Row],[Actual]]</f>
        <v>-0.10000000000000009</v>
      </c>
      <c r="Q1066">
        <f>_xlfn.NORM.DIST(Table2[[#This Row],[Bias_WA]],AVERAGE(Table2[Bias_WA]),_xlfn.STDEV.P(Table2[Bias_WA]),FALSE)</f>
        <v>0.46038650133887321</v>
      </c>
      <c r="R1066">
        <f>ABS(Table2[[#This Row],[Bias_Arima]])</f>
        <v>0.31675955803473999</v>
      </c>
      <c r="S1066">
        <f>ABS(Table2[[#This Row],[Bias_WA]])</f>
        <v>0.10000000000000009</v>
      </c>
    </row>
    <row r="1067" spans="1:19" x14ac:dyDescent="0.2">
      <c r="A106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dienstverlening2020220204</v>
      </c>
      <c r="B1067" t="s">
        <v>29</v>
      </c>
      <c r="C1067" s="3">
        <v>43922</v>
      </c>
      <c r="D1067" s="3">
        <v>44105</v>
      </c>
      <c r="E1067">
        <v>2</v>
      </c>
      <c r="F1067">
        <v>2.816930952380952</v>
      </c>
      <c r="G1067">
        <v>2.8</v>
      </c>
      <c r="H1067">
        <v>1.693095238095221E-2</v>
      </c>
      <c r="I1067">
        <v>0.60467687074829335</v>
      </c>
      <c r="J1067">
        <v>1.693095238095221E-2</v>
      </c>
      <c r="K1067">
        <f>_xlfn.NORM.DIST(Table2[[#This Row],[Bias_RF]],AVERAGE(Table2[Bias_RF]),_xlfn.STDEV.P(Table2[Bias_RF]),FALSE)</f>
        <v>0.35718144538884067</v>
      </c>
      <c r="L1067">
        <f>VLOOKUP(Table2[[#This Row],[Key]],[1]!Table1[#Data],7,0)</f>
        <v>2.5832404419652599</v>
      </c>
      <c r="M1067">
        <f>VLOOKUP(Table2[[#This Row],[Key]],[1]!Table1[#Data],8,0)</f>
        <v>3</v>
      </c>
      <c r="N1067">
        <f>Table2[[#This Row],[Auto Arima]]-Table2[[#This Row],[Actual]]</f>
        <v>-0.2167595580347399</v>
      </c>
      <c r="O1067">
        <f>_xlfn.NORM.DIST(Table2[[#This Row],[Bias_Arima]],AVERAGE(Table2[Bias_Arima]),_xlfn.STDEV.P(Table2[Bias_Arima]),FALSE)</f>
        <v>0.67879333149685539</v>
      </c>
      <c r="P1067">
        <f>Table2[[#This Row],[WA]]-Table2[[#This Row],[Actual]]</f>
        <v>0.20000000000000018</v>
      </c>
      <c r="Q1067">
        <f>_xlfn.NORM.DIST(Table2[[#This Row],[Bias_WA]],AVERAGE(Table2[Bias_WA]),_xlfn.STDEV.P(Table2[Bias_WA]),FALSE)</f>
        <v>0.24174896811946997</v>
      </c>
      <c r="R1067">
        <f>ABS(Table2[[#This Row],[Bias_Arima]])</f>
        <v>0.2167595580347399</v>
      </c>
      <c r="S1067">
        <f>ABS(Table2[[#This Row],[Bias_WA]])</f>
        <v>0.20000000000000018</v>
      </c>
    </row>
    <row r="1068" spans="1:19" x14ac:dyDescent="0.2">
      <c r="A106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dienstverlening2020220211</v>
      </c>
      <c r="B1068" t="s">
        <v>29</v>
      </c>
      <c r="C1068" s="3">
        <v>43922</v>
      </c>
      <c r="D1068" s="3">
        <v>44197</v>
      </c>
      <c r="E1068">
        <v>3</v>
      </c>
      <c r="F1068">
        <v>2.816930952380952</v>
      </c>
      <c r="G1068">
        <v>2.8</v>
      </c>
      <c r="H1068">
        <v>1.693095238095221E-2</v>
      </c>
      <c r="I1068">
        <v>0.60467687074829335</v>
      </c>
      <c r="J1068">
        <v>1.693095238095221E-2</v>
      </c>
      <c r="K1068">
        <f>_xlfn.NORM.DIST(Table2[[#This Row],[Bias_RF]],AVERAGE(Table2[Bias_RF]),_xlfn.STDEV.P(Table2[Bias_RF]),FALSE)</f>
        <v>0.35718144538884067</v>
      </c>
      <c r="L1068">
        <f>VLOOKUP(Table2[[#This Row],[Key]],[1]!Table1[#Data],7,0)</f>
        <v>3.12452065321891</v>
      </c>
      <c r="M1068">
        <f>VLOOKUP(Table2[[#This Row],[Key]],[1]!Table1[#Data],8,0)</f>
        <v>3</v>
      </c>
      <c r="N1068">
        <f>Table2[[#This Row],[Auto Arima]]-Table2[[#This Row],[Actual]]</f>
        <v>0.32452065321891022</v>
      </c>
      <c r="O1068">
        <f>_xlfn.NORM.DIST(Table2[[#This Row],[Bias_Arima]],AVERAGE(Table2[Bias_Arima]),_xlfn.STDEV.P(Table2[Bias_Arima]),FALSE)</f>
        <v>0.4765683379557647</v>
      </c>
      <c r="P1068">
        <f>Table2[[#This Row],[WA]]-Table2[[#This Row],[Actual]]</f>
        <v>0.20000000000000018</v>
      </c>
      <c r="Q1068">
        <f>_xlfn.NORM.DIST(Table2[[#This Row],[Bias_WA]],AVERAGE(Table2[Bias_WA]),_xlfn.STDEV.P(Table2[Bias_WA]),FALSE)</f>
        <v>0.24174896811946997</v>
      </c>
      <c r="R1068">
        <f>ABS(Table2[[#This Row],[Bias_Arima]])</f>
        <v>0.32452065321891022</v>
      </c>
      <c r="S1068">
        <f>ABS(Table2[[#This Row],[Bias_WA]])</f>
        <v>0.20000000000000018</v>
      </c>
    </row>
    <row r="1069" spans="1:19" x14ac:dyDescent="0.2">
      <c r="A106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dienstverlening2020220212</v>
      </c>
      <c r="B1069" t="s">
        <v>29</v>
      </c>
      <c r="C1069" s="3">
        <v>43922</v>
      </c>
      <c r="D1069" s="3">
        <v>44287</v>
      </c>
      <c r="E1069">
        <v>4</v>
      </c>
      <c r="F1069">
        <v>2.816930952380952</v>
      </c>
      <c r="G1069">
        <v>2.7</v>
      </c>
      <c r="H1069">
        <v>0.1169309523809519</v>
      </c>
      <c r="I1069">
        <v>4.3307760141093272</v>
      </c>
      <c r="J1069">
        <v>0.1169309523809519</v>
      </c>
      <c r="K1069">
        <f>_xlfn.NORM.DIST(Table2[[#This Row],[Bias_RF]],AVERAGE(Table2[Bias_RF]),_xlfn.STDEV.P(Table2[Bias_RF]),FALSE)</f>
        <v>0.31201678220555967</v>
      </c>
      <c r="L1069">
        <f>VLOOKUP(Table2[[#This Row],[Key]],[1]!Table1[#Data],7,0)</f>
        <v>2.89499499837172</v>
      </c>
      <c r="M1069">
        <f>VLOOKUP(Table2[[#This Row],[Key]],[1]!Table1[#Data],8,0)</f>
        <v>2.6</v>
      </c>
      <c r="N1069">
        <f>Table2[[#This Row],[Auto Arima]]-Table2[[#This Row],[Actual]]</f>
        <v>0.19499499837171985</v>
      </c>
      <c r="O1069">
        <f>_xlfn.NORM.DIST(Table2[[#This Row],[Bias_Arima]],AVERAGE(Table2[Bias_Arima]),_xlfn.STDEV.P(Table2[Bias_Arima]),FALSE)</f>
        <v>0.56055967390697348</v>
      </c>
      <c r="P1069">
        <f>Table2[[#This Row],[WA]]-Table2[[#This Row],[Actual]]</f>
        <v>-0.10000000000000009</v>
      </c>
      <c r="Q1069">
        <f>_xlfn.NORM.DIST(Table2[[#This Row],[Bias_WA]],AVERAGE(Table2[Bias_WA]),_xlfn.STDEV.P(Table2[Bias_WA]),FALSE)</f>
        <v>0.46038650133887321</v>
      </c>
      <c r="R1069">
        <f>ABS(Table2[[#This Row],[Bias_Arima]])</f>
        <v>0.19499499837171985</v>
      </c>
      <c r="S1069">
        <f>ABS(Table2[[#This Row],[Bias_WA]])</f>
        <v>0.10000000000000009</v>
      </c>
    </row>
    <row r="1070" spans="1:19" x14ac:dyDescent="0.2">
      <c r="A107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dienstverlening2020220213</v>
      </c>
      <c r="B1070" t="s">
        <v>29</v>
      </c>
      <c r="C1070" s="3">
        <v>43922</v>
      </c>
      <c r="D1070" s="3">
        <v>44378</v>
      </c>
      <c r="E1070">
        <v>5</v>
      </c>
      <c r="F1070">
        <v>2.816930952380952</v>
      </c>
      <c r="G1070">
        <v>2.8</v>
      </c>
      <c r="H1070">
        <v>1.693095238095221E-2</v>
      </c>
      <c r="I1070">
        <v>0.60467687074829335</v>
      </c>
      <c r="J1070">
        <v>1.693095238095221E-2</v>
      </c>
      <c r="K1070">
        <f>_xlfn.NORM.DIST(Table2[[#This Row],[Bias_RF]],AVERAGE(Table2[Bias_RF]),_xlfn.STDEV.P(Table2[Bias_RF]),FALSE)</f>
        <v>0.35718144538884067</v>
      </c>
      <c r="L1070">
        <f>VLOOKUP(Table2[[#This Row],[Key]],[1]!Table1[#Data],7,0)</f>
        <v>2.69822233588937</v>
      </c>
      <c r="M1070">
        <f>VLOOKUP(Table2[[#This Row],[Key]],[1]!Table1[#Data],8,0)</f>
        <v>2.5</v>
      </c>
      <c r="N1070">
        <f>Table2[[#This Row],[Auto Arima]]-Table2[[#This Row],[Actual]]</f>
        <v>-0.10177766411062983</v>
      </c>
      <c r="O1070">
        <f>_xlfn.NORM.DIST(Table2[[#This Row],[Bias_Arima]],AVERAGE(Table2[Bias_Arima]),_xlfn.STDEV.P(Table2[Bias_Arima]),FALSE)</f>
        <v>0.6762603492156164</v>
      </c>
      <c r="P1070">
        <f>Table2[[#This Row],[WA]]-Table2[[#This Row],[Actual]]</f>
        <v>-0.29999999999999982</v>
      </c>
      <c r="Q1070">
        <f>_xlfn.NORM.DIST(Table2[[#This Row],[Bias_WA]],AVERAGE(Table2[Bias_WA]),_xlfn.STDEV.P(Table2[Bias_WA]),FALSE)</f>
        <v>0.6030805375300422</v>
      </c>
      <c r="R1070">
        <f>ABS(Table2[[#This Row],[Bias_Arima]])</f>
        <v>0.10177766411062983</v>
      </c>
      <c r="S1070">
        <f>ABS(Table2[[#This Row],[Bias_WA]])</f>
        <v>0.29999999999999982</v>
      </c>
    </row>
    <row r="1071" spans="1:19" x14ac:dyDescent="0.2">
      <c r="A107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dienstverlening2020220214</v>
      </c>
      <c r="B1071" t="s">
        <v>29</v>
      </c>
      <c r="C1071" s="3">
        <v>43922</v>
      </c>
      <c r="D1071" s="3">
        <v>44470</v>
      </c>
      <c r="E1071">
        <v>6</v>
      </c>
      <c r="F1071">
        <v>2.816930952380952</v>
      </c>
      <c r="G1071">
        <v>3</v>
      </c>
      <c r="H1071">
        <v>0.18306904761904799</v>
      </c>
      <c r="I1071">
        <v>6.1023015873015982</v>
      </c>
      <c r="J1071">
        <v>-0.18306904761904799</v>
      </c>
      <c r="K1071">
        <f>_xlfn.NORM.DIST(Table2[[#This Row],[Bias_RF]],AVERAGE(Table2[Bias_RF]),_xlfn.STDEV.P(Table2[Bias_RF]),FALSE)</f>
        <v>0.44253793232089472</v>
      </c>
      <c r="L1071">
        <f>VLOOKUP(Table2[[#This Row],[Key]],[1]!Table1[#Data],7,0)</f>
        <v>2.9982223358893698</v>
      </c>
      <c r="M1071">
        <f>VLOOKUP(Table2[[#This Row],[Key]],[1]!Table1[#Data],8,0)</f>
        <v>3</v>
      </c>
      <c r="N1071">
        <f>Table2[[#This Row],[Auto Arima]]-Table2[[#This Row],[Actual]]</f>
        <v>-1.7776641106301838E-3</v>
      </c>
      <c r="O1071">
        <f>_xlfn.NORM.DIST(Table2[[#This Row],[Bias_Arima]],AVERAGE(Table2[Bias_Arima]),_xlfn.STDEV.P(Table2[Bias_Arima]),FALSE)</f>
        <v>0.65328429183624004</v>
      </c>
      <c r="P1071">
        <f>Table2[[#This Row],[WA]]-Table2[[#This Row],[Actual]]</f>
        <v>0</v>
      </c>
      <c r="Q1071">
        <f>_xlfn.NORM.DIST(Table2[[#This Row],[Bias_WA]],AVERAGE(Table2[Bias_WA]),_xlfn.STDEV.P(Table2[Bias_WA]),FALSE)</f>
        <v>0.38346033263358809</v>
      </c>
      <c r="R1071">
        <f>ABS(Table2[[#This Row],[Bias_Arima]])</f>
        <v>1.7776641106301838E-3</v>
      </c>
      <c r="S1071">
        <f>ABS(Table2[[#This Row],[Bias_WA]])</f>
        <v>0</v>
      </c>
    </row>
    <row r="1072" spans="1:19" x14ac:dyDescent="0.2">
      <c r="A107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dienstverlening2020220221</v>
      </c>
      <c r="B1072" t="s">
        <v>29</v>
      </c>
      <c r="C1072" s="3">
        <v>43922</v>
      </c>
      <c r="D1072" s="3">
        <v>44562</v>
      </c>
      <c r="E1072">
        <v>7</v>
      </c>
      <c r="F1072">
        <v>3.1472439153439149</v>
      </c>
      <c r="G1072">
        <v>3.4</v>
      </c>
      <c r="H1072">
        <v>0.25275608465608501</v>
      </c>
      <c r="I1072">
        <v>7.4340024898848531</v>
      </c>
      <c r="J1072">
        <v>-0.25275608465608501</v>
      </c>
      <c r="K1072">
        <f>_xlfn.NORM.DIST(Table2[[#This Row],[Bias_RF]],AVERAGE(Table2[Bias_RF]),_xlfn.STDEV.P(Table2[Bias_RF]),FALSE)</f>
        <v>0.46853940547559719</v>
      </c>
      <c r="L1072">
        <f>VLOOKUP(Table2[[#This Row],[Key]],[1]!Table1[#Data],7,0)</f>
        <v>3.5243479041981698</v>
      </c>
      <c r="M1072">
        <f>VLOOKUP(Table2[[#This Row],[Key]],[1]!Table1[#Data],8,0)</f>
        <v>3</v>
      </c>
      <c r="N1072">
        <f>Table2[[#This Row],[Auto Arima]]-Table2[[#This Row],[Actual]]</f>
        <v>0.12434790419816988</v>
      </c>
      <c r="O1072">
        <f>_xlfn.NORM.DIST(Table2[[#This Row],[Bias_Arima]],AVERAGE(Table2[Bias_Arima]),_xlfn.STDEV.P(Table2[Bias_Arima]),FALSE)</f>
        <v>0.59996635787944685</v>
      </c>
      <c r="P1072">
        <f>Table2[[#This Row],[WA]]-Table2[[#This Row],[Actual]]</f>
        <v>-0.39999999999999991</v>
      </c>
      <c r="Q1072">
        <f>_xlfn.NORM.DIST(Table2[[#This Row],[Bias_WA]],AVERAGE(Table2[Bias_WA]),_xlfn.STDEV.P(Table2[Bias_WA]),FALSE)</f>
        <v>0.65800002201620444</v>
      </c>
      <c r="R1072">
        <f>ABS(Table2[[#This Row],[Bias_Arima]])</f>
        <v>0.12434790419816988</v>
      </c>
      <c r="S1072">
        <f>ABS(Table2[[#This Row],[Bias_WA]])</f>
        <v>0.39999999999999991</v>
      </c>
    </row>
    <row r="1073" spans="1:19" x14ac:dyDescent="0.2">
      <c r="A107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dienstverlening2020220222</v>
      </c>
      <c r="B1073" t="s">
        <v>29</v>
      </c>
      <c r="C1073" s="3">
        <v>43922</v>
      </c>
      <c r="D1073" s="3">
        <v>44652</v>
      </c>
      <c r="E1073">
        <v>8</v>
      </c>
      <c r="F1073">
        <v>3.1472439153439149</v>
      </c>
      <c r="G1073">
        <v>3.1</v>
      </c>
      <c r="H1073">
        <v>4.7243915343914811E-2</v>
      </c>
      <c r="I1073">
        <v>1.5239972691585419</v>
      </c>
      <c r="J1073">
        <v>4.7243915343914811E-2</v>
      </c>
      <c r="K1073">
        <f>_xlfn.NORM.DIST(Table2[[#This Row],[Bias_RF]],AVERAGE(Table2[Bias_RF]),_xlfn.STDEV.P(Table2[Bias_RF]),FALSE)</f>
        <v>0.34351801523031761</v>
      </c>
      <c r="L1073">
        <f>VLOOKUP(Table2[[#This Row],[Key]],[1]!Table1[#Data],7,0)</f>
        <v>3.1584427732287299</v>
      </c>
      <c r="M1073">
        <f>VLOOKUP(Table2[[#This Row],[Key]],[1]!Table1[#Data],8,0)</f>
        <v>2.6</v>
      </c>
      <c r="N1073">
        <f>Table2[[#This Row],[Auto Arima]]-Table2[[#This Row],[Actual]]</f>
        <v>5.8442773228729816E-2</v>
      </c>
      <c r="O1073">
        <f>_xlfn.NORM.DIST(Table2[[#This Row],[Bias_Arima]],AVERAGE(Table2[Bias_Arima]),_xlfn.STDEV.P(Table2[Bias_Arima]),FALSE)</f>
        <v>0.6308970383371606</v>
      </c>
      <c r="P1073">
        <f>Table2[[#This Row],[WA]]-Table2[[#This Row],[Actual]]</f>
        <v>-0.5</v>
      </c>
      <c r="Q1073">
        <f>_xlfn.NORM.DIST(Table2[[#This Row],[Bias_WA]],AVERAGE(Table2[Bias_WA]),_xlfn.STDEV.P(Table2[Bias_WA]),FALSE)</f>
        <v>0.69538607388356477</v>
      </c>
      <c r="R1073">
        <f>ABS(Table2[[#This Row],[Bias_Arima]])</f>
        <v>5.8442773228729816E-2</v>
      </c>
      <c r="S1073">
        <f>ABS(Table2[[#This Row],[Bias_WA]])</f>
        <v>0.5</v>
      </c>
    </row>
    <row r="1074" spans="1:19" x14ac:dyDescent="0.2">
      <c r="A107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dienstverlening2020320204</v>
      </c>
      <c r="B1074" t="s">
        <v>29</v>
      </c>
      <c r="C1074" s="3">
        <v>44013</v>
      </c>
      <c r="D1074" s="3">
        <v>44105</v>
      </c>
      <c r="E1074">
        <v>1</v>
      </c>
      <c r="F1074">
        <v>2.7247735329485332</v>
      </c>
      <c r="G1074">
        <v>2.8</v>
      </c>
      <c r="H1074">
        <v>7.5226467051467072E-2</v>
      </c>
      <c r="I1074">
        <v>2.6866595375523961</v>
      </c>
      <c r="J1074">
        <v>-7.5226467051467072E-2</v>
      </c>
      <c r="K1074">
        <f>_xlfn.NORM.DIST(Table2[[#This Row],[Bias_RF]],AVERAGE(Table2[Bias_RF]),_xlfn.STDEV.P(Table2[Bias_RF]),FALSE)</f>
        <v>0.39792896493284008</v>
      </c>
      <c r="L1074">
        <f>VLOOKUP(Table2[[#This Row],[Key]],[1]!Table1[#Data],7,0)</f>
        <v>2.6535683711107598</v>
      </c>
      <c r="M1074">
        <f>VLOOKUP(Table2[[#This Row],[Key]],[1]!Table1[#Data],8,0)</f>
        <v>3</v>
      </c>
      <c r="N1074">
        <f>Table2[[#This Row],[Auto Arima]]-Table2[[#This Row],[Actual]]</f>
        <v>-0.14643162888924</v>
      </c>
      <c r="O1074">
        <f>_xlfn.NORM.DIST(Table2[[#This Row],[Bias_Arima]],AVERAGE(Table2[Bias_Arima]),_xlfn.STDEV.P(Table2[Bias_Arima]),FALSE)</f>
        <v>0.68034796116699492</v>
      </c>
      <c r="P1074">
        <f>Table2[[#This Row],[WA]]-Table2[[#This Row],[Actual]]</f>
        <v>0.20000000000000018</v>
      </c>
      <c r="Q1074">
        <f>_xlfn.NORM.DIST(Table2[[#This Row],[Bias_WA]],AVERAGE(Table2[Bias_WA]),_xlfn.STDEV.P(Table2[Bias_WA]),FALSE)</f>
        <v>0.24174896811946997</v>
      </c>
      <c r="R1074">
        <f>ABS(Table2[[#This Row],[Bias_Arima]])</f>
        <v>0.14643162888924</v>
      </c>
      <c r="S1074">
        <f>ABS(Table2[[#This Row],[Bias_WA]])</f>
        <v>0.20000000000000018</v>
      </c>
    </row>
    <row r="1075" spans="1:19" x14ac:dyDescent="0.2">
      <c r="A107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dienstverlening2020320211</v>
      </c>
      <c r="B1075" t="s">
        <v>29</v>
      </c>
      <c r="C1075" s="3">
        <v>44013</v>
      </c>
      <c r="D1075" s="3">
        <v>44197</v>
      </c>
      <c r="E1075">
        <v>2</v>
      </c>
      <c r="F1075">
        <v>2.7247735329485332</v>
      </c>
      <c r="G1075">
        <v>2.8</v>
      </c>
      <c r="H1075">
        <v>7.5226467051467072E-2</v>
      </c>
      <c r="I1075">
        <v>2.6866595375523961</v>
      </c>
      <c r="J1075">
        <v>-7.5226467051467072E-2</v>
      </c>
      <c r="K1075">
        <f>_xlfn.NORM.DIST(Table2[[#This Row],[Bias_RF]],AVERAGE(Table2[Bias_RF]),_xlfn.STDEV.P(Table2[Bias_RF]),FALSE)</f>
        <v>0.39792896493284008</v>
      </c>
      <c r="L1075">
        <f>VLOOKUP(Table2[[#This Row],[Key]],[1]!Table1[#Data],7,0)</f>
        <v>3.1220660324823299</v>
      </c>
      <c r="M1075">
        <f>VLOOKUP(Table2[[#This Row],[Key]],[1]!Table1[#Data],8,0)</f>
        <v>3</v>
      </c>
      <c r="N1075">
        <f>Table2[[#This Row],[Auto Arima]]-Table2[[#This Row],[Actual]]</f>
        <v>0.32206603248233012</v>
      </c>
      <c r="O1075">
        <f>_xlfn.NORM.DIST(Table2[[#This Row],[Bias_Arima]],AVERAGE(Table2[Bias_Arima]),_xlfn.STDEV.P(Table2[Bias_Arima]),FALSE)</f>
        <v>0.47825384476180011</v>
      </c>
      <c r="P1075">
        <f>Table2[[#This Row],[WA]]-Table2[[#This Row],[Actual]]</f>
        <v>0.20000000000000018</v>
      </c>
      <c r="Q1075">
        <f>_xlfn.NORM.DIST(Table2[[#This Row],[Bias_WA]],AVERAGE(Table2[Bias_WA]),_xlfn.STDEV.P(Table2[Bias_WA]),FALSE)</f>
        <v>0.24174896811946997</v>
      </c>
      <c r="R1075">
        <f>ABS(Table2[[#This Row],[Bias_Arima]])</f>
        <v>0.32206603248233012</v>
      </c>
      <c r="S1075">
        <f>ABS(Table2[[#This Row],[Bias_WA]])</f>
        <v>0.20000000000000018</v>
      </c>
    </row>
    <row r="1076" spans="1:19" x14ac:dyDescent="0.2">
      <c r="A107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dienstverlening2020320212</v>
      </c>
      <c r="B1076" t="s">
        <v>29</v>
      </c>
      <c r="C1076" s="3">
        <v>44013</v>
      </c>
      <c r="D1076" s="3">
        <v>44287</v>
      </c>
      <c r="E1076">
        <v>3</v>
      </c>
      <c r="F1076">
        <v>2.7247735329485332</v>
      </c>
      <c r="G1076">
        <v>2.7</v>
      </c>
      <c r="H1076">
        <v>2.4773532948532569E-2</v>
      </c>
      <c r="I1076">
        <v>0.91753825735305816</v>
      </c>
      <c r="J1076">
        <v>2.4773532948532569E-2</v>
      </c>
      <c r="K1076">
        <f>_xlfn.NORM.DIST(Table2[[#This Row],[Bias_RF]],AVERAGE(Table2[Bias_RF]),_xlfn.STDEV.P(Table2[Bias_RF]),FALSE)</f>
        <v>0.35365343306579888</v>
      </c>
      <c r="L1076">
        <f>VLOOKUP(Table2[[#This Row],[Key]],[1]!Table1[#Data],7,0)</f>
        <v>2.8772330622209901</v>
      </c>
      <c r="M1076">
        <f>VLOOKUP(Table2[[#This Row],[Key]],[1]!Table1[#Data],8,0)</f>
        <v>2.6</v>
      </c>
      <c r="N1076">
        <f>Table2[[#This Row],[Auto Arima]]-Table2[[#This Row],[Actual]]</f>
        <v>0.17723306222098989</v>
      </c>
      <c r="O1076">
        <f>_xlfn.NORM.DIST(Table2[[#This Row],[Bias_Arima]],AVERAGE(Table2[Bias_Arima]),_xlfn.STDEV.P(Table2[Bias_Arima]),FALSE)</f>
        <v>0.57099744898879623</v>
      </c>
      <c r="P1076">
        <f>Table2[[#This Row],[WA]]-Table2[[#This Row],[Actual]]</f>
        <v>-0.10000000000000009</v>
      </c>
      <c r="Q1076">
        <f>_xlfn.NORM.DIST(Table2[[#This Row],[Bias_WA]],AVERAGE(Table2[Bias_WA]),_xlfn.STDEV.P(Table2[Bias_WA]),FALSE)</f>
        <v>0.46038650133887321</v>
      </c>
      <c r="R1076">
        <f>ABS(Table2[[#This Row],[Bias_Arima]])</f>
        <v>0.17723306222098989</v>
      </c>
      <c r="S1076">
        <f>ABS(Table2[[#This Row],[Bias_WA]])</f>
        <v>0.10000000000000009</v>
      </c>
    </row>
    <row r="1077" spans="1:19" x14ac:dyDescent="0.2">
      <c r="A107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dienstverlening2020320213</v>
      </c>
      <c r="B1077" t="s">
        <v>29</v>
      </c>
      <c r="C1077" s="3">
        <v>44013</v>
      </c>
      <c r="D1077" s="3">
        <v>44378</v>
      </c>
      <c r="E1077">
        <v>4</v>
      </c>
      <c r="F1077">
        <v>2.7247735329485332</v>
      </c>
      <c r="G1077">
        <v>2.8</v>
      </c>
      <c r="H1077">
        <v>7.5226467051467072E-2</v>
      </c>
      <c r="I1077">
        <v>2.6866595375523961</v>
      </c>
      <c r="J1077">
        <v>-7.5226467051467072E-2</v>
      </c>
      <c r="K1077">
        <f>_xlfn.NORM.DIST(Table2[[#This Row],[Bias_RF]],AVERAGE(Table2[Bias_RF]),_xlfn.STDEV.P(Table2[Bias_RF]),FALSE)</f>
        <v>0.39792896493284008</v>
      </c>
      <c r="L1077">
        <f>VLOOKUP(Table2[[#This Row],[Key]],[1]!Table1[#Data],7,0)</f>
        <v>2.9638245014094999</v>
      </c>
      <c r="M1077">
        <f>VLOOKUP(Table2[[#This Row],[Key]],[1]!Table1[#Data],8,0)</f>
        <v>2.5333333333333301</v>
      </c>
      <c r="N1077">
        <f>Table2[[#This Row],[Auto Arima]]-Table2[[#This Row],[Actual]]</f>
        <v>0.16382450140950011</v>
      </c>
      <c r="O1077">
        <f>_xlfn.NORM.DIST(Table2[[#This Row],[Bias_Arima]],AVERAGE(Table2[Bias_Arima]),_xlfn.STDEV.P(Table2[Bias_Arima]),FALSE)</f>
        <v>0.57865312890325693</v>
      </c>
      <c r="P1077">
        <f>Table2[[#This Row],[WA]]-Table2[[#This Row],[Actual]]</f>
        <v>-0.26666666666666972</v>
      </c>
      <c r="Q1077">
        <f>_xlfn.NORM.DIST(Table2[[#This Row],[Bias_WA]],AVERAGE(Table2[Bias_WA]),_xlfn.STDEV.P(Table2[Bias_WA]),FALSE)</f>
        <v>0.5816752113152821</v>
      </c>
      <c r="R1077">
        <f>ABS(Table2[[#This Row],[Bias_Arima]])</f>
        <v>0.16382450140950011</v>
      </c>
      <c r="S1077">
        <f>ABS(Table2[[#This Row],[Bias_WA]])</f>
        <v>0.26666666666666972</v>
      </c>
    </row>
    <row r="1078" spans="1:19" x14ac:dyDescent="0.2">
      <c r="A107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dienstverlening2020320214</v>
      </c>
      <c r="B1078" t="s">
        <v>29</v>
      </c>
      <c r="C1078" s="3">
        <v>44013</v>
      </c>
      <c r="D1078" s="3">
        <v>44470</v>
      </c>
      <c r="E1078">
        <v>5</v>
      </c>
      <c r="F1078">
        <v>2.7247735329485332</v>
      </c>
      <c r="G1078">
        <v>3</v>
      </c>
      <c r="H1078">
        <v>0.27522646705146719</v>
      </c>
      <c r="I1078">
        <v>9.1742155683822428</v>
      </c>
      <c r="J1078">
        <v>-0.27522646705146719</v>
      </c>
      <c r="K1078">
        <f>_xlfn.NORM.DIST(Table2[[#This Row],[Bias_RF]],AVERAGE(Table2[Bias_RF]),_xlfn.STDEV.P(Table2[Bias_RF]),FALSE)</f>
        <v>0.4763219976977866</v>
      </c>
      <c r="L1078">
        <f>VLOOKUP(Table2[[#This Row],[Key]],[1]!Table1[#Data],7,0)</f>
        <v>3.0173928725202601</v>
      </c>
      <c r="M1078">
        <f>VLOOKUP(Table2[[#This Row],[Key]],[1]!Table1[#Data],8,0)</f>
        <v>3</v>
      </c>
      <c r="N1078">
        <f>Table2[[#This Row],[Auto Arima]]-Table2[[#This Row],[Actual]]</f>
        <v>1.7392872520260116E-2</v>
      </c>
      <c r="O1078">
        <f>_xlfn.NORM.DIST(Table2[[#This Row],[Bias_Arima]],AVERAGE(Table2[Bias_Arima]),_xlfn.STDEV.P(Table2[Bias_Arima]),FALSE)</f>
        <v>0.64681367012827029</v>
      </c>
      <c r="P1078">
        <f>Table2[[#This Row],[WA]]-Table2[[#This Row],[Actual]]</f>
        <v>0</v>
      </c>
      <c r="Q1078">
        <f>_xlfn.NORM.DIST(Table2[[#This Row],[Bias_WA]],AVERAGE(Table2[Bias_WA]),_xlfn.STDEV.P(Table2[Bias_WA]),FALSE)</f>
        <v>0.38346033263358809</v>
      </c>
      <c r="R1078">
        <f>ABS(Table2[[#This Row],[Bias_Arima]])</f>
        <v>1.7392872520260116E-2</v>
      </c>
      <c r="S1078">
        <f>ABS(Table2[[#This Row],[Bias_WA]])</f>
        <v>0</v>
      </c>
    </row>
    <row r="1079" spans="1:19" x14ac:dyDescent="0.2">
      <c r="A107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dienstverlening2020320221</v>
      </c>
      <c r="B1079" t="s">
        <v>29</v>
      </c>
      <c r="C1079" s="3">
        <v>44013</v>
      </c>
      <c r="D1079" s="3">
        <v>44562</v>
      </c>
      <c r="E1079">
        <v>6</v>
      </c>
      <c r="F1079">
        <v>3.131237818662818</v>
      </c>
      <c r="G1079">
        <v>3.4</v>
      </c>
      <c r="H1079">
        <v>0.26876218133718138</v>
      </c>
      <c r="I1079">
        <v>7.9047700393288656</v>
      </c>
      <c r="J1079">
        <v>-0.26876218133718138</v>
      </c>
      <c r="K1079">
        <f>_xlfn.NORM.DIST(Table2[[#This Row],[Bias_RF]],AVERAGE(Table2[Bias_RF]),_xlfn.STDEV.P(Table2[Bias_RF]),FALSE)</f>
        <v>0.47411580590096702</v>
      </c>
      <c r="L1079">
        <f>VLOOKUP(Table2[[#This Row],[Key]],[1]!Table1[#Data],7,0)</f>
        <v>3.4261505324672399</v>
      </c>
      <c r="M1079">
        <f>VLOOKUP(Table2[[#This Row],[Key]],[1]!Table1[#Data],8,0)</f>
        <v>3</v>
      </c>
      <c r="N1079">
        <f>Table2[[#This Row],[Auto Arima]]-Table2[[#This Row],[Actual]]</f>
        <v>2.6150532467239973E-2</v>
      </c>
      <c r="O1079">
        <f>_xlfn.NORM.DIST(Table2[[#This Row],[Bias_Arima]],AVERAGE(Table2[Bias_Arima]),_xlfn.STDEV.P(Table2[Bias_Arima]),FALSE)</f>
        <v>0.64364971661748294</v>
      </c>
      <c r="P1079">
        <f>Table2[[#This Row],[WA]]-Table2[[#This Row],[Actual]]</f>
        <v>-0.39999999999999991</v>
      </c>
      <c r="Q1079">
        <f>_xlfn.NORM.DIST(Table2[[#This Row],[Bias_WA]],AVERAGE(Table2[Bias_WA]),_xlfn.STDEV.P(Table2[Bias_WA]),FALSE)</f>
        <v>0.65800002201620444</v>
      </c>
      <c r="R1079">
        <f>ABS(Table2[[#This Row],[Bias_Arima]])</f>
        <v>2.6150532467239973E-2</v>
      </c>
      <c r="S1079">
        <f>ABS(Table2[[#This Row],[Bias_WA]])</f>
        <v>0.39999999999999991</v>
      </c>
    </row>
    <row r="1080" spans="1:19" x14ac:dyDescent="0.2">
      <c r="A108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dienstverlening2020320222</v>
      </c>
      <c r="B1080" t="s">
        <v>29</v>
      </c>
      <c r="C1080" s="3">
        <v>44013</v>
      </c>
      <c r="D1080" s="3">
        <v>44652</v>
      </c>
      <c r="E1080">
        <v>7</v>
      </c>
      <c r="F1080">
        <v>3.131237818662818</v>
      </c>
      <c r="G1080">
        <v>3.1</v>
      </c>
      <c r="H1080">
        <v>3.1237818662818381E-2</v>
      </c>
      <c r="I1080">
        <v>1.0076715697683349</v>
      </c>
      <c r="J1080">
        <v>3.1237818662818381E-2</v>
      </c>
      <c r="K1080">
        <f>_xlfn.NORM.DIST(Table2[[#This Row],[Bias_RF]],AVERAGE(Table2[Bias_RF]),_xlfn.STDEV.P(Table2[Bias_RF]),FALSE)</f>
        <v>0.35074133979013172</v>
      </c>
      <c r="L1080">
        <f>VLOOKUP(Table2[[#This Row],[Key]],[1]!Table1[#Data],7,0)</f>
        <v>3.0571839384149699</v>
      </c>
      <c r="M1080">
        <f>VLOOKUP(Table2[[#This Row],[Key]],[1]!Table1[#Data],8,0)</f>
        <v>2.6</v>
      </c>
      <c r="N1080">
        <f>Table2[[#This Row],[Auto Arima]]-Table2[[#This Row],[Actual]]</f>
        <v>-4.2816061585030152E-2</v>
      </c>
      <c r="O1080">
        <f>_xlfn.NORM.DIST(Table2[[#This Row],[Bias_Arima]],AVERAGE(Table2[Bias_Arima]),_xlfn.STDEV.P(Table2[Bias_Arima]),FALSE)</f>
        <v>0.66495684554415813</v>
      </c>
      <c r="P1080">
        <f>Table2[[#This Row],[WA]]-Table2[[#This Row],[Actual]]</f>
        <v>-0.5</v>
      </c>
      <c r="Q1080">
        <f>_xlfn.NORM.DIST(Table2[[#This Row],[Bias_WA]],AVERAGE(Table2[Bias_WA]),_xlfn.STDEV.P(Table2[Bias_WA]),FALSE)</f>
        <v>0.69538607388356477</v>
      </c>
      <c r="R1080">
        <f>ABS(Table2[[#This Row],[Bias_Arima]])</f>
        <v>4.2816061585030152E-2</v>
      </c>
      <c r="S1080">
        <f>ABS(Table2[[#This Row],[Bias_WA]])</f>
        <v>0.5</v>
      </c>
    </row>
    <row r="1081" spans="1:19" x14ac:dyDescent="0.2">
      <c r="A108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dienstverlening2020320223</v>
      </c>
      <c r="B1081" t="s">
        <v>29</v>
      </c>
      <c r="C1081" s="3">
        <v>44013</v>
      </c>
      <c r="D1081" s="3">
        <v>44743</v>
      </c>
      <c r="E1081">
        <v>8</v>
      </c>
      <c r="F1081">
        <v>3.131237818662818</v>
      </c>
      <c r="G1081">
        <v>3</v>
      </c>
      <c r="H1081">
        <v>0.1312378186628185</v>
      </c>
      <c r="I1081">
        <v>4.374593955427283</v>
      </c>
      <c r="J1081">
        <v>0.1312378186628185</v>
      </c>
      <c r="K1081">
        <f>_xlfn.NORM.DIST(Table2[[#This Row],[Bias_RF]],AVERAGE(Table2[Bias_RF]),_xlfn.STDEV.P(Table2[Bias_RF]),FALSE)</f>
        <v>0.30557251589992673</v>
      </c>
      <c r="L1081">
        <f>VLOOKUP(Table2[[#This Row],[Key]],[1]!Table1[#Data],7,0)</f>
        <v>3.1504796580092198</v>
      </c>
      <c r="M1081">
        <f>VLOOKUP(Table2[[#This Row],[Key]],[1]!Table1[#Data],8,0)</f>
        <v>2.5333333333333301</v>
      </c>
      <c r="N1081">
        <f>Table2[[#This Row],[Auto Arima]]-Table2[[#This Row],[Actual]]</f>
        <v>0.15047965800921981</v>
      </c>
      <c r="O1081">
        <f>_xlfn.NORM.DIST(Table2[[#This Row],[Bias_Arima]],AVERAGE(Table2[Bias_Arima]),_xlfn.STDEV.P(Table2[Bias_Arima]),FALSE)</f>
        <v>0.58606948402292658</v>
      </c>
      <c r="P1081">
        <f>Table2[[#This Row],[WA]]-Table2[[#This Row],[Actual]]</f>
        <v>-0.46666666666666989</v>
      </c>
      <c r="Q1081">
        <f>_xlfn.NORM.DIST(Table2[[#This Row],[Bias_WA]],AVERAGE(Table2[Bias_WA]),_xlfn.STDEV.P(Table2[Bias_WA]),FALSE)</f>
        <v>0.68511725896976461</v>
      </c>
      <c r="R1081">
        <f>ABS(Table2[[#This Row],[Bias_Arima]])</f>
        <v>0.15047965800921981</v>
      </c>
      <c r="S1081">
        <f>ABS(Table2[[#This Row],[Bias_WA]])</f>
        <v>0.46666666666666989</v>
      </c>
    </row>
    <row r="1082" spans="1:19" x14ac:dyDescent="0.2">
      <c r="A108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dienstverlening2020420211</v>
      </c>
      <c r="B1082" t="s">
        <v>29</v>
      </c>
      <c r="C1082" s="3">
        <v>44105</v>
      </c>
      <c r="D1082" s="3">
        <v>44197</v>
      </c>
      <c r="E1082">
        <v>1</v>
      </c>
      <c r="F1082">
        <v>2.7310109668109659</v>
      </c>
      <c r="G1082">
        <v>2.8</v>
      </c>
      <c r="H1082">
        <v>6.8989033189033488E-2</v>
      </c>
      <c r="I1082">
        <v>2.463894042465482</v>
      </c>
      <c r="J1082">
        <v>-6.8989033189033488E-2</v>
      </c>
      <c r="K1082">
        <f>_xlfn.NORM.DIST(Table2[[#This Row],[Bias_RF]],AVERAGE(Table2[Bias_RF]),_xlfn.STDEV.P(Table2[Bias_RF]),FALSE)</f>
        <v>0.39522800180672574</v>
      </c>
      <c r="L1082">
        <f>VLOOKUP(Table2[[#This Row],[Key]],[1]!Table1[#Data],7,0)</f>
        <v>3.1211374720801799</v>
      </c>
      <c r="M1082">
        <f>VLOOKUP(Table2[[#This Row],[Key]],[1]!Table1[#Data],8,0)</f>
        <v>3</v>
      </c>
      <c r="N1082">
        <f>Table2[[#This Row],[Auto Arima]]-Table2[[#This Row],[Actual]]</f>
        <v>0.32113747208018006</v>
      </c>
      <c r="O1082">
        <f>_xlfn.NORM.DIST(Table2[[#This Row],[Bias_Arima]],AVERAGE(Table2[Bias_Arima]),_xlfn.STDEV.P(Table2[Bias_Arima]),FALSE)</f>
        <v>0.47889081803238676</v>
      </c>
      <c r="P1082">
        <f>Table2[[#This Row],[WA]]-Table2[[#This Row],[Actual]]</f>
        <v>0.20000000000000018</v>
      </c>
      <c r="Q1082">
        <f>_xlfn.NORM.DIST(Table2[[#This Row],[Bias_WA]],AVERAGE(Table2[Bias_WA]),_xlfn.STDEV.P(Table2[Bias_WA]),FALSE)</f>
        <v>0.24174896811946997</v>
      </c>
      <c r="R1082">
        <f>ABS(Table2[[#This Row],[Bias_Arima]])</f>
        <v>0.32113747208018006</v>
      </c>
      <c r="S1082">
        <f>ABS(Table2[[#This Row],[Bias_WA]])</f>
        <v>0.20000000000000018</v>
      </c>
    </row>
    <row r="1083" spans="1:19" x14ac:dyDescent="0.2">
      <c r="A108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dienstverlening2020420212</v>
      </c>
      <c r="B1083" t="s">
        <v>29</v>
      </c>
      <c r="C1083" s="3">
        <v>44105</v>
      </c>
      <c r="D1083" s="3">
        <v>44287</v>
      </c>
      <c r="E1083">
        <v>2</v>
      </c>
      <c r="F1083">
        <v>2.7310109668109659</v>
      </c>
      <c r="G1083">
        <v>2.7</v>
      </c>
      <c r="H1083">
        <v>3.101096681096616E-2</v>
      </c>
      <c r="I1083">
        <v>1.1485543263320801</v>
      </c>
      <c r="J1083">
        <v>3.101096681096616E-2</v>
      </c>
      <c r="K1083">
        <f>_xlfn.NORM.DIST(Table2[[#This Row],[Bias_RF]],AVERAGE(Table2[Bias_RF]),_xlfn.STDEV.P(Table2[Bias_RF]),FALSE)</f>
        <v>0.35084359113566593</v>
      </c>
      <c r="L1083">
        <f>VLOOKUP(Table2[[#This Row],[Key]],[1]!Table1[#Data],7,0)</f>
        <v>2.8705138854743502</v>
      </c>
      <c r="M1083">
        <f>VLOOKUP(Table2[[#This Row],[Key]],[1]!Table1[#Data],8,0)</f>
        <v>2.6</v>
      </c>
      <c r="N1083">
        <f>Table2[[#This Row],[Auto Arima]]-Table2[[#This Row],[Actual]]</f>
        <v>0.17051388547434998</v>
      </c>
      <c r="O1083">
        <f>_xlfn.NORM.DIST(Table2[[#This Row],[Bias_Arima]],AVERAGE(Table2[Bias_Arima]),_xlfn.STDEV.P(Table2[Bias_Arima]),FALSE)</f>
        <v>0.57485868369789317</v>
      </c>
      <c r="P1083">
        <f>Table2[[#This Row],[WA]]-Table2[[#This Row],[Actual]]</f>
        <v>-0.10000000000000009</v>
      </c>
      <c r="Q1083">
        <f>_xlfn.NORM.DIST(Table2[[#This Row],[Bias_WA]],AVERAGE(Table2[Bias_WA]),_xlfn.STDEV.P(Table2[Bias_WA]),FALSE)</f>
        <v>0.46038650133887321</v>
      </c>
      <c r="R1083">
        <f>ABS(Table2[[#This Row],[Bias_Arima]])</f>
        <v>0.17051388547434998</v>
      </c>
      <c r="S1083">
        <f>ABS(Table2[[#This Row],[Bias_WA]])</f>
        <v>0.10000000000000009</v>
      </c>
    </row>
    <row r="1084" spans="1:19" x14ac:dyDescent="0.2">
      <c r="A108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dienstverlening2020420213</v>
      </c>
      <c r="B1084" t="s">
        <v>29</v>
      </c>
      <c r="C1084" s="3">
        <v>44105</v>
      </c>
      <c r="D1084" s="3">
        <v>44378</v>
      </c>
      <c r="E1084">
        <v>3</v>
      </c>
      <c r="F1084">
        <v>2.7310109668109659</v>
      </c>
      <c r="G1084">
        <v>2.8</v>
      </c>
      <c r="H1084">
        <v>6.8989033189033488E-2</v>
      </c>
      <c r="I1084">
        <v>2.463894042465482</v>
      </c>
      <c r="J1084">
        <v>-6.8989033189033488E-2</v>
      </c>
      <c r="K1084">
        <f>_xlfn.NORM.DIST(Table2[[#This Row],[Bias_RF]],AVERAGE(Table2[Bias_RF]),_xlfn.STDEV.P(Table2[Bias_RF]),FALSE)</f>
        <v>0.39522800180672574</v>
      </c>
      <c r="L1084">
        <f>VLOOKUP(Table2[[#This Row],[Key]],[1]!Table1[#Data],7,0)</f>
        <v>2.9444721313026498</v>
      </c>
      <c r="M1084">
        <f>VLOOKUP(Table2[[#This Row],[Key]],[1]!Table1[#Data],8,0)</f>
        <v>2.5333333333333301</v>
      </c>
      <c r="N1084">
        <f>Table2[[#This Row],[Auto Arima]]-Table2[[#This Row],[Actual]]</f>
        <v>0.14447213130265002</v>
      </c>
      <c r="O1084">
        <f>_xlfn.NORM.DIST(Table2[[#This Row],[Bias_Arima]],AVERAGE(Table2[Bias_Arima]),_xlfn.STDEV.P(Table2[Bias_Arima]),FALSE)</f>
        <v>0.58933929275275354</v>
      </c>
      <c r="P1084">
        <f>Table2[[#This Row],[WA]]-Table2[[#This Row],[Actual]]</f>
        <v>-0.26666666666666972</v>
      </c>
      <c r="Q1084">
        <f>_xlfn.NORM.DIST(Table2[[#This Row],[Bias_WA]],AVERAGE(Table2[Bias_WA]),_xlfn.STDEV.P(Table2[Bias_WA]),FALSE)</f>
        <v>0.5816752113152821</v>
      </c>
      <c r="R1084">
        <f>ABS(Table2[[#This Row],[Bias_Arima]])</f>
        <v>0.14447213130265002</v>
      </c>
      <c r="S1084">
        <f>ABS(Table2[[#This Row],[Bias_WA]])</f>
        <v>0.26666666666666972</v>
      </c>
    </row>
    <row r="1085" spans="1:19" x14ac:dyDescent="0.2">
      <c r="A108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dienstverlening2020420214</v>
      </c>
      <c r="B1085" t="s">
        <v>29</v>
      </c>
      <c r="C1085" s="3">
        <v>44105</v>
      </c>
      <c r="D1085" s="3">
        <v>44470</v>
      </c>
      <c r="E1085">
        <v>4</v>
      </c>
      <c r="F1085">
        <v>2.7310109668109659</v>
      </c>
      <c r="G1085">
        <v>3</v>
      </c>
      <c r="H1085">
        <v>0.26898903318903372</v>
      </c>
      <c r="I1085">
        <v>8.9663011063011222</v>
      </c>
      <c r="J1085">
        <v>-0.26898903318903372</v>
      </c>
      <c r="K1085">
        <f>_xlfn.NORM.DIST(Table2[[#This Row],[Bias_RF]],AVERAGE(Table2[Bias_RF]),_xlfn.STDEV.P(Table2[Bias_RF]),FALSE)</f>
        <v>0.47419368199925349</v>
      </c>
      <c r="L1085">
        <f>VLOOKUP(Table2[[#This Row],[Key]],[1]!Table1[#Data],7,0)</f>
        <v>3.14447213130265</v>
      </c>
      <c r="M1085">
        <f>VLOOKUP(Table2[[#This Row],[Key]],[1]!Table1[#Data],8,0)</f>
        <v>2.8333333333333299</v>
      </c>
      <c r="N1085">
        <f>Table2[[#This Row],[Auto Arima]]-Table2[[#This Row],[Actual]]</f>
        <v>0.14447213130265002</v>
      </c>
      <c r="O1085">
        <f>_xlfn.NORM.DIST(Table2[[#This Row],[Bias_Arima]],AVERAGE(Table2[Bias_Arima]),_xlfn.STDEV.P(Table2[Bias_Arima]),FALSE)</f>
        <v>0.58933929275275354</v>
      </c>
      <c r="P1085">
        <f>Table2[[#This Row],[WA]]-Table2[[#This Row],[Actual]]</f>
        <v>-0.16666666666667007</v>
      </c>
      <c r="Q1085">
        <f>_xlfn.NORM.DIST(Table2[[#This Row],[Bias_WA]],AVERAGE(Table2[Bias_WA]),_xlfn.STDEV.P(Table2[Bias_WA]),FALSE)</f>
        <v>0.51093141851898072</v>
      </c>
      <c r="R1085">
        <f>ABS(Table2[[#This Row],[Bias_Arima]])</f>
        <v>0.14447213130265002</v>
      </c>
      <c r="S1085">
        <f>ABS(Table2[[#This Row],[Bias_WA]])</f>
        <v>0.16666666666667007</v>
      </c>
    </row>
    <row r="1086" spans="1:19" x14ac:dyDescent="0.2">
      <c r="A108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dienstverlening2020420221</v>
      </c>
      <c r="B1086" t="s">
        <v>29</v>
      </c>
      <c r="C1086" s="3">
        <v>44105</v>
      </c>
      <c r="D1086" s="3">
        <v>44562</v>
      </c>
      <c r="E1086">
        <v>5</v>
      </c>
      <c r="F1086">
        <v>3.1492550144300142</v>
      </c>
      <c r="G1086">
        <v>3.4</v>
      </c>
      <c r="H1086">
        <v>0.25074498556998609</v>
      </c>
      <c r="I1086">
        <v>7.3748525167643004</v>
      </c>
      <c r="J1086">
        <v>-0.25074498556998609</v>
      </c>
      <c r="K1086">
        <f>_xlfn.NORM.DIST(Table2[[#This Row],[Bias_RF]],AVERAGE(Table2[Bias_RF]),_xlfn.STDEV.P(Table2[Bias_RF]),FALSE)</f>
        <v>0.46782756073265541</v>
      </c>
      <c r="L1086">
        <f>VLOOKUP(Table2[[#This Row],[Key]],[1]!Table1[#Data],7,0)</f>
        <v>3.3890033717570098</v>
      </c>
      <c r="M1086">
        <f>VLOOKUP(Table2[[#This Row],[Key]],[1]!Table1[#Data],8,0)</f>
        <v>3</v>
      </c>
      <c r="N1086">
        <f>Table2[[#This Row],[Auto Arima]]-Table2[[#This Row],[Actual]]</f>
        <v>-1.0996628242990081E-2</v>
      </c>
      <c r="O1086">
        <f>_xlfn.NORM.DIST(Table2[[#This Row],[Bias_Arima]],AVERAGE(Table2[Bias_Arima]),_xlfn.STDEV.P(Table2[Bias_Arima]),FALSE)</f>
        <v>0.6561687784235305</v>
      </c>
      <c r="P1086">
        <f>Table2[[#This Row],[WA]]-Table2[[#This Row],[Actual]]</f>
        <v>-0.39999999999999991</v>
      </c>
      <c r="Q1086">
        <f>_xlfn.NORM.DIST(Table2[[#This Row],[Bias_WA]],AVERAGE(Table2[Bias_WA]),_xlfn.STDEV.P(Table2[Bias_WA]),FALSE)</f>
        <v>0.65800002201620444</v>
      </c>
      <c r="R1086">
        <f>ABS(Table2[[#This Row],[Bias_Arima]])</f>
        <v>1.0996628242990081E-2</v>
      </c>
      <c r="S1086">
        <f>ABS(Table2[[#This Row],[Bias_WA]])</f>
        <v>0.39999999999999991</v>
      </c>
    </row>
    <row r="1087" spans="1:19" x14ac:dyDescent="0.2">
      <c r="A108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dienstverlening2020420222</v>
      </c>
      <c r="B1087" t="s">
        <v>29</v>
      </c>
      <c r="C1087" s="3">
        <v>44105</v>
      </c>
      <c r="D1087" s="3">
        <v>44652</v>
      </c>
      <c r="E1087">
        <v>6</v>
      </c>
      <c r="F1087">
        <v>3.1492550144300142</v>
      </c>
      <c r="G1087">
        <v>3.1</v>
      </c>
      <c r="H1087">
        <v>4.9255014430013677E-2</v>
      </c>
      <c r="I1087">
        <v>1.5888714332262479</v>
      </c>
      <c r="J1087">
        <v>4.9255014430013677E-2</v>
      </c>
      <c r="K1087">
        <f>_xlfn.NORM.DIST(Table2[[#This Row],[Bias_RF]],AVERAGE(Table2[Bias_RF]),_xlfn.STDEV.P(Table2[Bias_RF]),FALSE)</f>
        <v>0.34260941250555549</v>
      </c>
      <c r="L1087">
        <f>VLOOKUP(Table2[[#This Row],[Key]],[1]!Table1[#Data],7,0)</f>
        <v>3.0188786544358401</v>
      </c>
      <c r="M1087">
        <f>VLOOKUP(Table2[[#This Row],[Key]],[1]!Table1[#Data],8,0)</f>
        <v>2.6</v>
      </c>
      <c r="N1087">
        <f>Table2[[#This Row],[Auto Arima]]-Table2[[#This Row],[Actual]]</f>
        <v>-8.1121345564159952E-2</v>
      </c>
      <c r="O1087">
        <f>_xlfn.NORM.DIST(Table2[[#This Row],[Bias_Arima]],AVERAGE(Table2[Bias_Arima]),_xlfn.STDEV.P(Table2[Bias_Arima]),FALSE)</f>
        <v>0.67305390258468945</v>
      </c>
      <c r="P1087">
        <f>Table2[[#This Row],[WA]]-Table2[[#This Row],[Actual]]</f>
        <v>-0.5</v>
      </c>
      <c r="Q1087">
        <f>_xlfn.NORM.DIST(Table2[[#This Row],[Bias_WA]],AVERAGE(Table2[Bias_WA]),_xlfn.STDEV.P(Table2[Bias_WA]),FALSE)</f>
        <v>0.69538607388356477</v>
      </c>
      <c r="R1087">
        <f>ABS(Table2[[#This Row],[Bias_Arima]])</f>
        <v>8.1121345564159952E-2</v>
      </c>
      <c r="S1087">
        <f>ABS(Table2[[#This Row],[Bias_WA]])</f>
        <v>0.5</v>
      </c>
    </row>
    <row r="1088" spans="1:19" x14ac:dyDescent="0.2">
      <c r="A108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dienstverlening2020420223</v>
      </c>
      <c r="B1088" t="s">
        <v>29</v>
      </c>
      <c r="C1088" s="3">
        <v>44105</v>
      </c>
      <c r="D1088" s="3">
        <v>44743</v>
      </c>
      <c r="E1088">
        <v>7</v>
      </c>
      <c r="F1088">
        <v>3.1492550144300142</v>
      </c>
      <c r="G1088">
        <v>3</v>
      </c>
      <c r="H1088">
        <v>0.14925501443001379</v>
      </c>
      <c r="I1088">
        <v>4.9751671476671264</v>
      </c>
      <c r="J1088">
        <v>0.14925501443001379</v>
      </c>
      <c r="K1088">
        <f>_xlfn.NORM.DIST(Table2[[#This Row],[Bias_RF]],AVERAGE(Table2[Bias_RF]),_xlfn.STDEV.P(Table2[Bias_RF]),FALSE)</f>
        <v>0.29748399936441572</v>
      </c>
      <c r="L1088">
        <f>VLOOKUP(Table2[[#This Row],[Key]],[1]!Table1[#Data],7,0)</f>
        <v>3.10585777734999</v>
      </c>
      <c r="M1088">
        <f>VLOOKUP(Table2[[#This Row],[Key]],[1]!Table1[#Data],8,0)</f>
        <v>2.5333333333333301</v>
      </c>
      <c r="N1088">
        <f>Table2[[#This Row],[Auto Arima]]-Table2[[#This Row],[Actual]]</f>
        <v>0.10585777734999002</v>
      </c>
      <c r="O1088">
        <f>_xlfn.NORM.DIST(Table2[[#This Row],[Bias_Arima]],AVERAGE(Table2[Bias_Arima]),_xlfn.STDEV.P(Table2[Bias_Arima]),FALSE)</f>
        <v>0.60926537681924109</v>
      </c>
      <c r="P1088">
        <f>Table2[[#This Row],[WA]]-Table2[[#This Row],[Actual]]</f>
        <v>-0.46666666666666989</v>
      </c>
      <c r="Q1088">
        <f>_xlfn.NORM.DIST(Table2[[#This Row],[Bias_WA]],AVERAGE(Table2[Bias_WA]),_xlfn.STDEV.P(Table2[Bias_WA]),FALSE)</f>
        <v>0.68511725896976461</v>
      </c>
      <c r="R1088">
        <f>ABS(Table2[[#This Row],[Bias_Arima]])</f>
        <v>0.10585777734999002</v>
      </c>
      <c r="S1088">
        <f>ABS(Table2[[#This Row],[Bias_WA]])</f>
        <v>0.46666666666666989</v>
      </c>
    </row>
    <row r="1089" spans="1:19" x14ac:dyDescent="0.2">
      <c r="A108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dienstverlening2020420224</v>
      </c>
      <c r="B1089" t="s">
        <v>29</v>
      </c>
      <c r="C1089" s="3">
        <v>44105</v>
      </c>
      <c r="D1089" s="3">
        <v>44835</v>
      </c>
      <c r="E1089">
        <v>8</v>
      </c>
      <c r="F1089">
        <v>3.1492550144300142</v>
      </c>
      <c r="G1089">
        <v>3.4</v>
      </c>
      <c r="H1089">
        <v>0.25074498556998609</v>
      </c>
      <c r="I1089">
        <v>7.3748525167643004</v>
      </c>
      <c r="J1089">
        <v>-0.25074498556998609</v>
      </c>
      <c r="K1089">
        <f>_xlfn.NORM.DIST(Table2[[#This Row],[Bias_RF]],AVERAGE(Table2[Bias_RF]),_xlfn.STDEV.P(Table2[Bias_RF]),FALSE)</f>
        <v>0.46782756073265541</v>
      </c>
      <c r="L1089">
        <f>VLOOKUP(Table2[[#This Row],[Key]],[1]!Table1[#Data],7,0)</f>
        <v>3.3058577773499902</v>
      </c>
      <c r="M1089">
        <f>VLOOKUP(Table2[[#This Row],[Key]],[1]!Table1[#Data],8,0)</f>
        <v>2.8333333333333299</v>
      </c>
      <c r="N1089">
        <f>Table2[[#This Row],[Auto Arima]]-Table2[[#This Row],[Actual]]</f>
        <v>-9.414222265000971E-2</v>
      </c>
      <c r="O1089">
        <f>_xlfn.NORM.DIST(Table2[[#This Row],[Bias_Arima]],AVERAGE(Table2[Bias_Arima]),_xlfn.STDEV.P(Table2[Bias_Arima]),FALSE)</f>
        <v>0.67517110446115458</v>
      </c>
      <c r="P1089">
        <f>Table2[[#This Row],[WA]]-Table2[[#This Row],[Actual]]</f>
        <v>-0.56666666666666998</v>
      </c>
      <c r="Q1089">
        <f>_xlfn.NORM.DIST(Table2[[#This Row],[Bias_WA]],AVERAGE(Table2[Bias_WA]),_xlfn.STDEV.P(Table2[Bias_WA]),FALSE)</f>
        <v>0.70881241059406874</v>
      </c>
      <c r="R1089">
        <f>ABS(Table2[[#This Row],[Bias_Arima]])</f>
        <v>9.414222265000971E-2</v>
      </c>
      <c r="S1089">
        <f>ABS(Table2[[#This Row],[Bias_WA]])</f>
        <v>0.56666666666666998</v>
      </c>
    </row>
    <row r="1090" spans="1:19" x14ac:dyDescent="0.2">
      <c r="A109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dienstverlening2021120212</v>
      </c>
      <c r="B1090" t="s">
        <v>29</v>
      </c>
      <c r="C1090" s="3">
        <v>44197</v>
      </c>
      <c r="D1090" s="3">
        <v>44287</v>
      </c>
      <c r="E1090">
        <v>1</v>
      </c>
      <c r="F1090">
        <v>2.785799867724867</v>
      </c>
      <c r="G1090">
        <v>2.7</v>
      </c>
      <c r="H1090">
        <v>8.5799867724867251E-2</v>
      </c>
      <c r="I1090">
        <v>3.1777728786987871</v>
      </c>
      <c r="J1090">
        <v>8.5799867724867251E-2</v>
      </c>
      <c r="K1090">
        <f>_xlfn.NORM.DIST(Table2[[#This Row],[Bias_RF]],AVERAGE(Table2[Bias_RF]),_xlfn.STDEV.P(Table2[Bias_RF]),FALSE)</f>
        <v>0.32608120246321676</v>
      </c>
      <c r="L1090">
        <f>VLOOKUP(Table2[[#This Row],[Key]],[1]!Table1[#Data],7,0)</f>
        <v>2.7574904012620198</v>
      </c>
      <c r="M1090">
        <f>VLOOKUP(Table2[[#This Row],[Key]],[1]!Table1[#Data],8,0)</f>
        <v>2.6</v>
      </c>
      <c r="N1090">
        <f>Table2[[#This Row],[Auto Arima]]-Table2[[#This Row],[Actual]]</f>
        <v>5.7490401262019653E-2</v>
      </c>
      <c r="O1090">
        <f>_xlfn.NORM.DIST(Table2[[#This Row],[Bias_Arima]],AVERAGE(Table2[Bias_Arima]),_xlfn.STDEV.P(Table2[Bias_Arima]),FALSE)</f>
        <v>0.63129694845029383</v>
      </c>
      <c r="P1090">
        <f>Table2[[#This Row],[WA]]-Table2[[#This Row],[Actual]]</f>
        <v>-0.10000000000000009</v>
      </c>
      <c r="Q1090">
        <f>_xlfn.NORM.DIST(Table2[[#This Row],[Bias_WA]],AVERAGE(Table2[Bias_WA]),_xlfn.STDEV.P(Table2[Bias_WA]),FALSE)</f>
        <v>0.46038650133887321</v>
      </c>
      <c r="R1090">
        <f>ABS(Table2[[#This Row],[Bias_Arima]])</f>
        <v>5.7490401262019653E-2</v>
      </c>
      <c r="S1090">
        <f>ABS(Table2[[#This Row],[Bias_WA]])</f>
        <v>0.10000000000000009</v>
      </c>
    </row>
    <row r="1091" spans="1:19" x14ac:dyDescent="0.2">
      <c r="A109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dienstverlening2021120213</v>
      </c>
      <c r="B1091" t="s">
        <v>29</v>
      </c>
      <c r="C1091" s="3">
        <v>44197</v>
      </c>
      <c r="D1091" s="3">
        <v>44378</v>
      </c>
      <c r="E1091">
        <v>2</v>
      </c>
      <c r="F1091">
        <v>2.785799867724867</v>
      </c>
      <c r="G1091">
        <v>2.8</v>
      </c>
      <c r="H1091">
        <v>1.420013227513239E-2</v>
      </c>
      <c r="I1091">
        <v>0.50714758125472836</v>
      </c>
      <c r="J1091">
        <v>-1.420013227513239E-2</v>
      </c>
      <c r="K1091">
        <f>_xlfn.NORM.DIST(Table2[[#This Row],[Bias_RF]],AVERAGE(Table2[Bias_RF]),_xlfn.STDEV.P(Table2[Bias_RF]),FALSE)</f>
        <v>0.37111527428288787</v>
      </c>
      <c r="L1091">
        <f>VLOOKUP(Table2[[#This Row],[Key]],[1]!Table1[#Data],7,0)</f>
        <v>2.9073415848522299</v>
      </c>
      <c r="M1091">
        <f>VLOOKUP(Table2[[#This Row],[Key]],[1]!Table1[#Data],8,0)</f>
        <v>2.5333333333333301</v>
      </c>
      <c r="N1091">
        <f>Table2[[#This Row],[Auto Arima]]-Table2[[#This Row],[Actual]]</f>
        <v>0.10734158485223011</v>
      </c>
      <c r="O1091">
        <f>_xlfn.NORM.DIST(Table2[[#This Row],[Bias_Arima]],AVERAGE(Table2[Bias_Arima]),_xlfn.STDEV.P(Table2[Bias_Arima]),FALSE)</f>
        <v>0.60853622067788804</v>
      </c>
      <c r="P1091">
        <f>Table2[[#This Row],[WA]]-Table2[[#This Row],[Actual]]</f>
        <v>-0.26666666666666972</v>
      </c>
      <c r="Q1091">
        <f>_xlfn.NORM.DIST(Table2[[#This Row],[Bias_WA]],AVERAGE(Table2[Bias_WA]),_xlfn.STDEV.P(Table2[Bias_WA]),FALSE)</f>
        <v>0.5816752113152821</v>
      </c>
      <c r="R1091">
        <f>ABS(Table2[[#This Row],[Bias_Arima]])</f>
        <v>0.10734158485223011</v>
      </c>
      <c r="S1091">
        <f>ABS(Table2[[#This Row],[Bias_WA]])</f>
        <v>0.26666666666666972</v>
      </c>
    </row>
    <row r="1092" spans="1:19" x14ac:dyDescent="0.2">
      <c r="A109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dienstverlening2021120214</v>
      </c>
      <c r="B1092" t="s">
        <v>29</v>
      </c>
      <c r="C1092" s="3">
        <v>44197</v>
      </c>
      <c r="D1092" s="3">
        <v>44470</v>
      </c>
      <c r="E1092">
        <v>3</v>
      </c>
      <c r="F1092">
        <v>2.785799867724867</v>
      </c>
      <c r="G1092">
        <v>3</v>
      </c>
      <c r="H1092">
        <v>0.2142001322751326</v>
      </c>
      <c r="I1092">
        <v>7.1400044091710857</v>
      </c>
      <c r="J1092">
        <v>-0.2142001322751326</v>
      </c>
      <c r="K1092">
        <f>_xlfn.NORM.DIST(Table2[[#This Row],[Bias_RF]],AVERAGE(Table2[Bias_RF]),_xlfn.STDEV.P(Table2[Bias_RF]),FALSE)</f>
        <v>0.45447991904295165</v>
      </c>
      <c r="L1092">
        <f>VLOOKUP(Table2[[#This Row],[Key]],[1]!Table1[#Data],7,0)</f>
        <v>3.1073415848522301</v>
      </c>
      <c r="M1092">
        <f>VLOOKUP(Table2[[#This Row],[Key]],[1]!Table1[#Data],8,0)</f>
        <v>2.8333333333333299</v>
      </c>
      <c r="N1092">
        <f>Table2[[#This Row],[Auto Arima]]-Table2[[#This Row],[Actual]]</f>
        <v>0.10734158485223011</v>
      </c>
      <c r="O1092">
        <f>_xlfn.NORM.DIST(Table2[[#This Row],[Bias_Arima]],AVERAGE(Table2[Bias_Arima]),_xlfn.STDEV.P(Table2[Bias_Arima]),FALSE)</f>
        <v>0.60853622067788804</v>
      </c>
      <c r="P1092">
        <f>Table2[[#This Row],[WA]]-Table2[[#This Row],[Actual]]</f>
        <v>-0.16666666666667007</v>
      </c>
      <c r="Q1092">
        <f>_xlfn.NORM.DIST(Table2[[#This Row],[Bias_WA]],AVERAGE(Table2[Bias_WA]),_xlfn.STDEV.P(Table2[Bias_WA]),FALSE)</f>
        <v>0.51093141851898072</v>
      </c>
      <c r="R1092">
        <f>ABS(Table2[[#This Row],[Bias_Arima]])</f>
        <v>0.10734158485223011</v>
      </c>
      <c r="S1092">
        <f>ABS(Table2[[#This Row],[Bias_WA]])</f>
        <v>0.16666666666667007</v>
      </c>
    </row>
    <row r="1093" spans="1:19" x14ac:dyDescent="0.2">
      <c r="A109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dienstverlening2021120221</v>
      </c>
      <c r="B1093" t="s">
        <v>29</v>
      </c>
      <c r="C1093" s="3">
        <v>44197</v>
      </c>
      <c r="D1093" s="3">
        <v>44562</v>
      </c>
      <c r="E1093">
        <v>4</v>
      </c>
      <c r="F1093">
        <v>3.1377404761904759</v>
      </c>
      <c r="G1093">
        <v>3.4</v>
      </c>
      <c r="H1093">
        <v>0.262259523809524</v>
      </c>
      <c r="I1093">
        <v>7.71351540616247</v>
      </c>
      <c r="J1093">
        <v>-0.262259523809524</v>
      </c>
      <c r="K1093">
        <f>_xlfn.NORM.DIST(Table2[[#This Row],[Bias_RF]],AVERAGE(Table2[Bias_RF]),_xlfn.STDEV.P(Table2[Bias_RF]),FALSE)</f>
        <v>0.47186963023131051</v>
      </c>
      <c r="L1093">
        <f>VLOOKUP(Table2[[#This Row],[Key]],[1]!Table1[#Data],7,0)</f>
        <v>3.0424971163751802</v>
      </c>
      <c r="M1093">
        <f>VLOOKUP(Table2[[#This Row],[Key]],[1]!Table1[#Data],8,0)</f>
        <v>2.8333333333333299</v>
      </c>
      <c r="N1093">
        <f>Table2[[#This Row],[Auto Arima]]-Table2[[#This Row],[Actual]]</f>
        <v>-0.35750288362481975</v>
      </c>
      <c r="O1093">
        <f>_xlfn.NORM.DIST(Table2[[#This Row],[Bias_Arima]],AVERAGE(Table2[Bias_Arima]),_xlfn.STDEV.P(Table2[Bias_Arima]),FALSE)</f>
        <v>0.64707840442747333</v>
      </c>
      <c r="P1093">
        <f>Table2[[#This Row],[WA]]-Table2[[#This Row],[Actual]]</f>
        <v>-0.56666666666666998</v>
      </c>
      <c r="Q1093">
        <f>_xlfn.NORM.DIST(Table2[[#This Row],[Bias_WA]],AVERAGE(Table2[Bias_WA]),_xlfn.STDEV.P(Table2[Bias_WA]),FALSE)</f>
        <v>0.70881241059406874</v>
      </c>
      <c r="R1093">
        <f>ABS(Table2[[#This Row],[Bias_Arima]])</f>
        <v>0.35750288362481975</v>
      </c>
      <c r="S1093">
        <f>ABS(Table2[[#This Row],[Bias_WA]])</f>
        <v>0.56666666666666998</v>
      </c>
    </row>
    <row r="1094" spans="1:19" x14ac:dyDescent="0.2">
      <c r="A109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dienstverlening2021120222</v>
      </c>
      <c r="B1094" t="s">
        <v>29</v>
      </c>
      <c r="C1094" s="3">
        <v>44197</v>
      </c>
      <c r="D1094" s="3">
        <v>44652</v>
      </c>
      <c r="E1094">
        <v>5</v>
      </c>
      <c r="F1094">
        <v>3.1377404761904759</v>
      </c>
      <c r="G1094">
        <v>3.1</v>
      </c>
      <c r="H1094">
        <v>3.7740476190475818E-2</v>
      </c>
      <c r="I1094">
        <v>1.2174347158218011</v>
      </c>
      <c r="J1094">
        <v>3.7740476190475818E-2</v>
      </c>
      <c r="K1094">
        <f>_xlfn.NORM.DIST(Table2[[#This Row],[Bias_RF]],AVERAGE(Table2[Bias_RF]),_xlfn.STDEV.P(Table2[Bias_RF]),FALSE)</f>
        <v>0.3478087352464882</v>
      </c>
      <c r="L1094">
        <f>VLOOKUP(Table2[[#This Row],[Key]],[1]!Table1[#Data],7,0)</f>
        <v>2.8873065443337</v>
      </c>
      <c r="M1094">
        <f>VLOOKUP(Table2[[#This Row],[Key]],[1]!Table1[#Data],8,0)</f>
        <v>2.6</v>
      </c>
      <c r="N1094">
        <f>Table2[[#This Row],[Auto Arima]]-Table2[[#This Row],[Actual]]</f>
        <v>-0.21269345566630005</v>
      </c>
      <c r="O1094">
        <f>_xlfn.NORM.DIST(Table2[[#This Row],[Bias_Arima]],AVERAGE(Table2[Bias_Arima]),_xlfn.STDEV.P(Table2[Bias_Arima]),FALSE)</f>
        <v>0.67914959641016481</v>
      </c>
      <c r="P1094">
        <f>Table2[[#This Row],[WA]]-Table2[[#This Row],[Actual]]</f>
        <v>-0.5</v>
      </c>
      <c r="Q1094">
        <f>_xlfn.NORM.DIST(Table2[[#This Row],[Bias_WA]],AVERAGE(Table2[Bias_WA]),_xlfn.STDEV.P(Table2[Bias_WA]),FALSE)</f>
        <v>0.69538607388356477</v>
      </c>
      <c r="R1094">
        <f>ABS(Table2[[#This Row],[Bias_Arima]])</f>
        <v>0.21269345566630005</v>
      </c>
      <c r="S1094">
        <f>ABS(Table2[[#This Row],[Bias_WA]])</f>
        <v>0.5</v>
      </c>
    </row>
    <row r="1095" spans="1:19" x14ac:dyDescent="0.2">
      <c r="A109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dienstverlening2021120223</v>
      </c>
      <c r="B1095" t="s">
        <v>29</v>
      </c>
      <c r="C1095" s="3">
        <v>44197</v>
      </c>
      <c r="D1095" s="3">
        <v>44743</v>
      </c>
      <c r="E1095">
        <v>6</v>
      </c>
      <c r="F1095">
        <v>3.1377404761904759</v>
      </c>
      <c r="G1095">
        <v>3</v>
      </c>
      <c r="H1095">
        <v>0.13774047619047591</v>
      </c>
      <c r="I1095">
        <v>4.5913492063491974</v>
      </c>
      <c r="J1095">
        <v>0.13774047619047591</v>
      </c>
      <c r="K1095">
        <f>_xlfn.NORM.DIST(Table2[[#This Row],[Bias_RF]],AVERAGE(Table2[Bias_RF]),_xlfn.STDEV.P(Table2[Bias_RF]),FALSE)</f>
        <v>0.30264938588947315</v>
      </c>
      <c r="L1095">
        <f>VLOOKUP(Table2[[#This Row],[Key]],[1]!Table1[#Data],7,0)</f>
        <v>3.01223213612881</v>
      </c>
      <c r="M1095">
        <f>VLOOKUP(Table2[[#This Row],[Key]],[1]!Table1[#Data],8,0)</f>
        <v>2.5333333333333301</v>
      </c>
      <c r="N1095">
        <f>Table2[[#This Row],[Auto Arima]]-Table2[[#This Row],[Actual]]</f>
        <v>1.2232136128810023E-2</v>
      </c>
      <c r="O1095">
        <f>_xlfn.NORM.DIST(Table2[[#This Row],[Bias_Arima]],AVERAGE(Table2[Bias_Arima]),_xlfn.STDEV.P(Table2[Bias_Arima]),FALSE)</f>
        <v>0.64861754470796451</v>
      </c>
      <c r="P1095">
        <f>Table2[[#This Row],[WA]]-Table2[[#This Row],[Actual]]</f>
        <v>-0.46666666666666989</v>
      </c>
      <c r="Q1095">
        <f>_xlfn.NORM.DIST(Table2[[#This Row],[Bias_WA]],AVERAGE(Table2[Bias_WA]),_xlfn.STDEV.P(Table2[Bias_WA]),FALSE)</f>
        <v>0.68511725896976461</v>
      </c>
      <c r="R1095">
        <f>ABS(Table2[[#This Row],[Bias_Arima]])</f>
        <v>1.2232136128810023E-2</v>
      </c>
      <c r="S1095">
        <f>ABS(Table2[[#This Row],[Bias_WA]])</f>
        <v>0.46666666666666989</v>
      </c>
    </row>
    <row r="1096" spans="1:19" x14ac:dyDescent="0.2">
      <c r="A109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dienstverlening2021120224</v>
      </c>
      <c r="B1096" t="s">
        <v>29</v>
      </c>
      <c r="C1096" s="3">
        <v>44197</v>
      </c>
      <c r="D1096" s="3">
        <v>44835</v>
      </c>
      <c r="E1096">
        <v>7</v>
      </c>
      <c r="F1096">
        <v>3.1377404761904759</v>
      </c>
      <c r="G1096">
        <v>3.4</v>
      </c>
      <c r="H1096">
        <v>0.262259523809524</v>
      </c>
      <c r="I1096">
        <v>7.71351540616247</v>
      </c>
      <c r="J1096">
        <v>-0.262259523809524</v>
      </c>
      <c r="K1096">
        <f>_xlfn.NORM.DIST(Table2[[#This Row],[Bias_RF]],AVERAGE(Table2[Bias_RF]),_xlfn.STDEV.P(Table2[Bias_RF]),FALSE)</f>
        <v>0.47186963023131051</v>
      </c>
      <c r="L1096">
        <f>VLOOKUP(Table2[[#This Row],[Key]],[1]!Table1[#Data],7,0)</f>
        <v>3.2122321361288102</v>
      </c>
      <c r="M1096">
        <f>VLOOKUP(Table2[[#This Row],[Key]],[1]!Table1[#Data],8,0)</f>
        <v>2.8333333333333299</v>
      </c>
      <c r="N1096">
        <f>Table2[[#This Row],[Auto Arima]]-Table2[[#This Row],[Actual]]</f>
        <v>-0.18776786387118971</v>
      </c>
      <c r="O1096">
        <f>_xlfn.NORM.DIST(Table2[[#This Row],[Bias_Arima]],AVERAGE(Table2[Bias_Arima]),_xlfn.STDEV.P(Table2[Bias_Arima]),FALSE)</f>
        <v>0.68062083136604135</v>
      </c>
      <c r="P1096">
        <f>Table2[[#This Row],[WA]]-Table2[[#This Row],[Actual]]</f>
        <v>-0.56666666666666998</v>
      </c>
      <c r="Q1096">
        <f>_xlfn.NORM.DIST(Table2[[#This Row],[Bias_WA]],AVERAGE(Table2[Bias_WA]),_xlfn.STDEV.P(Table2[Bias_WA]),FALSE)</f>
        <v>0.70881241059406874</v>
      </c>
      <c r="R1096">
        <f>ABS(Table2[[#This Row],[Bias_Arima]])</f>
        <v>0.18776786387118971</v>
      </c>
      <c r="S1096">
        <f>ABS(Table2[[#This Row],[Bias_WA]])</f>
        <v>0.56666666666666998</v>
      </c>
    </row>
    <row r="1097" spans="1:19" x14ac:dyDescent="0.2">
      <c r="A109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dienstverlening2021120231</v>
      </c>
      <c r="B1097" t="s">
        <v>29</v>
      </c>
      <c r="C1097" s="3">
        <v>44197</v>
      </c>
      <c r="D1097" s="3">
        <v>44927</v>
      </c>
      <c r="E1097">
        <v>8</v>
      </c>
      <c r="F1097">
        <v>3.1377404761904759</v>
      </c>
      <c r="G1097">
        <v>3.4</v>
      </c>
      <c r="H1097">
        <v>0.262259523809524</v>
      </c>
      <c r="I1097">
        <v>7.71351540616247</v>
      </c>
      <c r="J1097">
        <v>-0.262259523809524</v>
      </c>
      <c r="K1097">
        <f>_xlfn.NORM.DIST(Table2[[#This Row],[Bias_RF]],AVERAGE(Table2[Bias_RF]),_xlfn.STDEV.P(Table2[Bias_RF]),FALSE)</f>
        <v>0.47186963023131051</v>
      </c>
      <c r="L1097">
        <f>VLOOKUP(Table2[[#This Row],[Key]],[1]!Table1[#Data],7,0)</f>
        <v>3.01165358325053</v>
      </c>
      <c r="M1097">
        <f>VLOOKUP(Table2[[#This Row],[Key]],[1]!Table1[#Data],8,0)</f>
        <v>2.8333333333333299</v>
      </c>
      <c r="N1097">
        <f>Table2[[#This Row],[Auto Arima]]-Table2[[#This Row],[Actual]]</f>
        <v>-0.3883464167494699</v>
      </c>
      <c r="O1097">
        <f>_xlfn.NORM.DIST(Table2[[#This Row],[Bias_Arima]],AVERAGE(Table2[Bias_Arima]),_xlfn.STDEV.P(Table2[Bias_Arima]),FALSE)</f>
        <v>0.63541135730401177</v>
      </c>
      <c r="P1097">
        <f>Table2[[#This Row],[WA]]-Table2[[#This Row],[Actual]]</f>
        <v>-0.56666666666666998</v>
      </c>
      <c r="Q1097">
        <f>_xlfn.NORM.DIST(Table2[[#This Row],[Bias_WA]],AVERAGE(Table2[Bias_WA]),_xlfn.STDEV.P(Table2[Bias_WA]),FALSE)</f>
        <v>0.70881241059406874</v>
      </c>
      <c r="R1097">
        <f>ABS(Table2[[#This Row],[Bias_Arima]])</f>
        <v>0.3883464167494699</v>
      </c>
      <c r="S1097">
        <f>ABS(Table2[[#This Row],[Bias_WA]])</f>
        <v>0.56666666666666998</v>
      </c>
    </row>
    <row r="1098" spans="1:19" x14ac:dyDescent="0.2">
      <c r="A109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dienstverlening2021220213</v>
      </c>
      <c r="B1098" t="s">
        <v>29</v>
      </c>
      <c r="C1098" s="3">
        <v>44287</v>
      </c>
      <c r="D1098" s="3">
        <v>44378</v>
      </c>
      <c r="E1098">
        <v>1</v>
      </c>
      <c r="F1098">
        <v>2.7546887566137568</v>
      </c>
      <c r="G1098">
        <v>2.8</v>
      </c>
      <c r="H1098">
        <v>4.5311243386243039E-2</v>
      </c>
      <c r="I1098">
        <v>1.6182586923658231</v>
      </c>
      <c r="J1098">
        <v>-4.5311243386243039E-2</v>
      </c>
      <c r="K1098">
        <f>_xlfn.NORM.DIST(Table2[[#This Row],[Bias_RF]],AVERAGE(Table2[Bias_RF]),_xlfn.STDEV.P(Table2[Bias_RF]),FALSE)</f>
        <v>0.3848858176870088</v>
      </c>
      <c r="L1098">
        <f>VLOOKUP(Table2[[#This Row],[Key]],[1]!Table1[#Data],7,0)</f>
        <v>2.8980816845867001</v>
      </c>
      <c r="M1098">
        <f>VLOOKUP(Table2[[#This Row],[Key]],[1]!Table1[#Data],8,0)</f>
        <v>2.5333333333333301</v>
      </c>
      <c r="N1098">
        <f>Table2[[#This Row],[Auto Arima]]-Table2[[#This Row],[Actual]]</f>
        <v>9.8081684586700302E-2</v>
      </c>
      <c r="O1098">
        <f>_xlfn.NORM.DIST(Table2[[#This Row],[Bias_Arima]],AVERAGE(Table2[Bias_Arima]),_xlfn.STDEV.P(Table2[Bias_Arima]),FALSE)</f>
        <v>0.61303662775076839</v>
      </c>
      <c r="P1098">
        <f>Table2[[#This Row],[WA]]-Table2[[#This Row],[Actual]]</f>
        <v>-0.26666666666666972</v>
      </c>
      <c r="Q1098">
        <f>_xlfn.NORM.DIST(Table2[[#This Row],[Bias_WA]],AVERAGE(Table2[Bias_WA]),_xlfn.STDEV.P(Table2[Bias_WA]),FALSE)</f>
        <v>0.5816752113152821</v>
      </c>
      <c r="R1098">
        <f>ABS(Table2[[#This Row],[Bias_Arima]])</f>
        <v>9.8081684586700302E-2</v>
      </c>
      <c r="S1098">
        <f>ABS(Table2[[#This Row],[Bias_WA]])</f>
        <v>0.26666666666666972</v>
      </c>
    </row>
    <row r="1099" spans="1:19" x14ac:dyDescent="0.2">
      <c r="A109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dienstverlening2021220214</v>
      </c>
      <c r="B1099" t="s">
        <v>29</v>
      </c>
      <c r="C1099" s="3">
        <v>44287</v>
      </c>
      <c r="D1099" s="3">
        <v>44470</v>
      </c>
      <c r="E1099">
        <v>2</v>
      </c>
      <c r="F1099">
        <v>2.7546887566137568</v>
      </c>
      <c r="G1099">
        <v>3</v>
      </c>
      <c r="H1099">
        <v>0.24531124338624319</v>
      </c>
      <c r="I1099">
        <v>8.177041446208106</v>
      </c>
      <c r="J1099">
        <v>-0.24531124338624319</v>
      </c>
      <c r="K1099">
        <f>_xlfn.NORM.DIST(Table2[[#This Row],[Bias_RF]],AVERAGE(Table2[Bias_RF]),_xlfn.STDEV.P(Table2[Bias_RF]),FALSE)</f>
        <v>0.46589202823123899</v>
      </c>
      <c r="L1099">
        <f>VLOOKUP(Table2[[#This Row],[Key]],[1]!Table1[#Data],7,0)</f>
        <v>3.0980816845866999</v>
      </c>
      <c r="M1099">
        <f>VLOOKUP(Table2[[#This Row],[Key]],[1]!Table1[#Data],8,0)</f>
        <v>2.8333333333333299</v>
      </c>
      <c r="N1099">
        <f>Table2[[#This Row],[Auto Arima]]-Table2[[#This Row],[Actual]]</f>
        <v>9.8081684586699858E-2</v>
      </c>
      <c r="O1099">
        <f>_xlfn.NORM.DIST(Table2[[#This Row],[Bias_Arima]],AVERAGE(Table2[Bias_Arima]),_xlfn.STDEV.P(Table2[Bias_Arima]),FALSE)</f>
        <v>0.61303662775076873</v>
      </c>
      <c r="P1099">
        <f>Table2[[#This Row],[WA]]-Table2[[#This Row],[Actual]]</f>
        <v>-0.16666666666667007</v>
      </c>
      <c r="Q1099">
        <f>_xlfn.NORM.DIST(Table2[[#This Row],[Bias_WA]],AVERAGE(Table2[Bias_WA]),_xlfn.STDEV.P(Table2[Bias_WA]),FALSE)</f>
        <v>0.51093141851898072</v>
      </c>
      <c r="R1099">
        <f>ABS(Table2[[#This Row],[Bias_Arima]])</f>
        <v>9.8081684586699858E-2</v>
      </c>
      <c r="S1099">
        <f>ABS(Table2[[#This Row],[Bias_WA]])</f>
        <v>0.16666666666667007</v>
      </c>
    </row>
    <row r="1100" spans="1:19" x14ac:dyDescent="0.2">
      <c r="A110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dienstverlening2021220221</v>
      </c>
      <c r="B1100" t="s">
        <v>29</v>
      </c>
      <c r="C1100" s="3">
        <v>44287</v>
      </c>
      <c r="D1100" s="3">
        <v>44562</v>
      </c>
      <c r="E1100">
        <v>3</v>
      </c>
      <c r="F1100">
        <v>3.135776322751322</v>
      </c>
      <c r="G1100">
        <v>3.4</v>
      </c>
      <c r="H1100">
        <v>0.2642236772486779</v>
      </c>
      <c r="I1100">
        <v>7.7712846249611154</v>
      </c>
      <c r="J1100">
        <v>-0.2642236772486779</v>
      </c>
      <c r="K1100">
        <f>_xlfn.NORM.DIST(Table2[[#This Row],[Bias_RF]],AVERAGE(Table2[Bias_RF]),_xlfn.STDEV.P(Table2[Bias_RF]),FALSE)</f>
        <v>0.47255091051229309</v>
      </c>
      <c r="L1100">
        <f>VLOOKUP(Table2[[#This Row],[Key]],[1]!Table1[#Data],7,0)</f>
        <v>3.0357689445787202</v>
      </c>
      <c r="M1100">
        <f>VLOOKUP(Table2[[#This Row],[Key]],[1]!Table1[#Data],8,0)</f>
        <v>2.8333333333333299</v>
      </c>
      <c r="N1100">
        <f>Table2[[#This Row],[Auto Arima]]-Table2[[#This Row],[Actual]]</f>
        <v>-0.36423105542127976</v>
      </c>
      <c r="O1100">
        <f>_xlfn.NORM.DIST(Table2[[#This Row],[Bias_Arima]],AVERAGE(Table2[Bias_Arima]),_xlfn.STDEV.P(Table2[Bias_Arima]),FALSE)</f>
        <v>0.64466757578351142</v>
      </c>
      <c r="P1100">
        <f>Table2[[#This Row],[WA]]-Table2[[#This Row],[Actual]]</f>
        <v>-0.56666666666666998</v>
      </c>
      <c r="Q1100">
        <f>_xlfn.NORM.DIST(Table2[[#This Row],[Bias_WA]],AVERAGE(Table2[Bias_WA]),_xlfn.STDEV.P(Table2[Bias_WA]),FALSE)</f>
        <v>0.70881241059406874</v>
      </c>
      <c r="R1100">
        <f>ABS(Table2[[#This Row],[Bias_Arima]])</f>
        <v>0.36423105542127976</v>
      </c>
      <c r="S1100">
        <f>ABS(Table2[[#This Row],[Bias_WA]])</f>
        <v>0.56666666666666998</v>
      </c>
    </row>
    <row r="1101" spans="1:19" x14ac:dyDescent="0.2">
      <c r="A110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dienstverlening2021220222</v>
      </c>
      <c r="B1101" t="s">
        <v>29</v>
      </c>
      <c r="C1101" s="3">
        <v>44287</v>
      </c>
      <c r="D1101" s="3">
        <v>44652</v>
      </c>
      <c r="E1101">
        <v>4</v>
      </c>
      <c r="F1101">
        <v>3.135776322751322</v>
      </c>
      <c r="G1101">
        <v>3.1</v>
      </c>
      <c r="H1101">
        <v>3.5776322751321921E-2</v>
      </c>
      <c r="I1101">
        <v>1.154074927461997</v>
      </c>
      <c r="J1101">
        <v>3.5776322751321921E-2</v>
      </c>
      <c r="K1101">
        <f>_xlfn.NORM.DIST(Table2[[#This Row],[Bias_RF]],AVERAGE(Table2[Bias_RF]),_xlfn.STDEV.P(Table2[Bias_RF]),FALSE)</f>
        <v>0.34869485189481975</v>
      </c>
      <c r="L1101">
        <f>VLOOKUP(Table2[[#This Row],[Key]],[1]!Table1[#Data],7,0)</f>
        <v>2.8260678463656999</v>
      </c>
      <c r="M1101">
        <f>VLOOKUP(Table2[[#This Row],[Key]],[1]!Table1[#Data],8,0)</f>
        <v>2.6333333333333302</v>
      </c>
      <c r="N1101">
        <f>Table2[[#This Row],[Auto Arima]]-Table2[[#This Row],[Actual]]</f>
        <v>-0.27393215363430024</v>
      </c>
      <c r="O1101">
        <f>_xlfn.NORM.DIST(Table2[[#This Row],[Bias_Arima]],AVERAGE(Table2[Bias_Arima]),_xlfn.STDEV.P(Table2[Bias_Arima]),FALSE)</f>
        <v>0.67037618205627525</v>
      </c>
      <c r="P1101">
        <f>Table2[[#This Row],[WA]]-Table2[[#This Row],[Actual]]</f>
        <v>-0.46666666666666989</v>
      </c>
      <c r="Q1101">
        <f>_xlfn.NORM.DIST(Table2[[#This Row],[Bias_WA]],AVERAGE(Table2[Bias_WA]),_xlfn.STDEV.P(Table2[Bias_WA]),FALSE)</f>
        <v>0.68511725896976461</v>
      </c>
      <c r="R1101">
        <f>ABS(Table2[[#This Row],[Bias_Arima]])</f>
        <v>0.27393215363430024</v>
      </c>
      <c r="S1101">
        <f>ABS(Table2[[#This Row],[Bias_WA]])</f>
        <v>0.46666666666666989</v>
      </c>
    </row>
    <row r="1102" spans="1:19" x14ac:dyDescent="0.2">
      <c r="A110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dienstverlening2021220223</v>
      </c>
      <c r="B1102" t="s">
        <v>29</v>
      </c>
      <c r="C1102" s="3">
        <v>44287</v>
      </c>
      <c r="D1102" s="3">
        <v>44743</v>
      </c>
      <c r="E1102">
        <v>5</v>
      </c>
      <c r="F1102">
        <v>3.135776322751322</v>
      </c>
      <c r="G1102">
        <v>3</v>
      </c>
      <c r="H1102">
        <v>0.13577632275132201</v>
      </c>
      <c r="I1102">
        <v>4.525877425044067</v>
      </c>
      <c r="J1102">
        <v>0.13577632275132201</v>
      </c>
      <c r="K1102">
        <f>_xlfn.NORM.DIST(Table2[[#This Row],[Bias_RF]],AVERAGE(Table2[Bias_RF]),_xlfn.STDEV.P(Table2[Bias_RF]),FALSE)</f>
        <v>0.30353189855427642</v>
      </c>
      <c r="L1102">
        <f>VLOOKUP(Table2[[#This Row],[Key]],[1]!Table1[#Data],7,0)</f>
        <v>2.9949931749743501</v>
      </c>
      <c r="M1102">
        <f>VLOOKUP(Table2[[#This Row],[Key]],[1]!Table1[#Data],8,0)</f>
        <v>2.5333333333333301</v>
      </c>
      <c r="N1102">
        <f>Table2[[#This Row],[Auto Arima]]-Table2[[#This Row],[Actual]]</f>
        <v>-5.0068250256498636E-3</v>
      </c>
      <c r="O1102">
        <f>_xlfn.NORM.DIST(Table2[[#This Row],[Bias_Arima]],AVERAGE(Table2[Bias_Arima]),_xlfn.STDEV.P(Table2[Bias_Arima]),FALSE)</f>
        <v>0.65431164003967879</v>
      </c>
      <c r="P1102">
        <f>Table2[[#This Row],[WA]]-Table2[[#This Row],[Actual]]</f>
        <v>-0.46666666666666989</v>
      </c>
      <c r="Q1102">
        <f>_xlfn.NORM.DIST(Table2[[#This Row],[Bias_WA]],AVERAGE(Table2[Bias_WA]),_xlfn.STDEV.P(Table2[Bias_WA]),FALSE)</f>
        <v>0.68511725896976461</v>
      </c>
      <c r="R1102">
        <f>ABS(Table2[[#This Row],[Bias_Arima]])</f>
        <v>5.0068250256498636E-3</v>
      </c>
      <c r="S1102">
        <f>ABS(Table2[[#This Row],[Bias_WA]])</f>
        <v>0.46666666666666989</v>
      </c>
    </row>
    <row r="1103" spans="1:19" x14ac:dyDescent="0.2">
      <c r="A110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dienstverlening2021220224</v>
      </c>
      <c r="B1103" t="s">
        <v>29</v>
      </c>
      <c r="C1103" s="3">
        <v>44287</v>
      </c>
      <c r="D1103" s="3">
        <v>44835</v>
      </c>
      <c r="E1103">
        <v>6</v>
      </c>
      <c r="F1103">
        <v>3.135776322751322</v>
      </c>
      <c r="G1103">
        <v>3.4</v>
      </c>
      <c r="H1103">
        <v>0.2642236772486779</v>
      </c>
      <c r="I1103">
        <v>7.7712846249611154</v>
      </c>
      <c r="J1103">
        <v>-0.2642236772486779</v>
      </c>
      <c r="K1103">
        <f>_xlfn.NORM.DIST(Table2[[#This Row],[Bias_RF]],AVERAGE(Table2[Bias_RF]),_xlfn.STDEV.P(Table2[Bias_RF]),FALSE)</f>
        <v>0.47255091051229309</v>
      </c>
      <c r="L1103">
        <f>VLOOKUP(Table2[[#This Row],[Key]],[1]!Table1[#Data],7,0)</f>
        <v>3.1949931749743499</v>
      </c>
      <c r="M1103">
        <f>VLOOKUP(Table2[[#This Row],[Key]],[1]!Table1[#Data],8,0)</f>
        <v>2.8333333333333299</v>
      </c>
      <c r="N1103">
        <f>Table2[[#This Row],[Auto Arima]]-Table2[[#This Row],[Actual]]</f>
        <v>-0.20500682502565004</v>
      </c>
      <c r="O1103">
        <f>_xlfn.NORM.DIST(Table2[[#This Row],[Bias_Arima]],AVERAGE(Table2[Bias_Arima]),_xlfn.STDEV.P(Table2[Bias_Arima]),FALSE)</f>
        <v>0.67973414613984984</v>
      </c>
      <c r="P1103">
        <f>Table2[[#This Row],[WA]]-Table2[[#This Row],[Actual]]</f>
        <v>-0.56666666666666998</v>
      </c>
      <c r="Q1103">
        <f>_xlfn.NORM.DIST(Table2[[#This Row],[Bias_WA]],AVERAGE(Table2[Bias_WA]),_xlfn.STDEV.P(Table2[Bias_WA]),FALSE)</f>
        <v>0.70881241059406874</v>
      </c>
      <c r="R1103">
        <f>ABS(Table2[[#This Row],[Bias_Arima]])</f>
        <v>0.20500682502565004</v>
      </c>
      <c r="S1103">
        <f>ABS(Table2[[#This Row],[Bias_WA]])</f>
        <v>0.56666666666666998</v>
      </c>
    </row>
    <row r="1104" spans="1:19" x14ac:dyDescent="0.2">
      <c r="A110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dienstverlening2021220231</v>
      </c>
      <c r="B1104" t="s">
        <v>29</v>
      </c>
      <c r="C1104" s="3">
        <v>44287</v>
      </c>
      <c r="D1104" s="3">
        <v>44927</v>
      </c>
      <c r="E1104">
        <v>7</v>
      </c>
      <c r="F1104">
        <v>3.135776322751322</v>
      </c>
      <c r="G1104">
        <v>3.4</v>
      </c>
      <c r="H1104">
        <v>0.2642236772486779</v>
      </c>
      <c r="I1104">
        <v>7.7712846249611154</v>
      </c>
      <c r="J1104">
        <v>-0.2642236772486779</v>
      </c>
      <c r="K1104">
        <f>_xlfn.NORM.DIST(Table2[[#This Row],[Bias_RF]],AVERAGE(Table2[Bias_RF]),_xlfn.STDEV.P(Table2[Bias_RF]),FALSE)</f>
        <v>0.47255091051229309</v>
      </c>
      <c r="L1104">
        <f>VLOOKUP(Table2[[#This Row],[Key]],[1]!Table1[#Data],7,0)</f>
        <v>3.0055834775963701</v>
      </c>
      <c r="M1104">
        <f>VLOOKUP(Table2[[#This Row],[Key]],[1]!Table1[#Data],8,0)</f>
        <v>2.8333333333333299</v>
      </c>
      <c r="N1104">
        <f>Table2[[#This Row],[Auto Arima]]-Table2[[#This Row],[Actual]]</f>
        <v>-0.39441652240362979</v>
      </c>
      <c r="O1104">
        <f>_xlfn.NORM.DIST(Table2[[#This Row],[Bias_Arima]],AVERAGE(Table2[Bias_Arima]),_xlfn.STDEV.P(Table2[Bias_Arima]),FALSE)</f>
        <v>0.6329335287695893</v>
      </c>
      <c r="P1104">
        <f>Table2[[#This Row],[WA]]-Table2[[#This Row],[Actual]]</f>
        <v>-0.56666666666666998</v>
      </c>
      <c r="Q1104">
        <f>_xlfn.NORM.DIST(Table2[[#This Row],[Bias_WA]],AVERAGE(Table2[Bias_WA]),_xlfn.STDEV.P(Table2[Bias_WA]),FALSE)</f>
        <v>0.70881241059406874</v>
      </c>
      <c r="R1104">
        <f>ABS(Table2[[#This Row],[Bias_Arima]])</f>
        <v>0.39441652240362979</v>
      </c>
      <c r="S1104">
        <f>ABS(Table2[[#This Row],[Bias_WA]])</f>
        <v>0.56666666666666998</v>
      </c>
    </row>
    <row r="1105" spans="1:19" x14ac:dyDescent="0.2">
      <c r="A110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dienstverlening2021220232</v>
      </c>
      <c r="B1105" t="s">
        <v>29</v>
      </c>
      <c r="C1105" s="3">
        <v>44287</v>
      </c>
      <c r="D1105" s="3">
        <v>45017</v>
      </c>
      <c r="E1105">
        <v>8</v>
      </c>
      <c r="F1105">
        <v>3.135776322751322</v>
      </c>
      <c r="G1105">
        <v>3.1</v>
      </c>
      <c r="H1105">
        <v>3.5776322751321921E-2</v>
      </c>
      <c r="I1105">
        <v>1.154074927461997</v>
      </c>
      <c r="J1105">
        <v>3.5776322751321921E-2</v>
      </c>
      <c r="K1105">
        <f>_xlfn.NORM.DIST(Table2[[#This Row],[Bias_RF]],AVERAGE(Table2[Bias_RF]),_xlfn.STDEV.P(Table2[Bias_RF]),FALSE)</f>
        <v>0.34869485189481975</v>
      </c>
      <c r="L1105">
        <f>VLOOKUP(Table2[[#This Row],[Key]],[1]!Table1[#Data],7,0)</f>
        <v>2.6724686438937102</v>
      </c>
      <c r="M1105">
        <f>VLOOKUP(Table2[[#This Row],[Key]],[1]!Table1[#Data],8,0)</f>
        <v>2.6333333333333302</v>
      </c>
      <c r="N1105">
        <f>Table2[[#This Row],[Auto Arima]]-Table2[[#This Row],[Actual]]</f>
        <v>-0.42753135610628989</v>
      </c>
      <c r="O1105">
        <f>_xlfn.NORM.DIST(Table2[[#This Row],[Bias_Arima]],AVERAGE(Table2[Bias_Arima]),_xlfn.STDEV.P(Table2[Bias_Arima]),FALSE)</f>
        <v>0.61841518398932238</v>
      </c>
      <c r="P1105">
        <f>Table2[[#This Row],[WA]]-Table2[[#This Row],[Actual]]</f>
        <v>-0.46666666666666989</v>
      </c>
      <c r="Q1105">
        <f>_xlfn.NORM.DIST(Table2[[#This Row],[Bias_WA]],AVERAGE(Table2[Bias_WA]),_xlfn.STDEV.P(Table2[Bias_WA]),FALSE)</f>
        <v>0.68511725896976461</v>
      </c>
      <c r="R1105">
        <f>ABS(Table2[[#This Row],[Bias_Arima]])</f>
        <v>0.42753135610628989</v>
      </c>
      <c r="S1105">
        <f>ABS(Table2[[#This Row],[Bias_WA]])</f>
        <v>0.46666666666666989</v>
      </c>
    </row>
    <row r="1106" spans="1:19" x14ac:dyDescent="0.2">
      <c r="A110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dienstverlening2021320214</v>
      </c>
      <c r="B1106" t="s">
        <v>29</v>
      </c>
      <c r="C1106" s="3">
        <v>44378</v>
      </c>
      <c r="D1106" s="3">
        <v>44470</v>
      </c>
      <c r="E1106">
        <v>1</v>
      </c>
      <c r="F1106">
        <v>2.7667170634920639</v>
      </c>
      <c r="G1106">
        <v>3</v>
      </c>
      <c r="H1106">
        <v>0.23328293650793611</v>
      </c>
      <c r="I1106">
        <v>7.7760978835978696</v>
      </c>
      <c r="J1106">
        <v>-0.23328293650793611</v>
      </c>
      <c r="K1106">
        <f>_xlfn.NORM.DIST(Table2[[#This Row],[Bias_RF]],AVERAGE(Table2[Bias_RF]),_xlfn.STDEV.P(Table2[Bias_RF]),FALSE)</f>
        <v>0.46154527001336082</v>
      </c>
      <c r="L1106">
        <f>VLOOKUP(Table2[[#This Row],[Key]],[1]!Table1[#Data],7,0)</f>
        <v>3.0757687950552102</v>
      </c>
      <c r="M1106">
        <f>VLOOKUP(Table2[[#This Row],[Key]],[1]!Table1[#Data],8,0)</f>
        <v>2.8333333333333299</v>
      </c>
      <c r="N1106">
        <f>Table2[[#This Row],[Auto Arima]]-Table2[[#This Row],[Actual]]</f>
        <v>7.576879505521017E-2</v>
      </c>
      <c r="O1106">
        <f>_xlfn.NORM.DIST(Table2[[#This Row],[Bias_Arima]],AVERAGE(Table2[Bias_Arima]),_xlfn.STDEV.P(Table2[Bias_Arima]),FALSE)</f>
        <v>0.6233781155951118</v>
      </c>
      <c r="P1106">
        <f>Table2[[#This Row],[WA]]-Table2[[#This Row],[Actual]]</f>
        <v>-0.16666666666667007</v>
      </c>
      <c r="Q1106">
        <f>_xlfn.NORM.DIST(Table2[[#This Row],[Bias_WA]],AVERAGE(Table2[Bias_WA]),_xlfn.STDEV.P(Table2[Bias_WA]),FALSE)</f>
        <v>0.51093141851898072</v>
      </c>
      <c r="R1106">
        <f>ABS(Table2[[#This Row],[Bias_Arima]])</f>
        <v>7.576879505521017E-2</v>
      </c>
      <c r="S1106">
        <f>ABS(Table2[[#This Row],[Bias_WA]])</f>
        <v>0.16666666666667007</v>
      </c>
    </row>
    <row r="1107" spans="1:19" x14ac:dyDescent="0.2">
      <c r="A110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dienstverlening2021320221</v>
      </c>
      <c r="B1107" t="s">
        <v>29</v>
      </c>
      <c r="C1107" s="3">
        <v>44378</v>
      </c>
      <c r="D1107" s="3">
        <v>44562</v>
      </c>
      <c r="E1107">
        <v>2</v>
      </c>
      <c r="F1107">
        <v>3.1322739417989411</v>
      </c>
      <c r="G1107">
        <v>3.4</v>
      </c>
      <c r="H1107">
        <v>0.26772605820105883</v>
      </c>
      <c r="I1107">
        <v>7.8742958294429064</v>
      </c>
      <c r="J1107">
        <v>-0.26772605820105883</v>
      </c>
      <c r="K1107">
        <f>_xlfn.NORM.DIST(Table2[[#This Row],[Bias_RF]],AVERAGE(Table2[Bias_RF]),_xlfn.STDEV.P(Table2[Bias_RF]),FALSE)</f>
        <v>0.47375969761418896</v>
      </c>
      <c r="L1107">
        <f>VLOOKUP(Table2[[#This Row],[Key]],[1]!Table1[#Data],7,0)</f>
        <v>3.0195013307627101</v>
      </c>
      <c r="M1107">
        <f>VLOOKUP(Table2[[#This Row],[Key]],[1]!Table1[#Data],8,0)</f>
        <v>2.8333333333333299</v>
      </c>
      <c r="N1107">
        <f>Table2[[#This Row],[Auto Arima]]-Table2[[#This Row],[Actual]]</f>
        <v>-0.38049866923728981</v>
      </c>
      <c r="O1107">
        <f>_xlfn.NORM.DIST(Table2[[#This Row],[Bias_Arima]],AVERAGE(Table2[Bias_Arima]),_xlfn.STDEV.P(Table2[Bias_Arima]),FALSE)</f>
        <v>0.63852761047305051</v>
      </c>
      <c r="P1107">
        <f>Table2[[#This Row],[WA]]-Table2[[#This Row],[Actual]]</f>
        <v>-0.56666666666666998</v>
      </c>
      <c r="Q1107">
        <f>_xlfn.NORM.DIST(Table2[[#This Row],[Bias_WA]],AVERAGE(Table2[Bias_WA]),_xlfn.STDEV.P(Table2[Bias_WA]),FALSE)</f>
        <v>0.70881241059406874</v>
      </c>
      <c r="R1107">
        <f>ABS(Table2[[#This Row],[Bias_Arima]])</f>
        <v>0.38049866923728981</v>
      </c>
      <c r="S1107">
        <f>ABS(Table2[[#This Row],[Bias_WA]])</f>
        <v>0.56666666666666998</v>
      </c>
    </row>
    <row r="1108" spans="1:19" x14ac:dyDescent="0.2">
      <c r="A110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dienstverlening2021320222</v>
      </c>
      <c r="B1108" t="s">
        <v>29</v>
      </c>
      <c r="C1108" s="3">
        <v>44378</v>
      </c>
      <c r="D1108" s="3">
        <v>44652</v>
      </c>
      <c r="E1108">
        <v>3</v>
      </c>
      <c r="F1108">
        <v>3.131773941798941</v>
      </c>
      <c r="G1108">
        <v>3.1</v>
      </c>
      <c r="H1108">
        <v>3.177394179894133E-2</v>
      </c>
      <c r="I1108">
        <v>1.0249658644819779</v>
      </c>
      <c r="J1108">
        <v>3.177394179894133E-2</v>
      </c>
      <c r="K1108">
        <f>_xlfn.NORM.DIST(Table2[[#This Row],[Bias_RF]],AVERAGE(Table2[Bias_RF]),_xlfn.STDEV.P(Table2[Bias_RF]),FALSE)</f>
        <v>0.35049967170101382</v>
      </c>
      <c r="L1108">
        <f>VLOOKUP(Table2[[#This Row],[Key]],[1]!Table1[#Data],7,0)</f>
        <v>2.8159911094284502</v>
      </c>
      <c r="M1108">
        <f>VLOOKUP(Table2[[#This Row],[Key]],[1]!Table1[#Data],8,0)</f>
        <v>2.6333333333333302</v>
      </c>
      <c r="N1108">
        <f>Table2[[#This Row],[Auto Arima]]-Table2[[#This Row],[Actual]]</f>
        <v>-0.28400889057154988</v>
      </c>
      <c r="O1108">
        <f>_xlfn.NORM.DIST(Table2[[#This Row],[Bias_Arima]],AVERAGE(Table2[Bias_Arima]),_xlfn.STDEV.P(Table2[Bias_Arima]),FALSE)</f>
        <v>0.66824357606177698</v>
      </c>
      <c r="P1108">
        <f>Table2[[#This Row],[WA]]-Table2[[#This Row],[Actual]]</f>
        <v>-0.46666666666666989</v>
      </c>
      <c r="Q1108">
        <f>_xlfn.NORM.DIST(Table2[[#This Row],[Bias_WA]],AVERAGE(Table2[Bias_WA]),_xlfn.STDEV.P(Table2[Bias_WA]),FALSE)</f>
        <v>0.68511725896976461</v>
      </c>
      <c r="R1108">
        <f>ABS(Table2[[#This Row],[Bias_Arima]])</f>
        <v>0.28400889057154988</v>
      </c>
      <c r="S1108">
        <f>ABS(Table2[[#This Row],[Bias_WA]])</f>
        <v>0.46666666666666989</v>
      </c>
    </row>
    <row r="1109" spans="1:19" x14ac:dyDescent="0.2">
      <c r="A110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dienstverlening2021320223</v>
      </c>
      <c r="B1109" t="s">
        <v>29</v>
      </c>
      <c r="C1109" s="3">
        <v>44378</v>
      </c>
      <c r="D1109" s="3">
        <v>44743</v>
      </c>
      <c r="E1109">
        <v>4</v>
      </c>
      <c r="F1109">
        <v>3.131773941798941</v>
      </c>
      <c r="G1109">
        <v>3</v>
      </c>
      <c r="H1109">
        <v>0.13177394179894139</v>
      </c>
      <c r="I1109">
        <v>4.3924647266313812</v>
      </c>
      <c r="J1109">
        <v>0.13177394179894139</v>
      </c>
      <c r="K1109">
        <f>_xlfn.NORM.DIST(Table2[[#This Row],[Bias_RF]],AVERAGE(Table2[Bias_RF]),_xlfn.STDEV.P(Table2[Bias_RF]),FALSE)</f>
        <v>0.30533136213080453</v>
      </c>
      <c r="L1109">
        <f>VLOOKUP(Table2[[#This Row],[Key]],[1]!Table1[#Data],7,0)</f>
        <v>2.8918892101446598</v>
      </c>
      <c r="M1109">
        <f>VLOOKUP(Table2[[#This Row],[Key]],[1]!Table1[#Data],8,0)</f>
        <v>2.6333333333333302</v>
      </c>
      <c r="N1109">
        <f>Table2[[#This Row],[Auto Arima]]-Table2[[#This Row],[Actual]]</f>
        <v>-0.10811078985534017</v>
      </c>
      <c r="O1109">
        <f>_xlfn.NORM.DIST(Table2[[#This Row],[Bias_Arima]],AVERAGE(Table2[Bias_Arima]),_xlfn.STDEV.P(Table2[Bias_Arima]),FALSE)</f>
        <v>0.67707789101310578</v>
      </c>
      <c r="P1109">
        <f>Table2[[#This Row],[WA]]-Table2[[#This Row],[Actual]]</f>
        <v>-0.3666666666666698</v>
      </c>
      <c r="Q1109">
        <f>_xlfn.NORM.DIST(Table2[[#This Row],[Bias_WA]],AVERAGE(Table2[Bias_WA]),_xlfn.STDEV.P(Table2[Bias_WA]),FALSE)</f>
        <v>0.6414281109017782</v>
      </c>
      <c r="R1109">
        <f>ABS(Table2[[#This Row],[Bias_Arima]])</f>
        <v>0.10811078985534017</v>
      </c>
      <c r="S1109">
        <f>ABS(Table2[[#This Row],[Bias_WA]])</f>
        <v>0.3666666666666698</v>
      </c>
    </row>
    <row r="1110" spans="1:19" x14ac:dyDescent="0.2">
      <c r="A111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dienstverlening2021320224</v>
      </c>
      <c r="B1110" t="s">
        <v>29</v>
      </c>
      <c r="C1110" s="3">
        <v>44378</v>
      </c>
      <c r="D1110" s="3">
        <v>44835</v>
      </c>
      <c r="E1110">
        <v>5</v>
      </c>
      <c r="F1110">
        <v>3.1322739417989411</v>
      </c>
      <c r="G1110">
        <v>3.4</v>
      </c>
      <c r="H1110">
        <v>0.26772605820105883</v>
      </c>
      <c r="I1110">
        <v>7.8742958294429064</v>
      </c>
      <c r="J1110">
        <v>-0.26772605820105883</v>
      </c>
      <c r="K1110">
        <f>_xlfn.NORM.DIST(Table2[[#This Row],[Bias_RF]],AVERAGE(Table2[Bias_RF]),_xlfn.STDEV.P(Table2[Bias_RF]),FALSE)</f>
        <v>0.47375969761418896</v>
      </c>
      <c r="L1110">
        <f>VLOOKUP(Table2[[#This Row],[Key]],[1]!Table1[#Data],7,0)</f>
        <v>3.1676580051998799</v>
      </c>
      <c r="M1110">
        <f>VLOOKUP(Table2[[#This Row],[Key]],[1]!Table1[#Data],8,0)</f>
        <v>2.8333333333333299</v>
      </c>
      <c r="N1110">
        <f>Table2[[#This Row],[Auto Arima]]-Table2[[#This Row],[Actual]]</f>
        <v>-0.23234199480011997</v>
      </c>
      <c r="O1110">
        <f>_xlfn.NORM.DIST(Table2[[#This Row],[Bias_Arima]],AVERAGE(Table2[Bias_Arima]),_xlfn.STDEV.P(Table2[Bias_Arima]),FALSE)</f>
        <v>0.67712770825944935</v>
      </c>
      <c r="P1110">
        <f>Table2[[#This Row],[WA]]-Table2[[#This Row],[Actual]]</f>
        <v>-0.56666666666666998</v>
      </c>
      <c r="Q1110">
        <f>_xlfn.NORM.DIST(Table2[[#This Row],[Bias_WA]],AVERAGE(Table2[Bias_WA]),_xlfn.STDEV.P(Table2[Bias_WA]),FALSE)</f>
        <v>0.70881241059406874</v>
      </c>
      <c r="R1110">
        <f>ABS(Table2[[#This Row],[Bias_Arima]])</f>
        <v>0.23234199480011997</v>
      </c>
      <c r="S1110">
        <f>ABS(Table2[[#This Row],[Bias_WA]])</f>
        <v>0.56666666666666998</v>
      </c>
    </row>
    <row r="1111" spans="1:19" x14ac:dyDescent="0.2">
      <c r="A111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dienstverlening2021320231</v>
      </c>
      <c r="B1111" t="s">
        <v>29</v>
      </c>
      <c r="C1111" s="3">
        <v>44378</v>
      </c>
      <c r="D1111" s="3">
        <v>44927</v>
      </c>
      <c r="E1111">
        <v>6</v>
      </c>
      <c r="F1111">
        <v>3.1322739417989411</v>
      </c>
      <c r="G1111">
        <v>3.4</v>
      </c>
      <c r="H1111">
        <v>0.26772605820105883</v>
      </c>
      <c r="I1111">
        <v>7.8742958294429064</v>
      </c>
      <c r="J1111">
        <v>-0.26772605820105883</v>
      </c>
      <c r="K1111">
        <f>_xlfn.NORM.DIST(Table2[[#This Row],[Bias_RF]],AVERAGE(Table2[Bias_RF]),_xlfn.STDEV.P(Table2[Bias_RF]),FALSE)</f>
        <v>0.47375969761418896</v>
      </c>
      <c r="L1111">
        <f>VLOOKUP(Table2[[#This Row],[Key]],[1]!Table1[#Data],7,0)</f>
        <v>2.9928601901086398</v>
      </c>
      <c r="M1111">
        <f>VLOOKUP(Table2[[#This Row],[Key]],[1]!Table1[#Data],8,0)</f>
        <v>2.8333333333333299</v>
      </c>
      <c r="N1111">
        <f>Table2[[#This Row],[Auto Arima]]-Table2[[#This Row],[Actual]]</f>
        <v>-0.40713980989136012</v>
      </c>
      <c r="O1111">
        <f>_xlfn.NORM.DIST(Table2[[#This Row],[Bias_Arima]],AVERAGE(Table2[Bias_Arima]),_xlfn.STDEV.P(Table2[Bias_Arima]),FALSE)</f>
        <v>0.62755255608879379</v>
      </c>
      <c r="P1111">
        <f>Table2[[#This Row],[WA]]-Table2[[#This Row],[Actual]]</f>
        <v>-0.56666666666666998</v>
      </c>
      <c r="Q1111">
        <f>_xlfn.NORM.DIST(Table2[[#This Row],[Bias_WA]],AVERAGE(Table2[Bias_WA]),_xlfn.STDEV.P(Table2[Bias_WA]),FALSE)</f>
        <v>0.70881241059406874</v>
      </c>
      <c r="R1111">
        <f>ABS(Table2[[#This Row],[Bias_Arima]])</f>
        <v>0.40713980989136012</v>
      </c>
      <c r="S1111">
        <f>ABS(Table2[[#This Row],[Bias_WA]])</f>
        <v>0.56666666666666998</v>
      </c>
    </row>
    <row r="1112" spans="1:19" x14ac:dyDescent="0.2">
      <c r="A111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dienstverlening2021320232</v>
      </c>
      <c r="B1112" t="s">
        <v>29</v>
      </c>
      <c r="C1112" s="3">
        <v>44378</v>
      </c>
      <c r="D1112" s="3">
        <v>45017</v>
      </c>
      <c r="E1112">
        <v>7</v>
      </c>
      <c r="F1112">
        <v>3.1322739417989411</v>
      </c>
      <c r="G1112">
        <v>3.1</v>
      </c>
      <c r="H1112">
        <v>3.2273941798941053E-2</v>
      </c>
      <c r="I1112">
        <v>1.041094896740034</v>
      </c>
      <c r="J1112">
        <v>3.2273941798941053E-2</v>
      </c>
      <c r="K1112">
        <f>_xlfn.NORM.DIST(Table2[[#This Row],[Bias_RF]],AVERAGE(Table2[Bias_RF]),_xlfn.STDEV.P(Table2[Bias_RF]),FALSE)</f>
        <v>0.35027426725111127</v>
      </c>
      <c r="L1112">
        <f>VLOOKUP(Table2[[#This Row],[Key]],[1]!Table1[#Data],7,0)</f>
        <v>2.6729009697733401</v>
      </c>
      <c r="M1112">
        <f>VLOOKUP(Table2[[#This Row],[Key]],[1]!Table1[#Data],8,0)</f>
        <v>2.6333333333333302</v>
      </c>
      <c r="N1112">
        <f>Table2[[#This Row],[Auto Arima]]-Table2[[#This Row],[Actual]]</f>
        <v>-0.42709903022665996</v>
      </c>
      <c r="O1112">
        <f>_xlfn.NORM.DIST(Table2[[#This Row],[Bias_Arima]],AVERAGE(Table2[Bias_Arima]),_xlfn.STDEV.P(Table2[Bias_Arima]),FALSE)</f>
        <v>0.61861529542687244</v>
      </c>
      <c r="P1112">
        <f>Table2[[#This Row],[WA]]-Table2[[#This Row],[Actual]]</f>
        <v>-0.46666666666666989</v>
      </c>
      <c r="Q1112">
        <f>_xlfn.NORM.DIST(Table2[[#This Row],[Bias_WA]],AVERAGE(Table2[Bias_WA]),_xlfn.STDEV.P(Table2[Bias_WA]),FALSE)</f>
        <v>0.68511725896976461</v>
      </c>
      <c r="R1112">
        <f>ABS(Table2[[#This Row],[Bias_Arima]])</f>
        <v>0.42709903022665996</v>
      </c>
      <c r="S1112">
        <f>ABS(Table2[[#This Row],[Bias_WA]])</f>
        <v>0.46666666666666989</v>
      </c>
    </row>
    <row r="1113" spans="1:19" x14ac:dyDescent="0.2">
      <c r="A111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dienstverlening2021320233</v>
      </c>
      <c r="B1113" t="s">
        <v>29</v>
      </c>
      <c r="C1113" s="3">
        <v>44378</v>
      </c>
      <c r="D1113" s="3">
        <v>45108</v>
      </c>
      <c r="E1113">
        <v>8</v>
      </c>
      <c r="F1113">
        <v>3.1322739417989411</v>
      </c>
      <c r="G1113">
        <v>3.1</v>
      </c>
      <c r="H1113">
        <v>3.2273941798941053E-2</v>
      </c>
      <c r="I1113">
        <v>1.041094896740034</v>
      </c>
      <c r="J1113">
        <v>3.2273941798941053E-2</v>
      </c>
      <c r="K1113">
        <f>_xlfn.NORM.DIST(Table2[[#This Row],[Bias_RF]],AVERAGE(Table2[Bias_RF]),_xlfn.STDEV.P(Table2[Bias_RF]),FALSE)</f>
        <v>0.35027426725111127</v>
      </c>
      <c r="L1113">
        <f>VLOOKUP(Table2[[#This Row],[Key]],[1]!Table1[#Data],7,0)</f>
        <v>2.7487990704895502</v>
      </c>
      <c r="M1113">
        <f>VLOOKUP(Table2[[#This Row],[Key]],[1]!Table1[#Data],8,0)</f>
        <v>2.6333333333333302</v>
      </c>
      <c r="N1113">
        <f>Table2[[#This Row],[Auto Arima]]-Table2[[#This Row],[Actual]]</f>
        <v>-0.3512009295104499</v>
      </c>
      <c r="O1113">
        <f>_xlfn.NORM.DIST(Table2[[#This Row],[Bias_Arima]],AVERAGE(Table2[Bias_Arima]),_xlfn.STDEV.P(Table2[Bias_Arima]),FALSE)</f>
        <v>0.64926702483692045</v>
      </c>
      <c r="P1113">
        <f>Table2[[#This Row],[WA]]-Table2[[#This Row],[Actual]]</f>
        <v>-0.46666666666666989</v>
      </c>
      <c r="Q1113">
        <f>_xlfn.NORM.DIST(Table2[[#This Row],[Bias_WA]],AVERAGE(Table2[Bias_WA]),_xlfn.STDEV.P(Table2[Bias_WA]),FALSE)</f>
        <v>0.68511725896976461</v>
      </c>
      <c r="R1113">
        <f>ABS(Table2[[#This Row],[Bias_Arima]])</f>
        <v>0.3512009295104499</v>
      </c>
      <c r="S1113">
        <f>ABS(Table2[[#This Row],[Bias_WA]])</f>
        <v>0.46666666666666989</v>
      </c>
    </row>
    <row r="1114" spans="1:19" x14ac:dyDescent="0.2">
      <c r="A111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dienstverlening2021420221</v>
      </c>
      <c r="B1114" t="s">
        <v>29</v>
      </c>
      <c r="C1114" s="3">
        <v>44470</v>
      </c>
      <c r="D1114" s="3">
        <v>44562</v>
      </c>
      <c r="E1114">
        <v>1</v>
      </c>
      <c r="F1114">
        <v>3.1383461640211641</v>
      </c>
      <c r="G1114">
        <v>3.4</v>
      </c>
      <c r="H1114">
        <v>0.26165383597883629</v>
      </c>
      <c r="I1114">
        <v>7.6957010582010694</v>
      </c>
      <c r="J1114">
        <v>-0.26165383597883629</v>
      </c>
      <c r="K1114">
        <f>_xlfn.NORM.DIST(Table2[[#This Row],[Bias_RF]],AVERAGE(Table2[Bias_RF]),_xlfn.STDEV.P(Table2[Bias_RF]),FALSE)</f>
        <v>0.47165905507765171</v>
      </c>
      <c r="L1114">
        <f>VLOOKUP(Table2[[#This Row],[Key]],[1]!Table1[#Data],7,0)</f>
        <v>3.0092635147623601</v>
      </c>
      <c r="M1114">
        <f>VLOOKUP(Table2[[#This Row],[Key]],[1]!Table1[#Data],8,0)</f>
        <v>2.8333333333333299</v>
      </c>
      <c r="N1114">
        <f>Table2[[#This Row],[Auto Arima]]-Table2[[#This Row],[Actual]]</f>
        <v>-0.39073648523763982</v>
      </c>
      <c r="O1114">
        <f>_xlfn.NORM.DIST(Table2[[#This Row],[Bias_Arima]],AVERAGE(Table2[Bias_Arima]),_xlfn.STDEV.P(Table2[Bias_Arima]),FALSE)</f>
        <v>0.63444269935234032</v>
      </c>
      <c r="P1114">
        <f>Table2[[#This Row],[WA]]-Table2[[#This Row],[Actual]]</f>
        <v>-0.56666666666666998</v>
      </c>
      <c r="Q1114">
        <f>_xlfn.NORM.DIST(Table2[[#This Row],[Bias_WA]],AVERAGE(Table2[Bias_WA]),_xlfn.STDEV.P(Table2[Bias_WA]),FALSE)</f>
        <v>0.70881241059406874</v>
      </c>
      <c r="R1114">
        <f>ABS(Table2[[#This Row],[Bias_Arima]])</f>
        <v>0.39073648523763982</v>
      </c>
      <c r="S1114">
        <f>ABS(Table2[[#This Row],[Bias_WA]])</f>
        <v>0.56666666666666998</v>
      </c>
    </row>
    <row r="1115" spans="1:19" x14ac:dyDescent="0.2">
      <c r="A111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dienstverlening2021420222</v>
      </c>
      <c r="B1115" t="s">
        <v>29</v>
      </c>
      <c r="C1115" s="3">
        <v>44470</v>
      </c>
      <c r="D1115" s="3">
        <v>44652</v>
      </c>
      <c r="E1115">
        <v>2</v>
      </c>
      <c r="F1115">
        <v>3.1343517195767192</v>
      </c>
      <c r="G1115">
        <v>3.1</v>
      </c>
      <c r="H1115">
        <v>3.435171957671912E-2</v>
      </c>
      <c r="I1115">
        <v>1.108119986345778</v>
      </c>
      <c r="J1115">
        <v>3.435171957671912E-2</v>
      </c>
      <c r="K1115">
        <f>_xlfn.NORM.DIST(Table2[[#This Row],[Bias_RF]],AVERAGE(Table2[Bias_RF]),_xlfn.STDEV.P(Table2[Bias_RF]),FALSE)</f>
        <v>0.34933738908369433</v>
      </c>
      <c r="L1115">
        <f>VLOOKUP(Table2[[#This Row],[Key]],[1]!Table1[#Data],7,0)</f>
        <v>2.8096494431082202</v>
      </c>
      <c r="M1115">
        <f>VLOOKUP(Table2[[#This Row],[Key]],[1]!Table1[#Data],8,0)</f>
        <v>2.6333333333333302</v>
      </c>
      <c r="N1115">
        <f>Table2[[#This Row],[Auto Arima]]-Table2[[#This Row],[Actual]]</f>
        <v>-0.29035055689177991</v>
      </c>
      <c r="O1115">
        <f>_xlfn.NORM.DIST(Table2[[#This Row],[Bias_Arima]],AVERAGE(Table2[Bias_Arima]),_xlfn.STDEV.P(Table2[Bias_Arima]),FALSE)</f>
        <v>0.66680379120564803</v>
      </c>
      <c r="P1115">
        <f>Table2[[#This Row],[WA]]-Table2[[#This Row],[Actual]]</f>
        <v>-0.46666666666666989</v>
      </c>
      <c r="Q1115">
        <f>_xlfn.NORM.DIST(Table2[[#This Row],[Bias_WA]],AVERAGE(Table2[Bias_WA]),_xlfn.STDEV.P(Table2[Bias_WA]),FALSE)</f>
        <v>0.68511725896976461</v>
      </c>
      <c r="R1115">
        <f>ABS(Table2[[#This Row],[Bias_Arima]])</f>
        <v>0.29035055689177991</v>
      </c>
      <c r="S1115">
        <f>ABS(Table2[[#This Row],[Bias_WA]])</f>
        <v>0.46666666666666989</v>
      </c>
    </row>
    <row r="1116" spans="1:19" x14ac:dyDescent="0.2">
      <c r="A111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dienstverlening2021420223</v>
      </c>
      <c r="B1116" t="s">
        <v>29</v>
      </c>
      <c r="C1116" s="3">
        <v>44470</v>
      </c>
      <c r="D1116" s="3">
        <v>44743</v>
      </c>
      <c r="E1116">
        <v>3</v>
      </c>
      <c r="F1116">
        <v>3.136351719576719</v>
      </c>
      <c r="G1116">
        <v>3</v>
      </c>
      <c r="H1116">
        <v>0.13635171957671899</v>
      </c>
      <c r="I1116">
        <v>4.5450573192239663</v>
      </c>
      <c r="J1116">
        <v>0.13635171957671899</v>
      </c>
      <c r="K1116">
        <f>_xlfn.NORM.DIST(Table2[[#This Row],[Bias_RF]],AVERAGE(Table2[Bias_RF]),_xlfn.STDEV.P(Table2[Bias_RF]),FALSE)</f>
        <v>0.30327332771259874</v>
      </c>
      <c r="L1116">
        <f>VLOOKUP(Table2[[#This Row],[Key]],[1]!Table1[#Data],7,0)</f>
        <v>2.8887285019048798</v>
      </c>
      <c r="M1116">
        <f>VLOOKUP(Table2[[#This Row],[Key]],[1]!Table1[#Data],8,0)</f>
        <v>2.6333333333333302</v>
      </c>
      <c r="N1116">
        <f>Table2[[#This Row],[Auto Arima]]-Table2[[#This Row],[Actual]]</f>
        <v>-0.11127149809512016</v>
      </c>
      <c r="O1116">
        <f>_xlfn.NORM.DIST(Table2[[#This Row],[Bias_Arima]],AVERAGE(Table2[Bias_Arima]),_xlfn.STDEV.P(Table2[Bias_Arima]),FALSE)</f>
        <v>0.67745666446050135</v>
      </c>
      <c r="P1116">
        <f>Table2[[#This Row],[WA]]-Table2[[#This Row],[Actual]]</f>
        <v>-0.3666666666666698</v>
      </c>
      <c r="Q1116">
        <f>_xlfn.NORM.DIST(Table2[[#This Row],[Bias_WA]],AVERAGE(Table2[Bias_WA]),_xlfn.STDEV.P(Table2[Bias_WA]),FALSE)</f>
        <v>0.6414281109017782</v>
      </c>
      <c r="R1116">
        <f>ABS(Table2[[#This Row],[Bias_Arima]])</f>
        <v>0.11127149809512016</v>
      </c>
      <c r="S1116">
        <f>ABS(Table2[[#This Row],[Bias_WA]])</f>
        <v>0.3666666666666698</v>
      </c>
    </row>
    <row r="1117" spans="1:19" x14ac:dyDescent="0.2">
      <c r="A111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dienstverlening2021420224</v>
      </c>
      <c r="B1117" t="s">
        <v>29</v>
      </c>
      <c r="C1117" s="3">
        <v>44470</v>
      </c>
      <c r="D1117" s="3">
        <v>44835</v>
      </c>
      <c r="E1117">
        <v>4</v>
      </c>
      <c r="F1117">
        <v>3.1361739417989409</v>
      </c>
      <c r="G1117">
        <v>3.4</v>
      </c>
      <c r="H1117">
        <v>0.26382605820105848</v>
      </c>
      <c r="I1117">
        <v>7.7595899470899568</v>
      </c>
      <c r="J1117">
        <v>-0.26382605820105848</v>
      </c>
      <c r="K1117">
        <f>_xlfn.NORM.DIST(Table2[[#This Row],[Bias_RF]],AVERAGE(Table2[Bias_RF]),_xlfn.STDEV.P(Table2[Bias_RF]),FALSE)</f>
        <v>0.47241318931001103</v>
      </c>
      <c r="L1117">
        <f>VLOOKUP(Table2[[#This Row],[Key]],[1]!Table1[#Data],7,0)</f>
        <v>3.08872850190488</v>
      </c>
      <c r="M1117">
        <f>VLOOKUP(Table2[[#This Row],[Key]],[1]!Table1[#Data],8,0)</f>
        <v>2.86666666666666</v>
      </c>
      <c r="N1117">
        <f>Table2[[#This Row],[Auto Arima]]-Table2[[#This Row],[Actual]]</f>
        <v>-0.31127149809511989</v>
      </c>
      <c r="O1117">
        <f>_xlfn.NORM.DIST(Table2[[#This Row],[Bias_Arima]],AVERAGE(Table2[Bias_Arima]),_xlfn.STDEV.P(Table2[Bias_Arima]),FALSE)</f>
        <v>0.6615261359919733</v>
      </c>
      <c r="P1117">
        <f>Table2[[#This Row],[WA]]-Table2[[#This Row],[Actual]]</f>
        <v>-0.53333333333333988</v>
      </c>
      <c r="Q1117">
        <f>_xlfn.NORM.DIST(Table2[[#This Row],[Bias_WA]],AVERAGE(Table2[Bias_WA]),_xlfn.STDEV.P(Table2[Bias_WA]),FALSE)</f>
        <v>0.70331215638132416</v>
      </c>
      <c r="R1117">
        <f>ABS(Table2[[#This Row],[Bias_Arima]])</f>
        <v>0.31127149809511989</v>
      </c>
      <c r="S1117">
        <f>ABS(Table2[[#This Row],[Bias_WA]])</f>
        <v>0.53333333333333988</v>
      </c>
    </row>
    <row r="1118" spans="1:19" x14ac:dyDescent="0.2">
      <c r="A111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dienstverlening2021420231</v>
      </c>
      <c r="B1118" t="s">
        <v>29</v>
      </c>
      <c r="C1118" s="3">
        <v>44470</v>
      </c>
      <c r="D1118" s="3">
        <v>44927</v>
      </c>
      <c r="E1118">
        <v>5</v>
      </c>
      <c r="F1118">
        <v>3.14409537037037</v>
      </c>
      <c r="G1118">
        <v>3.4</v>
      </c>
      <c r="H1118">
        <v>0.25590462962963029</v>
      </c>
      <c r="I1118">
        <v>7.5266067538126578</v>
      </c>
      <c r="J1118">
        <v>-0.25590462962963029</v>
      </c>
      <c r="K1118">
        <f>_xlfn.NORM.DIST(Table2[[#This Row],[Bias_RF]],AVERAGE(Table2[Bias_RF]),_xlfn.STDEV.P(Table2[Bias_RF]),FALSE)</f>
        <v>0.46964890160217071</v>
      </c>
      <c r="L1118">
        <f>VLOOKUP(Table2[[#This Row],[Key]],[1]!Table1[#Data],7,0)</f>
        <v>2.98485295083605</v>
      </c>
      <c r="M1118">
        <f>VLOOKUP(Table2[[#This Row],[Key]],[1]!Table1[#Data],8,0)</f>
        <v>2.8333333333333299</v>
      </c>
      <c r="N1118">
        <f>Table2[[#This Row],[Auto Arima]]-Table2[[#This Row],[Actual]]</f>
        <v>-0.41514704916394995</v>
      </c>
      <c r="O1118">
        <f>_xlfn.NORM.DIST(Table2[[#This Row],[Bias_Arima]],AVERAGE(Table2[Bias_Arima]),_xlfn.STDEV.P(Table2[Bias_Arima]),FALSE)</f>
        <v>0.62403868563797116</v>
      </c>
      <c r="P1118">
        <f>Table2[[#This Row],[WA]]-Table2[[#This Row],[Actual]]</f>
        <v>-0.56666666666666998</v>
      </c>
      <c r="Q1118">
        <f>_xlfn.NORM.DIST(Table2[[#This Row],[Bias_WA]],AVERAGE(Table2[Bias_WA]),_xlfn.STDEV.P(Table2[Bias_WA]),FALSE)</f>
        <v>0.70881241059406874</v>
      </c>
      <c r="R1118">
        <f>ABS(Table2[[#This Row],[Bias_Arima]])</f>
        <v>0.41514704916394995</v>
      </c>
      <c r="S1118">
        <f>ABS(Table2[[#This Row],[Bias_WA]])</f>
        <v>0.56666666666666998</v>
      </c>
    </row>
    <row r="1119" spans="1:19" x14ac:dyDescent="0.2">
      <c r="A111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dienstverlening2021420232</v>
      </c>
      <c r="B1119" t="s">
        <v>29</v>
      </c>
      <c r="C1119" s="3">
        <v>44470</v>
      </c>
      <c r="D1119" s="3">
        <v>45017</v>
      </c>
      <c r="E1119">
        <v>6</v>
      </c>
      <c r="F1119">
        <v>3.14409537037037</v>
      </c>
      <c r="G1119">
        <v>3.1</v>
      </c>
      <c r="H1119">
        <v>4.409537037036948E-2</v>
      </c>
      <c r="I1119">
        <v>1.422431302269983</v>
      </c>
      <c r="J1119">
        <v>4.409537037036948E-2</v>
      </c>
      <c r="K1119">
        <f>_xlfn.NORM.DIST(Table2[[#This Row],[Bias_RF]],AVERAGE(Table2[Bias_RF]),_xlfn.STDEV.P(Table2[Bias_RF]),FALSE)</f>
        <v>0.34494011232235922</v>
      </c>
      <c r="L1119">
        <f>VLOOKUP(Table2[[#This Row],[Key]],[1]!Table1[#Data],7,0)</f>
        <v>2.6731730485709999</v>
      </c>
      <c r="M1119">
        <f>VLOOKUP(Table2[[#This Row],[Key]],[1]!Table1[#Data],8,0)</f>
        <v>2.6333333333333302</v>
      </c>
      <c r="N1119">
        <f>Table2[[#This Row],[Auto Arima]]-Table2[[#This Row],[Actual]]</f>
        <v>-0.42682695142900018</v>
      </c>
      <c r="O1119">
        <f>_xlfn.NORM.DIST(Table2[[#This Row],[Bias_Arima]],AVERAGE(Table2[Bias_Arima]),_xlfn.STDEV.P(Table2[Bias_Arima]),FALSE)</f>
        <v>0.61874109348512751</v>
      </c>
      <c r="P1119">
        <f>Table2[[#This Row],[WA]]-Table2[[#This Row],[Actual]]</f>
        <v>-0.46666666666666989</v>
      </c>
      <c r="Q1119">
        <f>_xlfn.NORM.DIST(Table2[[#This Row],[Bias_WA]],AVERAGE(Table2[Bias_WA]),_xlfn.STDEV.P(Table2[Bias_WA]),FALSE)</f>
        <v>0.68511725896976461</v>
      </c>
      <c r="R1119">
        <f>ABS(Table2[[#This Row],[Bias_Arima]])</f>
        <v>0.42682695142900018</v>
      </c>
      <c r="S1119">
        <f>ABS(Table2[[#This Row],[Bias_WA]])</f>
        <v>0.46666666666666989</v>
      </c>
    </row>
    <row r="1120" spans="1:19" x14ac:dyDescent="0.2">
      <c r="A112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dienstverlening2021420233</v>
      </c>
      <c r="B1120" t="s">
        <v>29</v>
      </c>
      <c r="C1120" s="3">
        <v>44470</v>
      </c>
      <c r="D1120" s="3">
        <v>45108</v>
      </c>
      <c r="E1120">
        <v>7</v>
      </c>
      <c r="F1120">
        <v>3.14409537037037</v>
      </c>
      <c r="G1120">
        <v>3.1</v>
      </c>
      <c r="H1120">
        <v>4.409537037036948E-2</v>
      </c>
      <c r="I1120">
        <v>1.422431302269983</v>
      </c>
      <c r="J1120">
        <v>4.409537037036948E-2</v>
      </c>
      <c r="K1120">
        <f>_xlfn.NORM.DIST(Table2[[#This Row],[Bias_RF]],AVERAGE(Table2[Bias_RF]),_xlfn.STDEV.P(Table2[Bias_RF]),FALSE)</f>
        <v>0.34494011232235922</v>
      </c>
      <c r="L1120">
        <f>VLOOKUP(Table2[[#This Row],[Key]],[1]!Table1[#Data],7,0)</f>
        <v>2.75225210736766</v>
      </c>
      <c r="M1120">
        <f>VLOOKUP(Table2[[#This Row],[Key]],[1]!Table1[#Data],8,0)</f>
        <v>2.6333333333333302</v>
      </c>
      <c r="N1120">
        <f>Table2[[#This Row],[Auto Arima]]-Table2[[#This Row],[Actual]]</f>
        <v>-0.34774789263234007</v>
      </c>
      <c r="O1120">
        <f>_xlfn.NORM.DIST(Table2[[#This Row],[Bias_Arima]],AVERAGE(Table2[Bias_Arima]),_xlfn.STDEV.P(Table2[Bias_Arima]),FALSE)</f>
        <v>0.65043746152379922</v>
      </c>
      <c r="P1120">
        <f>Table2[[#This Row],[WA]]-Table2[[#This Row],[Actual]]</f>
        <v>-0.46666666666666989</v>
      </c>
      <c r="Q1120">
        <f>_xlfn.NORM.DIST(Table2[[#This Row],[Bias_WA]],AVERAGE(Table2[Bias_WA]),_xlfn.STDEV.P(Table2[Bias_WA]),FALSE)</f>
        <v>0.68511725896976461</v>
      </c>
      <c r="R1120">
        <f>ABS(Table2[[#This Row],[Bias_Arima]])</f>
        <v>0.34774789263234007</v>
      </c>
      <c r="S1120">
        <f>ABS(Table2[[#This Row],[Bias_WA]])</f>
        <v>0.46666666666666989</v>
      </c>
    </row>
    <row r="1121" spans="1:19" x14ac:dyDescent="0.2">
      <c r="A112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dienstverlening2021420234</v>
      </c>
      <c r="B1121" t="s">
        <v>29</v>
      </c>
      <c r="C1121" s="3">
        <v>44470</v>
      </c>
      <c r="D1121" s="3">
        <v>45200</v>
      </c>
      <c r="E1121">
        <v>8</v>
      </c>
      <c r="F1121">
        <v>3.14409537037037</v>
      </c>
      <c r="G1121">
        <v>3.3</v>
      </c>
      <c r="H1121">
        <v>0.15590462962963031</v>
      </c>
      <c r="I1121">
        <v>4.7243827160494014</v>
      </c>
      <c r="J1121">
        <v>-0.15590462962963031</v>
      </c>
      <c r="K1121">
        <f>_xlfn.NORM.DIST(Table2[[#This Row],[Bias_RF]],AVERAGE(Table2[Bias_RF]),_xlfn.STDEV.P(Table2[Bias_RF]),FALSE)</f>
        <v>0.43173460600225477</v>
      </c>
      <c r="L1121">
        <f>VLOOKUP(Table2[[#This Row],[Key]],[1]!Table1[#Data],7,0)</f>
        <v>2.9522521073676602</v>
      </c>
      <c r="M1121">
        <f>VLOOKUP(Table2[[#This Row],[Key]],[1]!Table1[#Data],8,0)</f>
        <v>2.86666666666666</v>
      </c>
      <c r="N1121">
        <f>Table2[[#This Row],[Auto Arima]]-Table2[[#This Row],[Actual]]</f>
        <v>-0.34774789263233963</v>
      </c>
      <c r="O1121">
        <f>_xlfn.NORM.DIST(Table2[[#This Row],[Bias_Arima]],AVERAGE(Table2[Bias_Arima]),_xlfn.STDEV.P(Table2[Bias_Arima]),FALSE)</f>
        <v>0.65043746152379933</v>
      </c>
      <c r="P1121">
        <f>Table2[[#This Row],[WA]]-Table2[[#This Row],[Actual]]</f>
        <v>-0.43333333333333979</v>
      </c>
      <c r="Q1121">
        <f>_xlfn.NORM.DIST(Table2[[#This Row],[Bias_WA]],AVERAGE(Table2[Bias_WA]),_xlfn.STDEV.P(Table2[Bias_WA]),FALSE)</f>
        <v>0.67261241795071192</v>
      </c>
      <c r="R1121">
        <f>ABS(Table2[[#This Row],[Bias_Arima]])</f>
        <v>0.34774789263233963</v>
      </c>
      <c r="S1121">
        <f>ABS(Table2[[#This Row],[Bias_WA]])</f>
        <v>0.43333333333333979</v>
      </c>
    </row>
    <row r="1122" spans="1:19" x14ac:dyDescent="0.2">
      <c r="A112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dienstverlening2022120222</v>
      </c>
      <c r="B1122" t="s">
        <v>29</v>
      </c>
      <c r="C1122" s="3">
        <v>44562</v>
      </c>
      <c r="D1122" s="3">
        <v>44652</v>
      </c>
      <c r="E1122">
        <v>1</v>
      </c>
      <c r="F1122">
        <v>3.212906746031746</v>
      </c>
      <c r="G1122">
        <v>3.1</v>
      </c>
      <c r="H1122">
        <v>0.1129067460317454</v>
      </c>
      <c r="I1122">
        <v>3.6421530977982401</v>
      </c>
      <c r="J1122">
        <v>0.1129067460317454</v>
      </c>
      <c r="K1122">
        <f>_xlfn.NORM.DIST(Table2[[#This Row],[Bias_RF]],AVERAGE(Table2[Bias_RF]),_xlfn.STDEV.P(Table2[Bias_RF]),FALSE)</f>
        <v>0.31383213588075504</v>
      </c>
      <c r="L1122">
        <f>VLOOKUP(Table2[[#This Row],[Key]],[1]!Table1[#Data],7,0)</f>
        <v>2.88530348641217</v>
      </c>
      <c r="M1122">
        <f>VLOOKUP(Table2[[#This Row],[Key]],[1]!Table1[#Data],8,0)</f>
        <v>2.6333333333333302</v>
      </c>
      <c r="N1122">
        <f>Table2[[#This Row],[Auto Arima]]-Table2[[#This Row],[Actual]]</f>
        <v>-0.21469651358783004</v>
      </c>
      <c r="O1122">
        <f>_xlfn.NORM.DIST(Table2[[#This Row],[Bias_Arima]],AVERAGE(Table2[Bias_Arima]),_xlfn.STDEV.P(Table2[Bias_Arima]),FALSE)</f>
        <v>0.67897815548031903</v>
      </c>
      <c r="P1122">
        <f>Table2[[#This Row],[WA]]-Table2[[#This Row],[Actual]]</f>
        <v>-0.46666666666666989</v>
      </c>
      <c r="Q1122">
        <f>_xlfn.NORM.DIST(Table2[[#This Row],[Bias_WA]],AVERAGE(Table2[Bias_WA]),_xlfn.STDEV.P(Table2[Bias_WA]),FALSE)</f>
        <v>0.68511725896976461</v>
      </c>
      <c r="R1122">
        <f>ABS(Table2[[#This Row],[Bias_Arima]])</f>
        <v>0.21469651358783004</v>
      </c>
      <c r="S1122">
        <f>ABS(Table2[[#This Row],[Bias_WA]])</f>
        <v>0.46666666666666989</v>
      </c>
    </row>
    <row r="1123" spans="1:19" x14ac:dyDescent="0.2">
      <c r="A112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dienstverlening2022120223</v>
      </c>
      <c r="B1123" t="s">
        <v>29</v>
      </c>
      <c r="C1123" s="3">
        <v>44562</v>
      </c>
      <c r="D1123" s="3">
        <v>44743</v>
      </c>
      <c r="E1123">
        <v>2</v>
      </c>
      <c r="F1123">
        <v>3.205656746031746</v>
      </c>
      <c r="G1123">
        <v>3</v>
      </c>
      <c r="H1123">
        <v>0.20565674603174561</v>
      </c>
      <c r="I1123">
        <v>6.8552248677248517</v>
      </c>
      <c r="J1123">
        <v>0.20565674603174561</v>
      </c>
      <c r="K1123">
        <f>_xlfn.NORM.DIST(Table2[[#This Row],[Bias_RF]],AVERAGE(Table2[Bias_RF]),_xlfn.STDEV.P(Table2[Bias_RF]),FALSE)</f>
        <v>0.27245057502287723</v>
      </c>
      <c r="L1123">
        <f>VLOOKUP(Table2[[#This Row],[Key]],[1]!Table1[#Data],7,0)</f>
        <v>2.9550606433874602</v>
      </c>
      <c r="M1123">
        <f>VLOOKUP(Table2[[#This Row],[Key]],[1]!Table1[#Data],8,0)</f>
        <v>2.6333333333333302</v>
      </c>
      <c r="N1123">
        <f>Table2[[#This Row],[Auto Arima]]-Table2[[#This Row],[Actual]]</f>
        <v>-4.4939356612539783E-2</v>
      </c>
      <c r="O1123">
        <f>_xlfn.NORM.DIST(Table2[[#This Row],[Bias_Arima]],AVERAGE(Table2[Bias_Arima]),_xlfn.STDEV.P(Table2[Bias_Arima]),FALSE)</f>
        <v>0.66547757651093542</v>
      </c>
      <c r="P1123">
        <f>Table2[[#This Row],[WA]]-Table2[[#This Row],[Actual]]</f>
        <v>-0.3666666666666698</v>
      </c>
      <c r="Q1123">
        <f>_xlfn.NORM.DIST(Table2[[#This Row],[Bias_WA]],AVERAGE(Table2[Bias_WA]),_xlfn.STDEV.P(Table2[Bias_WA]),FALSE)</f>
        <v>0.6414281109017782</v>
      </c>
      <c r="R1123">
        <f>ABS(Table2[[#This Row],[Bias_Arima]])</f>
        <v>4.4939356612539783E-2</v>
      </c>
      <c r="S1123">
        <f>ABS(Table2[[#This Row],[Bias_WA]])</f>
        <v>0.3666666666666698</v>
      </c>
    </row>
    <row r="1124" spans="1:19" x14ac:dyDescent="0.2">
      <c r="A112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dienstverlening2022120224</v>
      </c>
      <c r="B1124" t="s">
        <v>29</v>
      </c>
      <c r="C1124" s="3">
        <v>44562</v>
      </c>
      <c r="D1124" s="3">
        <v>44835</v>
      </c>
      <c r="E1124">
        <v>3</v>
      </c>
      <c r="F1124">
        <v>3.2342890211640212</v>
      </c>
      <c r="G1124">
        <v>3.4</v>
      </c>
      <c r="H1124">
        <v>0.16571097883597921</v>
      </c>
      <c r="I1124">
        <v>4.8738523187052696</v>
      </c>
      <c r="J1124">
        <v>-0.16571097883597921</v>
      </c>
      <c r="K1124">
        <f>_xlfn.NORM.DIST(Table2[[#This Row],[Bias_RF]],AVERAGE(Table2[Bias_RF]),_xlfn.STDEV.P(Table2[Bias_RF]),FALSE)</f>
        <v>0.43567316753844831</v>
      </c>
      <c r="L1124">
        <f>VLOOKUP(Table2[[#This Row],[Key]],[1]!Table1[#Data],7,0)</f>
        <v>3.15506064338746</v>
      </c>
      <c r="M1124">
        <f>VLOOKUP(Table2[[#This Row],[Key]],[1]!Table1[#Data],8,0)</f>
        <v>2.86666666666666</v>
      </c>
      <c r="N1124">
        <f>Table2[[#This Row],[Auto Arima]]-Table2[[#This Row],[Actual]]</f>
        <v>-0.24493935661253996</v>
      </c>
      <c r="O1124">
        <f>_xlfn.NORM.DIST(Table2[[#This Row],[Bias_Arima]],AVERAGE(Table2[Bias_Arima]),_xlfn.STDEV.P(Table2[Bias_Arima]),FALSE)</f>
        <v>0.67543480651359167</v>
      </c>
      <c r="P1124">
        <f>Table2[[#This Row],[WA]]-Table2[[#This Row],[Actual]]</f>
        <v>-0.53333333333333988</v>
      </c>
      <c r="Q1124">
        <f>_xlfn.NORM.DIST(Table2[[#This Row],[Bias_WA]],AVERAGE(Table2[Bias_WA]),_xlfn.STDEV.P(Table2[Bias_WA]),FALSE)</f>
        <v>0.70331215638132416</v>
      </c>
      <c r="R1124">
        <f>ABS(Table2[[#This Row],[Bias_Arima]])</f>
        <v>0.24493935661253996</v>
      </c>
      <c r="S1124">
        <f>ABS(Table2[[#This Row],[Bias_WA]])</f>
        <v>0.53333333333333988</v>
      </c>
    </row>
    <row r="1125" spans="1:19" x14ac:dyDescent="0.2">
      <c r="A112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dienstverlening2022120231</v>
      </c>
      <c r="B1125" t="s">
        <v>29</v>
      </c>
      <c r="C1125" s="3">
        <v>44562</v>
      </c>
      <c r="D1125" s="3">
        <v>44927</v>
      </c>
      <c r="E1125">
        <v>4</v>
      </c>
      <c r="F1125">
        <v>3.2333503968253958</v>
      </c>
      <c r="G1125">
        <v>3.4</v>
      </c>
      <c r="H1125">
        <v>0.16664960317460409</v>
      </c>
      <c r="I1125">
        <v>4.901458916900121</v>
      </c>
      <c r="J1125">
        <v>-0.16664960317460409</v>
      </c>
      <c r="K1125">
        <f>_xlfn.NORM.DIST(Table2[[#This Row],[Bias_RF]],AVERAGE(Table2[Bias_RF]),_xlfn.STDEV.P(Table2[Bias_RF]),FALSE)</f>
        <v>0.43604791848665342</v>
      </c>
      <c r="L1125">
        <f>VLOOKUP(Table2[[#This Row],[Key]],[1]!Table1[#Data],7,0)</f>
        <v>3.4181506863329401</v>
      </c>
      <c r="M1125">
        <f>VLOOKUP(Table2[[#This Row],[Key]],[1]!Table1[#Data],8,0)</f>
        <v>3.0333333333333301</v>
      </c>
      <c r="N1125">
        <f>Table2[[#This Row],[Auto Arima]]-Table2[[#This Row],[Actual]]</f>
        <v>1.8150686332940147E-2</v>
      </c>
      <c r="O1125">
        <f>_xlfn.NORM.DIST(Table2[[#This Row],[Bias_Arima]],AVERAGE(Table2[Bias_Arima]),_xlfn.STDEV.P(Table2[Bias_Arima]),FALSE)</f>
        <v>0.6465449840510028</v>
      </c>
      <c r="P1125">
        <f>Table2[[#This Row],[WA]]-Table2[[#This Row],[Actual]]</f>
        <v>-0.3666666666666698</v>
      </c>
      <c r="Q1125">
        <f>_xlfn.NORM.DIST(Table2[[#This Row],[Bias_WA]],AVERAGE(Table2[Bias_WA]),_xlfn.STDEV.P(Table2[Bias_WA]),FALSE)</f>
        <v>0.6414281109017782</v>
      </c>
      <c r="R1125">
        <f>ABS(Table2[[#This Row],[Bias_Arima]])</f>
        <v>1.8150686332940147E-2</v>
      </c>
      <c r="S1125">
        <f>ABS(Table2[[#This Row],[Bias_WA]])</f>
        <v>0.3666666666666698</v>
      </c>
    </row>
    <row r="1126" spans="1:19" x14ac:dyDescent="0.2">
      <c r="A112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dienstverlening2022120232</v>
      </c>
      <c r="B1126" t="s">
        <v>29</v>
      </c>
      <c r="C1126" s="3">
        <v>44562</v>
      </c>
      <c r="D1126" s="3">
        <v>45017</v>
      </c>
      <c r="E1126">
        <v>5</v>
      </c>
      <c r="F1126">
        <v>3.2333503968253958</v>
      </c>
      <c r="G1126">
        <v>3.1</v>
      </c>
      <c r="H1126">
        <v>0.13335039682539571</v>
      </c>
      <c r="I1126">
        <v>4.3016257040450236</v>
      </c>
      <c r="J1126">
        <v>0.13335039682539571</v>
      </c>
      <c r="K1126">
        <f>_xlfn.NORM.DIST(Table2[[#This Row],[Bias_RF]],AVERAGE(Table2[Bias_RF]),_xlfn.STDEV.P(Table2[Bias_RF]),FALSE)</f>
        <v>0.30462240983381539</v>
      </c>
      <c r="L1126">
        <f>VLOOKUP(Table2[[#This Row],[Key]],[1]!Table1[#Data],7,0)</f>
        <v>2.7773300344834602</v>
      </c>
      <c r="M1126">
        <f>VLOOKUP(Table2[[#This Row],[Key]],[1]!Table1[#Data],8,0)</f>
        <v>2.6333333333333302</v>
      </c>
      <c r="N1126">
        <f>Table2[[#This Row],[Auto Arima]]-Table2[[#This Row],[Actual]]</f>
        <v>-0.32266996551653992</v>
      </c>
      <c r="O1126">
        <f>_xlfn.NORM.DIST(Table2[[#This Row],[Bias_Arima]],AVERAGE(Table2[Bias_Arima]),_xlfn.STDEV.P(Table2[Bias_Arima]),FALSE)</f>
        <v>0.65831493706790767</v>
      </c>
      <c r="P1126">
        <f>Table2[[#This Row],[WA]]-Table2[[#This Row],[Actual]]</f>
        <v>-0.46666666666666989</v>
      </c>
      <c r="Q1126">
        <f>_xlfn.NORM.DIST(Table2[[#This Row],[Bias_WA]],AVERAGE(Table2[Bias_WA]),_xlfn.STDEV.P(Table2[Bias_WA]),FALSE)</f>
        <v>0.68511725896976461</v>
      </c>
      <c r="R1126">
        <f>ABS(Table2[[#This Row],[Bias_Arima]])</f>
        <v>0.32266996551653992</v>
      </c>
      <c r="S1126">
        <f>ABS(Table2[[#This Row],[Bias_WA]])</f>
        <v>0.46666666666666989</v>
      </c>
    </row>
    <row r="1127" spans="1:19" x14ac:dyDescent="0.2">
      <c r="A112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dienstverlening2022120233</v>
      </c>
      <c r="B1127" t="s">
        <v>29</v>
      </c>
      <c r="C1127" s="3">
        <v>44562</v>
      </c>
      <c r="D1127" s="3">
        <v>45108</v>
      </c>
      <c r="E1127">
        <v>6</v>
      </c>
      <c r="F1127">
        <v>3.2333503968253958</v>
      </c>
      <c r="G1127">
        <v>3.1</v>
      </c>
      <c r="H1127">
        <v>0.13335039682539571</v>
      </c>
      <c r="I1127">
        <v>4.3016257040450236</v>
      </c>
      <c r="J1127">
        <v>0.13335039682539571</v>
      </c>
      <c r="K1127">
        <f>_xlfn.NORM.DIST(Table2[[#This Row],[Bias_RF]],AVERAGE(Table2[Bias_RF]),_xlfn.STDEV.P(Table2[Bias_RF]),FALSE)</f>
        <v>0.30462240983381539</v>
      </c>
      <c r="L1127">
        <f>VLOOKUP(Table2[[#This Row],[Key]],[1]!Table1[#Data],7,0)</f>
        <v>2.8470871914587499</v>
      </c>
      <c r="M1127">
        <f>VLOOKUP(Table2[[#This Row],[Key]],[1]!Table1[#Data],8,0)</f>
        <v>2.6333333333333302</v>
      </c>
      <c r="N1127">
        <f>Table2[[#This Row],[Auto Arima]]-Table2[[#This Row],[Actual]]</f>
        <v>-0.2529128085412502</v>
      </c>
      <c r="O1127">
        <f>_xlfn.NORM.DIST(Table2[[#This Row],[Bias_Arima]],AVERAGE(Table2[Bias_Arima]),_xlfn.STDEV.P(Table2[Bias_Arima]),FALSE)</f>
        <v>0.67420438379967862</v>
      </c>
      <c r="P1127">
        <f>Table2[[#This Row],[WA]]-Table2[[#This Row],[Actual]]</f>
        <v>-0.46666666666666989</v>
      </c>
      <c r="Q1127">
        <f>_xlfn.NORM.DIST(Table2[[#This Row],[Bias_WA]],AVERAGE(Table2[Bias_WA]),_xlfn.STDEV.P(Table2[Bias_WA]),FALSE)</f>
        <v>0.68511725896976461</v>
      </c>
      <c r="R1127">
        <f>ABS(Table2[[#This Row],[Bias_Arima]])</f>
        <v>0.2529128085412502</v>
      </c>
      <c r="S1127">
        <f>ABS(Table2[[#This Row],[Bias_WA]])</f>
        <v>0.46666666666666989</v>
      </c>
    </row>
    <row r="1128" spans="1:19" x14ac:dyDescent="0.2">
      <c r="A112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dienstverlening2022120234</v>
      </c>
      <c r="B1128" t="s">
        <v>29</v>
      </c>
      <c r="C1128" s="3">
        <v>44562</v>
      </c>
      <c r="D1128" s="3">
        <v>45200</v>
      </c>
      <c r="E1128">
        <v>7</v>
      </c>
      <c r="F1128">
        <v>3.2333503968253958</v>
      </c>
      <c r="G1128">
        <v>3.3</v>
      </c>
      <c r="H1128">
        <v>6.6649603174604E-2</v>
      </c>
      <c r="I1128">
        <v>2.0196849446849701</v>
      </c>
      <c r="J1128">
        <v>-6.6649603174604E-2</v>
      </c>
      <c r="K1128">
        <f>_xlfn.NORM.DIST(Table2[[#This Row],[Bias_RF]],AVERAGE(Table2[Bias_RF]),_xlfn.STDEV.P(Table2[Bias_RF]),FALSE)</f>
        <v>0.39421231024381959</v>
      </c>
      <c r="L1128">
        <f>VLOOKUP(Table2[[#This Row],[Key]],[1]!Table1[#Data],7,0)</f>
        <v>3.0470871914587501</v>
      </c>
      <c r="M1128">
        <f>VLOOKUP(Table2[[#This Row],[Key]],[1]!Table1[#Data],8,0)</f>
        <v>2.86666666666666</v>
      </c>
      <c r="N1128">
        <f>Table2[[#This Row],[Auto Arima]]-Table2[[#This Row],[Actual]]</f>
        <v>-0.25291280854124976</v>
      </c>
      <c r="O1128">
        <f>_xlfn.NORM.DIST(Table2[[#This Row],[Bias_Arima]],AVERAGE(Table2[Bias_Arima]),_xlfn.STDEV.P(Table2[Bias_Arima]),FALSE)</f>
        <v>0.67420438379967873</v>
      </c>
      <c r="P1128">
        <f>Table2[[#This Row],[WA]]-Table2[[#This Row],[Actual]]</f>
        <v>-0.43333333333333979</v>
      </c>
      <c r="Q1128">
        <f>_xlfn.NORM.DIST(Table2[[#This Row],[Bias_WA]],AVERAGE(Table2[Bias_WA]),_xlfn.STDEV.P(Table2[Bias_WA]),FALSE)</f>
        <v>0.67261241795071192</v>
      </c>
      <c r="R1128">
        <f>ABS(Table2[[#This Row],[Bias_Arima]])</f>
        <v>0.25291280854124976</v>
      </c>
      <c r="S1128">
        <f>ABS(Table2[[#This Row],[Bias_WA]])</f>
        <v>0.43333333333333979</v>
      </c>
    </row>
    <row r="1129" spans="1:19" x14ac:dyDescent="0.2">
      <c r="A112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dienstverlening2022120241</v>
      </c>
      <c r="B1129" t="s">
        <v>29</v>
      </c>
      <c r="C1129" s="3">
        <v>44562</v>
      </c>
      <c r="D1129" s="3">
        <v>45292</v>
      </c>
      <c r="E1129">
        <v>8</v>
      </c>
      <c r="F1129">
        <v>3.2333503968253958</v>
      </c>
      <c r="G1129">
        <v>4</v>
      </c>
      <c r="H1129">
        <v>0.76664960317460418</v>
      </c>
      <c r="I1129">
        <v>19.1662400793651</v>
      </c>
      <c r="J1129">
        <v>-0.76664960317460418</v>
      </c>
      <c r="K1129">
        <f>_xlfn.NORM.DIST(Table2[[#This Row],[Bias_RF]],AVERAGE(Table2[Bias_RF]),_xlfn.STDEV.P(Table2[Bias_RF]),FALSE)</f>
        <v>0.53930767634015464</v>
      </c>
      <c r="L1129">
        <f>VLOOKUP(Table2[[#This Row],[Key]],[1]!Table1[#Data],7,0)</f>
        <v>3.2960600339230499</v>
      </c>
      <c r="M1129">
        <f>VLOOKUP(Table2[[#This Row],[Key]],[1]!Table1[#Data],8,0)</f>
        <v>3.0333333333333301</v>
      </c>
      <c r="N1129">
        <f>Table2[[#This Row],[Auto Arima]]-Table2[[#This Row],[Actual]]</f>
        <v>-0.70393996607695009</v>
      </c>
      <c r="O1129">
        <f>_xlfn.NORM.DIST(Table2[[#This Row],[Bias_Arima]],AVERAGE(Table2[Bias_Arima]),_xlfn.STDEV.P(Table2[Bias_Arima]),FALSE)</f>
        <v>0.44981938652108888</v>
      </c>
      <c r="P1129">
        <f>Table2[[#This Row],[WA]]-Table2[[#This Row],[Actual]]</f>
        <v>-0.96666666666666989</v>
      </c>
      <c r="Q1129">
        <f>_xlfn.NORM.DIST(Table2[[#This Row],[Bias_WA]],AVERAGE(Table2[Bias_WA]),_xlfn.STDEV.P(Table2[Bias_WA]),FALSE)</f>
        <v>0.59032583876504297</v>
      </c>
      <c r="R1129">
        <f>ABS(Table2[[#This Row],[Bias_Arima]])</f>
        <v>0.70393996607695009</v>
      </c>
      <c r="S1129">
        <f>ABS(Table2[[#This Row],[Bias_WA]])</f>
        <v>0.96666666666666989</v>
      </c>
    </row>
    <row r="1130" spans="1:19" x14ac:dyDescent="0.2">
      <c r="A113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dienstverlening2022220223</v>
      </c>
      <c r="B1130" t="s">
        <v>29</v>
      </c>
      <c r="C1130" s="3">
        <v>44652</v>
      </c>
      <c r="D1130" s="3">
        <v>44743</v>
      </c>
      <c r="E1130">
        <v>1</v>
      </c>
      <c r="F1130">
        <v>3.166516065416066</v>
      </c>
      <c r="G1130">
        <v>3</v>
      </c>
      <c r="H1130">
        <v>0.16651606541606559</v>
      </c>
      <c r="I1130">
        <v>5.5505355138688506</v>
      </c>
      <c r="J1130">
        <v>0.16651606541606559</v>
      </c>
      <c r="K1130">
        <f>_xlfn.NORM.DIST(Table2[[#This Row],[Bias_RF]],AVERAGE(Table2[Bias_RF]),_xlfn.STDEV.P(Table2[Bias_RF]),FALSE)</f>
        <v>0.28977082417642563</v>
      </c>
      <c r="L1130">
        <f>VLOOKUP(Table2[[#This Row],[Key]],[1]!Table1[#Data],7,0)</f>
        <v>2.98646664986035</v>
      </c>
      <c r="M1130">
        <f>VLOOKUP(Table2[[#This Row],[Key]],[1]!Table1[#Data],8,0)</f>
        <v>2.6333333333333302</v>
      </c>
      <c r="N1130">
        <f>Table2[[#This Row],[Auto Arima]]-Table2[[#This Row],[Actual]]</f>
        <v>-1.3533350139649958E-2</v>
      </c>
      <c r="O1130">
        <f>_xlfn.NORM.DIST(Table2[[#This Row],[Bias_Arima]],AVERAGE(Table2[Bias_Arima]),_xlfn.STDEV.P(Table2[Bias_Arima]),FALSE)</f>
        <v>0.65693617963520967</v>
      </c>
      <c r="P1130">
        <f>Table2[[#This Row],[WA]]-Table2[[#This Row],[Actual]]</f>
        <v>-0.3666666666666698</v>
      </c>
      <c r="Q1130">
        <f>_xlfn.NORM.DIST(Table2[[#This Row],[Bias_WA]],AVERAGE(Table2[Bias_WA]),_xlfn.STDEV.P(Table2[Bias_WA]),FALSE)</f>
        <v>0.6414281109017782</v>
      </c>
      <c r="R1130">
        <f>ABS(Table2[[#This Row],[Bias_Arima]])</f>
        <v>1.3533350139649958E-2</v>
      </c>
      <c r="S1130">
        <f>ABS(Table2[[#This Row],[Bias_WA]])</f>
        <v>0.3666666666666698</v>
      </c>
    </row>
    <row r="1131" spans="1:19" x14ac:dyDescent="0.2">
      <c r="A113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dienstverlening2022220224</v>
      </c>
      <c r="B1131" t="s">
        <v>29</v>
      </c>
      <c r="C1131" s="3">
        <v>44652</v>
      </c>
      <c r="D1131" s="3">
        <v>44835</v>
      </c>
      <c r="E1131">
        <v>2</v>
      </c>
      <c r="F1131">
        <v>3.2064621452621451</v>
      </c>
      <c r="G1131">
        <v>3.4</v>
      </c>
      <c r="H1131">
        <v>0.19353785473785479</v>
      </c>
      <c r="I1131">
        <v>5.6922898452310227</v>
      </c>
      <c r="J1131">
        <v>-0.19353785473785479</v>
      </c>
      <c r="K1131">
        <f>_xlfn.NORM.DIST(Table2[[#This Row],[Bias_RF]],AVERAGE(Table2[Bias_RF]),_xlfn.STDEV.P(Table2[Bias_RF]),FALSE)</f>
        <v>0.44660867025396556</v>
      </c>
      <c r="L1131">
        <f>VLOOKUP(Table2[[#This Row],[Key]],[1]!Table1[#Data],7,0)</f>
        <v>3.1864666498603502</v>
      </c>
      <c r="M1131">
        <f>VLOOKUP(Table2[[#This Row],[Key]],[1]!Table1[#Data],8,0)</f>
        <v>2.86666666666666</v>
      </c>
      <c r="N1131">
        <f>Table2[[#This Row],[Auto Arima]]-Table2[[#This Row],[Actual]]</f>
        <v>-0.21353335013964969</v>
      </c>
      <c r="O1131">
        <f>_xlfn.NORM.DIST(Table2[[#This Row],[Bias_Arima]],AVERAGE(Table2[Bias_Arima]),_xlfn.STDEV.P(Table2[Bias_Arima]),FALSE)</f>
        <v>0.67907867123818699</v>
      </c>
      <c r="P1131">
        <f>Table2[[#This Row],[WA]]-Table2[[#This Row],[Actual]]</f>
        <v>-0.53333333333333988</v>
      </c>
      <c r="Q1131">
        <f>_xlfn.NORM.DIST(Table2[[#This Row],[Bias_WA]],AVERAGE(Table2[Bias_WA]),_xlfn.STDEV.P(Table2[Bias_WA]),FALSE)</f>
        <v>0.70331215638132416</v>
      </c>
      <c r="R1131">
        <f>ABS(Table2[[#This Row],[Bias_Arima]])</f>
        <v>0.21353335013964969</v>
      </c>
      <c r="S1131">
        <f>ABS(Table2[[#This Row],[Bias_WA]])</f>
        <v>0.53333333333333988</v>
      </c>
    </row>
    <row r="1132" spans="1:19" x14ac:dyDescent="0.2">
      <c r="A113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dienstverlening2022220231</v>
      </c>
      <c r="B1132" t="s">
        <v>29</v>
      </c>
      <c r="C1132" s="3">
        <v>44652</v>
      </c>
      <c r="D1132" s="3">
        <v>44927</v>
      </c>
      <c r="E1132">
        <v>3</v>
      </c>
      <c r="F1132">
        <v>3.236299711399711</v>
      </c>
      <c r="G1132">
        <v>3.4</v>
      </c>
      <c r="H1132">
        <v>0.16370028860028901</v>
      </c>
      <c r="I1132">
        <v>4.8147143705967341</v>
      </c>
      <c r="J1132">
        <v>-0.16370028860028901</v>
      </c>
      <c r="K1132">
        <f>_xlfn.NORM.DIST(Table2[[#This Row],[Bias_RF]],AVERAGE(Table2[Bias_RF]),_xlfn.STDEV.P(Table2[Bias_RF]),FALSE)</f>
        <v>0.43486906108322126</v>
      </c>
      <c r="L1132">
        <f>VLOOKUP(Table2[[#This Row],[Key]],[1]!Table1[#Data],7,0)</f>
        <v>3.4398158405721402</v>
      </c>
      <c r="M1132">
        <f>VLOOKUP(Table2[[#This Row],[Key]],[1]!Table1[#Data],8,0)</f>
        <v>3.0333333333333301</v>
      </c>
      <c r="N1132">
        <f>Table2[[#This Row],[Auto Arima]]-Table2[[#This Row],[Actual]]</f>
        <v>3.9815840572140271E-2</v>
      </c>
      <c r="O1132">
        <f>_xlfn.NORM.DIST(Table2[[#This Row],[Bias_Arima]],AVERAGE(Table2[Bias_Arima]),_xlfn.STDEV.P(Table2[Bias_Arima]),FALSE)</f>
        <v>0.63845859883854994</v>
      </c>
      <c r="P1132">
        <f>Table2[[#This Row],[WA]]-Table2[[#This Row],[Actual]]</f>
        <v>-0.3666666666666698</v>
      </c>
      <c r="Q1132">
        <f>_xlfn.NORM.DIST(Table2[[#This Row],[Bias_WA]],AVERAGE(Table2[Bias_WA]),_xlfn.STDEV.P(Table2[Bias_WA]),FALSE)</f>
        <v>0.6414281109017782</v>
      </c>
      <c r="R1132">
        <f>ABS(Table2[[#This Row],[Bias_Arima]])</f>
        <v>3.9815840572140271E-2</v>
      </c>
      <c r="S1132">
        <f>ABS(Table2[[#This Row],[Bias_WA]])</f>
        <v>0.3666666666666698</v>
      </c>
    </row>
    <row r="1133" spans="1:19" x14ac:dyDescent="0.2">
      <c r="A113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dienstverlening2022220232</v>
      </c>
      <c r="B1133" t="s">
        <v>29</v>
      </c>
      <c r="C1133" s="3">
        <v>44652</v>
      </c>
      <c r="D1133" s="3">
        <v>45017</v>
      </c>
      <c r="E1133">
        <v>4</v>
      </c>
      <c r="F1133">
        <v>3.2349663780663782</v>
      </c>
      <c r="G1133">
        <v>3.1</v>
      </c>
      <c r="H1133">
        <v>0.13496637806637771</v>
      </c>
      <c r="I1133">
        <v>4.3537541311734733</v>
      </c>
      <c r="J1133">
        <v>0.13496637806637771</v>
      </c>
      <c r="K1133">
        <f>_xlfn.NORM.DIST(Table2[[#This Row],[Bias_RF]],AVERAGE(Table2[Bias_RF]),_xlfn.STDEV.P(Table2[Bias_RF]),FALSE)</f>
        <v>0.30389592495092255</v>
      </c>
      <c r="L1133">
        <f>VLOOKUP(Table2[[#This Row],[Key]],[1]!Table1[#Data],7,0)</f>
        <v>3.01315727196689</v>
      </c>
      <c r="M1133">
        <f>VLOOKUP(Table2[[#This Row],[Key]],[1]!Table1[#Data],8,0)</f>
        <v>2.7666666666666599</v>
      </c>
      <c r="N1133">
        <f>Table2[[#This Row],[Auto Arima]]-Table2[[#This Row],[Actual]]</f>
        <v>-8.6842728033110106E-2</v>
      </c>
      <c r="O1133">
        <f>_xlfn.NORM.DIST(Table2[[#This Row],[Bias_Arima]],AVERAGE(Table2[Bias_Arima]),_xlfn.STDEV.P(Table2[Bias_Arima]),FALSE)</f>
        <v>0.6740243848593277</v>
      </c>
      <c r="P1133">
        <f>Table2[[#This Row],[WA]]-Table2[[#This Row],[Actual]]</f>
        <v>-0.33333333333334014</v>
      </c>
      <c r="Q1133">
        <f>_xlfn.NORM.DIST(Table2[[#This Row],[Bias_WA]],AVERAGE(Table2[Bias_WA]),_xlfn.STDEV.P(Table2[Bias_WA]),FALSE)</f>
        <v>0.62306179826912544</v>
      </c>
      <c r="R1133">
        <f>ABS(Table2[[#This Row],[Bias_Arima]])</f>
        <v>8.6842728033110106E-2</v>
      </c>
      <c r="S1133">
        <f>ABS(Table2[[#This Row],[Bias_WA]])</f>
        <v>0.33333333333334014</v>
      </c>
    </row>
    <row r="1134" spans="1:19" x14ac:dyDescent="0.2">
      <c r="A113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dienstverlening2022220233</v>
      </c>
      <c r="B1134" t="s">
        <v>29</v>
      </c>
      <c r="C1134" s="3">
        <v>44652</v>
      </c>
      <c r="D1134" s="3">
        <v>45108</v>
      </c>
      <c r="E1134">
        <v>5</v>
      </c>
      <c r="F1134">
        <v>3.2349663780663782</v>
      </c>
      <c r="G1134">
        <v>3.1</v>
      </c>
      <c r="H1134">
        <v>0.13496637806637771</v>
      </c>
      <c r="I1134">
        <v>4.3537541311734733</v>
      </c>
      <c r="J1134">
        <v>0.13496637806637771</v>
      </c>
      <c r="K1134">
        <f>_xlfn.NORM.DIST(Table2[[#This Row],[Bias_RF]],AVERAGE(Table2[Bias_RF]),_xlfn.STDEV.P(Table2[Bias_RF]),FALSE)</f>
        <v>0.30389592495092255</v>
      </c>
      <c r="L1134">
        <f>VLOOKUP(Table2[[#This Row],[Key]],[1]!Table1[#Data],7,0)</f>
        <v>2.8996239218272399</v>
      </c>
      <c r="M1134">
        <f>VLOOKUP(Table2[[#This Row],[Key]],[1]!Table1[#Data],8,0)</f>
        <v>2.6333333333333302</v>
      </c>
      <c r="N1134">
        <f>Table2[[#This Row],[Auto Arima]]-Table2[[#This Row],[Actual]]</f>
        <v>-0.20037607817276015</v>
      </c>
      <c r="O1134">
        <f>_xlfn.NORM.DIST(Table2[[#This Row],[Bias_Arima]],AVERAGE(Table2[Bias_Arima]),_xlfn.STDEV.P(Table2[Bias_Arima]),FALSE)</f>
        <v>0.68003004510332909</v>
      </c>
      <c r="P1134">
        <f>Table2[[#This Row],[WA]]-Table2[[#This Row],[Actual]]</f>
        <v>-0.46666666666666989</v>
      </c>
      <c r="Q1134">
        <f>_xlfn.NORM.DIST(Table2[[#This Row],[Bias_WA]],AVERAGE(Table2[Bias_WA]),_xlfn.STDEV.P(Table2[Bias_WA]),FALSE)</f>
        <v>0.68511725896976461</v>
      </c>
      <c r="R1134">
        <f>ABS(Table2[[#This Row],[Bias_Arima]])</f>
        <v>0.20037607817276015</v>
      </c>
      <c r="S1134">
        <f>ABS(Table2[[#This Row],[Bias_WA]])</f>
        <v>0.46666666666666989</v>
      </c>
    </row>
    <row r="1135" spans="1:19" x14ac:dyDescent="0.2">
      <c r="A113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dienstverlening2022220234</v>
      </c>
      <c r="B1135" t="s">
        <v>29</v>
      </c>
      <c r="C1135" s="3">
        <v>44652</v>
      </c>
      <c r="D1135" s="3">
        <v>45200</v>
      </c>
      <c r="E1135">
        <v>6</v>
      </c>
      <c r="F1135">
        <v>3.2349663780663782</v>
      </c>
      <c r="G1135">
        <v>3.3</v>
      </c>
      <c r="H1135">
        <v>6.5033621933622054E-2</v>
      </c>
      <c r="I1135">
        <v>1.9707158161703651</v>
      </c>
      <c r="J1135">
        <v>-6.5033621933622054E-2</v>
      </c>
      <c r="K1135">
        <f>_xlfn.NORM.DIST(Table2[[#This Row],[Bias_RF]],AVERAGE(Table2[Bias_RF]),_xlfn.STDEV.P(Table2[Bias_RF]),FALSE)</f>
        <v>0.3935098858514699</v>
      </c>
      <c r="L1135">
        <f>VLOOKUP(Table2[[#This Row],[Key]],[1]!Table1[#Data],7,0)</f>
        <v>3.0996239218272401</v>
      </c>
      <c r="M1135">
        <f>VLOOKUP(Table2[[#This Row],[Key]],[1]!Table1[#Data],8,0)</f>
        <v>2.86666666666666</v>
      </c>
      <c r="N1135">
        <f>Table2[[#This Row],[Auto Arima]]-Table2[[#This Row],[Actual]]</f>
        <v>-0.20037607817275971</v>
      </c>
      <c r="O1135">
        <f>_xlfn.NORM.DIST(Table2[[#This Row],[Bias_Arima]],AVERAGE(Table2[Bias_Arima]),_xlfn.STDEV.P(Table2[Bias_Arima]),FALSE)</f>
        <v>0.68003004510332909</v>
      </c>
      <c r="P1135">
        <f>Table2[[#This Row],[WA]]-Table2[[#This Row],[Actual]]</f>
        <v>-0.43333333333333979</v>
      </c>
      <c r="Q1135">
        <f>_xlfn.NORM.DIST(Table2[[#This Row],[Bias_WA]],AVERAGE(Table2[Bias_WA]),_xlfn.STDEV.P(Table2[Bias_WA]),FALSE)</f>
        <v>0.67261241795071192</v>
      </c>
      <c r="R1135">
        <f>ABS(Table2[[#This Row],[Bias_Arima]])</f>
        <v>0.20037607817275971</v>
      </c>
      <c r="S1135">
        <f>ABS(Table2[[#This Row],[Bias_WA]])</f>
        <v>0.43333333333333979</v>
      </c>
    </row>
    <row r="1136" spans="1:19" x14ac:dyDescent="0.2">
      <c r="A1136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dienstverlening2022220241</v>
      </c>
      <c r="B1136" t="s">
        <v>29</v>
      </c>
      <c r="C1136" s="3">
        <v>44652</v>
      </c>
      <c r="D1136" s="3">
        <v>45292</v>
      </c>
      <c r="E1136">
        <v>7</v>
      </c>
      <c r="F1136">
        <v>3.2349663780663782</v>
      </c>
      <c r="G1136">
        <v>4</v>
      </c>
      <c r="H1136">
        <v>0.76503362193362223</v>
      </c>
      <c r="I1136">
        <v>19.125840548340559</v>
      </c>
      <c r="J1136">
        <v>-0.76503362193362223</v>
      </c>
      <c r="K1136">
        <f>_xlfn.NORM.DIST(Table2[[#This Row],[Bias_RF]],AVERAGE(Table2[Bias_RF]),_xlfn.STDEV.P(Table2[Bias_RF]),FALSE)</f>
        <v>0.539486523976767</v>
      </c>
      <c r="L1136">
        <f>VLOOKUP(Table2[[#This Row],[Key]],[1]!Table1[#Data],7,0)</f>
        <v>3.3220052365384798</v>
      </c>
      <c r="M1136">
        <f>VLOOKUP(Table2[[#This Row],[Key]],[1]!Table1[#Data],8,0)</f>
        <v>3.0333333333333301</v>
      </c>
      <c r="N1136">
        <f>Table2[[#This Row],[Auto Arima]]-Table2[[#This Row],[Actual]]</f>
        <v>-0.67799476346152021</v>
      </c>
      <c r="O1136">
        <f>_xlfn.NORM.DIST(Table2[[#This Row],[Bias_Arima]],AVERAGE(Table2[Bias_Arima]),_xlfn.STDEV.P(Table2[Bias_Arima]),FALSE)</f>
        <v>0.46786989997175665</v>
      </c>
      <c r="P1136">
        <f>Table2[[#This Row],[WA]]-Table2[[#This Row],[Actual]]</f>
        <v>-0.96666666666666989</v>
      </c>
      <c r="Q1136">
        <f>_xlfn.NORM.DIST(Table2[[#This Row],[Bias_WA]],AVERAGE(Table2[Bias_WA]),_xlfn.STDEV.P(Table2[Bias_WA]),FALSE)</f>
        <v>0.59032583876504297</v>
      </c>
      <c r="R1136">
        <f>ABS(Table2[[#This Row],[Bias_Arima]])</f>
        <v>0.67799476346152021</v>
      </c>
      <c r="S1136">
        <f>ABS(Table2[[#This Row],[Bias_WA]])</f>
        <v>0.96666666666666989</v>
      </c>
    </row>
    <row r="1137" spans="1:19" x14ac:dyDescent="0.2">
      <c r="A1137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dienstverlening2022220242</v>
      </c>
      <c r="B1137" t="s">
        <v>29</v>
      </c>
      <c r="C1137" s="3">
        <v>44652</v>
      </c>
      <c r="D1137" s="3">
        <v>45383</v>
      </c>
      <c r="E1137">
        <v>8</v>
      </c>
      <c r="F1137">
        <v>3.236299711399711</v>
      </c>
      <c r="G1137">
        <v>3.7</v>
      </c>
      <c r="H1137">
        <v>0.46370028860028922</v>
      </c>
      <c r="I1137">
        <v>12.53244023244025</v>
      </c>
      <c r="J1137">
        <v>-0.46370028860028922</v>
      </c>
      <c r="K1137">
        <f>_xlfn.NORM.DIST(Table2[[#This Row],[Bias_RF]],AVERAGE(Table2[Bias_RF]),_xlfn.STDEV.P(Table2[Bias_RF]),FALSE)</f>
        <v>0.52694896474931674</v>
      </c>
      <c r="L1137">
        <f>VLOOKUP(Table2[[#This Row],[Key]],[1]!Table1[#Data],7,0)</f>
        <v>3.02200523653848</v>
      </c>
      <c r="M1137">
        <f>VLOOKUP(Table2[[#This Row],[Key]],[1]!Table1[#Data],8,0)</f>
        <v>2.7666666666666599</v>
      </c>
      <c r="N1137">
        <f>Table2[[#This Row],[Auto Arima]]-Table2[[#This Row],[Actual]]</f>
        <v>-0.67799476346152021</v>
      </c>
      <c r="O1137">
        <f>_xlfn.NORM.DIST(Table2[[#This Row],[Bias_Arima]],AVERAGE(Table2[Bias_Arima]),_xlfn.STDEV.P(Table2[Bias_Arima]),FALSE)</f>
        <v>0.46786989997175665</v>
      </c>
      <c r="P1137">
        <f>Table2[[#This Row],[WA]]-Table2[[#This Row],[Actual]]</f>
        <v>-0.93333333333334023</v>
      </c>
      <c r="Q1137">
        <f>_xlfn.NORM.DIST(Table2[[#This Row],[Bias_WA]],AVERAGE(Table2[Bias_WA]),_xlfn.STDEV.P(Table2[Bias_WA]),FALSE)</f>
        <v>0.61118960025546043</v>
      </c>
      <c r="R1137">
        <f>ABS(Table2[[#This Row],[Bias_Arima]])</f>
        <v>0.67799476346152021</v>
      </c>
      <c r="S1137">
        <f>ABS(Table2[[#This Row],[Bias_WA]])</f>
        <v>0.93333333333334023</v>
      </c>
    </row>
    <row r="1138" spans="1:19" x14ac:dyDescent="0.2">
      <c r="A1138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dienstverlening2022320224</v>
      </c>
      <c r="B1138" t="s">
        <v>29</v>
      </c>
      <c r="C1138" s="3">
        <v>44743</v>
      </c>
      <c r="D1138" s="3">
        <v>44835</v>
      </c>
      <c r="E1138">
        <v>1</v>
      </c>
      <c r="F1138">
        <v>3.1579998556998561</v>
      </c>
      <c r="G1138">
        <v>3.4</v>
      </c>
      <c r="H1138">
        <v>0.2420001443001443</v>
      </c>
      <c r="I1138">
        <v>7.1176513029454203</v>
      </c>
      <c r="J1138">
        <v>-0.2420001443001443</v>
      </c>
      <c r="K1138">
        <f>_xlfn.NORM.DIST(Table2[[#This Row],[Bias_RF]],AVERAGE(Table2[Bias_RF]),_xlfn.STDEV.P(Table2[Bias_RF]),FALSE)</f>
        <v>0.4647039437790616</v>
      </c>
      <c r="L1138">
        <f>VLOOKUP(Table2[[#This Row],[Key]],[1]!Table1[#Data],7,0)</f>
        <v>3.1886824220462699</v>
      </c>
      <c r="M1138">
        <f>VLOOKUP(Table2[[#This Row],[Key]],[1]!Table1[#Data],8,0)</f>
        <v>2.86666666666666</v>
      </c>
      <c r="N1138">
        <f>Table2[[#This Row],[Auto Arima]]-Table2[[#This Row],[Actual]]</f>
        <v>-0.21131757795372996</v>
      </c>
      <c r="O1138">
        <f>_xlfn.NORM.DIST(Table2[[#This Row],[Bias_Arima]],AVERAGE(Table2[Bias_Arima]),_xlfn.STDEV.P(Table2[Bias_Arima]),FALSE)</f>
        <v>0.67926278250615335</v>
      </c>
      <c r="P1138">
        <f>Table2[[#This Row],[WA]]-Table2[[#This Row],[Actual]]</f>
        <v>-0.53333333333333988</v>
      </c>
      <c r="Q1138">
        <f>_xlfn.NORM.DIST(Table2[[#This Row],[Bias_WA]],AVERAGE(Table2[Bias_WA]),_xlfn.STDEV.P(Table2[Bias_WA]),FALSE)</f>
        <v>0.70331215638132416</v>
      </c>
      <c r="R1138">
        <f>ABS(Table2[[#This Row],[Bias_Arima]])</f>
        <v>0.21131757795372996</v>
      </c>
      <c r="S1138">
        <f>ABS(Table2[[#This Row],[Bias_WA]])</f>
        <v>0.53333333333333988</v>
      </c>
    </row>
    <row r="1139" spans="1:19" x14ac:dyDescent="0.2">
      <c r="A1139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dienstverlening2022320231</v>
      </c>
      <c r="B1139" t="s">
        <v>29</v>
      </c>
      <c r="C1139" s="3">
        <v>44743</v>
      </c>
      <c r="D1139" s="3">
        <v>44927</v>
      </c>
      <c r="E1139">
        <v>2</v>
      </c>
      <c r="F1139">
        <v>3.2267842472342472</v>
      </c>
      <c r="G1139">
        <v>3.4</v>
      </c>
      <c r="H1139">
        <v>0.17321575276575321</v>
      </c>
      <c r="I1139">
        <v>5.0945809636986228</v>
      </c>
      <c r="J1139">
        <v>-0.17321575276575321</v>
      </c>
      <c r="K1139">
        <f>_xlfn.NORM.DIST(Table2[[#This Row],[Bias_RF]],AVERAGE(Table2[Bias_RF]),_xlfn.STDEV.P(Table2[Bias_RF]),FALSE)</f>
        <v>0.43865831197457406</v>
      </c>
      <c r="L1139">
        <f>VLOOKUP(Table2[[#This Row],[Key]],[1]!Table1[#Data],7,0)</f>
        <v>3.44117051219621</v>
      </c>
      <c r="M1139">
        <f>VLOOKUP(Table2[[#This Row],[Key]],[1]!Table1[#Data],8,0)</f>
        <v>3.0333333333333301</v>
      </c>
      <c r="N1139">
        <f>Table2[[#This Row],[Auto Arima]]-Table2[[#This Row],[Actual]]</f>
        <v>4.1170512196210041E-2</v>
      </c>
      <c r="O1139">
        <f>_xlfn.NORM.DIST(Table2[[#This Row],[Bias_Arima]],AVERAGE(Table2[Bias_Arima]),_xlfn.STDEV.P(Table2[Bias_Arima]),FALSE)</f>
        <v>0.63792737156344137</v>
      </c>
      <c r="P1139">
        <f>Table2[[#This Row],[WA]]-Table2[[#This Row],[Actual]]</f>
        <v>-0.3666666666666698</v>
      </c>
      <c r="Q1139">
        <f>_xlfn.NORM.DIST(Table2[[#This Row],[Bias_WA]],AVERAGE(Table2[Bias_WA]),_xlfn.STDEV.P(Table2[Bias_WA]),FALSE)</f>
        <v>0.6414281109017782</v>
      </c>
      <c r="R1139">
        <f>ABS(Table2[[#This Row],[Bias_Arima]])</f>
        <v>4.1170512196210041E-2</v>
      </c>
      <c r="S1139">
        <f>ABS(Table2[[#This Row],[Bias_WA]])</f>
        <v>0.3666666666666698</v>
      </c>
    </row>
    <row r="1140" spans="1:19" x14ac:dyDescent="0.2">
      <c r="A1140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dienstverlening2022320232</v>
      </c>
      <c r="B1140" t="s">
        <v>29</v>
      </c>
      <c r="C1140" s="3">
        <v>44743</v>
      </c>
      <c r="D1140" s="3">
        <v>45017</v>
      </c>
      <c r="E1140">
        <v>3</v>
      </c>
      <c r="F1140">
        <v>3.224728691678691</v>
      </c>
      <c r="G1140">
        <v>3.1</v>
      </c>
      <c r="H1140">
        <v>0.1247286916786914</v>
      </c>
      <c r="I1140">
        <v>4.023506183183593</v>
      </c>
      <c r="J1140">
        <v>0.1247286916786914</v>
      </c>
      <c r="K1140">
        <f>_xlfn.NORM.DIST(Table2[[#This Row],[Bias_RF]],AVERAGE(Table2[Bias_RF]),_xlfn.STDEV.P(Table2[Bias_RF]),FALSE)</f>
        <v>0.308502401664213</v>
      </c>
      <c r="L1140">
        <f>VLOOKUP(Table2[[#This Row],[Key]],[1]!Table1[#Data],7,0)</f>
        <v>3.0145735917830998</v>
      </c>
      <c r="M1140">
        <f>VLOOKUP(Table2[[#This Row],[Key]],[1]!Table1[#Data],8,0)</f>
        <v>2.7666666666666599</v>
      </c>
      <c r="N1140">
        <f>Table2[[#This Row],[Auto Arima]]-Table2[[#This Row],[Actual]]</f>
        <v>-8.5426408216900285E-2</v>
      </c>
      <c r="O1140">
        <f>_xlfn.NORM.DIST(Table2[[#This Row],[Bias_Arima]],AVERAGE(Table2[Bias_Arima]),_xlfn.STDEV.P(Table2[Bias_Arima]),FALSE)</f>
        <v>0.6737899973232645</v>
      </c>
      <c r="P1140">
        <f>Table2[[#This Row],[WA]]-Table2[[#This Row],[Actual]]</f>
        <v>-0.33333333333334014</v>
      </c>
      <c r="Q1140">
        <f>_xlfn.NORM.DIST(Table2[[#This Row],[Bias_WA]],AVERAGE(Table2[Bias_WA]),_xlfn.STDEV.P(Table2[Bias_WA]),FALSE)</f>
        <v>0.62306179826912544</v>
      </c>
      <c r="R1140">
        <f>ABS(Table2[[#This Row],[Bias_Arima]])</f>
        <v>8.5426408216900285E-2</v>
      </c>
      <c r="S1140">
        <f>ABS(Table2[[#This Row],[Bias_WA]])</f>
        <v>0.33333333333334014</v>
      </c>
    </row>
    <row r="1141" spans="1:19" x14ac:dyDescent="0.2">
      <c r="A1141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dienstverlening2022320233</v>
      </c>
      <c r="B1141" t="s">
        <v>29</v>
      </c>
      <c r="C1141" s="3">
        <v>44743</v>
      </c>
      <c r="D1141" s="3">
        <v>45108</v>
      </c>
      <c r="E1141">
        <v>4</v>
      </c>
      <c r="F1141">
        <v>3.224728691678691</v>
      </c>
      <c r="G1141">
        <v>3.1</v>
      </c>
      <c r="H1141">
        <v>0.1247286916786914</v>
      </c>
      <c r="I1141">
        <v>4.023506183183593</v>
      </c>
      <c r="J1141">
        <v>0.1247286916786914</v>
      </c>
      <c r="K1141">
        <f>_xlfn.NORM.DIST(Table2[[#This Row],[Bias_RF]],AVERAGE(Table2[Bias_RF]),_xlfn.STDEV.P(Table2[Bias_RF]),FALSE)</f>
        <v>0.308502401664213</v>
      </c>
      <c r="L1141">
        <f>VLOOKUP(Table2[[#This Row],[Key]],[1]!Table1[#Data],7,0)</f>
        <v>2.9145735917831002</v>
      </c>
      <c r="M1141">
        <f>VLOOKUP(Table2[[#This Row],[Key]],[1]!Table1[#Data],8,0)</f>
        <v>2.8</v>
      </c>
      <c r="N1141">
        <f>Table2[[#This Row],[Auto Arima]]-Table2[[#This Row],[Actual]]</f>
        <v>-0.18542640821689993</v>
      </c>
      <c r="O1141">
        <f>_xlfn.NORM.DIST(Table2[[#This Row],[Bias_Arima]],AVERAGE(Table2[Bias_Arima]),_xlfn.STDEV.P(Table2[Bias_Arima]),FALSE)</f>
        <v>0.68069589460919788</v>
      </c>
      <c r="P1141">
        <f>Table2[[#This Row],[WA]]-Table2[[#This Row],[Actual]]</f>
        <v>-0.30000000000000027</v>
      </c>
      <c r="Q1141">
        <f>_xlfn.NORM.DIST(Table2[[#This Row],[Bias_WA]],AVERAGE(Table2[Bias_WA]),_xlfn.STDEV.P(Table2[Bias_WA]),FALSE)</f>
        <v>0.60308053753004254</v>
      </c>
      <c r="R1141">
        <f>ABS(Table2[[#This Row],[Bias_Arima]])</f>
        <v>0.18542640821689993</v>
      </c>
      <c r="S1141">
        <f>ABS(Table2[[#This Row],[Bias_WA]])</f>
        <v>0.30000000000000027</v>
      </c>
    </row>
    <row r="1142" spans="1:19" x14ac:dyDescent="0.2">
      <c r="A1142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dienstverlening2022320234</v>
      </c>
      <c r="B1142" t="s">
        <v>29</v>
      </c>
      <c r="C1142" s="3">
        <v>44743</v>
      </c>
      <c r="D1142" s="3">
        <v>45200</v>
      </c>
      <c r="E1142">
        <v>5</v>
      </c>
      <c r="F1142">
        <v>3.224728691678691</v>
      </c>
      <c r="G1142">
        <v>3.3</v>
      </c>
      <c r="H1142">
        <v>7.527130832130835E-2</v>
      </c>
      <c r="I1142">
        <v>2.2809487370093442</v>
      </c>
      <c r="J1142">
        <v>-7.527130832130835E-2</v>
      </c>
      <c r="K1142">
        <f>_xlfn.NORM.DIST(Table2[[#This Row],[Bias_RF]],AVERAGE(Table2[Bias_RF]),_xlfn.STDEV.P(Table2[Bias_RF]),FALSE)</f>
        <v>0.39794834418500352</v>
      </c>
      <c r="L1142">
        <f>VLOOKUP(Table2[[#This Row],[Key]],[1]!Table1[#Data],7,0)</f>
        <v>3.1032560138293799</v>
      </c>
      <c r="M1142">
        <f>VLOOKUP(Table2[[#This Row],[Key]],[1]!Table1[#Data],8,0)</f>
        <v>2.86666666666666</v>
      </c>
      <c r="N1142">
        <f>Table2[[#This Row],[Auto Arima]]-Table2[[#This Row],[Actual]]</f>
        <v>-0.19674398617061994</v>
      </c>
      <c r="O1142">
        <f>_xlfn.NORM.DIST(Table2[[#This Row],[Bias_Arima]],AVERAGE(Table2[Bias_Arima]),_xlfn.STDEV.P(Table2[Bias_Arima]),FALSE)</f>
        <v>0.68023248463703256</v>
      </c>
      <c r="P1142">
        <f>Table2[[#This Row],[WA]]-Table2[[#This Row],[Actual]]</f>
        <v>-0.43333333333333979</v>
      </c>
      <c r="Q1142">
        <f>_xlfn.NORM.DIST(Table2[[#This Row],[Bias_WA]],AVERAGE(Table2[Bias_WA]),_xlfn.STDEV.P(Table2[Bias_WA]),FALSE)</f>
        <v>0.67261241795071192</v>
      </c>
      <c r="R1142">
        <f>ABS(Table2[[#This Row],[Bias_Arima]])</f>
        <v>0.19674398617061994</v>
      </c>
      <c r="S1142">
        <f>ABS(Table2[[#This Row],[Bias_WA]])</f>
        <v>0.43333333333333979</v>
      </c>
    </row>
    <row r="1143" spans="1:19" x14ac:dyDescent="0.2">
      <c r="A1143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dienstverlening2022320241</v>
      </c>
      <c r="B1143" t="s">
        <v>29</v>
      </c>
      <c r="C1143" s="3">
        <v>44743</v>
      </c>
      <c r="D1143" s="3">
        <v>45292</v>
      </c>
      <c r="E1143">
        <v>6</v>
      </c>
      <c r="F1143">
        <v>3.224728691678691</v>
      </c>
      <c r="G1143">
        <v>4</v>
      </c>
      <c r="H1143">
        <v>0.77527130832130853</v>
      </c>
      <c r="I1143">
        <v>19.381782708032709</v>
      </c>
      <c r="J1143">
        <v>-0.77527130832130853</v>
      </c>
      <c r="K1143">
        <f>_xlfn.NORM.DIST(Table2[[#This Row],[Bias_RF]],AVERAGE(Table2[Bias_RF]),_xlfn.STDEV.P(Table2[Bias_RF]),FALSE)</f>
        <v>0.53831005511515329</v>
      </c>
      <c r="L1143">
        <f>VLOOKUP(Table2[[#This Row],[Key]],[1]!Table1[#Data],7,0)</f>
        <v>3.3237225944933702</v>
      </c>
      <c r="M1143">
        <f>VLOOKUP(Table2[[#This Row],[Key]],[1]!Table1[#Data],8,0)</f>
        <v>3.0333333333333301</v>
      </c>
      <c r="N1143">
        <f>Table2[[#This Row],[Auto Arima]]-Table2[[#This Row],[Actual]]</f>
        <v>-0.67627740550662985</v>
      </c>
      <c r="O1143">
        <f>_xlfn.NORM.DIST(Table2[[#This Row],[Bias_Arima]],AVERAGE(Table2[Bias_Arima]),_xlfn.STDEV.P(Table2[Bias_Arima]),FALSE)</f>
        <v>0.46905748193130148</v>
      </c>
      <c r="P1143">
        <f>Table2[[#This Row],[WA]]-Table2[[#This Row],[Actual]]</f>
        <v>-0.96666666666666989</v>
      </c>
      <c r="Q1143">
        <f>_xlfn.NORM.DIST(Table2[[#This Row],[Bias_WA]],AVERAGE(Table2[Bias_WA]),_xlfn.STDEV.P(Table2[Bias_WA]),FALSE)</f>
        <v>0.59032583876504297</v>
      </c>
      <c r="R1143">
        <f>ABS(Table2[[#This Row],[Bias_Arima]])</f>
        <v>0.67627740550662985</v>
      </c>
      <c r="S1143">
        <f>ABS(Table2[[#This Row],[Bias_WA]])</f>
        <v>0.96666666666666989</v>
      </c>
    </row>
    <row r="1144" spans="1:19" x14ac:dyDescent="0.2">
      <c r="A1144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dienstverlening2022320242</v>
      </c>
      <c r="B1144" t="s">
        <v>29</v>
      </c>
      <c r="C1144" s="3">
        <v>44743</v>
      </c>
      <c r="D1144" s="3">
        <v>45383</v>
      </c>
      <c r="E1144">
        <v>7</v>
      </c>
      <c r="F1144">
        <v>3.2267842472342472</v>
      </c>
      <c r="G1144">
        <v>3.7</v>
      </c>
      <c r="H1144">
        <v>0.47321575276575351</v>
      </c>
      <c r="I1144">
        <v>12.78961493961496</v>
      </c>
      <c r="J1144">
        <v>-0.47321575276575351</v>
      </c>
      <c r="K1144">
        <f>_xlfn.NORM.DIST(Table2[[#This Row],[Bias_RF]],AVERAGE(Table2[Bias_RF]),_xlfn.STDEV.P(Table2[Bias_RF]),FALSE)</f>
        <v>0.52871108508039255</v>
      </c>
      <c r="L1144">
        <f>VLOOKUP(Table2[[#This Row],[Key]],[1]!Table1[#Data],7,0)</f>
        <v>3.0237225944933699</v>
      </c>
      <c r="M1144">
        <f>VLOOKUP(Table2[[#This Row],[Key]],[1]!Table1[#Data],8,0)</f>
        <v>2.7666666666666599</v>
      </c>
      <c r="N1144">
        <f>Table2[[#This Row],[Auto Arima]]-Table2[[#This Row],[Actual]]</f>
        <v>-0.67627740550663029</v>
      </c>
      <c r="O1144">
        <f>_xlfn.NORM.DIST(Table2[[#This Row],[Bias_Arima]],AVERAGE(Table2[Bias_Arima]),_xlfn.STDEV.P(Table2[Bias_Arima]),FALSE)</f>
        <v>0.46905748193130115</v>
      </c>
      <c r="P1144">
        <f>Table2[[#This Row],[WA]]-Table2[[#This Row],[Actual]]</f>
        <v>-0.93333333333334023</v>
      </c>
      <c r="Q1144">
        <f>_xlfn.NORM.DIST(Table2[[#This Row],[Bias_WA]],AVERAGE(Table2[Bias_WA]),_xlfn.STDEV.P(Table2[Bias_WA]),FALSE)</f>
        <v>0.61118960025546043</v>
      </c>
      <c r="R1144">
        <f>ABS(Table2[[#This Row],[Bias_Arima]])</f>
        <v>0.67627740550663029</v>
      </c>
      <c r="S1144">
        <f>ABS(Table2[[#This Row],[Bias_WA]])</f>
        <v>0.93333333333334023</v>
      </c>
    </row>
    <row r="1145" spans="1:19" x14ac:dyDescent="0.2">
      <c r="A1145" t="str">
        <f>CONCATENATE(Table2[[#This Row],[Sector]],YEAR(Table2[[#This Row],[Cutoff]]),ROUNDUP(MONTH(Table2[[#This Row],[Cutoff]])/3,0),YEAR(Table2[[#This Row],[TargetDate]]),ROUNDUP(MONTH(Table2[[#This Row],[TargetDate]])/3,0))</f>
        <v>K Financiële dienstverlening2022320243</v>
      </c>
      <c r="B1145" t="s">
        <v>29</v>
      </c>
      <c r="C1145" s="3">
        <v>44743</v>
      </c>
      <c r="D1145" s="3">
        <v>45474</v>
      </c>
      <c r="E1145">
        <v>8</v>
      </c>
      <c r="F1145">
        <v>3.224728691678691</v>
      </c>
      <c r="G1145">
        <v>3.6</v>
      </c>
      <c r="H1145">
        <v>0.37527130832130862</v>
      </c>
      <c r="I1145">
        <v>10.42420300892524</v>
      </c>
      <c r="J1145">
        <v>-0.37527130832130862</v>
      </c>
      <c r="K1145">
        <f>_xlfn.NORM.DIST(Table2[[#This Row],[Bias_RF]],AVERAGE(Table2[Bias_RF]),_xlfn.STDEV.P(Table2[Bias_RF]),FALSE)</f>
        <v>0.50673193799845639</v>
      </c>
      <c r="L1145">
        <f>VLOOKUP(Table2[[#This Row],[Key]],[1]!Table1[#Data],7,0)</f>
        <v>2.9237225944933698</v>
      </c>
      <c r="M1145">
        <f>VLOOKUP(Table2[[#This Row],[Key]],[1]!Table1[#Data],8,0)</f>
        <v>2.8</v>
      </c>
      <c r="N1145">
        <f>Table2[[#This Row],[Auto Arima]]-Table2[[#This Row],[Actual]]</f>
        <v>-0.67627740550663029</v>
      </c>
      <c r="O1145">
        <f>_xlfn.NORM.DIST(Table2[[#This Row],[Bias_Arima]],AVERAGE(Table2[Bias_Arima]),_xlfn.STDEV.P(Table2[Bias_Arima]),FALSE)</f>
        <v>0.46905748193130115</v>
      </c>
      <c r="P1145">
        <f>Table2[[#This Row],[WA]]-Table2[[#This Row],[Actual]]</f>
        <v>-0.80000000000000027</v>
      </c>
      <c r="Q1145">
        <f>_xlfn.NORM.DIST(Table2[[#This Row],[Bias_WA]],AVERAGE(Table2[Bias_WA]),_xlfn.STDEV.P(Table2[Bias_WA]),FALSE)</f>
        <v>0.67783368585837833</v>
      </c>
      <c r="R1145">
        <f>ABS(Table2[[#This Row],[Bias_Arima]])</f>
        <v>0.67627740550663029</v>
      </c>
      <c r="S1145">
        <f>ABS(Table2[[#This Row],[Bias_WA]])</f>
        <v>0.80000000000000027</v>
      </c>
    </row>
    <row r="1146" spans="1:19" x14ac:dyDescent="0.2">
      <c r="A114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goed2019320194</v>
      </c>
      <c r="B1146" t="s">
        <v>30</v>
      </c>
      <c r="C1146" s="3">
        <v>43647</v>
      </c>
      <c r="D1146" s="3">
        <v>43739</v>
      </c>
      <c r="E1146">
        <v>1</v>
      </c>
      <c r="F1146">
        <v>3.153832711732711</v>
      </c>
      <c r="G1146">
        <v>3.5</v>
      </c>
      <c r="H1146">
        <v>0.34616728826728899</v>
      </c>
      <c r="I1146">
        <v>9.8904939504939726</v>
      </c>
      <c r="J1146">
        <v>-0.34616728826728899</v>
      </c>
      <c r="K1146">
        <f>_xlfn.NORM.DIST(Table2[[#This Row],[Bias_RF]],AVERAGE(Table2[Bias_RF]),_xlfn.STDEV.P(Table2[Bias_RF]),FALSE)</f>
        <v>0.49865200835537538</v>
      </c>
      <c r="L1146">
        <f>VLOOKUP(Table2[[#This Row],[Key]],[1]!Table1[#Data],7,0)</f>
        <v>3.18347286689594</v>
      </c>
      <c r="M1146">
        <f>VLOOKUP(Table2[[#This Row],[Key]],[1]!Table1[#Data],8,0)</f>
        <v>3.4666666666666601</v>
      </c>
      <c r="N1146">
        <f>Table2[[#This Row],[Auto Arima]]-Table2[[#This Row],[Actual]]</f>
        <v>-0.31652713310406</v>
      </c>
      <c r="O1146">
        <f>_xlfn.NORM.DIST(Table2[[#This Row],[Bias_Arima]],AVERAGE(Table2[Bias_Arima]),_xlfn.STDEV.P(Table2[Bias_Arima]),FALSE)</f>
        <v>0.66007460620797143</v>
      </c>
      <c r="P1146">
        <f>Table2[[#This Row],[WA]]-Table2[[#This Row],[Actual]]</f>
        <v>-3.3333333333339876E-2</v>
      </c>
      <c r="Q1146">
        <f>_xlfn.NORM.DIST(Table2[[#This Row],[Bias_WA]],AVERAGE(Table2[Bias_WA]),_xlfn.STDEV.P(Table2[Bias_WA]),FALSE)</f>
        <v>0.4090032600018057</v>
      </c>
      <c r="R1146">
        <f>ABS(Table2[[#This Row],[Bias_Arima]])</f>
        <v>0.31652713310406</v>
      </c>
      <c r="S1146">
        <f>ABS(Table2[[#This Row],[Bias_WA]])</f>
        <v>3.3333333333339876E-2</v>
      </c>
    </row>
    <row r="1147" spans="1:19" x14ac:dyDescent="0.2">
      <c r="A114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goed2019320201</v>
      </c>
      <c r="B1147" t="s">
        <v>30</v>
      </c>
      <c r="C1147" s="3">
        <v>43647</v>
      </c>
      <c r="D1147" s="3">
        <v>43831</v>
      </c>
      <c r="E1147">
        <v>2</v>
      </c>
      <c r="F1147">
        <v>3.1526739815739808</v>
      </c>
      <c r="G1147">
        <v>3.5</v>
      </c>
      <c r="H1147">
        <v>0.34732601842601918</v>
      </c>
      <c r="I1147">
        <v>9.9236005264576903</v>
      </c>
      <c r="J1147">
        <v>-0.34732601842601918</v>
      </c>
      <c r="K1147">
        <f>_xlfn.NORM.DIST(Table2[[#This Row],[Bias_RF]],AVERAGE(Table2[Bias_RF]),_xlfn.STDEV.P(Table2[Bias_RF]),FALSE)</f>
        <v>0.4989863265154868</v>
      </c>
      <c r="L1147">
        <f>VLOOKUP(Table2[[#This Row],[Key]],[1]!Table1[#Data],7,0)</f>
        <v>3.7500734313146999</v>
      </c>
      <c r="M1147">
        <f>VLOOKUP(Table2[[#This Row],[Key]],[1]!Table1[#Data],8,0)</f>
        <v>3.7666666666666599</v>
      </c>
      <c r="N1147">
        <f>Table2[[#This Row],[Auto Arima]]-Table2[[#This Row],[Actual]]</f>
        <v>0.25007343131469995</v>
      </c>
      <c r="O1147">
        <f>_xlfn.NORM.DIST(Table2[[#This Row],[Bias_Arima]],AVERAGE(Table2[Bias_Arima]),_xlfn.STDEV.P(Table2[Bias_Arima]),FALSE)</f>
        <v>0.52630601736123206</v>
      </c>
      <c r="P1147">
        <f>Table2[[#This Row],[WA]]-Table2[[#This Row],[Actual]]</f>
        <v>0.26666666666665995</v>
      </c>
      <c r="Q1147">
        <f>_xlfn.NORM.DIST(Table2[[#This Row],[Bias_WA]],AVERAGE(Table2[Bias_WA]),_xlfn.STDEV.P(Table2[Bias_WA]),FALSE)</f>
        <v>0.20149663098405851</v>
      </c>
      <c r="R1147">
        <f>ABS(Table2[[#This Row],[Bias_Arima]])</f>
        <v>0.25007343131469995</v>
      </c>
      <c r="S1147">
        <f>ABS(Table2[[#This Row],[Bias_WA]])</f>
        <v>0.26666666666665995</v>
      </c>
    </row>
    <row r="1148" spans="1:19" x14ac:dyDescent="0.2">
      <c r="A114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goed2019320202</v>
      </c>
      <c r="B1148" t="s">
        <v>30</v>
      </c>
      <c r="C1148" s="3">
        <v>43647</v>
      </c>
      <c r="D1148" s="3">
        <v>43922</v>
      </c>
      <c r="E1148">
        <v>3</v>
      </c>
      <c r="F1148">
        <v>3.1526739815739808</v>
      </c>
      <c r="G1148">
        <v>3</v>
      </c>
      <c r="H1148">
        <v>0.15267398157398079</v>
      </c>
      <c r="I1148">
        <v>5.089132719132694</v>
      </c>
      <c r="J1148">
        <v>0.15267398157398079</v>
      </c>
      <c r="K1148">
        <f>_xlfn.NORM.DIST(Table2[[#This Row],[Bias_RF]],AVERAGE(Table2[Bias_RF]),_xlfn.STDEV.P(Table2[Bias_RF]),FALSE)</f>
        <v>0.29595317762452694</v>
      </c>
      <c r="L1148">
        <f>VLOOKUP(Table2[[#This Row],[Key]],[1]!Table1[#Data],7,0)</f>
        <v>3.0963601303774499</v>
      </c>
      <c r="M1148">
        <f>VLOOKUP(Table2[[#This Row],[Key]],[1]!Table1[#Data],8,0)</f>
        <v>3.0666666666666602</v>
      </c>
      <c r="N1148">
        <f>Table2[[#This Row],[Auto Arima]]-Table2[[#This Row],[Actual]]</f>
        <v>9.6360130377449948E-2</v>
      </c>
      <c r="O1148">
        <f>_xlfn.NORM.DIST(Table2[[#This Row],[Bias_Arima]],AVERAGE(Table2[Bias_Arima]),_xlfn.STDEV.P(Table2[Bias_Arima]),FALSE)</f>
        <v>0.61386007830580902</v>
      </c>
      <c r="P1148">
        <f>Table2[[#This Row],[WA]]-Table2[[#This Row],[Actual]]</f>
        <v>6.6666666666660213E-2</v>
      </c>
      <c r="Q1148">
        <f>_xlfn.NORM.DIST(Table2[[#This Row],[Bias_WA]],AVERAGE(Table2[Bias_WA]),_xlfn.STDEV.P(Table2[Bias_WA]),FALSE)</f>
        <v>0.333496251474098</v>
      </c>
      <c r="R1148">
        <f>ABS(Table2[[#This Row],[Bias_Arima]])</f>
        <v>9.6360130377449948E-2</v>
      </c>
      <c r="S1148">
        <f>ABS(Table2[[#This Row],[Bias_WA]])</f>
        <v>6.6666666666660213E-2</v>
      </c>
    </row>
    <row r="1149" spans="1:19" x14ac:dyDescent="0.2">
      <c r="A114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goed2019320203</v>
      </c>
      <c r="B1149" t="s">
        <v>30</v>
      </c>
      <c r="C1149" s="3">
        <v>43647</v>
      </c>
      <c r="D1149" s="3">
        <v>44013</v>
      </c>
      <c r="E1149">
        <v>4</v>
      </c>
      <c r="F1149">
        <v>3.1526739815739808</v>
      </c>
      <c r="G1149">
        <v>2.9</v>
      </c>
      <c r="H1149">
        <v>0.25267398157398091</v>
      </c>
      <c r="I1149">
        <v>8.7128959163441699</v>
      </c>
      <c r="J1149">
        <v>0.25267398157398091</v>
      </c>
      <c r="K1149">
        <f>_xlfn.NORM.DIST(Table2[[#This Row],[Bias_RF]],AVERAGE(Table2[Bias_RF]),_xlfn.STDEV.P(Table2[Bias_RF]),FALSE)</f>
        <v>0.25205169272913269</v>
      </c>
      <c r="L1149">
        <f>VLOOKUP(Table2[[#This Row],[Key]],[1]!Table1[#Data],7,0)</f>
        <v>2.6446699477490498</v>
      </c>
      <c r="M1149">
        <f>VLOOKUP(Table2[[#This Row],[Key]],[1]!Table1[#Data],8,0)</f>
        <v>2.8333333333333299</v>
      </c>
      <c r="N1149">
        <f>Table2[[#This Row],[Auto Arima]]-Table2[[#This Row],[Actual]]</f>
        <v>-0.25533005225095007</v>
      </c>
      <c r="O1149">
        <f>_xlfn.NORM.DIST(Table2[[#This Row],[Bias_Arima]],AVERAGE(Table2[Bias_Arima]),_xlfn.STDEV.P(Table2[Bias_Arima]),FALSE)</f>
        <v>0.67380715810302894</v>
      </c>
      <c r="P1149">
        <f>Table2[[#This Row],[WA]]-Table2[[#This Row],[Actual]]</f>
        <v>-6.6666666666669983E-2</v>
      </c>
      <c r="Q1149">
        <f>_xlfn.NORM.DIST(Table2[[#This Row],[Bias_WA]],AVERAGE(Table2[Bias_WA]),_xlfn.STDEV.P(Table2[Bias_WA]),FALSE)</f>
        <v>0.43470451260022758</v>
      </c>
      <c r="R1149">
        <f>ABS(Table2[[#This Row],[Bias_Arima]])</f>
        <v>0.25533005225095007</v>
      </c>
      <c r="S1149">
        <f>ABS(Table2[[#This Row],[Bias_WA]])</f>
        <v>6.6666666666669983E-2</v>
      </c>
    </row>
    <row r="1150" spans="1:19" x14ac:dyDescent="0.2">
      <c r="A115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goed2019320204</v>
      </c>
      <c r="B1150" t="s">
        <v>30</v>
      </c>
      <c r="C1150" s="3">
        <v>43647</v>
      </c>
      <c r="D1150" s="3">
        <v>44105</v>
      </c>
      <c r="E1150">
        <v>5</v>
      </c>
      <c r="F1150">
        <v>3.1526739815739808</v>
      </c>
      <c r="G1150">
        <v>3.3</v>
      </c>
      <c r="H1150">
        <v>0.147326018426019</v>
      </c>
      <c r="I1150">
        <v>4.4644248007884544</v>
      </c>
      <c r="J1150">
        <v>-0.147326018426019</v>
      </c>
      <c r="K1150">
        <f>_xlfn.NORM.DIST(Table2[[#This Row],[Bias_RF]],AVERAGE(Table2[Bias_RF]),_xlfn.STDEV.P(Table2[Bias_RF]),FALSE)</f>
        <v>0.4282552062076857</v>
      </c>
      <c r="L1150">
        <f>VLOOKUP(Table2[[#This Row],[Key]],[1]!Table1[#Data],7,0)</f>
        <v>3.1281428146449999</v>
      </c>
      <c r="M1150">
        <f>VLOOKUP(Table2[[#This Row],[Key]],[1]!Table1[#Data],8,0)</f>
        <v>3.4666666666666601</v>
      </c>
      <c r="N1150">
        <f>Table2[[#This Row],[Auto Arima]]-Table2[[#This Row],[Actual]]</f>
        <v>-0.17185718535499994</v>
      </c>
      <c r="O1150">
        <f>_xlfn.NORM.DIST(Table2[[#This Row],[Bias_Arima]],AVERAGE(Table2[Bias_Arima]),_xlfn.STDEV.P(Table2[Bias_Arima]),FALSE)</f>
        <v>0.68091690061529353</v>
      </c>
      <c r="P1150">
        <f>Table2[[#This Row],[WA]]-Table2[[#This Row],[Actual]]</f>
        <v>0.1666666666666603</v>
      </c>
      <c r="Q1150">
        <f>_xlfn.NORM.DIST(Table2[[#This Row],[Bias_WA]],AVERAGE(Table2[Bias_WA]),_xlfn.STDEV.P(Table2[Bias_WA]),FALSE)</f>
        <v>0.26339324325908497</v>
      </c>
      <c r="R1150">
        <f>ABS(Table2[[#This Row],[Bias_Arima]])</f>
        <v>0.17185718535499994</v>
      </c>
      <c r="S1150">
        <f>ABS(Table2[[#This Row],[Bias_WA]])</f>
        <v>0.1666666666666603</v>
      </c>
    </row>
    <row r="1151" spans="1:19" x14ac:dyDescent="0.2">
      <c r="A115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goed2019320211</v>
      </c>
      <c r="B1151" t="s">
        <v>30</v>
      </c>
      <c r="C1151" s="3">
        <v>43647</v>
      </c>
      <c r="D1151" s="3">
        <v>44197</v>
      </c>
      <c r="E1151">
        <v>6</v>
      </c>
      <c r="F1151">
        <v>3.1526739815739808</v>
      </c>
      <c r="G1151">
        <v>3.6</v>
      </c>
      <c r="H1151">
        <v>0.44732601842601932</v>
      </c>
      <c r="I1151">
        <v>12.425722734056089</v>
      </c>
      <c r="J1151">
        <v>-0.44732601842601932</v>
      </c>
      <c r="K1151">
        <f>_xlfn.NORM.DIST(Table2[[#This Row],[Bias_RF]],AVERAGE(Table2[Bias_RF]),_xlfn.STDEV.P(Table2[Bias_RF]),FALSE)</f>
        <v>0.52372283630915706</v>
      </c>
      <c r="L1151">
        <f>VLOOKUP(Table2[[#This Row],[Key]],[1]!Table1[#Data],7,0)</f>
        <v>4.2689599793503099</v>
      </c>
      <c r="M1151">
        <f>VLOOKUP(Table2[[#This Row],[Key]],[1]!Table1[#Data],8,0)</f>
        <v>3.7666666666666599</v>
      </c>
      <c r="N1151">
        <f>Table2[[#This Row],[Auto Arima]]-Table2[[#This Row],[Actual]]</f>
        <v>0.66895997935030982</v>
      </c>
      <c r="O1151">
        <f>_xlfn.NORM.DIST(Table2[[#This Row],[Bias_Arima]],AVERAGE(Table2[Bias_Arima]),_xlfn.STDEV.P(Table2[Bias_Arima]),FALSE)</f>
        <v>0.24399760291852485</v>
      </c>
      <c r="P1151">
        <f>Table2[[#This Row],[WA]]-Table2[[#This Row],[Actual]]</f>
        <v>0.16666666666665986</v>
      </c>
      <c r="Q1151">
        <f>_xlfn.NORM.DIST(Table2[[#This Row],[Bias_WA]],AVERAGE(Table2[Bias_WA]),_xlfn.STDEV.P(Table2[Bias_WA]),FALSE)</f>
        <v>0.26339324325908536</v>
      </c>
      <c r="R1151">
        <f>ABS(Table2[[#This Row],[Bias_Arima]])</f>
        <v>0.66895997935030982</v>
      </c>
      <c r="S1151">
        <f>ABS(Table2[[#This Row],[Bias_WA]])</f>
        <v>0.16666666666665986</v>
      </c>
    </row>
    <row r="1152" spans="1:19" x14ac:dyDescent="0.2">
      <c r="A115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goed2019320212</v>
      </c>
      <c r="B1152" t="s">
        <v>30</v>
      </c>
      <c r="C1152" s="3">
        <v>43647</v>
      </c>
      <c r="D1152" s="3">
        <v>44287</v>
      </c>
      <c r="E1152">
        <v>7</v>
      </c>
      <c r="F1152">
        <v>3.1526739815739808</v>
      </c>
      <c r="G1152">
        <v>3.7</v>
      </c>
      <c r="H1152">
        <v>0.54732601842601936</v>
      </c>
      <c r="I1152">
        <v>14.79259509259512</v>
      </c>
      <c r="J1152">
        <v>-0.54732601842601936</v>
      </c>
      <c r="K1152">
        <f>_xlfn.NORM.DIST(Table2[[#This Row],[Bias_RF]],AVERAGE(Table2[Bias_RF]),_xlfn.STDEV.P(Table2[Bias_RF]),FALSE)</f>
        <v>0.53950352954469982</v>
      </c>
      <c r="L1152">
        <f>VLOOKUP(Table2[[#This Row],[Key]],[1]!Table1[#Data],7,0)</f>
        <v>3.4732310792156298</v>
      </c>
      <c r="M1152">
        <f>VLOOKUP(Table2[[#This Row],[Key]],[1]!Table1[#Data],8,0)</f>
        <v>3.0666666666666602</v>
      </c>
      <c r="N1152">
        <f>Table2[[#This Row],[Auto Arima]]-Table2[[#This Row],[Actual]]</f>
        <v>-0.22676892078437039</v>
      </c>
      <c r="O1152">
        <f>_xlfn.NORM.DIST(Table2[[#This Row],[Bias_Arima]],AVERAGE(Table2[Bias_Arima]),_xlfn.STDEV.P(Table2[Bias_Arima]),FALSE)</f>
        <v>0.67777801964518147</v>
      </c>
      <c r="P1152">
        <f>Table2[[#This Row],[WA]]-Table2[[#This Row],[Actual]]</f>
        <v>-0.63333333333333997</v>
      </c>
      <c r="Q1152">
        <f>_xlfn.NORM.DIST(Table2[[#This Row],[Bias_WA]],AVERAGE(Table2[Bias_WA]),_xlfn.STDEV.P(Table2[Bias_WA]),FALSE)</f>
        <v>0.71232937309261235</v>
      </c>
      <c r="R1152">
        <f>ABS(Table2[[#This Row],[Bias_Arima]])</f>
        <v>0.22676892078437039</v>
      </c>
      <c r="S1152">
        <f>ABS(Table2[[#This Row],[Bias_WA]])</f>
        <v>0.63333333333333997</v>
      </c>
    </row>
    <row r="1153" spans="1:19" x14ac:dyDescent="0.2">
      <c r="A115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goed2019320213</v>
      </c>
      <c r="B1153" t="s">
        <v>30</v>
      </c>
      <c r="C1153" s="3">
        <v>43647</v>
      </c>
      <c r="D1153" s="3">
        <v>44378</v>
      </c>
      <c r="E1153">
        <v>8</v>
      </c>
      <c r="F1153">
        <v>3.1526739815739808</v>
      </c>
      <c r="G1153">
        <v>3.9</v>
      </c>
      <c r="H1153">
        <v>0.74732601842601909</v>
      </c>
      <c r="I1153">
        <v>19.162205600667161</v>
      </c>
      <c r="J1153">
        <v>-0.74732601842601909</v>
      </c>
      <c r="K1153">
        <f>_xlfn.NORM.DIST(Table2[[#This Row],[Bias_RF]],AVERAGE(Table2[Bias_RF]),_xlfn.STDEV.P(Table2[Bias_RF]),FALSE)</f>
        <v>0.5412770170184642</v>
      </c>
      <c r="L1153">
        <f>VLOOKUP(Table2[[#This Row],[Key]],[1]!Table1[#Data],7,0)</f>
        <v>3.2124782765122202</v>
      </c>
      <c r="M1153">
        <f>VLOOKUP(Table2[[#This Row],[Key]],[1]!Table1[#Data],8,0)</f>
        <v>2.8333333333333299</v>
      </c>
      <c r="N1153">
        <f>Table2[[#This Row],[Auto Arima]]-Table2[[#This Row],[Actual]]</f>
        <v>-0.68752172348777973</v>
      </c>
      <c r="O1153">
        <f>_xlfn.NORM.DIST(Table2[[#This Row],[Bias_Arima]],AVERAGE(Table2[Bias_Arima]),_xlfn.STDEV.P(Table2[Bias_Arima]),FALSE)</f>
        <v>0.46126426307860852</v>
      </c>
      <c r="P1153">
        <f>Table2[[#This Row],[WA]]-Table2[[#This Row],[Actual]]</f>
        <v>-1.06666666666667</v>
      </c>
      <c r="Q1153">
        <f>_xlfn.NORM.DIST(Table2[[#This Row],[Bias_WA]],AVERAGE(Table2[Bias_WA]),_xlfn.STDEV.P(Table2[Bias_WA]),FALSE)</f>
        <v>0.5207216418264351</v>
      </c>
      <c r="R1153">
        <f>ABS(Table2[[#This Row],[Bias_Arima]])</f>
        <v>0.68752172348777973</v>
      </c>
      <c r="S1153">
        <f>ABS(Table2[[#This Row],[Bias_WA]])</f>
        <v>1.06666666666667</v>
      </c>
    </row>
    <row r="1154" spans="1:19" x14ac:dyDescent="0.2">
      <c r="A115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goed2019420201</v>
      </c>
      <c r="B1154" t="s">
        <v>30</v>
      </c>
      <c r="C1154" s="3">
        <v>43739</v>
      </c>
      <c r="D1154" s="3">
        <v>43831</v>
      </c>
      <c r="E1154">
        <v>1</v>
      </c>
      <c r="F1154">
        <v>3.185031429681429</v>
      </c>
      <c r="G1154">
        <v>3.5</v>
      </c>
      <c r="H1154">
        <v>0.31496857031857101</v>
      </c>
      <c r="I1154">
        <v>8.9991020091020264</v>
      </c>
      <c r="J1154">
        <v>-0.31496857031857101</v>
      </c>
      <c r="K1154">
        <f>_xlfn.NORM.DIST(Table2[[#This Row],[Bias_RF]],AVERAGE(Table2[Bias_RF]),_xlfn.STDEV.P(Table2[Bias_RF]),FALSE)</f>
        <v>0.4892722705818407</v>
      </c>
      <c r="L1154">
        <f>VLOOKUP(Table2[[#This Row],[Key]],[1]!Table1[#Data],7,0)</f>
        <v>3.8205013146661901</v>
      </c>
      <c r="M1154">
        <f>VLOOKUP(Table2[[#This Row],[Key]],[1]!Table1[#Data],8,0)</f>
        <v>3.7666666666666599</v>
      </c>
      <c r="N1154">
        <f>Table2[[#This Row],[Auto Arima]]-Table2[[#This Row],[Actual]]</f>
        <v>0.32050131466619014</v>
      </c>
      <c r="O1154">
        <f>_xlfn.NORM.DIST(Table2[[#This Row],[Bias_Arima]],AVERAGE(Table2[Bias_Arima]),_xlfn.STDEV.P(Table2[Bias_Arima]),FALSE)</f>
        <v>0.47932700354255153</v>
      </c>
      <c r="P1154">
        <f>Table2[[#This Row],[WA]]-Table2[[#This Row],[Actual]]</f>
        <v>0.26666666666665995</v>
      </c>
      <c r="Q1154">
        <f>_xlfn.NORM.DIST(Table2[[#This Row],[Bias_WA]],AVERAGE(Table2[Bias_WA]),_xlfn.STDEV.P(Table2[Bias_WA]),FALSE)</f>
        <v>0.20149663098405851</v>
      </c>
      <c r="R1154">
        <f>ABS(Table2[[#This Row],[Bias_Arima]])</f>
        <v>0.32050131466619014</v>
      </c>
      <c r="S1154">
        <f>ABS(Table2[[#This Row],[Bias_WA]])</f>
        <v>0.26666666666665995</v>
      </c>
    </row>
    <row r="1155" spans="1:19" x14ac:dyDescent="0.2">
      <c r="A115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goed2019420202</v>
      </c>
      <c r="B1155" t="s">
        <v>30</v>
      </c>
      <c r="C1155" s="3">
        <v>43739</v>
      </c>
      <c r="D1155" s="3">
        <v>43922</v>
      </c>
      <c r="E1155">
        <v>2</v>
      </c>
      <c r="F1155">
        <v>3.185031429681429</v>
      </c>
      <c r="G1155">
        <v>3</v>
      </c>
      <c r="H1155">
        <v>0.18503142968142899</v>
      </c>
      <c r="I1155">
        <v>6.1677143227143016</v>
      </c>
      <c r="J1155">
        <v>0.18503142968142899</v>
      </c>
      <c r="K1155">
        <f>_xlfn.NORM.DIST(Table2[[#This Row],[Bias_RF]],AVERAGE(Table2[Bias_RF]),_xlfn.STDEV.P(Table2[Bias_RF]),FALSE)</f>
        <v>0.28154492302783879</v>
      </c>
      <c r="L1155">
        <f>VLOOKUP(Table2[[#This Row],[Key]],[1]!Table1[#Data],7,0)</f>
        <v>3.1066894826442</v>
      </c>
      <c r="M1155">
        <f>VLOOKUP(Table2[[#This Row],[Key]],[1]!Table1[#Data],8,0)</f>
        <v>3.0666666666666602</v>
      </c>
      <c r="N1155">
        <f>Table2[[#This Row],[Auto Arima]]-Table2[[#This Row],[Actual]]</f>
        <v>0.10668948264419997</v>
      </c>
      <c r="O1155">
        <f>_xlfn.NORM.DIST(Table2[[#This Row],[Bias_Arima]],AVERAGE(Table2[Bias_Arima]),_xlfn.STDEV.P(Table2[Bias_Arima]),FALSE)</f>
        <v>0.60885704292733933</v>
      </c>
      <c r="P1155">
        <f>Table2[[#This Row],[WA]]-Table2[[#This Row],[Actual]]</f>
        <v>6.6666666666660213E-2</v>
      </c>
      <c r="Q1155">
        <f>_xlfn.NORM.DIST(Table2[[#This Row],[Bias_WA]],AVERAGE(Table2[Bias_WA]),_xlfn.STDEV.P(Table2[Bias_WA]),FALSE)</f>
        <v>0.333496251474098</v>
      </c>
      <c r="R1155">
        <f>ABS(Table2[[#This Row],[Bias_Arima]])</f>
        <v>0.10668948264419997</v>
      </c>
      <c r="S1155">
        <f>ABS(Table2[[#This Row],[Bias_WA]])</f>
        <v>6.6666666666660213E-2</v>
      </c>
    </row>
    <row r="1156" spans="1:19" x14ac:dyDescent="0.2">
      <c r="A115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goed2019420203</v>
      </c>
      <c r="B1156" t="s">
        <v>30</v>
      </c>
      <c r="C1156" s="3">
        <v>43739</v>
      </c>
      <c r="D1156" s="3">
        <v>44013</v>
      </c>
      <c r="E1156">
        <v>3</v>
      </c>
      <c r="F1156">
        <v>3.185031429681429</v>
      </c>
      <c r="G1156">
        <v>2.9</v>
      </c>
      <c r="H1156">
        <v>0.28503142968142908</v>
      </c>
      <c r="I1156">
        <v>9.8286699890147986</v>
      </c>
      <c r="J1156">
        <v>0.28503142968142908</v>
      </c>
      <c r="K1156">
        <f>_xlfn.NORM.DIST(Table2[[#This Row],[Bias_RF]],AVERAGE(Table2[Bias_RF]),_xlfn.STDEV.P(Table2[Bias_RF]),FALSE)</f>
        <v>0.23833447006150862</v>
      </c>
      <c r="L1156">
        <f>VLOOKUP(Table2[[#This Row],[Key]],[1]!Table1[#Data],7,0)</f>
        <v>2.5997477125603101</v>
      </c>
      <c r="M1156">
        <f>VLOOKUP(Table2[[#This Row],[Key]],[1]!Table1[#Data],8,0)</f>
        <v>2.8333333333333299</v>
      </c>
      <c r="N1156">
        <f>Table2[[#This Row],[Auto Arima]]-Table2[[#This Row],[Actual]]</f>
        <v>-0.30025228743968979</v>
      </c>
      <c r="O1156">
        <f>_xlfn.NORM.DIST(Table2[[#This Row],[Bias_Arima]],AVERAGE(Table2[Bias_Arima]),_xlfn.STDEV.P(Table2[Bias_Arima]),FALSE)</f>
        <v>0.66440627222134219</v>
      </c>
      <c r="P1156">
        <f>Table2[[#This Row],[WA]]-Table2[[#This Row],[Actual]]</f>
        <v>-6.6666666666669983E-2</v>
      </c>
      <c r="Q1156">
        <f>_xlfn.NORM.DIST(Table2[[#This Row],[Bias_WA]],AVERAGE(Table2[Bias_WA]),_xlfn.STDEV.P(Table2[Bias_WA]),FALSE)</f>
        <v>0.43470451260022758</v>
      </c>
      <c r="R1156">
        <f>ABS(Table2[[#This Row],[Bias_Arima]])</f>
        <v>0.30025228743968979</v>
      </c>
      <c r="S1156">
        <f>ABS(Table2[[#This Row],[Bias_WA]])</f>
        <v>6.6666666666669983E-2</v>
      </c>
    </row>
    <row r="1157" spans="1:19" x14ac:dyDescent="0.2">
      <c r="A115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goed2019420204</v>
      </c>
      <c r="B1157" t="s">
        <v>30</v>
      </c>
      <c r="C1157" s="3">
        <v>43739</v>
      </c>
      <c r="D1157" s="3">
        <v>44105</v>
      </c>
      <c r="E1157">
        <v>4</v>
      </c>
      <c r="F1157">
        <v>3.185031429681429</v>
      </c>
      <c r="G1157">
        <v>3.3</v>
      </c>
      <c r="H1157">
        <v>0.1149685703185708</v>
      </c>
      <c r="I1157">
        <v>3.4838960702597199</v>
      </c>
      <c r="J1157">
        <v>-0.1149685703185708</v>
      </c>
      <c r="K1157">
        <f>_xlfn.NORM.DIST(Table2[[#This Row],[Bias_RF]],AVERAGE(Table2[Bias_RF]),_xlfn.STDEV.P(Table2[Bias_RF]),FALSE)</f>
        <v>0.41486777600798486</v>
      </c>
      <c r="L1157">
        <f>VLOOKUP(Table2[[#This Row],[Key]],[1]!Table1[#Data],7,0)</f>
        <v>3.3997477125603099</v>
      </c>
      <c r="M1157">
        <f>VLOOKUP(Table2[[#This Row],[Key]],[1]!Table1[#Data],8,0)</f>
        <v>3.4666666666666601</v>
      </c>
      <c r="N1157">
        <f>Table2[[#This Row],[Auto Arima]]-Table2[[#This Row],[Actual]]</f>
        <v>9.974771256031012E-2</v>
      </c>
      <c r="O1157">
        <f>_xlfn.NORM.DIST(Table2[[#This Row],[Bias_Arima]],AVERAGE(Table2[Bias_Arima]),_xlfn.STDEV.P(Table2[Bias_Arima]),FALSE)</f>
        <v>0.6122357550765205</v>
      </c>
      <c r="P1157">
        <f>Table2[[#This Row],[WA]]-Table2[[#This Row],[Actual]]</f>
        <v>0.1666666666666603</v>
      </c>
      <c r="Q1157">
        <f>_xlfn.NORM.DIST(Table2[[#This Row],[Bias_WA]],AVERAGE(Table2[Bias_WA]),_xlfn.STDEV.P(Table2[Bias_WA]),FALSE)</f>
        <v>0.26339324325908497</v>
      </c>
      <c r="R1157">
        <f>ABS(Table2[[#This Row],[Bias_Arima]])</f>
        <v>9.974771256031012E-2</v>
      </c>
      <c r="S1157">
        <f>ABS(Table2[[#This Row],[Bias_WA]])</f>
        <v>0.1666666666666603</v>
      </c>
    </row>
    <row r="1158" spans="1:19" x14ac:dyDescent="0.2">
      <c r="A115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goed2019420211</v>
      </c>
      <c r="B1158" t="s">
        <v>30</v>
      </c>
      <c r="C1158" s="3">
        <v>43739</v>
      </c>
      <c r="D1158" s="3">
        <v>44197</v>
      </c>
      <c r="E1158">
        <v>5</v>
      </c>
      <c r="F1158">
        <v>3.185031429681429</v>
      </c>
      <c r="G1158">
        <v>3.6</v>
      </c>
      <c r="H1158">
        <v>0.41496857031857098</v>
      </c>
      <c r="I1158">
        <v>11.52690473107142</v>
      </c>
      <c r="J1158">
        <v>-0.41496857031857098</v>
      </c>
      <c r="K1158">
        <f>_xlfn.NORM.DIST(Table2[[#This Row],[Bias_RF]],AVERAGE(Table2[Bias_RF]),_xlfn.STDEV.P(Table2[Bias_RF]),FALSE)</f>
        <v>0.51664344319173461</v>
      </c>
      <c r="L1158">
        <f>VLOOKUP(Table2[[#This Row],[Key]],[1]!Table1[#Data],7,0)</f>
        <v>4.2374829839177099</v>
      </c>
      <c r="M1158">
        <f>VLOOKUP(Table2[[#This Row],[Key]],[1]!Table1[#Data],8,0)</f>
        <v>3.7666666666666599</v>
      </c>
      <c r="N1158">
        <f>Table2[[#This Row],[Auto Arima]]-Table2[[#This Row],[Actual]]</f>
        <v>0.63748298391770986</v>
      </c>
      <c r="O1158">
        <f>_xlfn.NORM.DIST(Table2[[#This Row],[Bias_Arima]],AVERAGE(Table2[Bias_Arima]),_xlfn.STDEV.P(Table2[Bias_Arima]),FALSE)</f>
        <v>0.26314001730238057</v>
      </c>
      <c r="P1158">
        <f>Table2[[#This Row],[WA]]-Table2[[#This Row],[Actual]]</f>
        <v>0.16666666666665986</v>
      </c>
      <c r="Q1158">
        <f>_xlfn.NORM.DIST(Table2[[#This Row],[Bias_WA]],AVERAGE(Table2[Bias_WA]),_xlfn.STDEV.P(Table2[Bias_WA]),FALSE)</f>
        <v>0.26339324325908536</v>
      </c>
      <c r="R1158">
        <f>ABS(Table2[[#This Row],[Bias_Arima]])</f>
        <v>0.63748298391770986</v>
      </c>
      <c r="S1158">
        <f>ABS(Table2[[#This Row],[Bias_WA]])</f>
        <v>0.16666666666665986</v>
      </c>
    </row>
    <row r="1159" spans="1:19" x14ac:dyDescent="0.2">
      <c r="A115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goed2019420212</v>
      </c>
      <c r="B1159" t="s">
        <v>30</v>
      </c>
      <c r="C1159" s="3">
        <v>43739</v>
      </c>
      <c r="D1159" s="3">
        <v>44287</v>
      </c>
      <c r="E1159">
        <v>6</v>
      </c>
      <c r="F1159">
        <v>3.185031429681429</v>
      </c>
      <c r="G1159">
        <v>3.7</v>
      </c>
      <c r="H1159">
        <v>0.51496857031857113</v>
      </c>
      <c r="I1159">
        <v>13.91806946806949</v>
      </c>
      <c r="J1159">
        <v>-0.51496857031857113</v>
      </c>
      <c r="K1159">
        <f>_xlfn.NORM.DIST(Table2[[#This Row],[Bias_RF]],AVERAGE(Table2[Bias_RF]),_xlfn.STDEV.P(Table2[Bias_RF]),FALSE)</f>
        <v>0.53544042177781881</v>
      </c>
      <c r="L1159">
        <f>VLOOKUP(Table2[[#This Row],[Key]],[1]!Table1[#Data],7,0)</f>
        <v>3.3760762559717699</v>
      </c>
      <c r="M1159">
        <f>VLOOKUP(Table2[[#This Row],[Key]],[1]!Table1[#Data],8,0)</f>
        <v>3.0666666666666602</v>
      </c>
      <c r="N1159">
        <f>Table2[[#This Row],[Auto Arima]]-Table2[[#This Row],[Actual]]</f>
        <v>-0.32392374402823032</v>
      </c>
      <c r="O1159">
        <f>_xlfn.NORM.DIST(Table2[[#This Row],[Bias_Arima]],AVERAGE(Table2[Bias_Arima]),_xlfn.STDEV.P(Table2[Bias_Arima]),FALSE)</f>
        <v>0.65794747019854849</v>
      </c>
      <c r="P1159">
        <f>Table2[[#This Row],[WA]]-Table2[[#This Row],[Actual]]</f>
        <v>-0.63333333333333997</v>
      </c>
      <c r="Q1159">
        <f>_xlfn.NORM.DIST(Table2[[#This Row],[Bias_WA]],AVERAGE(Table2[Bias_WA]),_xlfn.STDEV.P(Table2[Bias_WA]),FALSE)</f>
        <v>0.71232937309261235</v>
      </c>
      <c r="R1159">
        <f>ABS(Table2[[#This Row],[Bias_Arima]])</f>
        <v>0.32392374402823032</v>
      </c>
      <c r="S1159">
        <f>ABS(Table2[[#This Row],[Bias_WA]])</f>
        <v>0.63333333333333997</v>
      </c>
    </row>
    <row r="1160" spans="1:19" x14ac:dyDescent="0.2">
      <c r="A116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goed2019420213</v>
      </c>
      <c r="B1160" t="s">
        <v>30</v>
      </c>
      <c r="C1160" s="3">
        <v>43739</v>
      </c>
      <c r="D1160" s="3">
        <v>44378</v>
      </c>
      <c r="E1160">
        <v>7</v>
      </c>
      <c r="F1160">
        <v>3.185031429681429</v>
      </c>
      <c r="G1160">
        <v>3.9</v>
      </c>
      <c r="H1160">
        <v>0.71496857031857086</v>
      </c>
      <c r="I1160">
        <v>18.332527444065921</v>
      </c>
      <c r="J1160">
        <v>-0.71496857031857086</v>
      </c>
      <c r="K1160">
        <f>_xlfn.NORM.DIST(Table2[[#This Row],[Bias_RF]],AVERAGE(Table2[Bias_RF]),_xlfn.STDEV.P(Table2[Bias_RF]),FALSE)</f>
        <v>0.5437400926019833</v>
      </c>
      <c r="L1160">
        <f>VLOOKUP(Table2[[#This Row],[Key]],[1]!Table1[#Data],7,0)</f>
        <v>3.1019868631929</v>
      </c>
      <c r="M1160">
        <f>VLOOKUP(Table2[[#This Row],[Key]],[1]!Table1[#Data],8,0)</f>
        <v>2.8333333333333299</v>
      </c>
      <c r="N1160">
        <f>Table2[[#This Row],[Auto Arima]]-Table2[[#This Row],[Actual]]</f>
        <v>-0.79801313680709995</v>
      </c>
      <c r="O1160">
        <f>_xlfn.NORM.DIST(Table2[[#This Row],[Bias_Arima]],AVERAGE(Table2[Bias_Arima]),_xlfn.STDEV.P(Table2[Bias_Arima]),FALSE)</f>
        <v>0.3836554309055919</v>
      </c>
      <c r="P1160">
        <f>Table2[[#This Row],[WA]]-Table2[[#This Row],[Actual]]</f>
        <v>-1.06666666666667</v>
      </c>
      <c r="Q1160">
        <f>_xlfn.NORM.DIST(Table2[[#This Row],[Bias_WA]],AVERAGE(Table2[Bias_WA]),_xlfn.STDEV.P(Table2[Bias_WA]),FALSE)</f>
        <v>0.5207216418264351</v>
      </c>
      <c r="R1160">
        <f>ABS(Table2[[#This Row],[Bias_Arima]])</f>
        <v>0.79801313680709995</v>
      </c>
      <c r="S1160">
        <f>ABS(Table2[[#This Row],[Bias_WA]])</f>
        <v>1.06666666666667</v>
      </c>
    </row>
    <row r="1161" spans="1:19" x14ac:dyDescent="0.2">
      <c r="A116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goed2019420214</v>
      </c>
      <c r="B1161" t="s">
        <v>30</v>
      </c>
      <c r="C1161" s="3">
        <v>43739</v>
      </c>
      <c r="D1161" s="3">
        <v>44470</v>
      </c>
      <c r="E1161">
        <v>8</v>
      </c>
      <c r="F1161">
        <v>3.185031429681429</v>
      </c>
      <c r="G1161">
        <v>4</v>
      </c>
      <c r="H1161">
        <v>0.81496857031857095</v>
      </c>
      <c r="I1161">
        <v>20.374214257964269</v>
      </c>
      <c r="J1161">
        <v>-0.81496857031857095</v>
      </c>
      <c r="K1161">
        <f>_xlfn.NORM.DIST(Table2[[#This Row],[Bias_RF]],AVERAGE(Table2[Bias_RF]),_xlfn.STDEV.P(Table2[Bias_RF]),FALSE)</f>
        <v>0.53278418821673845</v>
      </c>
      <c r="L1161">
        <f>VLOOKUP(Table2[[#This Row],[Key]],[1]!Table1[#Data],7,0)</f>
        <v>3.9019868631928998</v>
      </c>
      <c r="M1161">
        <f>VLOOKUP(Table2[[#This Row],[Key]],[1]!Table1[#Data],8,0)</f>
        <v>3.4666666666666601</v>
      </c>
      <c r="N1161">
        <f>Table2[[#This Row],[Auto Arima]]-Table2[[#This Row],[Actual]]</f>
        <v>-9.8013136807100221E-2</v>
      </c>
      <c r="O1161">
        <f>_xlfn.NORM.DIST(Table2[[#This Row],[Bias_Arima]],AVERAGE(Table2[Bias_Arima]),_xlfn.STDEV.P(Table2[Bias_Arima]),FALSE)</f>
        <v>0.67573743871842895</v>
      </c>
      <c r="P1161">
        <f>Table2[[#This Row],[WA]]-Table2[[#This Row],[Actual]]</f>
        <v>-0.53333333333333988</v>
      </c>
      <c r="Q1161">
        <f>_xlfn.NORM.DIST(Table2[[#This Row],[Bias_WA]],AVERAGE(Table2[Bias_WA]),_xlfn.STDEV.P(Table2[Bias_WA]),FALSE)</f>
        <v>0.70331215638132416</v>
      </c>
      <c r="R1161">
        <f>ABS(Table2[[#This Row],[Bias_Arima]])</f>
        <v>9.8013136807100221E-2</v>
      </c>
      <c r="S1161">
        <f>ABS(Table2[[#This Row],[Bias_WA]])</f>
        <v>0.53333333333333988</v>
      </c>
    </row>
    <row r="1162" spans="1:19" x14ac:dyDescent="0.2">
      <c r="A116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goed2020120202</v>
      </c>
      <c r="B1162" t="s">
        <v>30</v>
      </c>
      <c r="C1162" s="3">
        <v>43831</v>
      </c>
      <c r="D1162" s="3">
        <v>43922</v>
      </c>
      <c r="E1162">
        <v>1</v>
      </c>
      <c r="F1162">
        <v>3.328124371380254</v>
      </c>
      <c r="G1162">
        <v>3</v>
      </c>
      <c r="H1162">
        <v>0.32812437138025352</v>
      </c>
      <c r="I1162">
        <v>10.93747904600845</v>
      </c>
      <c r="J1162">
        <v>0.32812437138025352</v>
      </c>
      <c r="K1162">
        <f>_xlfn.NORM.DIST(Table2[[#This Row],[Bias_RF]],AVERAGE(Table2[Bias_RF]),_xlfn.STDEV.P(Table2[Bias_RF]),FALSE)</f>
        <v>0.22054687072752641</v>
      </c>
      <c r="L1162">
        <f>VLOOKUP(Table2[[#This Row],[Key]],[1]!Table1[#Data],7,0)</f>
        <v>3.09955201037141</v>
      </c>
      <c r="M1162">
        <f>VLOOKUP(Table2[[#This Row],[Key]],[1]!Table1[#Data],8,0)</f>
        <v>3.0666666666666602</v>
      </c>
      <c r="N1162">
        <f>Table2[[#This Row],[Auto Arima]]-Table2[[#This Row],[Actual]]</f>
        <v>9.9552010371410038E-2</v>
      </c>
      <c r="O1162">
        <f>_xlfn.NORM.DIST(Table2[[#This Row],[Bias_Arima]],AVERAGE(Table2[Bias_Arima]),_xlfn.STDEV.P(Table2[Bias_Arima]),FALSE)</f>
        <v>0.61233003303717504</v>
      </c>
      <c r="P1162">
        <f>Table2[[#This Row],[WA]]-Table2[[#This Row],[Actual]]</f>
        <v>6.6666666666660213E-2</v>
      </c>
      <c r="Q1162">
        <f>_xlfn.NORM.DIST(Table2[[#This Row],[Bias_WA]],AVERAGE(Table2[Bias_WA]),_xlfn.STDEV.P(Table2[Bias_WA]),FALSE)</f>
        <v>0.333496251474098</v>
      </c>
      <c r="R1162">
        <f>ABS(Table2[[#This Row],[Bias_Arima]])</f>
        <v>9.9552010371410038E-2</v>
      </c>
      <c r="S1162">
        <f>ABS(Table2[[#This Row],[Bias_WA]])</f>
        <v>6.6666666666660213E-2</v>
      </c>
    </row>
    <row r="1163" spans="1:19" x14ac:dyDescent="0.2">
      <c r="A116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goed2020120203</v>
      </c>
      <c r="B1163" t="s">
        <v>30</v>
      </c>
      <c r="C1163" s="3">
        <v>43831</v>
      </c>
      <c r="D1163" s="3">
        <v>44013</v>
      </c>
      <c r="E1163">
        <v>2</v>
      </c>
      <c r="F1163">
        <v>3.328124371380254</v>
      </c>
      <c r="G1163">
        <v>2.9</v>
      </c>
      <c r="H1163">
        <v>0.42812437138025361</v>
      </c>
      <c r="I1163">
        <v>14.76290935793978</v>
      </c>
      <c r="J1163">
        <v>0.42812437138025361</v>
      </c>
      <c r="K1163">
        <f>_xlfn.NORM.DIST(Table2[[#This Row],[Bias_RF]],AVERAGE(Table2[Bias_RF]),_xlfn.STDEV.P(Table2[Bias_RF]),FALSE)</f>
        <v>0.18176940545125073</v>
      </c>
      <c r="L1163">
        <f>VLOOKUP(Table2[[#This Row],[Key]],[1]!Table1[#Data],7,0)</f>
        <v>2.7110627462418702</v>
      </c>
      <c r="M1163">
        <f>VLOOKUP(Table2[[#This Row],[Key]],[1]!Table1[#Data],8,0)</f>
        <v>2.8333333333333299</v>
      </c>
      <c r="N1163">
        <f>Table2[[#This Row],[Auto Arima]]-Table2[[#This Row],[Actual]]</f>
        <v>-0.18893725375812975</v>
      </c>
      <c r="O1163">
        <f>_xlfn.NORM.DIST(Table2[[#This Row],[Bias_Arima]],AVERAGE(Table2[Bias_Arima]),_xlfn.STDEV.P(Table2[Bias_Arima]),FALSE)</f>
        <v>0.68057927576093191</v>
      </c>
      <c r="P1163">
        <f>Table2[[#This Row],[WA]]-Table2[[#This Row],[Actual]]</f>
        <v>-6.6666666666669983E-2</v>
      </c>
      <c r="Q1163">
        <f>_xlfn.NORM.DIST(Table2[[#This Row],[Bias_WA]],AVERAGE(Table2[Bias_WA]),_xlfn.STDEV.P(Table2[Bias_WA]),FALSE)</f>
        <v>0.43470451260022758</v>
      </c>
      <c r="R1163">
        <f>ABS(Table2[[#This Row],[Bias_Arima]])</f>
        <v>0.18893725375812975</v>
      </c>
      <c r="S1163">
        <f>ABS(Table2[[#This Row],[Bias_WA]])</f>
        <v>6.6666666666669983E-2</v>
      </c>
    </row>
    <row r="1164" spans="1:19" x14ac:dyDescent="0.2">
      <c r="A116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goed2020120204</v>
      </c>
      <c r="B1164" t="s">
        <v>30</v>
      </c>
      <c r="C1164" s="3">
        <v>43831</v>
      </c>
      <c r="D1164" s="3">
        <v>44105</v>
      </c>
      <c r="E1164">
        <v>3</v>
      </c>
      <c r="F1164">
        <v>3.328124371380254</v>
      </c>
      <c r="G1164">
        <v>3.3</v>
      </c>
      <c r="H1164">
        <v>2.8124371380253699E-2</v>
      </c>
      <c r="I1164">
        <v>0.85225367818950615</v>
      </c>
      <c r="J1164">
        <v>2.8124371380253699E-2</v>
      </c>
      <c r="K1164">
        <f>_xlfn.NORM.DIST(Table2[[#This Row],[Bias_RF]],AVERAGE(Table2[Bias_RF]),_xlfn.STDEV.P(Table2[Bias_RF]),FALSE)</f>
        <v>0.35214434420236157</v>
      </c>
      <c r="L1164">
        <f>VLOOKUP(Table2[[#This Row],[Key]],[1]!Table1[#Data],7,0)</f>
        <v>3.51106274624187</v>
      </c>
      <c r="M1164">
        <f>VLOOKUP(Table2[[#This Row],[Key]],[1]!Table1[#Data],8,0)</f>
        <v>3.4666666666666601</v>
      </c>
      <c r="N1164">
        <f>Table2[[#This Row],[Auto Arima]]-Table2[[#This Row],[Actual]]</f>
        <v>0.21106274624187016</v>
      </c>
      <c r="O1164">
        <f>_xlfn.NORM.DIST(Table2[[#This Row],[Bias_Arima]],AVERAGE(Table2[Bias_Arima]),_xlfn.STDEV.P(Table2[Bias_Arima]),FALSE)</f>
        <v>0.55084564227912292</v>
      </c>
      <c r="P1164">
        <f>Table2[[#This Row],[WA]]-Table2[[#This Row],[Actual]]</f>
        <v>0.1666666666666603</v>
      </c>
      <c r="Q1164">
        <f>_xlfn.NORM.DIST(Table2[[#This Row],[Bias_WA]],AVERAGE(Table2[Bias_WA]),_xlfn.STDEV.P(Table2[Bias_WA]),FALSE)</f>
        <v>0.26339324325908497</v>
      </c>
      <c r="R1164">
        <f>ABS(Table2[[#This Row],[Bias_Arima]])</f>
        <v>0.21106274624187016</v>
      </c>
      <c r="S1164">
        <f>ABS(Table2[[#This Row],[Bias_WA]])</f>
        <v>0.1666666666666603</v>
      </c>
    </row>
    <row r="1165" spans="1:19" x14ac:dyDescent="0.2">
      <c r="A116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goed2020120211</v>
      </c>
      <c r="B1165" t="s">
        <v>30</v>
      </c>
      <c r="C1165" s="3">
        <v>43831</v>
      </c>
      <c r="D1165" s="3">
        <v>44197</v>
      </c>
      <c r="E1165">
        <v>4</v>
      </c>
      <c r="F1165">
        <v>3.328124371380254</v>
      </c>
      <c r="G1165">
        <v>3.6</v>
      </c>
      <c r="H1165">
        <v>0.27187562861974662</v>
      </c>
      <c r="I1165">
        <v>7.5521007949929597</v>
      </c>
      <c r="J1165">
        <v>-0.27187562861974662</v>
      </c>
      <c r="K1165">
        <f>_xlfn.NORM.DIST(Table2[[#This Row],[Bias_RF]],AVERAGE(Table2[Bias_RF]),_xlfn.STDEV.P(Table2[Bias_RF]),FALSE)</f>
        <v>0.47518174821141379</v>
      </c>
      <c r="L1165">
        <f>VLOOKUP(Table2[[#This Row],[Key]],[1]!Table1[#Data],7,0)</f>
        <v>3.9754501618605702</v>
      </c>
      <c r="M1165">
        <f>VLOOKUP(Table2[[#This Row],[Key]],[1]!Table1[#Data],8,0)</f>
        <v>3.7666666666666599</v>
      </c>
      <c r="N1165">
        <f>Table2[[#This Row],[Auto Arima]]-Table2[[#This Row],[Actual]]</f>
        <v>0.37545016186057012</v>
      </c>
      <c r="O1165">
        <f>_xlfn.NORM.DIST(Table2[[#This Row],[Bias_Arima]],AVERAGE(Table2[Bias_Arima]),_xlfn.STDEV.P(Table2[Bias_Arima]),FALSE)</f>
        <v>0.44115584249251477</v>
      </c>
      <c r="P1165">
        <f>Table2[[#This Row],[WA]]-Table2[[#This Row],[Actual]]</f>
        <v>0.16666666666665986</v>
      </c>
      <c r="Q1165">
        <f>_xlfn.NORM.DIST(Table2[[#This Row],[Bias_WA]],AVERAGE(Table2[Bias_WA]),_xlfn.STDEV.P(Table2[Bias_WA]),FALSE)</f>
        <v>0.26339324325908536</v>
      </c>
      <c r="R1165">
        <f>ABS(Table2[[#This Row],[Bias_Arima]])</f>
        <v>0.37545016186057012</v>
      </c>
      <c r="S1165">
        <f>ABS(Table2[[#This Row],[Bias_WA]])</f>
        <v>0.16666666666665986</v>
      </c>
    </row>
    <row r="1166" spans="1:19" x14ac:dyDescent="0.2">
      <c r="A116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goed2020120212</v>
      </c>
      <c r="B1166" t="s">
        <v>30</v>
      </c>
      <c r="C1166" s="3">
        <v>43831</v>
      </c>
      <c r="D1166" s="3">
        <v>44287</v>
      </c>
      <c r="E1166">
        <v>5</v>
      </c>
      <c r="F1166">
        <v>3.328124371380254</v>
      </c>
      <c r="G1166">
        <v>3.7</v>
      </c>
      <c r="H1166">
        <v>0.37187562861974671</v>
      </c>
      <c r="I1166">
        <v>10.050692665398561</v>
      </c>
      <c r="J1166">
        <v>-0.37187562861974671</v>
      </c>
      <c r="K1166">
        <f>_xlfn.NORM.DIST(Table2[[#This Row],[Bias_RF]],AVERAGE(Table2[Bias_RF]),_xlfn.STDEV.P(Table2[Bias_RF]),FALSE)</f>
        <v>0.50582379378495623</v>
      </c>
      <c r="L1166">
        <f>VLOOKUP(Table2[[#This Row],[Key]],[1]!Table1[#Data],7,0)</f>
        <v>3.4507199038990501</v>
      </c>
      <c r="M1166">
        <f>VLOOKUP(Table2[[#This Row],[Key]],[1]!Table1[#Data],8,0)</f>
        <v>3.0666666666666602</v>
      </c>
      <c r="N1166">
        <f>Table2[[#This Row],[Auto Arima]]-Table2[[#This Row],[Actual]]</f>
        <v>-0.24928009610095003</v>
      </c>
      <c r="O1166">
        <f>_xlfn.NORM.DIST(Table2[[#This Row],[Bias_Arima]],AVERAGE(Table2[Bias_Arima]),_xlfn.STDEV.P(Table2[Bias_Arima]),FALSE)</f>
        <v>0.67478018597745892</v>
      </c>
      <c r="P1166">
        <f>Table2[[#This Row],[WA]]-Table2[[#This Row],[Actual]]</f>
        <v>-0.63333333333333997</v>
      </c>
      <c r="Q1166">
        <f>_xlfn.NORM.DIST(Table2[[#This Row],[Bias_WA]],AVERAGE(Table2[Bias_WA]),_xlfn.STDEV.P(Table2[Bias_WA]),FALSE)</f>
        <v>0.71232937309261235</v>
      </c>
      <c r="R1166">
        <f>ABS(Table2[[#This Row],[Bias_Arima]])</f>
        <v>0.24928009610095003</v>
      </c>
      <c r="S1166">
        <f>ABS(Table2[[#This Row],[Bias_WA]])</f>
        <v>0.63333333333333997</v>
      </c>
    </row>
    <row r="1167" spans="1:19" x14ac:dyDescent="0.2">
      <c r="A116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goed2020120213</v>
      </c>
      <c r="B1167" t="s">
        <v>30</v>
      </c>
      <c r="C1167" s="3">
        <v>43831</v>
      </c>
      <c r="D1167" s="3">
        <v>44378</v>
      </c>
      <c r="E1167">
        <v>6</v>
      </c>
      <c r="F1167">
        <v>3.328124371380254</v>
      </c>
      <c r="G1167">
        <v>3.9</v>
      </c>
      <c r="H1167">
        <v>0.57187562861974639</v>
      </c>
      <c r="I1167">
        <v>14.663477656916569</v>
      </c>
      <c r="J1167">
        <v>-0.57187562861974639</v>
      </c>
      <c r="K1167">
        <f>_xlfn.NORM.DIST(Table2[[#This Row],[Bias_RF]],AVERAGE(Table2[Bias_RF]),_xlfn.STDEV.P(Table2[Bias_RF]),FALSE)</f>
        <v>0.54189856422661442</v>
      </c>
      <c r="L1167">
        <f>VLOOKUP(Table2[[#This Row],[Key]],[1]!Table1[#Data],7,0)</f>
        <v>3.2052224953160602</v>
      </c>
      <c r="M1167">
        <f>VLOOKUP(Table2[[#This Row],[Key]],[1]!Table1[#Data],8,0)</f>
        <v>2.8333333333333299</v>
      </c>
      <c r="N1167">
        <f>Table2[[#This Row],[Auto Arima]]-Table2[[#This Row],[Actual]]</f>
        <v>-0.69477750468393973</v>
      </c>
      <c r="O1167">
        <f>_xlfn.NORM.DIST(Table2[[#This Row],[Bias_Arima]],AVERAGE(Table2[Bias_Arima]),_xlfn.STDEV.P(Table2[Bias_Arima]),FALSE)</f>
        <v>0.45621508177009867</v>
      </c>
      <c r="P1167">
        <f>Table2[[#This Row],[WA]]-Table2[[#This Row],[Actual]]</f>
        <v>-1.06666666666667</v>
      </c>
      <c r="Q1167">
        <f>_xlfn.NORM.DIST(Table2[[#This Row],[Bias_WA]],AVERAGE(Table2[Bias_WA]),_xlfn.STDEV.P(Table2[Bias_WA]),FALSE)</f>
        <v>0.5207216418264351</v>
      </c>
      <c r="R1167">
        <f>ABS(Table2[[#This Row],[Bias_Arima]])</f>
        <v>0.69477750468393973</v>
      </c>
      <c r="S1167">
        <f>ABS(Table2[[#This Row],[Bias_WA]])</f>
        <v>1.06666666666667</v>
      </c>
    </row>
    <row r="1168" spans="1:19" x14ac:dyDescent="0.2">
      <c r="A116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goed2020120214</v>
      </c>
      <c r="B1168" t="s">
        <v>30</v>
      </c>
      <c r="C1168" s="3">
        <v>43831</v>
      </c>
      <c r="D1168" s="3">
        <v>44470</v>
      </c>
      <c r="E1168">
        <v>7</v>
      </c>
      <c r="F1168">
        <v>3.328124371380254</v>
      </c>
      <c r="G1168">
        <v>4</v>
      </c>
      <c r="H1168">
        <v>0.67187562861974648</v>
      </c>
      <c r="I1168">
        <v>16.79689071549366</v>
      </c>
      <c r="J1168">
        <v>-0.67187562861974648</v>
      </c>
      <c r="K1168">
        <f>_xlfn.NORM.DIST(Table2[[#This Row],[Bias_RF]],AVERAGE(Table2[Bias_RF]),_xlfn.STDEV.P(Table2[Bias_RF]),FALSE)</f>
        <v>0.54537753234381869</v>
      </c>
      <c r="L1168">
        <f>VLOOKUP(Table2[[#This Row],[Key]],[1]!Table1[#Data],7,0)</f>
        <v>4.00522249531606</v>
      </c>
      <c r="M1168">
        <f>VLOOKUP(Table2[[#This Row],[Key]],[1]!Table1[#Data],8,0)</f>
        <v>3.4666666666666601</v>
      </c>
      <c r="N1168">
        <f>Table2[[#This Row],[Auto Arima]]-Table2[[#This Row],[Actual]]</f>
        <v>5.2224953160600052E-3</v>
      </c>
      <c r="O1168">
        <f>_xlfn.NORM.DIST(Table2[[#This Row],[Bias_Arima]],AVERAGE(Table2[Bias_Arima]),_xlfn.STDEV.P(Table2[Bias_Arima]),FALSE)</f>
        <v>0.65099484249427353</v>
      </c>
      <c r="P1168">
        <f>Table2[[#This Row],[WA]]-Table2[[#This Row],[Actual]]</f>
        <v>-0.53333333333333988</v>
      </c>
      <c r="Q1168">
        <f>_xlfn.NORM.DIST(Table2[[#This Row],[Bias_WA]],AVERAGE(Table2[Bias_WA]),_xlfn.STDEV.P(Table2[Bias_WA]),FALSE)</f>
        <v>0.70331215638132416</v>
      </c>
      <c r="R1168">
        <f>ABS(Table2[[#This Row],[Bias_Arima]])</f>
        <v>5.2224953160600052E-3</v>
      </c>
      <c r="S1168">
        <f>ABS(Table2[[#This Row],[Bias_WA]])</f>
        <v>0.53333333333333988</v>
      </c>
    </row>
    <row r="1169" spans="1:19" x14ac:dyDescent="0.2">
      <c r="A116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goed2020120221</v>
      </c>
      <c r="B1169" t="s">
        <v>30</v>
      </c>
      <c r="C1169" s="3">
        <v>43831</v>
      </c>
      <c r="D1169" s="3">
        <v>44562</v>
      </c>
      <c r="E1169">
        <v>8</v>
      </c>
      <c r="F1169">
        <v>3.2357584414768241</v>
      </c>
      <c r="G1169">
        <v>4.7</v>
      </c>
      <c r="H1169">
        <v>1.4642415585231769</v>
      </c>
      <c r="I1169">
        <v>31.154075713259068</v>
      </c>
      <c r="J1169">
        <v>-1.4642415585231769</v>
      </c>
      <c r="K1169">
        <f>_xlfn.NORM.DIST(Table2[[#This Row],[Bias_RF]],AVERAGE(Table2[Bias_RF]),_xlfn.STDEV.P(Table2[Bias_RF]),FALSE)</f>
        <v>0.29623836689031235</v>
      </c>
      <c r="L1169">
        <f>VLOOKUP(Table2[[#This Row],[Key]],[1]!Table1[#Data],7,0)</f>
        <v>4.4198541164041796</v>
      </c>
      <c r="M1169">
        <f>VLOOKUP(Table2[[#This Row],[Key]],[1]!Table1[#Data],8,0)</f>
        <v>3.7666666666666599</v>
      </c>
      <c r="N1169">
        <f>Table2[[#This Row],[Auto Arima]]-Table2[[#This Row],[Actual]]</f>
        <v>-0.2801458835958206</v>
      </c>
      <c r="O1169">
        <f>_xlfn.NORM.DIST(Table2[[#This Row],[Bias_Arima]],AVERAGE(Table2[Bias_Arima]),_xlfn.STDEV.P(Table2[Bias_Arima]),FALSE)</f>
        <v>0.66908371982477788</v>
      </c>
      <c r="P1169">
        <f>Table2[[#This Row],[WA]]-Table2[[#This Row],[Actual]]</f>
        <v>-0.93333333333334023</v>
      </c>
      <c r="Q1169">
        <f>_xlfn.NORM.DIST(Table2[[#This Row],[Bias_WA]],AVERAGE(Table2[Bias_WA]),_xlfn.STDEV.P(Table2[Bias_WA]),FALSE)</f>
        <v>0.61118960025546043</v>
      </c>
      <c r="R1169">
        <f>ABS(Table2[[#This Row],[Bias_Arima]])</f>
        <v>0.2801458835958206</v>
      </c>
      <c r="S1169">
        <f>ABS(Table2[[#This Row],[Bias_WA]])</f>
        <v>0.93333333333334023</v>
      </c>
    </row>
    <row r="1170" spans="1:19" x14ac:dyDescent="0.2">
      <c r="A117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goed2020220203</v>
      </c>
      <c r="B1170" t="s">
        <v>30</v>
      </c>
      <c r="C1170" s="3">
        <v>43922</v>
      </c>
      <c r="D1170" s="3">
        <v>44013</v>
      </c>
      <c r="E1170">
        <v>1</v>
      </c>
      <c r="F1170">
        <v>3.2118972716825658</v>
      </c>
      <c r="G1170">
        <v>2.9</v>
      </c>
      <c r="H1170">
        <v>0.31189727168256631</v>
      </c>
      <c r="I1170">
        <v>10.755078333881601</v>
      </c>
      <c r="J1170">
        <v>0.31189727168256631</v>
      </c>
      <c r="K1170">
        <f>_xlfn.NORM.DIST(Table2[[#This Row],[Bias_RF]],AVERAGE(Table2[Bias_RF]),_xlfn.STDEV.P(Table2[Bias_RF]),FALSE)</f>
        <v>0.22717613207747472</v>
      </c>
      <c r="L1170">
        <f>VLOOKUP(Table2[[#This Row],[Key]],[1]!Table1[#Data],7,0)</f>
        <v>2.7011985123106599</v>
      </c>
      <c r="M1170">
        <f>VLOOKUP(Table2[[#This Row],[Key]],[1]!Table1[#Data],8,0)</f>
        <v>2.8333333333333299</v>
      </c>
      <c r="N1170">
        <f>Table2[[#This Row],[Auto Arima]]-Table2[[#This Row],[Actual]]</f>
        <v>-0.19880148768934003</v>
      </c>
      <c r="O1170">
        <f>_xlfn.NORM.DIST(Table2[[#This Row],[Bias_Arima]],AVERAGE(Table2[Bias_Arima]),_xlfn.STDEV.P(Table2[Bias_Arima]),FALSE)</f>
        <v>0.68012100909562223</v>
      </c>
      <c r="P1170">
        <f>Table2[[#This Row],[WA]]-Table2[[#This Row],[Actual]]</f>
        <v>-6.6666666666669983E-2</v>
      </c>
      <c r="Q1170">
        <f>_xlfn.NORM.DIST(Table2[[#This Row],[Bias_WA]],AVERAGE(Table2[Bias_WA]),_xlfn.STDEV.P(Table2[Bias_WA]),FALSE)</f>
        <v>0.43470451260022758</v>
      </c>
      <c r="R1170">
        <f>ABS(Table2[[#This Row],[Bias_Arima]])</f>
        <v>0.19880148768934003</v>
      </c>
      <c r="S1170">
        <f>ABS(Table2[[#This Row],[Bias_WA]])</f>
        <v>6.6666666666669983E-2</v>
      </c>
    </row>
    <row r="1171" spans="1:19" x14ac:dyDescent="0.2">
      <c r="A117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goed2020220204</v>
      </c>
      <c r="B1171" t="s">
        <v>30</v>
      </c>
      <c r="C1171" s="3">
        <v>43922</v>
      </c>
      <c r="D1171" s="3">
        <v>44105</v>
      </c>
      <c r="E1171">
        <v>2</v>
      </c>
      <c r="F1171">
        <v>3.2118972716825658</v>
      </c>
      <c r="G1171">
        <v>3.3</v>
      </c>
      <c r="H1171">
        <v>8.8102728317433598E-2</v>
      </c>
      <c r="I1171">
        <v>2.6697796459828371</v>
      </c>
      <c r="J1171">
        <v>-8.8102728317433598E-2</v>
      </c>
      <c r="K1171">
        <f>_xlfn.NORM.DIST(Table2[[#This Row],[Bias_RF]],AVERAGE(Table2[Bias_RF]),_xlfn.STDEV.P(Table2[Bias_RF]),FALSE)</f>
        <v>0.40347038694616039</v>
      </c>
      <c r="L1171">
        <f>VLOOKUP(Table2[[#This Row],[Key]],[1]!Table1[#Data],7,0)</f>
        <v>3.5011985123106601</v>
      </c>
      <c r="M1171">
        <f>VLOOKUP(Table2[[#This Row],[Key]],[1]!Table1[#Data],8,0)</f>
        <v>3.4666666666666601</v>
      </c>
      <c r="N1171">
        <f>Table2[[#This Row],[Auto Arima]]-Table2[[#This Row],[Actual]]</f>
        <v>0.20119851231066033</v>
      </c>
      <c r="O1171">
        <f>_xlfn.NORM.DIST(Table2[[#This Row],[Bias_Arima]],AVERAGE(Table2[Bias_Arima]),_xlfn.STDEV.P(Table2[Bias_Arima]),FALSE)</f>
        <v>0.55683872648002242</v>
      </c>
      <c r="P1171">
        <f>Table2[[#This Row],[WA]]-Table2[[#This Row],[Actual]]</f>
        <v>0.1666666666666603</v>
      </c>
      <c r="Q1171">
        <f>_xlfn.NORM.DIST(Table2[[#This Row],[Bias_WA]],AVERAGE(Table2[Bias_WA]),_xlfn.STDEV.P(Table2[Bias_WA]),FALSE)</f>
        <v>0.26339324325908497</v>
      </c>
      <c r="R1171">
        <f>ABS(Table2[[#This Row],[Bias_Arima]])</f>
        <v>0.20119851231066033</v>
      </c>
      <c r="S1171">
        <f>ABS(Table2[[#This Row],[Bias_WA]])</f>
        <v>0.1666666666666603</v>
      </c>
    </row>
    <row r="1172" spans="1:19" x14ac:dyDescent="0.2">
      <c r="A117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goed2020220211</v>
      </c>
      <c r="B1172" t="s">
        <v>30</v>
      </c>
      <c r="C1172" s="3">
        <v>43922</v>
      </c>
      <c r="D1172" s="3">
        <v>44197</v>
      </c>
      <c r="E1172">
        <v>3</v>
      </c>
      <c r="F1172">
        <v>3.2118972716825658</v>
      </c>
      <c r="G1172">
        <v>3.6</v>
      </c>
      <c r="H1172">
        <v>0.38810272831743392</v>
      </c>
      <c r="I1172">
        <v>10.78063134215094</v>
      </c>
      <c r="J1172">
        <v>-0.38810272831743392</v>
      </c>
      <c r="K1172">
        <f>_xlfn.NORM.DIST(Table2[[#This Row],[Bias_RF]],AVERAGE(Table2[Bias_RF]),_xlfn.STDEV.P(Table2[Bias_RF]),FALSE)</f>
        <v>0.51007903408824351</v>
      </c>
      <c r="L1172">
        <f>VLOOKUP(Table2[[#This Row],[Key]],[1]!Table1[#Data],7,0)</f>
        <v>3.9662744683524198</v>
      </c>
      <c r="M1172">
        <f>VLOOKUP(Table2[[#This Row],[Key]],[1]!Table1[#Data],8,0)</f>
        <v>3.7666666666666599</v>
      </c>
      <c r="N1172">
        <f>Table2[[#This Row],[Auto Arima]]-Table2[[#This Row],[Actual]]</f>
        <v>0.36627446835241972</v>
      </c>
      <c r="O1172">
        <f>_xlfn.NORM.DIST(Table2[[#This Row],[Bias_Arima]],AVERAGE(Table2[Bias_Arima]),_xlfn.STDEV.P(Table2[Bias_Arima]),FALSE)</f>
        <v>0.44758536806615112</v>
      </c>
      <c r="P1172">
        <f>Table2[[#This Row],[WA]]-Table2[[#This Row],[Actual]]</f>
        <v>0.16666666666665986</v>
      </c>
      <c r="Q1172">
        <f>_xlfn.NORM.DIST(Table2[[#This Row],[Bias_WA]],AVERAGE(Table2[Bias_WA]),_xlfn.STDEV.P(Table2[Bias_WA]),FALSE)</f>
        <v>0.26339324325908536</v>
      </c>
      <c r="R1172">
        <f>ABS(Table2[[#This Row],[Bias_Arima]])</f>
        <v>0.36627446835241972</v>
      </c>
      <c r="S1172">
        <f>ABS(Table2[[#This Row],[Bias_WA]])</f>
        <v>0.16666666666665986</v>
      </c>
    </row>
    <row r="1173" spans="1:19" x14ac:dyDescent="0.2">
      <c r="A117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goed2020220212</v>
      </c>
      <c r="B1173" t="s">
        <v>30</v>
      </c>
      <c r="C1173" s="3">
        <v>43922</v>
      </c>
      <c r="D1173" s="3">
        <v>44287</v>
      </c>
      <c r="E1173">
        <v>4</v>
      </c>
      <c r="F1173">
        <v>3.2118972716825658</v>
      </c>
      <c r="G1173">
        <v>3.7</v>
      </c>
      <c r="H1173">
        <v>0.48810272831743401</v>
      </c>
      <c r="I1173">
        <v>13.191965630200921</v>
      </c>
      <c r="J1173">
        <v>-0.48810272831743401</v>
      </c>
      <c r="K1173">
        <f>_xlfn.NORM.DIST(Table2[[#This Row],[Bias_RF]],AVERAGE(Table2[Bias_RF]),_xlfn.STDEV.P(Table2[Bias_RF]),FALSE)</f>
        <v>0.53129928908762414</v>
      </c>
      <c r="L1173">
        <f>VLOOKUP(Table2[[#This Row],[Key]],[1]!Table1[#Data],7,0)</f>
        <v>3.3484861816634202</v>
      </c>
      <c r="M1173">
        <f>VLOOKUP(Table2[[#This Row],[Key]],[1]!Table1[#Data],8,0)</f>
        <v>3.0333333333333301</v>
      </c>
      <c r="N1173">
        <f>Table2[[#This Row],[Auto Arima]]-Table2[[#This Row],[Actual]]</f>
        <v>-0.35151381833658002</v>
      </c>
      <c r="O1173">
        <f>_xlfn.NORM.DIST(Table2[[#This Row],[Bias_Arima]],AVERAGE(Table2[Bias_Arima]),_xlfn.STDEV.P(Table2[Bias_Arima]),FALSE)</f>
        <v>0.64915995841310337</v>
      </c>
      <c r="P1173">
        <f>Table2[[#This Row],[WA]]-Table2[[#This Row],[Actual]]</f>
        <v>-0.66666666666667007</v>
      </c>
      <c r="Q1173">
        <f>_xlfn.NORM.DIST(Table2[[#This Row],[Bias_WA]],AVERAGE(Table2[Bias_WA]),_xlfn.STDEV.P(Table2[Bias_WA]),FALSE)</f>
        <v>0.71030881435070081</v>
      </c>
      <c r="R1173">
        <f>ABS(Table2[[#This Row],[Bias_Arima]])</f>
        <v>0.35151381833658002</v>
      </c>
      <c r="S1173">
        <f>ABS(Table2[[#This Row],[Bias_WA]])</f>
        <v>0.66666666666667007</v>
      </c>
    </row>
    <row r="1174" spans="1:19" x14ac:dyDescent="0.2">
      <c r="A117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goed2020220213</v>
      </c>
      <c r="B1174" t="s">
        <v>30</v>
      </c>
      <c r="C1174" s="3">
        <v>43922</v>
      </c>
      <c r="D1174" s="3">
        <v>44378</v>
      </c>
      <c r="E1174">
        <v>5</v>
      </c>
      <c r="F1174">
        <v>3.2118972716825658</v>
      </c>
      <c r="G1174">
        <v>3.9</v>
      </c>
      <c r="H1174">
        <v>0.68810272831743369</v>
      </c>
      <c r="I1174">
        <v>17.643659700447021</v>
      </c>
      <c r="J1174">
        <v>-0.68810272831743369</v>
      </c>
      <c r="K1174">
        <f>_xlfn.NORM.DIST(Table2[[#This Row],[Bias_RF]],AVERAGE(Table2[Bias_RF]),_xlfn.STDEV.P(Table2[Bias_RF]),FALSE)</f>
        <v>0.5449824250330001</v>
      </c>
      <c r="L1174">
        <f>VLOOKUP(Table2[[#This Row],[Key]],[1]!Table1[#Data],7,0)</f>
        <v>3.16947623903084</v>
      </c>
      <c r="M1174">
        <f>VLOOKUP(Table2[[#This Row],[Key]],[1]!Table1[#Data],8,0)</f>
        <v>2.8333333333333299</v>
      </c>
      <c r="N1174">
        <f>Table2[[#This Row],[Auto Arima]]-Table2[[#This Row],[Actual]]</f>
        <v>-0.73052376096915994</v>
      </c>
      <c r="O1174">
        <f>_xlfn.NORM.DIST(Table2[[#This Row],[Bias_Arima]],AVERAGE(Table2[Bias_Arima]),_xlfn.STDEV.P(Table2[Bias_Arima]),FALSE)</f>
        <v>0.43116877520526092</v>
      </c>
      <c r="P1174">
        <f>Table2[[#This Row],[WA]]-Table2[[#This Row],[Actual]]</f>
        <v>-1.06666666666667</v>
      </c>
      <c r="Q1174">
        <f>_xlfn.NORM.DIST(Table2[[#This Row],[Bias_WA]],AVERAGE(Table2[Bias_WA]),_xlfn.STDEV.P(Table2[Bias_WA]),FALSE)</f>
        <v>0.5207216418264351</v>
      </c>
      <c r="R1174">
        <f>ABS(Table2[[#This Row],[Bias_Arima]])</f>
        <v>0.73052376096915994</v>
      </c>
      <c r="S1174">
        <f>ABS(Table2[[#This Row],[Bias_WA]])</f>
        <v>1.06666666666667</v>
      </c>
    </row>
    <row r="1175" spans="1:19" x14ac:dyDescent="0.2">
      <c r="A117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goed2020220214</v>
      </c>
      <c r="B1175" t="s">
        <v>30</v>
      </c>
      <c r="C1175" s="3">
        <v>43922</v>
      </c>
      <c r="D1175" s="3">
        <v>44470</v>
      </c>
      <c r="E1175">
        <v>6</v>
      </c>
      <c r="F1175">
        <v>3.2118972716825658</v>
      </c>
      <c r="G1175">
        <v>4</v>
      </c>
      <c r="H1175">
        <v>0.78810272831743378</v>
      </c>
      <c r="I1175">
        <v>19.70256820793584</v>
      </c>
      <c r="J1175">
        <v>-0.78810272831743378</v>
      </c>
      <c r="K1175">
        <f>_xlfn.NORM.DIST(Table2[[#This Row],[Bias_RF]],AVERAGE(Table2[Bias_RF]),_xlfn.STDEV.P(Table2[Bias_RF]),FALSE)</f>
        <v>0.53669061080361347</v>
      </c>
      <c r="L1175">
        <f>VLOOKUP(Table2[[#This Row],[Key]],[1]!Table1[#Data],7,0)</f>
        <v>3.9694762390308398</v>
      </c>
      <c r="M1175">
        <f>VLOOKUP(Table2[[#This Row],[Key]],[1]!Table1[#Data],8,0)</f>
        <v>3.4666666666666601</v>
      </c>
      <c r="N1175">
        <f>Table2[[#This Row],[Auto Arima]]-Table2[[#This Row],[Actual]]</f>
        <v>-3.0523760969160207E-2</v>
      </c>
      <c r="O1175">
        <f>_xlfn.NORM.DIST(Table2[[#This Row],[Bias_Arima]],AVERAGE(Table2[Bias_Arima]),_xlfn.STDEV.P(Table2[Bias_Arima]),FALSE)</f>
        <v>0.66177936331107901</v>
      </c>
      <c r="P1175">
        <f>Table2[[#This Row],[WA]]-Table2[[#This Row],[Actual]]</f>
        <v>-0.53333333333333988</v>
      </c>
      <c r="Q1175">
        <f>_xlfn.NORM.DIST(Table2[[#This Row],[Bias_WA]],AVERAGE(Table2[Bias_WA]),_xlfn.STDEV.P(Table2[Bias_WA]),FALSE)</f>
        <v>0.70331215638132416</v>
      </c>
      <c r="R1175">
        <f>ABS(Table2[[#This Row],[Bias_Arima]])</f>
        <v>3.0523760969160207E-2</v>
      </c>
      <c r="S1175">
        <f>ABS(Table2[[#This Row],[Bias_WA]])</f>
        <v>0.53333333333333988</v>
      </c>
    </row>
    <row r="1176" spans="1:19" x14ac:dyDescent="0.2">
      <c r="A117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goed2020220221</v>
      </c>
      <c r="B1176" t="s">
        <v>30</v>
      </c>
      <c r="C1176" s="3">
        <v>43922</v>
      </c>
      <c r="D1176" s="3">
        <v>44562</v>
      </c>
      <c r="E1176">
        <v>7</v>
      </c>
      <c r="F1176">
        <v>3.213486141717758</v>
      </c>
      <c r="G1176">
        <v>4.7</v>
      </c>
      <c r="H1176">
        <v>1.4865138582822419</v>
      </c>
      <c r="I1176">
        <v>31.627954431537059</v>
      </c>
      <c r="J1176">
        <v>-1.4865138582822419</v>
      </c>
      <c r="K1176">
        <f>_xlfn.NORM.DIST(Table2[[#This Row],[Bias_RF]],AVERAGE(Table2[Bias_RF]),_xlfn.STDEV.P(Table2[Bias_RF]),FALSE)</f>
        <v>0.28630205390731317</v>
      </c>
      <c r="L1176">
        <f>VLOOKUP(Table2[[#This Row],[Key]],[1]!Table1[#Data],7,0)</f>
        <v>4.3847226283538303</v>
      </c>
      <c r="M1176">
        <f>VLOOKUP(Table2[[#This Row],[Key]],[1]!Table1[#Data],8,0)</f>
        <v>3.7666666666666599</v>
      </c>
      <c r="N1176">
        <f>Table2[[#This Row],[Auto Arima]]-Table2[[#This Row],[Actual]]</f>
        <v>-0.31527737164616987</v>
      </c>
      <c r="O1176">
        <f>_xlfn.NORM.DIST(Table2[[#This Row],[Bias_Arima]],AVERAGE(Table2[Bias_Arima]),_xlfn.STDEV.P(Table2[Bias_Arima]),FALSE)</f>
        <v>0.66042429920999168</v>
      </c>
      <c r="P1176">
        <f>Table2[[#This Row],[WA]]-Table2[[#This Row],[Actual]]</f>
        <v>-0.93333333333334023</v>
      </c>
      <c r="Q1176">
        <f>_xlfn.NORM.DIST(Table2[[#This Row],[Bias_WA]],AVERAGE(Table2[Bias_WA]),_xlfn.STDEV.P(Table2[Bias_WA]),FALSE)</f>
        <v>0.61118960025546043</v>
      </c>
      <c r="R1176">
        <f>ABS(Table2[[#This Row],[Bias_Arima]])</f>
        <v>0.31527737164616987</v>
      </c>
      <c r="S1176">
        <f>ABS(Table2[[#This Row],[Bias_WA]])</f>
        <v>0.93333333333334023</v>
      </c>
    </row>
    <row r="1177" spans="1:19" x14ac:dyDescent="0.2">
      <c r="A117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goed2020220222</v>
      </c>
      <c r="B1177" t="s">
        <v>30</v>
      </c>
      <c r="C1177" s="3">
        <v>43922</v>
      </c>
      <c r="D1177" s="3">
        <v>44652</v>
      </c>
      <c r="E1177">
        <v>8</v>
      </c>
      <c r="F1177">
        <v>3.213486141717758</v>
      </c>
      <c r="G1177">
        <v>4.0999999999999996</v>
      </c>
      <c r="H1177">
        <v>0.88651385828224116</v>
      </c>
      <c r="I1177">
        <v>21.622289226396131</v>
      </c>
      <c r="J1177">
        <v>-0.88651385828224116</v>
      </c>
      <c r="K1177">
        <f>_xlfn.NORM.DIST(Table2[[#This Row],[Bias_RF]],AVERAGE(Table2[Bias_RF]),_xlfn.STDEV.P(Table2[Bias_RF]),FALSE)</f>
        <v>0.51909124876114565</v>
      </c>
      <c r="L1177">
        <f>VLOOKUP(Table2[[#This Row],[Key]],[1]!Table1[#Data],7,0)</f>
        <v>3.4308223729114902</v>
      </c>
      <c r="M1177">
        <f>VLOOKUP(Table2[[#This Row],[Key]],[1]!Table1[#Data],8,0)</f>
        <v>3.0333333333333301</v>
      </c>
      <c r="N1177">
        <f>Table2[[#This Row],[Auto Arima]]-Table2[[#This Row],[Actual]]</f>
        <v>-0.66917762708850947</v>
      </c>
      <c r="O1177">
        <f>_xlfn.NORM.DIST(Table2[[#This Row],[Bias_Arima]],AVERAGE(Table2[Bias_Arima]),_xlfn.STDEV.P(Table2[Bias_Arima]),FALSE)</f>
        <v>0.4739559552867435</v>
      </c>
      <c r="P1177">
        <f>Table2[[#This Row],[WA]]-Table2[[#This Row],[Actual]]</f>
        <v>-1.0666666666666695</v>
      </c>
      <c r="Q1177">
        <f>_xlfn.NORM.DIST(Table2[[#This Row],[Bias_WA]],AVERAGE(Table2[Bias_WA]),_xlfn.STDEV.P(Table2[Bias_WA]),FALSE)</f>
        <v>0.52072164182643554</v>
      </c>
      <c r="R1177">
        <f>ABS(Table2[[#This Row],[Bias_Arima]])</f>
        <v>0.66917762708850947</v>
      </c>
      <c r="S1177">
        <f>ABS(Table2[[#This Row],[Bias_WA]])</f>
        <v>1.0666666666666695</v>
      </c>
    </row>
    <row r="1178" spans="1:19" x14ac:dyDescent="0.2">
      <c r="A117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goed2020320204</v>
      </c>
      <c r="B1178" t="s">
        <v>30</v>
      </c>
      <c r="C1178" s="3">
        <v>44013</v>
      </c>
      <c r="D1178" s="3">
        <v>44105</v>
      </c>
      <c r="E1178">
        <v>1</v>
      </c>
      <c r="F1178">
        <v>3.1032217263343811</v>
      </c>
      <c r="G1178">
        <v>3.3</v>
      </c>
      <c r="H1178">
        <v>0.1967782736656187</v>
      </c>
      <c r="I1178">
        <v>5.9629779898672348</v>
      </c>
      <c r="J1178">
        <v>-0.1967782736656187</v>
      </c>
      <c r="K1178">
        <f>_xlfn.NORM.DIST(Table2[[#This Row],[Bias_RF]],AVERAGE(Table2[Bias_RF]),_xlfn.STDEV.P(Table2[Bias_RF]),FALSE)</f>
        <v>0.44785766244834463</v>
      </c>
      <c r="L1178">
        <f>VLOOKUP(Table2[[#This Row],[Key]],[1]!Table1[#Data],7,0)</f>
        <v>3.6181557573539598</v>
      </c>
      <c r="M1178">
        <f>VLOOKUP(Table2[[#This Row],[Key]],[1]!Table1[#Data],8,0)</f>
        <v>3.4666666666666601</v>
      </c>
      <c r="N1178">
        <f>Table2[[#This Row],[Auto Arima]]-Table2[[#This Row],[Actual]]</f>
        <v>0.31815575735395996</v>
      </c>
      <c r="O1178">
        <f>_xlfn.NORM.DIST(Table2[[#This Row],[Bias_Arima]],AVERAGE(Table2[Bias_Arima]),_xlfn.STDEV.P(Table2[Bias_Arima]),FALSE)</f>
        <v>0.48093378663602609</v>
      </c>
      <c r="P1178">
        <f>Table2[[#This Row],[WA]]-Table2[[#This Row],[Actual]]</f>
        <v>0.1666666666666603</v>
      </c>
      <c r="Q1178">
        <f>_xlfn.NORM.DIST(Table2[[#This Row],[Bias_WA]],AVERAGE(Table2[Bias_WA]),_xlfn.STDEV.P(Table2[Bias_WA]),FALSE)</f>
        <v>0.26339324325908497</v>
      </c>
      <c r="R1178">
        <f>ABS(Table2[[#This Row],[Bias_Arima]])</f>
        <v>0.31815575735395996</v>
      </c>
      <c r="S1178">
        <f>ABS(Table2[[#This Row],[Bias_WA]])</f>
        <v>0.1666666666666603</v>
      </c>
    </row>
    <row r="1179" spans="1:19" x14ac:dyDescent="0.2">
      <c r="A117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goed2020320211</v>
      </c>
      <c r="B1179" t="s">
        <v>30</v>
      </c>
      <c r="C1179" s="3">
        <v>44013</v>
      </c>
      <c r="D1179" s="3">
        <v>44197</v>
      </c>
      <c r="E1179">
        <v>2</v>
      </c>
      <c r="F1179">
        <v>3.1032217263343811</v>
      </c>
      <c r="G1179">
        <v>3.6</v>
      </c>
      <c r="H1179">
        <v>0.496778273665619</v>
      </c>
      <c r="I1179">
        <v>13.79939649071164</v>
      </c>
      <c r="J1179">
        <v>-0.496778273665619</v>
      </c>
      <c r="K1179">
        <f>_xlfn.NORM.DIST(Table2[[#This Row],[Bias_RF]],AVERAGE(Table2[Bias_RF]),_xlfn.STDEV.P(Table2[Bias_RF]),FALSE)</f>
        <v>0.53271162021431029</v>
      </c>
      <c r="L1179">
        <f>VLOOKUP(Table2[[#This Row],[Key]],[1]!Table1[#Data],7,0)</f>
        <v>4.03349688438756</v>
      </c>
      <c r="M1179">
        <f>VLOOKUP(Table2[[#This Row],[Key]],[1]!Table1[#Data],8,0)</f>
        <v>3.7666666666666599</v>
      </c>
      <c r="N1179">
        <f>Table2[[#This Row],[Auto Arima]]-Table2[[#This Row],[Actual]]</f>
        <v>0.43349688438755996</v>
      </c>
      <c r="O1179">
        <f>_xlfn.NORM.DIST(Table2[[#This Row],[Bias_Arima]],AVERAGE(Table2[Bias_Arima]),_xlfn.STDEV.P(Table2[Bias_Arima]),FALSE)</f>
        <v>0.40028668265643252</v>
      </c>
      <c r="P1179">
        <f>Table2[[#This Row],[WA]]-Table2[[#This Row],[Actual]]</f>
        <v>0.16666666666665986</v>
      </c>
      <c r="Q1179">
        <f>_xlfn.NORM.DIST(Table2[[#This Row],[Bias_WA]],AVERAGE(Table2[Bias_WA]),_xlfn.STDEV.P(Table2[Bias_WA]),FALSE)</f>
        <v>0.26339324325908536</v>
      </c>
      <c r="R1179">
        <f>ABS(Table2[[#This Row],[Bias_Arima]])</f>
        <v>0.43349688438755996</v>
      </c>
      <c r="S1179">
        <f>ABS(Table2[[#This Row],[Bias_WA]])</f>
        <v>0.16666666666665986</v>
      </c>
    </row>
    <row r="1180" spans="1:19" x14ac:dyDescent="0.2">
      <c r="A118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goed2020320212</v>
      </c>
      <c r="B1180" t="s">
        <v>30</v>
      </c>
      <c r="C1180" s="3">
        <v>44013</v>
      </c>
      <c r="D1180" s="3">
        <v>44287</v>
      </c>
      <c r="E1180">
        <v>3</v>
      </c>
      <c r="F1180">
        <v>3.1032217263343811</v>
      </c>
      <c r="G1180">
        <v>3.7</v>
      </c>
      <c r="H1180">
        <v>0.59677827366561909</v>
      </c>
      <c r="I1180">
        <v>16.12914253150322</v>
      </c>
      <c r="J1180">
        <v>-0.59677827366561909</v>
      </c>
      <c r="K1180">
        <f>_xlfn.NORM.DIST(Table2[[#This Row],[Bias_RF]],AVERAGE(Table2[Bias_RF]),_xlfn.STDEV.P(Table2[Bias_RF]),FALSE)</f>
        <v>0.54371258208952034</v>
      </c>
      <c r="L1180">
        <f>VLOOKUP(Table2[[#This Row],[Key]],[1]!Table1[#Data],7,0)</f>
        <v>3.4132609941026901</v>
      </c>
      <c r="M1180">
        <f>VLOOKUP(Table2[[#This Row],[Key]],[1]!Table1[#Data],8,0)</f>
        <v>3.0333333333333301</v>
      </c>
      <c r="N1180">
        <f>Table2[[#This Row],[Auto Arima]]-Table2[[#This Row],[Actual]]</f>
        <v>-0.28673900589731005</v>
      </c>
      <c r="O1180">
        <f>_xlfn.NORM.DIST(Table2[[#This Row],[Bias_Arima]],AVERAGE(Table2[Bias_Arima]),_xlfn.STDEV.P(Table2[Bias_Arima]),FALSE)</f>
        <v>0.66763295011175205</v>
      </c>
      <c r="P1180">
        <f>Table2[[#This Row],[WA]]-Table2[[#This Row],[Actual]]</f>
        <v>-0.66666666666667007</v>
      </c>
      <c r="Q1180">
        <f>_xlfn.NORM.DIST(Table2[[#This Row],[Bias_WA]],AVERAGE(Table2[Bias_WA]),_xlfn.STDEV.P(Table2[Bias_WA]),FALSE)</f>
        <v>0.71030881435070081</v>
      </c>
      <c r="R1180">
        <f>ABS(Table2[[#This Row],[Bias_Arima]])</f>
        <v>0.28673900589731005</v>
      </c>
      <c r="S1180">
        <f>ABS(Table2[[#This Row],[Bias_WA]])</f>
        <v>0.66666666666667007</v>
      </c>
    </row>
    <row r="1181" spans="1:19" x14ac:dyDescent="0.2">
      <c r="A118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goed2020320213</v>
      </c>
      <c r="B1181" t="s">
        <v>30</v>
      </c>
      <c r="C1181" s="3">
        <v>44013</v>
      </c>
      <c r="D1181" s="3">
        <v>44378</v>
      </c>
      <c r="E1181">
        <v>4</v>
      </c>
      <c r="F1181">
        <v>3.1207918118044669</v>
      </c>
      <c r="G1181">
        <v>3.9</v>
      </c>
      <c r="H1181">
        <v>0.77920818819553261</v>
      </c>
      <c r="I1181">
        <v>19.979697133218789</v>
      </c>
      <c r="J1181">
        <v>-0.77920818819553261</v>
      </c>
      <c r="K1181">
        <f>_xlfn.NORM.DIST(Table2[[#This Row],[Bias_RF]],AVERAGE(Table2[Bias_RF]),_xlfn.STDEV.P(Table2[Bias_RF]),FALSE)</f>
        <v>0.53783027134957084</v>
      </c>
      <c r="L1181">
        <f>VLOOKUP(Table2[[#This Row],[Key]],[1]!Table1[#Data],7,0)</f>
        <v>3.3504784923538602</v>
      </c>
      <c r="M1181">
        <f>VLOOKUP(Table2[[#This Row],[Key]],[1]!Table1[#Data],8,0)</f>
        <v>2.9</v>
      </c>
      <c r="N1181">
        <f>Table2[[#This Row],[Auto Arima]]-Table2[[#This Row],[Actual]]</f>
        <v>-0.54952150764613972</v>
      </c>
      <c r="O1181">
        <f>_xlfn.NORM.DIST(Table2[[#This Row],[Bias_Arima]],AVERAGE(Table2[Bias_Arima]),_xlfn.STDEV.P(Table2[Bias_Arima]),FALSE)</f>
        <v>0.55231259888823359</v>
      </c>
      <c r="P1181">
        <f>Table2[[#This Row],[WA]]-Table2[[#This Row],[Actual]]</f>
        <v>-1</v>
      </c>
      <c r="Q1181">
        <f>_xlfn.NORM.DIST(Table2[[#This Row],[Bias_WA]],AVERAGE(Table2[Bias_WA]),_xlfn.STDEV.P(Table2[Bias_WA]),FALSE)</f>
        <v>0.56815742133746028</v>
      </c>
      <c r="R1181">
        <f>ABS(Table2[[#This Row],[Bias_Arima]])</f>
        <v>0.54952150764613972</v>
      </c>
      <c r="S1181">
        <f>ABS(Table2[[#This Row],[Bias_WA]])</f>
        <v>1</v>
      </c>
    </row>
    <row r="1182" spans="1:19" x14ac:dyDescent="0.2">
      <c r="A118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goed2020320214</v>
      </c>
      <c r="B1182" t="s">
        <v>30</v>
      </c>
      <c r="C1182" s="3">
        <v>44013</v>
      </c>
      <c r="D1182" s="3">
        <v>44470</v>
      </c>
      <c r="E1182">
        <v>5</v>
      </c>
      <c r="F1182">
        <v>3.1207918118044669</v>
      </c>
      <c r="G1182">
        <v>4</v>
      </c>
      <c r="H1182">
        <v>0.8792081881955327</v>
      </c>
      <c r="I1182">
        <v>21.980204704888319</v>
      </c>
      <c r="J1182">
        <v>-0.8792081881955327</v>
      </c>
      <c r="K1182">
        <f>_xlfn.NORM.DIST(Table2[[#This Row],[Bias_RF]],AVERAGE(Table2[Bias_RF]),_xlfn.STDEV.P(Table2[Bias_RF]),FALSE)</f>
        <v>0.52070158570505221</v>
      </c>
      <c r="L1182">
        <f>VLOOKUP(Table2[[#This Row],[Key]],[1]!Table1[#Data],7,0)</f>
        <v>4.0686342497078298</v>
      </c>
      <c r="M1182">
        <f>VLOOKUP(Table2[[#This Row],[Key]],[1]!Table1[#Data],8,0)</f>
        <v>3.4666666666666601</v>
      </c>
      <c r="N1182">
        <f>Table2[[#This Row],[Auto Arima]]-Table2[[#This Row],[Actual]]</f>
        <v>6.8634249707829831E-2</v>
      </c>
      <c r="O1182">
        <f>_xlfn.NORM.DIST(Table2[[#This Row],[Bias_Arima]],AVERAGE(Table2[Bias_Arima]),_xlfn.STDEV.P(Table2[Bias_Arima]),FALSE)</f>
        <v>0.62652971282191017</v>
      </c>
      <c r="P1182">
        <f>Table2[[#This Row],[WA]]-Table2[[#This Row],[Actual]]</f>
        <v>-0.53333333333333988</v>
      </c>
      <c r="Q1182">
        <f>_xlfn.NORM.DIST(Table2[[#This Row],[Bias_WA]],AVERAGE(Table2[Bias_WA]),_xlfn.STDEV.P(Table2[Bias_WA]),FALSE)</f>
        <v>0.70331215638132416</v>
      </c>
      <c r="R1182">
        <f>ABS(Table2[[#This Row],[Bias_Arima]])</f>
        <v>6.8634249707829831E-2</v>
      </c>
      <c r="S1182">
        <f>ABS(Table2[[#This Row],[Bias_WA]])</f>
        <v>0.53333333333333988</v>
      </c>
    </row>
    <row r="1183" spans="1:19" x14ac:dyDescent="0.2">
      <c r="A118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goed2020320221</v>
      </c>
      <c r="B1183" t="s">
        <v>30</v>
      </c>
      <c r="C1183" s="3">
        <v>44013</v>
      </c>
      <c r="D1183" s="3">
        <v>44562</v>
      </c>
      <c r="E1183">
        <v>6</v>
      </c>
      <c r="F1183">
        <v>3.2066290886615958</v>
      </c>
      <c r="G1183">
        <v>4.7</v>
      </c>
      <c r="H1183">
        <v>1.4933709113384039</v>
      </c>
      <c r="I1183">
        <v>31.773849177412849</v>
      </c>
      <c r="J1183">
        <v>-1.4933709113384039</v>
      </c>
      <c r="K1183">
        <f>_xlfn.NORM.DIST(Table2[[#This Row],[Bias_RF]],AVERAGE(Table2[Bias_RF]),_xlfn.STDEV.P(Table2[Bias_RF]),FALSE)</f>
        <v>0.28325765372030165</v>
      </c>
      <c r="L1183">
        <f>VLOOKUP(Table2[[#This Row],[Key]],[1]!Table1[#Data],7,0)</f>
        <v>4.4394745417021104</v>
      </c>
      <c r="M1183">
        <f>VLOOKUP(Table2[[#This Row],[Key]],[1]!Table1[#Data],8,0)</f>
        <v>3.7666666666666599</v>
      </c>
      <c r="N1183">
        <f>Table2[[#This Row],[Auto Arima]]-Table2[[#This Row],[Actual]]</f>
        <v>-0.26052545829788976</v>
      </c>
      <c r="O1183">
        <f>_xlfn.NORM.DIST(Table2[[#This Row],[Bias_Arima]],AVERAGE(Table2[Bias_Arima]),_xlfn.STDEV.P(Table2[Bias_Arima]),FALSE)</f>
        <v>0.67291542123578696</v>
      </c>
      <c r="P1183">
        <f>Table2[[#This Row],[WA]]-Table2[[#This Row],[Actual]]</f>
        <v>-0.93333333333334023</v>
      </c>
      <c r="Q1183">
        <f>_xlfn.NORM.DIST(Table2[[#This Row],[Bias_WA]],AVERAGE(Table2[Bias_WA]),_xlfn.STDEV.P(Table2[Bias_WA]),FALSE)</f>
        <v>0.61118960025546043</v>
      </c>
      <c r="R1183">
        <f>ABS(Table2[[#This Row],[Bias_Arima]])</f>
        <v>0.26052545829788976</v>
      </c>
      <c r="S1183">
        <f>ABS(Table2[[#This Row],[Bias_WA]])</f>
        <v>0.93333333333334023</v>
      </c>
    </row>
    <row r="1184" spans="1:19" x14ac:dyDescent="0.2">
      <c r="A118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goed2020320222</v>
      </c>
      <c r="B1184" t="s">
        <v>30</v>
      </c>
      <c r="C1184" s="3">
        <v>44013</v>
      </c>
      <c r="D1184" s="3">
        <v>44652</v>
      </c>
      <c r="E1184">
        <v>7</v>
      </c>
      <c r="F1184">
        <v>3.2066290886615958</v>
      </c>
      <c r="G1184">
        <v>4.0999999999999996</v>
      </c>
      <c r="H1184">
        <v>0.89337091133840341</v>
      </c>
      <c r="I1184">
        <v>21.78953442288789</v>
      </c>
      <c r="J1184">
        <v>-0.89337091133840341</v>
      </c>
      <c r="K1184">
        <f>_xlfn.NORM.DIST(Table2[[#This Row],[Bias_RF]],AVERAGE(Table2[Bias_RF]),_xlfn.STDEV.P(Table2[Bias_RF]),FALSE)</f>
        <v>0.51753733985718953</v>
      </c>
      <c r="L1184">
        <f>VLOOKUP(Table2[[#This Row],[Key]],[1]!Table1[#Data],7,0)</f>
        <v>3.4439630781992099</v>
      </c>
      <c r="M1184">
        <f>VLOOKUP(Table2[[#This Row],[Key]],[1]!Table1[#Data],8,0)</f>
        <v>3.0333333333333301</v>
      </c>
      <c r="N1184">
        <f>Table2[[#This Row],[Auto Arima]]-Table2[[#This Row],[Actual]]</f>
        <v>-0.65603692180078976</v>
      </c>
      <c r="O1184">
        <f>_xlfn.NORM.DIST(Table2[[#This Row],[Bias_Arima]],AVERAGE(Table2[Bias_Arima]),_xlfn.STDEV.P(Table2[Bias_Arima]),FALSE)</f>
        <v>0.48297056504507324</v>
      </c>
      <c r="P1184">
        <f>Table2[[#This Row],[WA]]-Table2[[#This Row],[Actual]]</f>
        <v>-1.0666666666666695</v>
      </c>
      <c r="Q1184">
        <f>_xlfn.NORM.DIST(Table2[[#This Row],[Bias_WA]],AVERAGE(Table2[Bias_WA]),_xlfn.STDEV.P(Table2[Bias_WA]),FALSE)</f>
        <v>0.52072164182643554</v>
      </c>
      <c r="R1184">
        <f>ABS(Table2[[#This Row],[Bias_Arima]])</f>
        <v>0.65603692180078976</v>
      </c>
      <c r="S1184">
        <f>ABS(Table2[[#This Row],[Bias_WA]])</f>
        <v>1.0666666666666695</v>
      </c>
    </row>
    <row r="1185" spans="1:19" x14ac:dyDescent="0.2">
      <c r="A118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goed2020320223</v>
      </c>
      <c r="B1185" t="s">
        <v>30</v>
      </c>
      <c r="C1185" s="3">
        <v>44013</v>
      </c>
      <c r="D1185" s="3">
        <v>44743</v>
      </c>
      <c r="E1185">
        <v>8</v>
      </c>
      <c r="F1185">
        <v>3.2645731765181849</v>
      </c>
      <c r="G1185">
        <v>3.9</v>
      </c>
      <c r="H1185">
        <v>0.63542682348181501</v>
      </c>
      <c r="I1185">
        <v>16.292995473892699</v>
      </c>
      <c r="J1185">
        <v>-0.63542682348181501</v>
      </c>
      <c r="K1185">
        <f>_xlfn.NORM.DIST(Table2[[#This Row],[Bias_RF]],AVERAGE(Table2[Bias_RF]),_xlfn.STDEV.P(Table2[Bias_RF]),FALSE)</f>
        <v>0.54528643795401022</v>
      </c>
      <c r="L1185">
        <f>VLOOKUP(Table2[[#This Row],[Key]],[1]!Table1[#Data],7,0)</f>
        <v>3.3642635317907499</v>
      </c>
      <c r="M1185">
        <f>VLOOKUP(Table2[[#This Row],[Key]],[1]!Table1[#Data],8,0)</f>
        <v>2.9</v>
      </c>
      <c r="N1185">
        <f>Table2[[#This Row],[Auto Arima]]-Table2[[#This Row],[Actual]]</f>
        <v>-0.53573646820925003</v>
      </c>
      <c r="O1185">
        <f>_xlfn.NORM.DIST(Table2[[#This Row],[Bias_Arima]],AVERAGE(Table2[Bias_Arima]),_xlfn.STDEV.P(Table2[Bias_Arima]),FALSE)</f>
        <v>0.56063002468986523</v>
      </c>
      <c r="P1185">
        <f>Table2[[#This Row],[WA]]-Table2[[#This Row],[Actual]]</f>
        <v>-1</v>
      </c>
      <c r="Q1185">
        <f>_xlfn.NORM.DIST(Table2[[#This Row],[Bias_WA]],AVERAGE(Table2[Bias_WA]),_xlfn.STDEV.P(Table2[Bias_WA]),FALSE)</f>
        <v>0.56815742133746028</v>
      </c>
      <c r="R1185">
        <f>ABS(Table2[[#This Row],[Bias_Arima]])</f>
        <v>0.53573646820925003</v>
      </c>
      <c r="S1185">
        <f>ABS(Table2[[#This Row],[Bias_WA]])</f>
        <v>1</v>
      </c>
    </row>
    <row r="1186" spans="1:19" x14ac:dyDescent="0.2">
      <c r="A118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goed2020420211</v>
      </c>
      <c r="B1186" t="s">
        <v>30</v>
      </c>
      <c r="C1186" s="3">
        <v>44105</v>
      </c>
      <c r="D1186" s="3">
        <v>44197</v>
      </c>
      <c r="E1186">
        <v>1</v>
      </c>
      <c r="F1186">
        <v>3.1503571951741072</v>
      </c>
      <c r="G1186">
        <v>3.6</v>
      </c>
      <c r="H1186">
        <v>0.44964280482589342</v>
      </c>
      <c r="I1186">
        <v>12.490077911830371</v>
      </c>
      <c r="J1186">
        <v>-0.44964280482589342</v>
      </c>
      <c r="K1186">
        <f>_xlfn.NORM.DIST(Table2[[#This Row],[Bias_RF]],AVERAGE(Table2[Bias_RF]),_xlfn.STDEV.P(Table2[Bias_RF]),FALSE)</f>
        <v>0.52419405676036102</v>
      </c>
      <c r="L1186">
        <f>VLOOKUP(Table2[[#This Row],[Key]],[1]!Table1[#Data],7,0)</f>
        <v>4.0588010105942303</v>
      </c>
      <c r="M1186">
        <f>VLOOKUP(Table2[[#This Row],[Key]],[1]!Table1[#Data],8,0)</f>
        <v>3.7666666666666599</v>
      </c>
      <c r="N1186">
        <f>Table2[[#This Row],[Auto Arima]]-Table2[[#This Row],[Actual]]</f>
        <v>0.45880101059423017</v>
      </c>
      <c r="O1186">
        <f>_xlfn.NORM.DIST(Table2[[#This Row],[Bias_Arima]],AVERAGE(Table2[Bias_Arima]),_xlfn.STDEV.P(Table2[Bias_Arima]),FALSE)</f>
        <v>0.38250023190361621</v>
      </c>
      <c r="P1186">
        <f>Table2[[#This Row],[WA]]-Table2[[#This Row],[Actual]]</f>
        <v>0.16666666666665986</v>
      </c>
      <c r="Q1186">
        <f>_xlfn.NORM.DIST(Table2[[#This Row],[Bias_WA]],AVERAGE(Table2[Bias_WA]),_xlfn.STDEV.P(Table2[Bias_WA]),FALSE)</f>
        <v>0.26339324325908536</v>
      </c>
      <c r="R1186">
        <f>ABS(Table2[[#This Row],[Bias_Arima]])</f>
        <v>0.45880101059423017</v>
      </c>
      <c r="S1186">
        <f>ABS(Table2[[#This Row],[Bias_WA]])</f>
        <v>0.16666666666665986</v>
      </c>
    </row>
    <row r="1187" spans="1:19" x14ac:dyDescent="0.2">
      <c r="A118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goed2020420212</v>
      </c>
      <c r="B1187" t="s">
        <v>30</v>
      </c>
      <c r="C1187" s="3">
        <v>44105</v>
      </c>
      <c r="D1187" s="3">
        <v>44287</v>
      </c>
      <c r="E1187">
        <v>2</v>
      </c>
      <c r="F1187">
        <v>3.1503571951741072</v>
      </c>
      <c r="G1187">
        <v>3.7</v>
      </c>
      <c r="H1187">
        <v>0.54964280482589345</v>
      </c>
      <c r="I1187">
        <v>14.85521094124036</v>
      </c>
      <c r="J1187">
        <v>-0.54964280482589345</v>
      </c>
      <c r="K1187">
        <f>_xlfn.NORM.DIST(Table2[[#This Row],[Bias_RF]],AVERAGE(Table2[Bias_RF]),_xlfn.STDEV.P(Table2[Bias_RF]),FALSE)</f>
        <v>0.53975509018596046</v>
      </c>
      <c r="L1187">
        <f>VLOOKUP(Table2[[#This Row],[Key]],[1]!Table1[#Data],7,0)</f>
        <v>3.39274454860865</v>
      </c>
      <c r="M1187">
        <f>VLOOKUP(Table2[[#This Row],[Key]],[1]!Table1[#Data],8,0)</f>
        <v>3.0333333333333301</v>
      </c>
      <c r="N1187">
        <f>Table2[[#This Row],[Auto Arima]]-Table2[[#This Row],[Actual]]</f>
        <v>-0.30725545139135013</v>
      </c>
      <c r="O1187">
        <f>_xlfn.NORM.DIST(Table2[[#This Row],[Bias_Arima]],AVERAGE(Table2[Bias_Arima]),_xlfn.STDEV.P(Table2[Bias_Arima]),FALSE)</f>
        <v>0.66260152197209654</v>
      </c>
      <c r="P1187">
        <f>Table2[[#This Row],[WA]]-Table2[[#This Row],[Actual]]</f>
        <v>-0.66666666666667007</v>
      </c>
      <c r="Q1187">
        <f>_xlfn.NORM.DIST(Table2[[#This Row],[Bias_WA]],AVERAGE(Table2[Bias_WA]),_xlfn.STDEV.P(Table2[Bias_WA]),FALSE)</f>
        <v>0.71030881435070081</v>
      </c>
      <c r="R1187">
        <f>ABS(Table2[[#This Row],[Bias_Arima]])</f>
        <v>0.30725545139135013</v>
      </c>
      <c r="S1187">
        <f>ABS(Table2[[#This Row],[Bias_WA]])</f>
        <v>0.66666666666667007</v>
      </c>
    </row>
    <row r="1188" spans="1:19" x14ac:dyDescent="0.2">
      <c r="A118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goed2020420213</v>
      </c>
      <c r="B1188" t="s">
        <v>30</v>
      </c>
      <c r="C1188" s="3">
        <v>44105</v>
      </c>
      <c r="D1188" s="3">
        <v>44378</v>
      </c>
      <c r="E1188">
        <v>3</v>
      </c>
      <c r="F1188">
        <v>3.1544390133559248</v>
      </c>
      <c r="G1188">
        <v>3.9</v>
      </c>
      <c r="H1188">
        <v>0.74556098664407511</v>
      </c>
      <c r="I1188">
        <v>19.116948375489109</v>
      </c>
      <c r="J1188">
        <v>-0.74556098664407511</v>
      </c>
      <c r="K1188">
        <f>_xlfn.NORM.DIST(Table2[[#This Row],[Bias_RF]],AVERAGE(Table2[Bias_RF]),_xlfn.STDEV.P(Table2[Bias_RF]),FALSE)</f>
        <v>0.54143841522597458</v>
      </c>
      <c r="L1188">
        <f>VLOOKUP(Table2[[#This Row],[Key]],[1]!Table1[#Data],7,0)</f>
        <v>3.2549784398550998</v>
      </c>
      <c r="M1188">
        <f>VLOOKUP(Table2[[#This Row],[Key]],[1]!Table1[#Data],8,0)</f>
        <v>2.9</v>
      </c>
      <c r="N1188">
        <f>Table2[[#This Row],[Auto Arima]]-Table2[[#This Row],[Actual]]</f>
        <v>-0.64502156014490009</v>
      </c>
      <c r="O1188">
        <f>_xlfn.NORM.DIST(Table2[[#This Row],[Bias_Arima]],AVERAGE(Table2[Bias_Arima]),_xlfn.STDEV.P(Table2[Bias_Arima]),FALSE)</f>
        <v>0.49046900900293294</v>
      </c>
      <c r="P1188">
        <f>Table2[[#This Row],[WA]]-Table2[[#This Row],[Actual]]</f>
        <v>-1</v>
      </c>
      <c r="Q1188">
        <f>_xlfn.NORM.DIST(Table2[[#This Row],[Bias_WA]],AVERAGE(Table2[Bias_WA]),_xlfn.STDEV.P(Table2[Bias_WA]),FALSE)</f>
        <v>0.56815742133746028</v>
      </c>
      <c r="R1188">
        <f>ABS(Table2[[#This Row],[Bias_Arima]])</f>
        <v>0.64502156014490009</v>
      </c>
      <c r="S1188">
        <f>ABS(Table2[[#This Row],[Bias_WA]])</f>
        <v>1</v>
      </c>
    </row>
    <row r="1189" spans="1:19" x14ac:dyDescent="0.2">
      <c r="A118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goed2020420214</v>
      </c>
      <c r="B1189" t="s">
        <v>30</v>
      </c>
      <c r="C1189" s="3">
        <v>44105</v>
      </c>
      <c r="D1189" s="3">
        <v>44470</v>
      </c>
      <c r="E1189">
        <v>4</v>
      </c>
      <c r="F1189">
        <v>3.1544390133559248</v>
      </c>
      <c r="G1189">
        <v>4</v>
      </c>
      <c r="H1189">
        <v>0.8455609866440752</v>
      </c>
      <c r="I1189">
        <v>21.139024666101879</v>
      </c>
      <c r="J1189">
        <v>-0.8455609866440752</v>
      </c>
      <c r="K1189">
        <f>_xlfn.NORM.DIST(Table2[[#This Row],[Bias_RF]],AVERAGE(Table2[Bias_RF]),_xlfn.STDEV.P(Table2[Bias_RF]),FALSE)</f>
        <v>0.52750296575118305</v>
      </c>
      <c r="L1189">
        <f>VLOOKUP(Table2[[#This Row],[Key]],[1]!Table1[#Data],7,0)</f>
        <v>3.8209224127441899</v>
      </c>
      <c r="M1189">
        <f>VLOOKUP(Table2[[#This Row],[Key]],[1]!Table1[#Data],8,0)</f>
        <v>3.43333333333333</v>
      </c>
      <c r="N1189">
        <f>Table2[[#This Row],[Auto Arima]]-Table2[[#This Row],[Actual]]</f>
        <v>-0.17907758725581013</v>
      </c>
      <c r="O1189">
        <f>_xlfn.NORM.DIST(Table2[[#This Row],[Bias_Arima]],AVERAGE(Table2[Bias_Arima]),_xlfn.STDEV.P(Table2[Bias_Arima]),FALSE)</f>
        <v>0.68084475075706841</v>
      </c>
      <c r="P1189">
        <f>Table2[[#This Row],[WA]]-Table2[[#This Row],[Actual]]</f>
        <v>-0.56666666666666998</v>
      </c>
      <c r="Q1189">
        <f>_xlfn.NORM.DIST(Table2[[#This Row],[Bias_WA]],AVERAGE(Table2[Bias_WA]),_xlfn.STDEV.P(Table2[Bias_WA]),FALSE)</f>
        <v>0.70881241059406874</v>
      </c>
      <c r="R1189">
        <f>ABS(Table2[[#This Row],[Bias_Arima]])</f>
        <v>0.17907758725581013</v>
      </c>
      <c r="S1189">
        <f>ABS(Table2[[#This Row],[Bias_WA]])</f>
        <v>0.56666666666666998</v>
      </c>
    </row>
    <row r="1190" spans="1:19" x14ac:dyDescent="0.2">
      <c r="A119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goed2020420221</v>
      </c>
      <c r="B1190" t="s">
        <v>30</v>
      </c>
      <c r="C1190" s="3">
        <v>44105</v>
      </c>
      <c r="D1190" s="3">
        <v>44562</v>
      </c>
      <c r="E1190">
        <v>5</v>
      </c>
      <c r="F1190">
        <v>3.207122817378699</v>
      </c>
      <c r="G1190">
        <v>4.7</v>
      </c>
      <c r="H1190">
        <v>1.492877182621301</v>
      </c>
      <c r="I1190">
        <v>31.763344311091512</v>
      </c>
      <c r="J1190">
        <v>-1.492877182621301</v>
      </c>
      <c r="K1190">
        <f>_xlfn.NORM.DIST(Table2[[#This Row],[Bias_RF]],AVERAGE(Table2[Bias_RF]),_xlfn.STDEV.P(Table2[Bias_RF]),FALSE)</f>
        <v>0.2834766067277692</v>
      </c>
      <c r="L1190">
        <f>VLOOKUP(Table2[[#This Row],[Key]],[1]!Table1[#Data],7,0)</f>
        <v>4.4452948987007099</v>
      </c>
      <c r="M1190">
        <f>VLOOKUP(Table2[[#This Row],[Key]],[1]!Table1[#Data],8,0)</f>
        <v>3.7666666666666599</v>
      </c>
      <c r="N1190">
        <f>Table2[[#This Row],[Auto Arima]]-Table2[[#This Row],[Actual]]</f>
        <v>-0.25470510129929025</v>
      </c>
      <c r="O1190">
        <f>_xlfn.NORM.DIST(Table2[[#This Row],[Bias_Arima]],AVERAGE(Table2[Bias_Arima]),_xlfn.STDEV.P(Table2[Bias_Arima]),FALSE)</f>
        <v>0.67391093337146557</v>
      </c>
      <c r="P1190">
        <f>Table2[[#This Row],[WA]]-Table2[[#This Row],[Actual]]</f>
        <v>-0.93333333333334023</v>
      </c>
      <c r="Q1190">
        <f>_xlfn.NORM.DIST(Table2[[#This Row],[Bias_WA]],AVERAGE(Table2[Bias_WA]),_xlfn.STDEV.P(Table2[Bias_WA]),FALSE)</f>
        <v>0.61118960025546043</v>
      </c>
      <c r="R1190">
        <f>ABS(Table2[[#This Row],[Bias_Arima]])</f>
        <v>0.25470510129929025</v>
      </c>
      <c r="S1190">
        <f>ABS(Table2[[#This Row],[Bias_WA]])</f>
        <v>0.93333333333334023</v>
      </c>
    </row>
    <row r="1191" spans="1:19" x14ac:dyDescent="0.2">
      <c r="A119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goed2020420222</v>
      </c>
      <c r="B1191" t="s">
        <v>30</v>
      </c>
      <c r="C1191" s="3">
        <v>44105</v>
      </c>
      <c r="D1191" s="3">
        <v>44652</v>
      </c>
      <c r="E1191">
        <v>6</v>
      </c>
      <c r="F1191">
        <v>3.207122817378699</v>
      </c>
      <c r="G1191">
        <v>4.0999999999999996</v>
      </c>
      <c r="H1191">
        <v>0.89287718262130022</v>
      </c>
      <c r="I1191">
        <v>21.77749225905611</v>
      </c>
      <c r="J1191">
        <v>-0.89287718262130022</v>
      </c>
      <c r="K1191">
        <f>_xlfn.NORM.DIST(Table2[[#This Row],[Bias_RF]],AVERAGE(Table2[Bias_RF]),_xlfn.STDEV.P(Table2[Bias_RF]),FALSE)</f>
        <v>0.5176505908484893</v>
      </c>
      <c r="L1191">
        <f>VLOOKUP(Table2[[#This Row],[Key]],[1]!Table1[#Data],7,0)</f>
        <v>3.4563340040321702</v>
      </c>
      <c r="M1191">
        <f>VLOOKUP(Table2[[#This Row],[Key]],[1]!Table1[#Data],8,0)</f>
        <v>3.0333333333333301</v>
      </c>
      <c r="N1191">
        <f>Table2[[#This Row],[Auto Arima]]-Table2[[#This Row],[Actual]]</f>
        <v>-0.64366599596782947</v>
      </c>
      <c r="O1191">
        <f>_xlfn.NORM.DIST(Table2[[#This Row],[Bias_Arima]],AVERAGE(Table2[Bias_Arima]),_xlfn.STDEV.P(Table2[Bias_Arima]),FALSE)</f>
        <v>0.4913877823880532</v>
      </c>
      <c r="P1191">
        <f>Table2[[#This Row],[WA]]-Table2[[#This Row],[Actual]]</f>
        <v>-1.0666666666666695</v>
      </c>
      <c r="Q1191">
        <f>_xlfn.NORM.DIST(Table2[[#This Row],[Bias_WA]],AVERAGE(Table2[Bias_WA]),_xlfn.STDEV.P(Table2[Bias_WA]),FALSE)</f>
        <v>0.52072164182643554</v>
      </c>
      <c r="R1191">
        <f>ABS(Table2[[#This Row],[Bias_Arima]])</f>
        <v>0.64366599596782947</v>
      </c>
      <c r="S1191">
        <f>ABS(Table2[[#This Row],[Bias_WA]])</f>
        <v>1.0666666666666695</v>
      </c>
    </row>
    <row r="1192" spans="1:19" x14ac:dyDescent="0.2">
      <c r="A119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goed2020420223</v>
      </c>
      <c r="B1192" t="s">
        <v>30</v>
      </c>
      <c r="C1192" s="3">
        <v>44105</v>
      </c>
      <c r="D1192" s="3">
        <v>44743</v>
      </c>
      <c r="E1192">
        <v>7</v>
      </c>
      <c r="F1192">
        <v>3.2563353312537129</v>
      </c>
      <c r="G1192">
        <v>3.9</v>
      </c>
      <c r="H1192">
        <v>0.64366466874628658</v>
      </c>
      <c r="I1192">
        <v>16.504222275545811</v>
      </c>
      <c r="J1192">
        <v>-0.64366466874628658</v>
      </c>
      <c r="K1192">
        <f>_xlfn.NORM.DIST(Table2[[#This Row],[Bias_RF]],AVERAGE(Table2[Bias_RF]),_xlfn.STDEV.P(Table2[Bias_RF]),FALSE)</f>
        <v>0.54542551074962997</v>
      </c>
      <c r="L1192">
        <f>VLOOKUP(Table2[[#This Row],[Key]],[1]!Table1[#Data],7,0)</f>
        <v>3.28354126657148</v>
      </c>
      <c r="M1192">
        <f>VLOOKUP(Table2[[#This Row],[Key]],[1]!Table1[#Data],8,0)</f>
        <v>2.9</v>
      </c>
      <c r="N1192">
        <f>Table2[[#This Row],[Auto Arima]]-Table2[[#This Row],[Actual]]</f>
        <v>-0.61645873342851987</v>
      </c>
      <c r="O1192">
        <f>_xlfn.NORM.DIST(Table2[[#This Row],[Bias_Arima]],AVERAGE(Table2[Bias_Arima]),_xlfn.STDEV.P(Table2[Bias_Arima]),FALSE)</f>
        <v>0.5096194164750486</v>
      </c>
      <c r="P1192">
        <f>Table2[[#This Row],[WA]]-Table2[[#This Row],[Actual]]</f>
        <v>-1</v>
      </c>
      <c r="Q1192">
        <f>_xlfn.NORM.DIST(Table2[[#This Row],[Bias_WA]],AVERAGE(Table2[Bias_WA]),_xlfn.STDEV.P(Table2[Bias_WA]),FALSE)</f>
        <v>0.56815742133746028</v>
      </c>
      <c r="R1192">
        <f>ABS(Table2[[#This Row],[Bias_Arima]])</f>
        <v>0.61645873342851987</v>
      </c>
      <c r="S1192">
        <f>ABS(Table2[[#This Row],[Bias_WA]])</f>
        <v>1</v>
      </c>
    </row>
    <row r="1193" spans="1:19" x14ac:dyDescent="0.2">
      <c r="A119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goed2020420224</v>
      </c>
      <c r="B1193" t="s">
        <v>30</v>
      </c>
      <c r="C1193" s="3">
        <v>44105</v>
      </c>
      <c r="D1193" s="3">
        <v>44835</v>
      </c>
      <c r="E1193">
        <v>8</v>
      </c>
      <c r="F1193">
        <v>3.2563353312537129</v>
      </c>
      <c r="G1193">
        <v>4.5999999999999996</v>
      </c>
      <c r="H1193">
        <v>1.3436646687462861</v>
      </c>
      <c r="I1193">
        <v>29.210101494484491</v>
      </c>
      <c r="J1193">
        <v>-1.3436646687462861</v>
      </c>
      <c r="K1193">
        <f>_xlfn.NORM.DIST(Table2[[#This Row],[Bias_RF]],AVERAGE(Table2[Bias_RF]),_xlfn.STDEV.P(Table2[Bias_RF]),FALSE)</f>
        <v>0.35064123298310518</v>
      </c>
      <c r="L1193">
        <f>VLOOKUP(Table2[[#This Row],[Key]],[1]!Table1[#Data],7,0)</f>
        <v>3.8494852394605701</v>
      </c>
      <c r="M1193">
        <f>VLOOKUP(Table2[[#This Row],[Key]],[1]!Table1[#Data],8,0)</f>
        <v>3.43333333333333</v>
      </c>
      <c r="N1193">
        <f>Table2[[#This Row],[Auto Arima]]-Table2[[#This Row],[Actual]]</f>
        <v>-0.75051476053942956</v>
      </c>
      <c r="O1193">
        <f>_xlfn.NORM.DIST(Table2[[#This Row],[Bias_Arima]],AVERAGE(Table2[Bias_Arima]),_xlfn.STDEV.P(Table2[Bias_Arima]),FALSE)</f>
        <v>0.41708866436200093</v>
      </c>
      <c r="P1193">
        <f>Table2[[#This Row],[WA]]-Table2[[#This Row],[Actual]]</f>
        <v>-1.1666666666666696</v>
      </c>
      <c r="Q1193">
        <f>_xlfn.NORM.DIST(Table2[[#This Row],[Bias_WA]],AVERAGE(Table2[Bias_WA]),_xlfn.STDEV.P(Table2[Bias_WA]),FALSE)</f>
        <v>0.44490670296460616</v>
      </c>
      <c r="R1193">
        <f>ABS(Table2[[#This Row],[Bias_Arima]])</f>
        <v>0.75051476053942956</v>
      </c>
      <c r="S1193">
        <f>ABS(Table2[[#This Row],[Bias_WA]])</f>
        <v>1.1666666666666696</v>
      </c>
    </row>
    <row r="1194" spans="1:19" x14ac:dyDescent="0.2">
      <c r="A119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goed2021120212</v>
      </c>
      <c r="B1194" t="s">
        <v>30</v>
      </c>
      <c r="C1194" s="3">
        <v>44197</v>
      </c>
      <c r="D1194" s="3">
        <v>44287</v>
      </c>
      <c r="E1194">
        <v>1</v>
      </c>
      <c r="F1194">
        <v>3.3105873356218951</v>
      </c>
      <c r="G1194">
        <v>3.7</v>
      </c>
      <c r="H1194">
        <v>0.38941266437810512</v>
      </c>
      <c r="I1194">
        <v>10.52466660481365</v>
      </c>
      <c r="J1194">
        <v>-0.38941266437810512</v>
      </c>
      <c r="K1194">
        <f>_xlfn.NORM.DIST(Table2[[#This Row],[Bias_RF]],AVERAGE(Table2[Bias_RF]),_xlfn.STDEV.P(Table2[Bias_RF]),FALSE)</f>
        <v>0.51041313502737506</v>
      </c>
      <c r="L1194">
        <f>VLOOKUP(Table2[[#This Row],[Key]],[1]!Table1[#Data],7,0)</f>
        <v>3.2364093853869602</v>
      </c>
      <c r="M1194">
        <f>VLOOKUP(Table2[[#This Row],[Key]],[1]!Table1[#Data],8,0)</f>
        <v>3.0333333333333301</v>
      </c>
      <c r="N1194">
        <f>Table2[[#This Row],[Auto Arima]]-Table2[[#This Row],[Actual]]</f>
        <v>-0.46359061461303996</v>
      </c>
      <c r="O1194">
        <f>_xlfn.NORM.DIST(Table2[[#This Row],[Bias_Arima]],AVERAGE(Table2[Bias_Arima]),_xlfn.STDEV.P(Table2[Bias_Arima]),FALSE)</f>
        <v>0.60079758413519357</v>
      </c>
      <c r="P1194">
        <f>Table2[[#This Row],[WA]]-Table2[[#This Row],[Actual]]</f>
        <v>-0.66666666666667007</v>
      </c>
      <c r="Q1194">
        <f>_xlfn.NORM.DIST(Table2[[#This Row],[Bias_WA]],AVERAGE(Table2[Bias_WA]),_xlfn.STDEV.P(Table2[Bias_WA]),FALSE)</f>
        <v>0.71030881435070081</v>
      </c>
      <c r="R1194">
        <f>ABS(Table2[[#This Row],[Bias_Arima]])</f>
        <v>0.46359061461303996</v>
      </c>
      <c r="S1194">
        <f>ABS(Table2[[#This Row],[Bias_WA]])</f>
        <v>0.66666666666667007</v>
      </c>
    </row>
    <row r="1195" spans="1:19" x14ac:dyDescent="0.2">
      <c r="A119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goed2021120213</v>
      </c>
      <c r="B1195" t="s">
        <v>30</v>
      </c>
      <c r="C1195" s="3">
        <v>44197</v>
      </c>
      <c r="D1195" s="3">
        <v>44378</v>
      </c>
      <c r="E1195">
        <v>2</v>
      </c>
      <c r="F1195">
        <v>3.3077167728513319</v>
      </c>
      <c r="G1195">
        <v>3.9</v>
      </c>
      <c r="H1195">
        <v>0.59228322714866755</v>
      </c>
      <c r="I1195">
        <v>15.1867494140684</v>
      </c>
      <c r="J1195">
        <v>-0.59228322714866755</v>
      </c>
      <c r="K1195">
        <f>_xlfn.NORM.DIST(Table2[[#This Row],[Bias_RF]],AVERAGE(Table2[Bias_RF]),_xlfn.STDEV.P(Table2[Bias_RF]),FALSE)</f>
        <v>0.54343129600290174</v>
      </c>
      <c r="L1195">
        <f>VLOOKUP(Table2[[#This Row],[Key]],[1]!Table1[#Data],7,0)</f>
        <v>3.2836426562403598</v>
      </c>
      <c r="M1195">
        <f>VLOOKUP(Table2[[#This Row],[Key]],[1]!Table1[#Data],8,0)</f>
        <v>2.9</v>
      </c>
      <c r="N1195">
        <f>Table2[[#This Row],[Auto Arima]]-Table2[[#This Row],[Actual]]</f>
        <v>-0.61635734375964013</v>
      </c>
      <c r="O1195">
        <f>_xlfn.NORM.DIST(Table2[[#This Row],[Bias_Arima]],AVERAGE(Table2[Bias_Arima]),_xlfn.STDEV.P(Table2[Bias_Arima]),FALSE)</f>
        <v>0.5096865520524595</v>
      </c>
      <c r="P1195">
        <f>Table2[[#This Row],[WA]]-Table2[[#This Row],[Actual]]</f>
        <v>-1</v>
      </c>
      <c r="Q1195">
        <f>_xlfn.NORM.DIST(Table2[[#This Row],[Bias_WA]],AVERAGE(Table2[Bias_WA]),_xlfn.STDEV.P(Table2[Bias_WA]),FALSE)</f>
        <v>0.56815742133746028</v>
      </c>
      <c r="R1195">
        <f>ABS(Table2[[#This Row],[Bias_Arima]])</f>
        <v>0.61635734375964013</v>
      </c>
      <c r="S1195">
        <f>ABS(Table2[[#This Row],[Bias_WA]])</f>
        <v>1</v>
      </c>
    </row>
    <row r="1196" spans="1:19" x14ac:dyDescent="0.2">
      <c r="A119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goed2021120214</v>
      </c>
      <c r="B1196" t="s">
        <v>30</v>
      </c>
      <c r="C1196" s="3">
        <v>44197</v>
      </c>
      <c r="D1196" s="3">
        <v>44470</v>
      </c>
      <c r="E1196">
        <v>3</v>
      </c>
      <c r="F1196">
        <v>3.3077167728513319</v>
      </c>
      <c r="G1196">
        <v>4</v>
      </c>
      <c r="H1196">
        <v>0.69228322714866763</v>
      </c>
      <c r="I1196">
        <v>17.307080678716691</v>
      </c>
      <c r="J1196">
        <v>-0.69228322714866763</v>
      </c>
      <c r="K1196">
        <f>_xlfn.NORM.DIST(Table2[[#This Row],[Bias_RF]],AVERAGE(Table2[Bias_RF]),_xlfn.STDEV.P(Table2[Bias_RF]),FALSE)</f>
        <v>0.54483722600552997</v>
      </c>
      <c r="L1196">
        <f>VLOOKUP(Table2[[#This Row],[Key]],[1]!Table1[#Data],7,0)</f>
        <v>3.6836426562403601</v>
      </c>
      <c r="M1196">
        <f>VLOOKUP(Table2[[#This Row],[Key]],[1]!Table1[#Data],8,0)</f>
        <v>3.43333333333333</v>
      </c>
      <c r="N1196">
        <f>Table2[[#This Row],[Auto Arima]]-Table2[[#This Row],[Actual]]</f>
        <v>-0.31635734375963986</v>
      </c>
      <c r="O1196">
        <f>_xlfn.NORM.DIST(Table2[[#This Row],[Bias_Arima]],AVERAGE(Table2[Bias_Arima]),_xlfn.STDEV.P(Table2[Bias_Arima]),FALSE)</f>
        <v>0.66012228003392293</v>
      </c>
      <c r="P1196">
        <f>Table2[[#This Row],[WA]]-Table2[[#This Row],[Actual]]</f>
        <v>-0.56666666666666998</v>
      </c>
      <c r="Q1196">
        <f>_xlfn.NORM.DIST(Table2[[#This Row],[Bias_WA]],AVERAGE(Table2[Bias_WA]),_xlfn.STDEV.P(Table2[Bias_WA]),FALSE)</f>
        <v>0.70881241059406874</v>
      </c>
      <c r="R1196">
        <f>ABS(Table2[[#This Row],[Bias_Arima]])</f>
        <v>0.31635734375963986</v>
      </c>
      <c r="S1196">
        <f>ABS(Table2[[#This Row],[Bias_WA]])</f>
        <v>0.56666666666666998</v>
      </c>
    </row>
    <row r="1197" spans="1:19" x14ac:dyDescent="0.2">
      <c r="A119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goed2021120221</v>
      </c>
      <c r="B1197" t="s">
        <v>30</v>
      </c>
      <c r="C1197" s="3">
        <v>44197</v>
      </c>
      <c r="D1197" s="3">
        <v>44562</v>
      </c>
      <c r="E1197">
        <v>4</v>
      </c>
      <c r="F1197">
        <v>3.2191973520760282</v>
      </c>
      <c r="G1197">
        <v>4.7</v>
      </c>
      <c r="H1197">
        <v>1.480802647923972</v>
      </c>
      <c r="I1197">
        <v>31.50643931753131</v>
      </c>
      <c r="J1197">
        <v>-1.480802647923972</v>
      </c>
      <c r="K1197">
        <f>_xlfn.NORM.DIST(Table2[[#This Row],[Bias_RF]],AVERAGE(Table2[Bias_RF]),_xlfn.STDEV.P(Table2[Bias_RF]),FALSE)</f>
        <v>0.28884329957754812</v>
      </c>
      <c r="L1197">
        <f>VLOOKUP(Table2[[#This Row],[Key]],[1]!Table1[#Data],7,0)</f>
        <v>3.94476577657829</v>
      </c>
      <c r="M1197">
        <f>VLOOKUP(Table2[[#This Row],[Key]],[1]!Table1[#Data],8,0)</f>
        <v>3.6333333333333302</v>
      </c>
      <c r="N1197">
        <f>Table2[[#This Row],[Auto Arima]]-Table2[[#This Row],[Actual]]</f>
        <v>-0.7552342234217102</v>
      </c>
      <c r="O1197">
        <f>_xlfn.NORM.DIST(Table2[[#This Row],[Bias_Arima]],AVERAGE(Table2[Bias_Arima]),_xlfn.STDEV.P(Table2[Bias_Arima]),FALSE)</f>
        <v>0.41376200232903637</v>
      </c>
      <c r="P1197">
        <f>Table2[[#This Row],[WA]]-Table2[[#This Row],[Actual]]</f>
        <v>-1.06666666666667</v>
      </c>
      <c r="Q1197">
        <f>_xlfn.NORM.DIST(Table2[[#This Row],[Bias_WA]],AVERAGE(Table2[Bias_WA]),_xlfn.STDEV.P(Table2[Bias_WA]),FALSE)</f>
        <v>0.5207216418264351</v>
      </c>
      <c r="R1197">
        <f>ABS(Table2[[#This Row],[Bias_Arima]])</f>
        <v>0.7552342234217102</v>
      </c>
      <c r="S1197">
        <f>ABS(Table2[[#This Row],[Bias_WA]])</f>
        <v>1.06666666666667</v>
      </c>
    </row>
    <row r="1198" spans="1:19" x14ac:dyDescent="0.2">
      <c r="A119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goed2021120222</v>
      </c>
      <c r="B1198" t="s">
        <v>30</v>
      </c>
      <c r="C1198" s="3">
        <v>44197</v>
      </c>
      <c r="D1198" s="3">
        <v>44652</v>
      </c>
      <c r="E1198">
        <v>5</v>
      </c>
      <c r="F1198">
        <v>3.2191973520760282</v>
      </c>
      <c r="G1198">
        <v>4.0999999999999996</v>
      </c>
      <c r="H1198">
        <v>0.88080264792397145</v>
      </c>
      <c r="I1198">
        <v>21.482991412779789</v>
      </c>
      <c r="J1198">
        <v>-0.88080264792397145</v>
      </c>
      <c r="K1198">
        <f>_xlfn.NORM.DIST(Table2[[#This Row],[Bias_RF]],AVERAGE(Table2[Bias_RF]),_xlfn.STDEV.P(Table2[Bias_RF]),FALSE)</f>
        <v>0.5203541344561381</v>
      </c>
      <c r="L1198">
        <f>VLOOKUP(Table2[[#This Row],[Key]],[1]!Table1[#Data],7,0)</f>
        <v>3.30115074490875</v>
      </c>
      <c r="M1198">
        <f>VLOOKUP(Table2[[#This Row],[Key]],[1]!Table1[#Data],8,0)</f>
        <v>3.0333333333333301</v>
      </c>
      <c r="N1198">
        <f>Table2[[#This Row],[Auto Arima]]-Table2[[#This Row],[Actual]]</f>
        <v>-0.7988492550912496</v>
      </c>
      <c r="O1198">
        <f>_xlfn.NORM.DIST(Table2[[#This Row],[Bias_Arima]],AVERAGE(Table2[Bias_Arima]),_xlfn.STDEV.P(Table2[Bias_Arima]),FALSE)</f>
        <v>0.38306901153094575</v>
      </c>
      <c r="P1198">
        <f>Table2[[#This Row],[WA]]-Table2[[#This Row],[Actual]]</f>
        <v>-1.0666666666666695</v>
      </c>
      <c r="Q1198">
        <f>_xlfn.NORM.DIST(Table2[[#This Row],[Bias_WA]],AVERAGE(Table2[Bias_WA]),_xlfn.STDEV.P(Table2[Bias_WA]),FALSE)</f>
        <v>0.52072164182643554</v>
      </c>
      <c r="R1198">
        <f>ABS(Table2[[#This Row],[Bias_Arima]])</f>
        <v>0.7988492550912496</v>
      </c>
      <c r="S1198">
        <f>ABS(Table2[[#This Row],[Bias_WA]])</f>
        <v>1.0666666666666695</v>
      </c>
    </row>
    <row r="1199" spans="1:19" x14ac:dyDescent="0.2">
      <c r="A119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goed2021120223</v>
      </c>
      <c r="B1199" t="s">
        <v>30</v>
      </c>
      <c r="C1199" s="3">
        <v>44197</v>
      </c>
      <c r="D1199" s="3">
        <v>44743</v>
      </c>
      <c r="E1199">
        <v>6</v>
      </c>
      <c r="F1199">
        <v>3.263602884941855</v>
      </c>
      <c r="G1199">
        <v>3.9</v>
      </c>
      <c r="H1199">
        <v>0.63639711505814445</v>
      </c>
      <c r="I1199">
        <v>16.31787474508063</v>
      </c>
      <c r="J1199">
        <v>-0.63639711505814445</v>
      </c>
      <c r="K1199">
        <f>_xlfn.NORM.DIST(Table2[[#This Row],[Bias_RF]],AVERAGE(Table2[Bias_RF]),_xlfn.STDEV.P(Table2[Bias_RF]),FALSE)</f>
        <v>0.54530641156057047</v>
      </c>
      <c r="L1199">
        <f>VLOOKUP(Table2[[#This Row],[Key]],[1]!Table1[#Data],7,0)</f>
        <v>3.2814598017378702</v>
      </c>
      <c r="M1199">
        <f>VLOOKUP(Table2[[#This Row],[Key]],[1]!Table1[#Data],8,0)</f>
        <v>2.9</v>
      </c>
      <c r="N1199">
        <f>Table2[[#This Row],[Auto Arima]]-Table2[[#This Row],[Actual]]</f>
        <v>-0.61854019826212969</v>
      </c>
      <c r="O1199">
        <f>_xlfn.NORM.DIST(Table2[[#This Row],[Bias_Arima]],AVERAGE(Table2[Bias_Arima]),_xlfn.STDEV.P(Table2[Bias_Arima]),FALSE)</f>
        <v>0.50823975512319763</v>
      </c>
      <c r="P1199">
        <f>Table2[[#This Row],[WA]]-Table2[[#This Row],[Actual]]</f>
        <v>-1</v>
      </c>
      <c r="Q1199">
        <f>_xlfn.NORM.DIST(Table2[[#This Row],[Bias_WA]],AVERAGE(Table2[Bias_WA]),_xlfn.STDEV.P(Table2[Bias_WA]),FALSE)</f>
        <v>0.56815742133746028</v>
      </c>
      <c r="R1199">
        <f>ABS(Table2[[#This Row],[Bias_Arima]])</f>
        <v>0.61854019826212969</v>
      </c>
      <c r="S1199">
        <f>ABS(Table2[[#This Row],[Bias_WA]])</f>
        <v>1</v>
      </c>
    </row>
    <row r="1200" spans="1:19" x14ac:dyDescent="0.2">
      <c r="A120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goed2021120224</v>
      </c>
      <c r="B1200" t="s">
        <v>30</v>
      </c>
      <c r="C1200" s="3">
        <v>44197</v>
      </c>
      <c r="D1200" s="3">
        <v>44835</v>
      </c>
      <c r="E1200">
        <v>7</v>
      </c>
      <c r="F1200">
        <v>3.263602884941855</v>
      </c>
      <c r="G1200">
        <v>4.5999999999999996</v>
      </c>
      <c r="H1200">
        <v>1.336397115058144</v>
      </c>
      <c r="I1200">
        <v>29.052111196916179</v>
      </c>
      <c r="J1200">
        <v>-1.336397115058144</v>
      </c>
      <c r="K1200">
        <f>_xlfn.NORM.DIST(Table2[[#This Row],[Bias_RF]],AVERAGE(Table2[Bias_RF]),_xlfn.STDEV.P(Table2[Bias_RF]),FALSE)</f>
        <v>0.35391507652882925</v>
      </c>
      <c r="L1200">
        <f>VLOOKUP(Table2[[#This Row],[Key]],[1]!Table1[#Data],7,0)</f>
        <v>3.6814598017378701</v>
      </c>
      <c r="M1200">
        <f>VLOOKUP(Table2[[#This Row],[Key]],[1]!Table1[#Data],8,0)</f>
        <v>3.43333333333333</v>
      </c>
      <c r="N1200">
        <f>Table2[[#This Row],[Auto Arima]]-Table2[[#This Row],[Actual]]</f>
        <v>-0.91854019826212951</v>
      </c>
      <c r="O1200">
        <f>_xlfn.NORM.DIST(Table2[[#This Row],[Bias_Arima]],AVERAGE(Table2[Bias_Arima]),_xlfn.STDEV.P(Table2[Bias_Arima]),FALSE)</f>
        <v>0.30133668166743061</v>
      </c>
      <c r="P1200">
        <f>Table2[[#This Row],[WA]]-Table2[[#This Row],[Actual]]</f>
        <v>-1.1666666666666696</v>
      </c>
      <c r="Q1200">
        <f>_xlfn.NORM.DIST(Table2[[#This Row],[Bias_WA]],AVERAGE(Table2[Bias_WA]),_xlfn.STDEV.P(Table2[Bias_WA]),FALSE)</f>
        <v>0.44490670296460616</v>
      </c>
      <c r="R1200">
        <f>ABS(Table2[[#This Row],[Bias_Arima]])</f>
        <v>0.91854019826212951</v>
      </c>
      <c r="S1200">
        <f>ABS(Table2[[#This Row],[Bias_WA]])</f>
        <v>1.1666666666666696</v>
      </c>
    </row>
    <row r="1201" spans="1:19" x14ac:dyDescent="0.2">
      <c r="A120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goed2021120231</v>
      </c>
      <c r="B1201" t="s">
        <v>30</v>
      </c>
      <c r="C1201" s="3">
        <v>44197</v>
      </c>
      <c r="D1201" s="3">
        <v>44927</v>
      </c>
      <c r="E1201">
        <v>8</v>
      </c>
      <c r="F1201">
        <v>3.3807447860962569</v>
      </c>
      <c r="G1201">
        <v>4.5999999999999996</v>
      </c>
      <c r="H1201">
        <v>1.2192552139037429</v>
      </c>
      <c r="I1201">
        <v>26.50554812834223</v>
      </c>
      <c r="J1201">
        <v>-1.2192552139037429</v>
      </c>
      <c r="K1201">
        <f>_xlfn.NORM.DIST(Table2[[#This Row],[Bias_RF]],AVERAGE(Table2[Bias_RF]),_xlfn.STDEV.P(Table2[Bias_RF]),FALSE)</f>
        <v>0.40554362766778707</v>
      </c>
      <c r="L1201">
        <f>VLOOKUP(Table2[[#This Row],[Key]],[1]!Table1[#Data],7,0)</f>
        <v>3.74819852376549</v>
      </c>
      <c r="M1201">
        <f>VLOOKUP(Table2[[#This Row],[Key]],[1]!Table1[#Data],8,0)</f>
        <v>3.6333333333333302</v>
      </c>
      <c r="N1201">
        <f>Table2[[#This Row],[Auto Arima]]-Table2[[#This Row],[Actual]]</f>
        <v>-0.85180147623450964</v>
      </c>
      <c r="O1201">
        <f>_xlfn.NORM.DIST(Table2[[#This Row],[Bias_Arima]],AVERAGE(Table2[Bias_Arima]),_xlfn.STDEV.P(Table2[Bias_Arima]),FALSE)</f>
        <v>0.3462602280555348</v>
      </c>
      <c r="P1201">
        <f>Table2[[#This Row],[WA]]-Table2[[#This Row],[Actual]]</f>
        <v>-0.96666666666666945</v>
      </c>
      <c r="Q1201">
        <f>_xlfn.NORM.DIST(Table2[[#This Row],[Bias_WA]],AVERAGE(Table2[Bias_WA]),_xlfn.STDEV.P(Table2[Bias_WA]),FALSE)</f>
        <v>0.5903258387650433</v>
      </c>
      <c r="R1201">
        <f>ABS(Table2[[#This Row],[Bias_Arima]])</f>
        <v>0.85180147623450964</v>
      </c>
      <c r="S1201">
        <f>ABS(Table2[[#This Row],[Bias_WA]])</f>
        <v>0.96666666666666945</v>
      </c>
    </row>
    <row r="1202" spans="1:19" x14ac:dyDescent="0.2">
      <c r="A120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goed2021220213</v>
      </c>
      <c r="B1202" t="s">
        <v>30</v>
      </c>
      <c r="C1202" s="3">
        <v>44287</v>
      </c>
      <c r="D1202" s="3">
        <v>44378</v>
      </c>
      <c r="E1202">
        <v>1</v>
      </c>
      <c r="F1202">
        <v>3.3976696172291758</v>
      </c>
      <c r="G1202">
        <v>3.9</v>
      </c>
      <c r="H1202">
        <v>0.50233038277082409</v>
      </c>
      <c r="I1202">
        <v>12.880266224892919</v>
      </c>
      <c r="J1202">
        <v>-0.50233038277082409</v>
      </c>
      <c r="K1202">
        <f>_xlfn.NORM.DIST(Table2[[#This Row],[Bias_RF]],AVERAGE(Table2[Bias_RF]),_xlfn.STDEV.P(Table2[Bias_RF]),FALSE)</f>
        <v>0.53357803758033506</v>
      </c>
      <c r="L1202">
        <f>VLOOKUP(Table2[[#This Row],[Key]],[1]!Table1[#Data],7,0)</f>
        <v>3.3363942886092701</v>
      </c>
      <c r="M1202">
        <f>VLOOKUP(Table2[[#This Row],[Key]],[1]!Table1[#Data],8,0)</f>
        <v>2.9</v>
      </c>
      <c r="N1202">
        <f>Table2[[#This Row],[Auto Arima]]-Table2[[#This Row],[Actual]]</f>
        <v>-0.56360571139072979</v>
      </c>
      <c r="O1202">
        <f>_xlfn.NORM.DIST(Table2[[#This Row],[Bias_Arima]],AVERAGE(Table2[Bias_Arima]),_xlfn.STDEV.P(Table2[Bias_Arima]),FALSE)</f>
        <v>0.54363119160277784</v>
      </c>
      <c r="P1202">
        <f>Table2[[#This Row],[WA]]-Table2[[#This Row],[Actual]]</f>
        <v>-1</v>
      </c>
      <c r="Q1202">
        <f>_xlfn.NORM.DIST(Table2[[#This Row],[Bias_WA]],AVERAGE(Table2[Bias_WA]),_xlfn.STDEV.P(Table2[Bias_WA]),FALSE)</f>
        <v>0.56815742133746028</v>
      </c>
      <c r="R1202">
        <f>ABS(Table2[[#This Row],[Bias_Arima]])</f>
        <v>0.56360571139072979</v>
      </c>
      <c r="S1202">
        <f>ABS(Table2[[#This Row],[Bias_WA]])</f>
        <v>1</v>
      </c>
    </row>
    <row r="1203" spans="1:19" x14ac:dyDescent="0.2">
      <c r="A120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goed2021220214</v>
      </c>
      <c r="B1203" t="s">
        <v>30</v>
      </c>
      <c r="C1203" s="3">
        <v>44287</v>
      </c>
      <c r="D1203" s="3">
        <v>44470</v>
      </c>
      <c r="E1203">
        <v>2</v>
      </c>
      <c r="F1203">
        <v>3.3976696172291758</v>
      </c>
      <c r="G1203">
        <v>4</v>
      </c>
      <c r="H1203">
        <v>0.60233038277082418</v>
      </c>
      <c r="I1203">
        <v>15.0582595692706</v>
      </c>
      <c r="J1203">
        <v>-0.60233038277082418</v>
      </c>
      <c r="K1203">
        <f>_xlfn.NORM.DIST(Table2[[#This Row],[Bias_RF]],AVERAGE(Table2[Bias_RF]),_xlfn.STDEV.P(Table2[Bias_RF]),FALSE)</f>
        <v>0.54403184531175897</v>
      </c>
      <c r="L1203">
        <f>VLOOKUP(Table2[[#This Row],[Key]],[1]!Table1[#Data],7,0)</f>
        <v>3.73639428860927</v>
      </c>
      <c r="M1203">
        <f>VLOOKUP(Table2[[#This Row],[Key]],[1]!Table1[#Data],8,0)</f>
        <v>3.43333333333333</v>
      </c>
      <c r="N1203">
        <f>Table2[[#This Row],[Auto Arima]]-Table2[[#This Row],[Actual]]</f>
        <v>-0.26360571139072997</v>
      </c>
      <c r="O1203">
        <f>_xlfn.NORM.DIST(Table2[[#This Row],[Bias_Arima]],AVERAGE(Table2[Bias_Arima]),_xlfn.STDEV.P(Table2[Bias_Arima]),FALSE)</f>
        <v>0.67236231996422224</v>
      </c>
      <c r="P1203">
        <f>Table2[[#This Row],[WA]]-Table2[[#This Row],[Actual]]</f>
        <v>-0.56666666666666998</v>
      </c>
      <c r="Q1203">
        <f>_xlfn.NORM.DIST(Table2[[#This Row],[Bias_WA]],AVERAGE(Table2[Bias_WA]),_xlfn.STDEV.P(Table2[Bias_WA]),FALSE)</f>
        <v>0.70881241059406874</v>
      </c>
      <c r="R1203">
        <f>ABS(Table2[[#This Row],[Bias_Arima]])</f>
        <v>0.26360571139072997</v>
      </c>
      <c r="S1203">
        <f>ABS(Table2[[#This Row],[Bias_WA]])</f>
        <v>0.56666666666666998</v>
      </c>
    </row>
    <row r="1204" spans="1:19" x14ac:dyDescent="0.2">
      <c r="A120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goed2021220221</v>
      </c>
      <c r="B1204" t="s">
        <v>30</v>
      </c>
      <c r="C1204" s="3">
        <v>44287</v>
      </c>
      <c r="D1204" s="3">
        <v>44562</v>
      </c>
      <c r="E1204">
        <v>3</v>
      </c>
      <c r="F1204">
        <v>3.221210130963807</v>
      </c>
      <c r="G1204">
        <v>4.7</v>
      </c>
      <c r="H1204">
        <v>1.4787898690361929</v>
      </c>
      <c r="I1204">
        <v>31.463614234812621</v>
      </c>
      <c r="J1204">
        <v>-1.4787898690361929</v>
      </c>
      <c r="K1204">
        <f>_xlfn.NORM.DIST(Table2[[#This Row],[Bias_RF]],AVERAGE(Table2[Bias_RF]),_xlfn.STDEV.P(Table2[Bias_RF]),FALSE)</f>
        <v>0.28974005471746278</v>
      </c>
      <c r="L1204">
        <f>VLOOKUP(Table2[[#This Row],[Key]],[1]!Table1[#Data],7,0)</f>
        <v>3.9910850252797601</v>
      </c>
      <c r="M1204">
        <f>VLOOKUP(Table2[[#This Row],[Key]],[1]!Table1[#Data],8,0)</f>
        <v>3.6333333333333302</v>
      </c>
      <c r="N1204">
        <f>Table2[[#This Row],[Auto Arima]]-Table2[[#This Row],[Actual]]</f>
        <v>-0.70891497472024012</v>
      </c>
      <c r="O1204">
        <f>_xlfn.NORM.DIST(Table2[[#This Row],[Bias_Arima]],AVERAGE(Table2[Bias_Arima]),_xlfn.STDEV.P(Table2[Bias_Arima]),FALSE)</f>
        <v>0.4463385798862709</v>
      </c>
      <c r="P1204">
        <f>Table2[[#This Row],[WA]]-Table2[[#This Row],[Actual]]</f>
        <v>-1.06666666666667</v>
      </c>
      <c r="Q1204">
        <f>_xlfn.NORM.DIST(Table2[[#This Row],[Bias_WA]],AVERAGE(Table2[Bias_WA]),_xlfn.STDEV.P(Table2[Bias_WA]),FALSE)</f>
        <v>0.5207216418264351</v>
      </c>
      <c r="R1204">
        <f>ABS(Table2[[#This Row],[Bias_Arima]])</f>
        <v>0.70891497472024012</v>
      </c>
      <c r="S1204">
        <f>ABS(Table2[[#This Row],[Bias_WA]])</f>
        <v>1.06666666666667</v>
      </c>
    </row>
    <row r="1205" spans="1:19" x14ac:dyDescent="0.2">
      <c r="A120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goed2021220222</v>
      </c>
      <c r="B1205" t="s">
        <v>30</v>
      </c>
      <c r="C1205" s="3">
        <v>44287</v>
      </c>
      <c r="D1205" s="3">
        <v>44652</v>
      </c>
      <c r="E1205">
        <v>4</v>
      </c>
      <c r="F1205">
        <v>3.221210130963807</v>
      </c>
      <c r="G1205">
        <v>4.0999999999999996</v>
      </c>
      <c r="H1205">
        <v>0.87878986903619261</v>
      </c>
      <c r="I1205">
        <v>21.433899244785191</v>
      </c>
      <c r="J1205">
        <v>-0.87878986903619261</v>
      </c>
      <c r="K1205">
        <f>_xlfn.NORM.DIST(Table2[[#This Row],[Bias_RF]],AVERAGE(Table2[Bias_RF]),_xlfn.STDEV.P(Table2[Bias_RF]),FALSE)</f>
        <v>0.52079237077346163</v>
      </c>
      <c r="L1205">
        <f>VLOOKUP(Table2[[#This Row],[Key]],[1]!Table1[#Data],7,0)</f>
        <v>3.7730492212821201</v>
      </c>
      <c r="M1205">
        <f>VLOOKUP(Table2[[#This Row],[Key]],[1]!Table1[#Data],8,0)</f>
        <v>3.2</v>
      </c>
      <c r="N1205">
        <f>Table2[[#This Row],[Auto Arima]]-Table2[[#This Row],[Actual]]</f>
        <v>-0.32695077871787959</v>
      </c>
      <c r="O1205">
        <f>_xlfn.NORM.DIST(Table2[[#This Row],[Bias_Arima]],AVERAGE(Table2[Bias_Arima]),_xlfn.STDEV.P(Table2[Bias_Arima]),FALSE)</f>
        <v>0.657048727388998</v>
      </c>
      <c r="P1205">
        <f>Table2[[#This Row],[WA]]-Table2[[#This Row],[Actual]]</f>
        <v>-0.89999999999999947</v>
      </c>
      <c r="Q1205">
        <f>_xlfn.NORM.DIST(Table2[[#This Row],[Bias_WA]],AVERAGE(Table2[Bias_WA]),_xlfn.STDEV.P(Table2[Bias_WA]),FALSE)</f>
        <v>0.63055238523174617</v>
      </c>
      <c r="R1205">
        <f>ABS(Table2[[#This Row],[Bias_Arima]])</f>
        <v>0.32695077871787959</v>
      </c>
      <c r="S1205">
        <f>ABS(Table2[[#This Row],[Bias_WA]])</f>
        <v>0.89999999999999947</v>
      </c>
    </row>
    <row r="1206" spans="1:19" x14ac:dyDescent="0.2">
      <c r="A120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goed2021220223</v>
      </c>
      <c r="B1206" t="s">
        <v>30</v>
      </c>
      <c r="C1206" s="3">
        <v>44287</v>
      </c>
      <c r="D1206" s="3">
        <v>44743</v>
      </c>
      <c r="E1206">
        <v>5</v>
      </c>
      <c r="F1206">
        <v>3.2542759651296418</v>
      </c>
      <c r="G1206">
        <v>3.9</v>
      </c>
      <c r="H1206">
        <v>0.64572403487035812</v>
      </c>
      <c r="I1206">
        <v>16.557026535137389</v>
      </c>
      <c r="J1206">
        <v>-0.64572403487035812</v>
      </c>
      <c r="K1206">
        <f>_xlfn.NORM.DIST(Table2[[#This Row],[Bias_RF]],AVERAGE(Table2[Bias_RF]),_xlfn.STDEV.P(Table2[Bias_RF]),FALSE)</f>
        <v>0.54544946957923146</v>
      </c>
      <c r="L1206">
        <f>VLOOKUP(Table2[[#This Row],[Key]],[1]!Table1[#Data],7,0)</f>
        <v>3.3637578968347399</v>
      </c>
      <c r="M1206">
        <f>VLOOKUP(Table2[[#This Row],[Key]],[1]!Table1[#Data],8,0)</f>
        <v>2.9</v>
      </c>
      <c r="N1206">
        <f>Table2[[#This Row],[Auto Arima]]-Table2[[#This Row],[Actual]]</f>
        <v>-0.53624210316526</v>
      </c>
      <c r="O1206">
        <f>_xlfn.NORM.DIST(Table2[[#This Row],[Bias_Arima]],AVERAGE(Table2[Bias_Arima]),_xlfn.STDEV.P(Table2[Bias_Arima]),FALSE)</f>
        <v>0.56032822041506081</v>
      </c>
      <c r="P1206">
        <f>Table2[[#This Row],[WA]]-Table2[[#This Row],[Actual]]</f>
        <v>-1</v>
      </c>
      <c r="Q1206">
        <f>_xlfn.NORM.DIST(Table2[[#This Row],[Bias_WA]],AVERAGE(Table2[Bias_WA]),_xlfn.STDEV.P(Table2[Bias_WA]),FALSE)</f>
        <v>0.56815742133746028</v>
      </c>
      <c r="R1206">
        <f>ABS(Table2[[#This Row],[Bias_Arima]])</f>
        <v>0.53624210316526</v>
      </c>
      <c r="S1206">
        <f>ABS(Table2[[#This Row],[Bias_WA]])</f>
        <v>1</v>
      </c>
    </row>
    <row r="1207" spans="1:19" x14ac:dyDescent="0.2">
      <c r="A120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goed2021220224</v>
      </c>
      <c r="B1207" t="s">
        <v>30</v>
      </c>
      <c r="C1207" s="3">
        <v>44287</v>
      </c>
      <c r="D1207" s="3">
        <v>44835</v>
      </c>
      <c r="E1207">
        <v>6</v>
      </c>
      <c r="F1207">
        <v>3.2542759651296418</v>
      </c>
      <c r="G1207">
        <v>4.5999999999999996</v>
      </c>
      <c r="H1207">
        <v>1.3457240348703581</v>
      </c>
      <c r="I1207">
        <v>29.254870323268651</v>
      </c>
      <c r="J1207">
        <v>-1.3457240348703581</v>
      </c>
      <c r="K1207">
        <f>_xlfn.NORM.DIST(Table2[[#This Row],[Bias_RF]],AVERAGE(Table2[Bias_RF]),_xlfn.STDEV.P(Table2[Bias_RF]),FALSE)</f>
        <v>0.34971278138578576</v>
      </c>
      <c r="L1207">
        <f>VLOOKUP(Table2[[#This Row],[Key]],[1]!Table1[#Data],7,0)</f>
        <v>3.7637578968347398</v>
      </c>
      <c r="M1207">
        <f>VLOOKUP(Table2[[#This Row],[Key]],[1]!Table1[#Data],8,0)</f>
        <v>3.43333333333333</v>
      </c>
      <c r="N1207">
        <f>Table2[[#This Row],[Auto Arima]]-Table2[[#This Row],[Actual]]</f>
        <v>-0.83624210316525982</v>
      </c>
      <c r="O1207">
        <f>_xlfn.NORM.DIST(Table2[[#This Row],[Bias_Arima]],AVERAGE(Table2[Bias_Arima]),_xlfn.STDEV.P(Table2[Bias_Arima]),FALSE)</f>
        <v>0.35699540589487683</v>
      </c>
      <c r="P1207">
        <f>Table2[[#This Row],[WA]]-Table2[[#This Row],[Actual]]</f>
        <v>-1.1666666666666696</v>
      </c>
      <c r="Q1207">
        <f>_xlfn.NORM.DIST(Table2[[#This Row],[Bias_WA]],AVERAGE(Table2[Bias_WA]),_xlfn.STDEV.P(Table2[Bias_WA]),FALSE)</f>
        <v>0.44490670296460616</v>
      </c>
      <c r="R1207">
        <f>ABS(Table2[[#This Row],[Bias_Arima]])</f>
        <v>0.83624210316525982</v>
      </c>
      <c r="S1207">
        <f>ABS(Table2[[#This Row],[Bias_WA]])</f>
        <v>1.1666666666666696</v>
      </c>
    </row>
    <row r="1208" spans="1:19" x14ac:dyDescent="0.2">
      <c r="A120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goed2021220231</v>
      </c>
      <c r="B1208" t="s">
        <v>30</v>
      </c>
      <c r="C1208" s="3">
        <v>44287</v>
      </c>
      <c r="D1208" s="3">
        <v>44927</v>
      </c>
      <c r="E1208">
        <v>7</v>
      </c>
      <c r="F1208">
        <v>3.3791407586694362</v>
      </c>
      <c r="G1208">
        <v>4.5999999999999996</v>
      </c>
      <c r="H1208">
        <v>1.2208592413305639</v>
      </c>
      <c r="I1208">
        <v>26.540418289794871</v>
      </c>
      <c r="J1208">
        <v>-1.2208592413305639</v>
      </c>
      <c r="K1208">
        <f>_xlfn.NORM.DIST(Table2[[#This Row],[Bias_RF]],AVERAGE(Table2[Bias_RF]),_xlfn.STDEV.P(Table2[Bias_RF]),FALSE)</f>
        <v>0.40485829274635027</v>
      </c>
      <c r="L1208">
        <f>VLOOKUP(Table2[[#This Row],[Key]],[1]!Table1[#Data],7,0)</f>
        <v>3.7919023168577102</v>
      </c>
      <c r="M1208">
        <f>VLOOKUP(Table2[[#This Row],[Key]],[1]!Table1[#Data],8,0)</f>
        <v>3.6333333333333302</v>
      </c>
      <c r="N1208">
        <f>Table2[[#This Row],[Auto Arima]]-Table2[[#This Row],[Actual]]</f>
        <v>-0.80809768314228947</v>
      </c>
      <c r="O1208">
        <f>_xlfn.NORM.DIST(Table2[[#This Row],[Bias_Arima]],AVERAGE(Table2[Bias_Arima]),_xlfn.STDEV.P(Table2[Bias_Arima]),FALSE)</f>
        <v>0.37659086141931131</v>
      </c>
      <c r="P1208">
        <f>Table2[[#This Row],[WA]]-Table2[[#This Row],[Actual]]</f>
        <v>-0.96666666666666945</v>
      </c>
      <c r="Q1208">
        <f>_xlfn.NORM.DIST(Table2[[#This Row],[Bias_WA]],AVERAGE(Table2[Bias_WA]),_xlfn.STDEV.P(Table2[Bias_WA]),FALSE)</f>
        <v>0.5903258387650433</v>
      </c>
      <c r="R1208">
        <f>ABS(Table2[[#This Row],[Bias_Arima]])</f>
        <v>0.80809768314228947</v>
      </c>
      <c r="S1208">
        <f>ABS(Table2[[#This Row],[Bias_WA]])</f>
        <v>0.96666666666666945</v>
      </c>
    </row>
    <row r="1209" spans="1:19" x14ac:dyDescent="0.2">
      <c r="A120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goed2021220232</v>
      </c>
      <c r="B1209" t="s">
        <v>30</v>
      </c>
      <c r="C1209" s="3">
        <v>44287</v>
      </c>
      <c r="D1209" s="3">
        <v>45017</v>
      </c>
      <c r="E1209">
        <v>8</v>
      </c>
      <c r="F1209">
        <v>3.3791407586694362</v>
      </c>
      <c r="G1209">
        <v>4.0999999999999996</v>
      </c>
      <c r="H1209">
        <v>0.72085924133056389</v>
      </c>
      <c r="I1209">
        <v>17.581932715379612</v>
      </c>
      <c r="J1209">
        <v>-0.72085924133056389</v>
      </c>
      <c r="K1209">
        <f>_xlfn.NORM.DIST(Table2[[#This Row],[Bias_RF]],AVERAGE(Table2[Bias_RF]),_xlfn.STDEV.P(Table2[Bias_RF]),FALSE)</f>
        <v>0.5433700479526955</v>
      </c>
      <c r="L1209">
        <f>VLOOKUP(Table2[[#This Row],[Key]],[1]!Table1[#Data],7,0)</f>
        <v>3.7527741527373899</v>
      </c>
      <c r="M1209">
        <f>VLOOKUP(Table2[[#This Row],[Key]],[1]!Table1[#Data],8,0)</f>
        <v>3.2</v>
      </c>
      <c r="N1209">
        <f>Table2[[#This Row],[Auto Arima]]-Table2[[#This Row],[Actual]]</f>
        <v>-0.34722584726260974</v>
      </c>
      <c r="O1209">
        <f>_xlfn.NORM.DIST(Table2[[#This Row],[Bias_Arima]],AVERAGE(Table2[Bias_Arima]),_xlfn.STDEV.P(Table2[Bias_Arima]),FALSE)</f>
        <v>0.65061263021862847</v>
      </c>
      <c r="P1209">
        <f>Table2[[#This Row],[WA]]-Table2[[#This Row],[Actual]]</f>
        <v>-0.89999999999999947</v>
      </c>
      <c r="Q1209">
        <f>_xlfn.NORM.DIST(Table2[[#This Row],[Bias_WA]],AVERAGE(Table2[Bias_WA]),_xlfn.STDEV.P(Table2[Bias_WA]),FALSE)</f>
        <v>0.63055238523174617</v>
      </c>
      <c r="R1209">
        <f>ABS(Table2[[#This Row],[Bias_Arima]])</f>
        <v>0.34722584726260974</v>
      </c>
      <c r="S1209">
        <f>ABS(Table2[[#This Row],[Bias_WA]])</f>
        <v>0.89999999999999947</v>
      </c>
    </row>
    <row r="1210" spans="1:19" x14ac:dyDescent="0.2">
      <c r="A121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goed2021320214</v>
      </c>
      <c r="B1210" t="s">
        <v>30</v>
      </c>
      <c r="C1210" s="3">
        <v>44378</v>
      </c>
      <c r="D1210" s="3">
        <v>44470</v>
      </c>
      <c r="E1210">
        <v>1</v>
      </c>
      <c r="F1210">
        <v>3.5422928077641309</v>
      </c>
      <c r="G1210">
        <v>4</v>
      </c>
      <c r="H1210">
        <v>0.45770719223586859</v>
      </c>
      <c r="I1210">
        <v>11.44267980589672</v>
      </c>
      <c r="J1210">
        <v>-0.45770719223586859</v>
      </c>
      <c r="K1210">
        <f>_xlfn.NORM.DIST(Table2[[#This Row],[Bias_RF]],AVERAGE(Table2[Bias_RF]),_xlfn.STDEV.P(Table2[Bias_RF]),FALSE)</f>
        <v>0.52579646093107313</v>
      </c>
      <c r="L1210">
        <f>VLOOKUP(Table2[[#This Row],[Key]],[1]!Table1[#Data],7,0)</f>
        <v>3.8990003967588298</v>
      </c>
      <c r="M1210">
        <f>VLOOKUP(Table2[[#This Row],[Key]],[1]!Table1[#Data],8,0)</f>
        <v>3.43333333333333</v>
      </c>
      <c r="N1210">
        <f>Table2[[#This Row],[Auto Arima]]-Table2[[#This Row],[Actual]]</f>
        <v>-0.10099960324117019</v>
      </c>
      <c r="O1210">
        <f>_xlfn.NORM.DIST(Table2[[#This Row],[Bias_Arima]],AVERAGE(Table2[Bias_Arima]),_xlfn.STDEV.P(Table2[Bias_Arima]),FALSE)</f>
        <v>0.67615452828097955</v>
      </c>
      <c r="P1210">
        <f>Table2[[#This Row],[WA]]-Table2[[#This Row],[Actual]]</f>
        <v>-0.56666666666666998</v>
      </c>
      <c r="Q1210">
        <f>_xlfn.NORM.DIST(Table2[[#This Row],[Bias_WA]],AVERAGE(Table2[Bias_WA]),_xlfn.STDEV.P(Table2[Bias_WA]),FALSE)</f>
        <v>0.70881241059406874</v>
      </c>
      <c r="R1210">
        <f>ABS(Table2[[#This Row],[Bias_Arima]])</f>
        <v>0.10099960324117019</v>
      </c>
      <c r="S1210">
        <f>ABS(Table2[[#This Row],[Bias_WA]])</f>
        <v>0.56666666666666998</v>
      </c>
    </row>
    <row r="1211" spans="1:19" x14ac:dyDescent="0.2">
      <c r="A121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goed2021320221</v>
      </c>
      <c r="B1211" t="s">
        <v>30</v>
      </c>
      <c r="C1211" s="3">
        <v>44378</v>
      </c>
      <c r="D1211" s="3">
        <v>44562</v>
      </c>
      <c r="E1211">
        <v>2</v>
      </c>
      <c r="F1211">
        <v>3.227235549989226</v>
      </c>
      <c r="G1211">
        <v>4.7</v>
      </c>
      <c r="H1211">
        <v>1.4727644500107739</v>
      </c>
      <c r="I1211">
        <v>31.335413830016471</v>
      </c>
      <c r="J1211">
        <v>-1.4727644500107739</v>
      </c>
      <c r="K1211">
        <f>_xlfn.NORM.DIST(Table2[[#This Row],[Bias_RF]],AVERAGE(Table2[Bias_RF]),_xlfn.STDEV.P(Table2[Bias_RF]),FALSE)</f>
        <v>0.29242800042549327</v>
      </c>
      <c r="L1211">
        <f>VLOOKUP(Table2[[#This Row],[Key]],[1]!Table1[#Data],7,0)</f>
        <v>4.13999799547853</v>
      </c>
      <c r="M1211">
        <f>VLOOKUP(Table2[[#This Row],[Key]],[1]!Table1[#Data],8,0)</f>
        <v>3.6333333333333302</v>
      </c>
      <c r="N1211">
        <f>Table2[[#This Row],[Auto Arima]]-Table2[[#This Row],[Actual]]</f>
        <v>-0.5600020045214702</v>
      </c>
      <c r="O1211">
        <f>_xlfn.NORM.DIST(Table2[[#This Row],[Bias_Arima]],AVERAGE(Table2[Bias_Arima]),_xlfn.STDEV.P(Table2[Bias_Arima]),FALSE)</f>
        <v>0.54586944460044329</v>
      </c>
      <c r="P1211">
        <f>Table2[[#This Row],[WA]]-Table2[[#This Row],[Actual]]</f>
        <v>-1.06666666666667</v>
      </c>
      <c r="Q1211">
        <f>_xlfn.NORM.DIST(Table2[[#This Row],[Bias_WA]],AVERAGE(Table2[Bias_WA]),_xlfn.STDEV.P(Table2[Bias_WA]),FALSE)</f>
        <v>0.5207216418264351</v>
      </c>
      <c r="R1211">
        <f>ABS(Table2[[#This Row],[Bias_Arima]])</f>
        <v>0.5600020045214702</v>
      </c>
      <c r="S1211">
        <f>ABS(Table2[[#This Row],[Bias_WA]])</f>
        <v>1.06666666666667</v>
      </c>
    </row>
    <row r="1212" spans="1:19" x14ac:dyDescent="0.2">
      <c r="A121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goed2021320222</v>
      </c>
      <c r="B1212" t="s">
        <v>30</v>
      </c>
      <c r="C1212" s="3">
        <v>44378</v>
      </c>
      <c r="D1212" s="3">
        <v>44652</v>
      </c>
      <c r="E1212">
        <v>3</v>
      </c>
      <c r="F1212">
        <v>3.227235549989226</v>
      </c>
      <c r="G1212">
        <v>4.0999999999999996</v>
      </c>
      <c r="H1212">
        <v>0.87276445001077363</v>
      </c>
      <c r="I1212">
        <v>21.28693780514082</v>
      </c>
      <c r="J1212">
        <v>-0.87276445001077363</v>
      </c>
      <c r="K1212">
        <f>_xlfn.NORM.DIST(Table2[[#This Row],[Bias_RF]],AVERAGE(Table2[Bias_RF]),_xlfn.STDEV.P(Table2[Bias_RF]),FALSE)</f>
        <v>0.52208283494565144</v>
      </c>
      <c r="L1212">
        <f>VLOOKUP(Table2[[#This Row],[Key]],[1]!Table1[#Data],7,0)</f>
        <v>3.7830960657874901</v>
      </c>
      <c r="M1212">
        <f>VLOOKUP(Table2[[#This Row],[Key]],[1]!Table1[#Data],8,0)</f>
        <v>3.2</v>
      </c>
      <c r="N1212">
        <f>Table2[[#This Row],[Auto Arima]]-Table2[[#This Row],[Actual]]</f>
        <v>-0.31690393421250951</v>
      </c>
      <c r="O1212">
        <f>_xlfn.NORM.DIST(Table2[[#This Row],[Bias_Arima]],AVERAGE(Table2[Bias_Arima]),_xlfn.STDEV.P(Table2[Bias_Arima]),FALSE)</f>
        <v>0.65996862147375546</v>
      </c>
      <c r="P1212">
        <f>Table2[[#This Row],[WA]]-Table2[[#This Row],[Actual]]</f>
        <v>-0.89999999999999947</v>
      </c>
      <c r="Q1212">
        <f>_xlfn.NORM.DIST(Table2[[#This Row],[Bias_WA]],AVERAGE(Table2[Bias_WA]),_xlfn.STDEV.P(Table2[Bias_WA]),FALSE)</f>
        <v>0.63055238523174617</v>
      </c>
      <c r="R1212">
        <f>ABS(Table2[[#This Row],[Bias_Arima]])</f>
        <v>0.31690393421250951</v>
      </c>
      <c r="S1212">
        <f>ABS(Table2[[#This Row],[Bias_WA]])</f>
        <v>0.89999999999999947</v>
      </c>
    </row>
    <row r="1213" spans="1:19" x14ac:dyDescent="0.2">
      <c r="A121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goed2021320223</v>
      </c>
      <c r="B1213" t="s">
        <v>30</v>
      </c>
      <c r="C1213" s="3">
        <v>44378</v>
      </c>
      <c r="D1213" s="3">
        <v>44743</v>
      </c>
      <c r="E1213">
        <v>4</v>
      </c>
      <c r="F1213">
        <v>3.2593801387338148</v>
      </c>
      <c r="G1213">
        <v>3.9</v>
      </c>
      <c r="H1213">
        <v>0.64061986126618464</v>
      </c>
      <c r="I1213">
        <v>16.426150288876531</v>
      </c>
      <c r="J1213">
        <v>-0.64061986126618464</v>
      </c>
      <c r="K1213">
        <f>_xlfn.NORM.DIST(Table2[[#This Row],[Bias_RF]],AVERAGE(Table2[Bias_RF]),_xlfn.STDEV.P(Table2[Bias_RF]),FALSE)</f>
        <v>0.54538216530416361</v>
      </c>
      <c r="L1213">
        <f>VLOOKUP(Table2[[#This Row],[Key]],[1]!Table1[#Data],7,0)</f>
        <v>3.8842392506872199</v>
      </c>
      <c r="M1213">
        <f>VLOOKUP(Table2[[#This Row],[Key]],[1]!Table1[#Data],8,0)</f>
        <v>3.1666666666666599</v>
      </c>
      <c r="N1213">
        <f>Table2[[#This Row],[Auto Arima]]-Table2[[#This Row],[Actual]]</f>
        <v>-1.5760749312780042E-2</v>
      </c>
      <c r="O1213">
        <f>_xlfn.NORM.DIST(Table2[[#This Row],[Bias_Arima]],AVERAGE(Table2[Bias_Arima]),_xlfn.STDEV.P(Table2[Bias_Arima]),FALSE)</f>
        <v>0.65760058094458729</v>
      </c>
      <c r="P1213">
        <f>Table2[[#This Row],[WA]]-Table2[[#This Row],[Actual]]</f>
        <v>-0.73333333333334005</v>
      </c>
      <c r="Q1213">
        <f>_xlfn.NORM.DIST(Table2[[#This Row],[Bias_WA]],AVERAGE(Table2[Bias_WA]),_xlfn.STDEV.P(Table2[Bias_WA]),FALSE)</f>
        <v>0.69881636677069725</v>
      </c>
      <c r="R1213">
        <f>ABS(Table2[[#This Row],[Bias_Arima]])</f>
        <v>1.5760749312780042E-2</v>
      </c>
      <c r="S1213">
        <f>ABS(Table2[[#This Row],[Bias_WA]])</f>
        <v>0.73333333333334005</v>
      </c>
    </row>
    <row r="1214" spans="1:19" x14ac:dyDescent="0.2">
      <c r="A121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goed2021320224</v>
      </c>
      <c r="B1214" t="s">
        <v>30</v>
      </c>
      <c r="C1214" s="3">
        <v>44378</v>
      </c>
      <c r="D1214" s="3">
        <v>44835</v>
      </c>
      <c r="E1214">
        <v>5</v>
      </c>
      <c r="F1214">
        <v>3.2593801387338148</v>
      </c>
      <c r="G1214">
        <v>4.5999999999999996</v>
      </c>
      <c r="H1214">
        <v>1.3406198612661839</v>
      </c>
      <c r="I1214">
        <v>29.143910027525749</v>
      </c>
      <c r="J1214">
        <v>-1.3406198612661839</v>
      </c>
      <c r="K1214">
        <f>_xlfn.NORM.DIST(Table2[[#This Row],[Bias_RF]],AVERAGE(Table2[Bias_RF]),_xlfn.STDEV.P(Table2[Bias_RF]),FALSE)</f>
        <v>0.35201336824788504</v>
      </c>
      <c r="L1214">
        <f>VLOOKUP(Table2[[#This Row],[Key]],[1]!Table1[#Data],7,0)</f>
        <v>3.88323964744606</v>
      </c>
      <c r="M1214">
        <f>VLOOKUP(Table2[[#This Row],[Key]],[1]!Table1[#Data],8,0)</f>
        <v>3.43333333333333</v>
      </c>
      <c r="N1214">
        <f>Table2[[#This Row],[Auto Arima]]-Table2[[#This Row],[Actual]]</f>
        <v>-0.71676035255393966</v>
      </c>
      <c r="O1214">
        <f>_xlfn.NORM.DIST(Table2[[#This Row],[Bias_Arima]],AVERAGE(Table2[Bias_Arima]),_xlfn.STDEV.P(Table2[Bias_Arima]),FALSE)</f>
        <v>0.44083955256484864</v>
      </c>
      <c r="P1214">
        <f>Table2[[#This Row],[WA]]-Table2[[#This Row],[Actual]]</f>
        <v>-1.1666666666666696</v>
      </c>
      <c r="Q1214">
        <f>_xlfn.NORM.DIST(Table2[[#This Row],[Bias_WA]],AVERAGE(Table2[Bias_WA]),_xlfn.STDEV.P(Table2[Bias_WA]),FALSE)</f>
        <v>0.44490670296460616</v>
      </c>
      <c r="R1214">
        <f>ABS(Table2[[#This Row],[Bias_Arima]])</f>
        <v>0.71676035255393966</v>
      </c>
      <c r="S1214">
        <f>ABS(Table2[[#This Row],[Bias_WA]])</f>
        <v>1.1666666666666696</v>
      </c>
    </row>
    <row r="1215" spans="1:19" x14ac:dyDescent="0.2">
      <c r="A121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goed2021320231</v>
      </c>
      <c r="B1215" t="s">
        <v>30</v>
      </c>
      <c r="C1215" s="3">
        <v>44378</v>
      </c>
      <c r="D1215" s="3">
        <v>44927</v>
      </c>
      <c r="E1215">
        <v>6</v>
      </c>
      <c r="F1215">
        <v>3.3616456038242801</v>
      </c>
      <c r="G1215">
        <v>4.5999999999999996</v>
      </c>
      <c r="H1215">
        <v>1.23835439617572</v>
      </c>
      <c r="I1215">
        <v>26.920747742950429</v>
      </c>
      <c r="J1215">
        <v>-1.23835439617572</v>
      </c>
      <c r="K1215">
        <f>_xlfn.NORM.DIST(Table2[[#This Row],[Bias_RF]],AVERAGE(Table2[Bias_RF]),_xlfn.STDEV.P(Table2[Bias_RF]),FALSE)</f>
        <v>0.3973339825189971</v>
      </c>
      <c r="L1215">
        <f>VLOOKUP(Table2[[#This Row],[Key]],[1]!Table1[#Data],7,0)</f>
        <v>3.8292252397642401</v>
      </c>
      <c r="M1215">
        <f>VLOOKUP(Table2[[#This Row],[Key]],[1]!Table1[#Data],8,0)</f>
        <v>3.6333333333333302</v>
      </c>
      <c r="N1215">
        <f>Table2[[#This Row],[Auto Arima]]-Table2[[#This Row],[Actual]]</f>
        <v>-0.77077476023575953</v>
      </c>
      <c r="O1215">
        <f>_xlfn.NORM.DIST(Table2[[#This Row],[Bias_Arima]],AVERAGE(Table2[Bias_Arima]),_xlfn.STDEV.P(Table2[Bias_Arima]),FALSE)</f>
        <v>0.4028093831258473</v>
      </c>
      <c r="P1215">
        <f>Table2[[#This Row],[WA]]-Table2[[#This Row],[Actual]]</f>
        <v>-0.96666666666666945</v>
      </c>
      <c r="Q1215">
        <f>_xlfn.NORM.DIST(Table2[[#This Row],[Bias_WA]],AVERAGE(Table2[Bias_WA]),_xlfn.STDEV.P(Table2[Bias_WA]),FALSE)</f>
        <v>0.5903258387650433</v>
      </c>
      <c r="R1215">
        <f>ABS(Table2[[#This Row],[Bias_Arima]])</f>
        <v>0.77077476023575953</v>
      </c>
      <c r="S1215">
        <f>ABS(Table2[[#This Row],[Bias_WA]])</f>
        <v>0.96666666666666945</v>
      </c>
    </row>
    <row r="1216" spans="1:19" x14ac:dyDescent="0.2">
      <c r="A121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goed2021320232</v>
      </c>
      <c r="B1216" t="s">
        <v>30</v>
      </c>
      <c r="C1216" s="3">
        <v>44378</v>
      </c>
      <c r="D1216" s="3">
        <v>45017</v>
      </c>
      <c r="E1216">
        <v>7</v>
      </c>
      <c r="F1216">
        <v>3.3616456038242801</v>
      </c>
      <c r="G1216">
        <v>4.0999999999999996</v>
      </c>
      <c r="H1216">
        <v>0.73835439617571952</v>
      </c>
      <c r="I1216">
        <v>18.008643809163889</v>
      </c>
      <c r="J1216">
        <v>-0.73835439617571952</v>
      </c>
      <c r="K1216">
        <f>_xlfn.NORM.DIST(Table2[[#This Row],[Bias_RF]],AVERAGE(Table2[Bias_RF]),_xlfn.STDEV.P(Table2[Bias_RF]),FALSE)</f>
        <v>0.54206513539525747</v>
      </c>
      <c r="L1216">
        <f>VLOOKUP(Table2[[#This Row],[Key]],[1]!Table1[#Data],7,0)</f>
        <v>3.7185741382557498</v>
      </c>
      <c r="M1216">
        <f>VLOOKUP(Table2[[#This Row],[Key]],[1]!Table1[#Data],8,0)</f>
        <v>3.2</v>
      </c>
      <c r="N1216">
        <f>Table2[[#This Row],[Auto Arima]]-Table2[[#This Row],[Actual]]</f>
        <v>-0.38142586174424986</v>
      </c>
      <c r="O1216">
        <f>_xlfn.NORM.DIST(Table2[[#This Row],[Bias_Arima]],AVERAGE(Table2[Bias_Arima]),_xlfn.STDEV.P(Table2[Bias_Arima]),FALSE)</f>
        <v>0.63816460255268959</v>
      </c>
      <c r="P1216">
        <f>Table2[[#This Row],[WA]]-Table2[[#This Row],[Actual]]</f>
        <v>-0.89999999999999947</v>
      </c>
      <c r="Q1216">
        <f>_xlfn.NORM.DIST(Table2[[#This Row],[Bias_WA]],AVERAGE(Table2[Bias_WA]),_xlfn.STDEV.P(Table2[Bias_WA]),FALSE)</f>
        <v>0.63055238523174617</v>
      </c>
      <c r="R1216">
        <f>ABS(Table2[[#This Row],[Bias_Arima]])</f>
        <v>0.38142586174424986</v>
      </c>
      <c r="S1216">
        <f>ABS(Table2[[#This Row],[Bias_WA]])</f>
        <v>0.89999999999999947</v>
      </c>
    </row>
    <row r="1217" spans="1:19" x14ac:dyDescent="0.2">
      <c r="A121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goed2021320233</v>
      </c>
      <c r="B1217" t="s">
        <v>30</v>
      </c>
      <c r="C1217" s="3">
        <v>44378</v>
      </c>
      <c r="D1217" s="3">
        <v>45108</v>
      </c>
      <c r="E1217">
        <v>8</v>
      </c>
      <c r="F1217">
        <v>3.3302204595241358</v>
      </c>
      <c r="G1217">
        <v>3.8</v>
      </c>
      <c r="H1217">
        <v>0.46977954047586401</v>
      </c>
      <c r="I1217">
        <v>12.362619486206951</v>
      </c>
      <c r="J1217">
        <v>-0.46977954047586401</v>
      </c>
      <c r="K1217">
        <f>_xlfn.NORM.DIST(Table2[[#This Row],[Bias_RF]],AVERAGE(Table2[Bias_RF]),_xlfn.STDEV.P(Table2[Bias_RF]),FALSE)</f>
        <v>0.52808438449819295</v>
      </c>
      <c r="L1217">
        <f>VLOOKUP(Table2[[#This Row],[Key]],[1]!Table1[#Data],7,0)</f>
        <v>3.8988027752356902</v>
      </c>
      <c r="M1217">
        <f>VLOOKUP(Table2[[#This Row],[Key]],[1]!Table1[#Data],8,0)</f>
        <v>3.1666666666666599</v>
      </c>
      <c r="N1217">
        <f>Table2[[#This Row],[Auto Arima]]-Table2[[#This Row],[Actual]]</f>
        <v>9.8802775235690365E-2</v>
      </c>
      <c r="O1217">
        <f>_xlfn.NORM.DIST(Table2[[#This Row],[Bias_Arima]],AVERAGE(Table2[Bias_Arima]),_xlfn.STDEV.P(Table2[Bias_Arima]),FALSE)</f>
        <v>0.612690473427005</v>
      </c>
      <c r="P1217">
        <f>Table2[[#This Row],[WA]]-Table2[[#This Row],[Actual]]</f>
        <v>-0.63333333333333997</v>
      </c>
      <c r="Q1217">
        <f>_xlfn.NORM.DIST(Table2[[#This Row],[Bias_WA]],AVERAGE(Table2[Bias_WA]),_xlfn.STDEV.P(Table2[Bias_WA]),FALSE)</f>
        <v>0.71232937309261235</v>
      </c>
      <c r="R1217">
        <f>ABS(Table2[[#This Row],[Bias_Arima]])</f>
        <v>9.8802775235690365E-2</v>
      </c>
      <c r="S1217">
        <f>ABS(Table2[[#This Row],[Bias_WA]])</f>
        <v>0.63333333333333997</v>
      </c>
    </row>
    <row r="1218" spans="1:19" x14ac:dyDescent="0.2">
      <c r="A121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goed2021420221</v>
      </c>
      <c r="B1218" t="s">
        <v>30</v>
      </c>
      <c r="C1218" s="3">
        <v>44470</v>
      </c>
      <c r="D1218" s="3">
        <v>44562</v>
      </c>
      <c r="E1218">
        <v>1</v>
      </c>
      <c r="F1218">
        <v>3.2473924991674989</v>
      </c>
      <c r="G1218">
        <v>4.7</v>
      </c>
      <c r="H1218">
        <v>1.452607500832501</v>
      </c>
      <c r="I1218">
        <v>30.906542570904271</v>
      </c>
      <c r="J1218">
        <v>-1.452607500832501</v>
      </c>
      <c r="K1218">
        <f>_xlfn.NORM.DIST(Table2[[#This Row],[Bias_RF]],AVERAGE(Table2[Bias_RF]),_xlfn.STDEV.P(Table2[Bias_RF]),FALSE)</f>
        <v>0.30145383073159315</v>
      </c>
      <c r="L1218">
        <f>VLOOKUP(Table2[[#This Row],[Key]],[1]!Table1[#Data],7,0)</f>
        <v>4.1607084135491998</v>
      </c>
      <c r="M1218">
        <f>VLOOKUP(Table2[[#This Row],[Key]],[1]!Table1[#Data],8,0)</f>
        <v>3.6333333333333302</v>
      </c>
      <c r="N1218">
        <f>Table2[[#This Row],[Auto Arima]]-Table2[[#This Row],[Actual]]</f>
        <v>-0.53929158645080033</v>
      </c>
      <c r="O1218">
        <f>_xlfn.NORM.DIST(Table2[[#This Row],[Bias_Arima]],AVERAGE(Table2[Bias_Arima]),_xlfn.STDEV.P(Table2[Bias_Arima]),FALSE)</f>
        <v>0.55850266148010252</v>
      </c>
      <c r="P1218">
        <f>Table2[[#This Row],[WA]]-Table2[[#This Row],[Actual]]</f>
        <v>-1.06666666666667</v>
      </c>
      <c r="Q1218">
        <f>_xlfn.NORM.DIST(Table2[[#This Row],[Bias_WA]],AVERAGE(Table2[Bias_WA]),_xlfn.STDEV.P(Table2[Bias_WA]),FALSE)</f>
        <v>0.5207216418264351</v>
      </c>
      <c r="R1218">
        <f>ABS(Table2[[#This Row],[Bias_Arima]])</f>
        <v>0.53929158645080033</v>
      </c>
      <c r="S1218">
        <f>ABS(Table2[[#This Row],[Bias_WA]])</f>
        <v>1.06666666666667</v>
      </c>
    </row>
    <row r="1219" spans="1:19" x14ac:dyDescent="0.2">
      <c r="A121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goed2021420222</v>
      </c>
      <c r="B1219" t="s">
        <v>30</v>
      </c>
      <c r="C1219" s="3">
        <v>44470</v>
      </c>
      <c r="D1219" s="3">
        <v>44652</v>
      </c>
      <c r="E1219">
        <v>2</v>
      </c>
      <c r="F1219">
        <v>3.2473924991674989</v>
      </c>
      <c r="G1219">
        <v>4.0999999999999996</v>
      </c>
      <c r="H1219">
        <v>0.85260750083250025</v>
      </c>
      <c r="I1219">
        <v>20.79530489835367</v>
      </c>
      <c r="J1219">
        <v>-0.85260750083250025</v>
      </c>
      <c r="K1219">
        <f>_xlfn.NORM.DIST(Table2[[#This Row],[Bias_RF]],AVERAGE(Table2[Bias_RF]),_xlfn.STDEV.P(Table2[Bias_RF]),FALSE)</f>
        <v>0.52616347377242723</v>
      </c>
      <c r="L1219">
        <f>VLOOKUP(Table2[[#This Row],[Key]],[1]!Table1[#Data],7,0)</f>
        <v>3.7844933527301601</v>
      </c>
      <c r="M1219">
        <f>VLOOKUP(Table2[[#This Row],[Key]],[1]!Table1[#Data],8,0)</f>
        <v>3.2</v>
      </c>
      <c r="N1219">
        <f>Table2[[#This Row],[Auto Arima]]-Table2[[#This Row],[Actual]]</f>
        <v>-0.31550664726983957</v>
      </c>
      <c r="O1219">
        <f>_xlfn.NORM.DIST(Table2[[#This Row],[Bias_Arima]],AVERAGE(Table2[Bias_Arima]),_xlfn.STDEV.P(Table2[Bias_Arima]),FALSE)</f>
        <v>0.66036035728335973</v>
      </c>
      <c r="P1219">
        <f>Table2[[#This Row],[WA]]-Table2[[#This Row],[Actual]]</f>
        <v>-0.89999999999999947</v>
      </c>
      <c r="Q1219">
        <f>_xlfn.NORM.DIST(Table2[[#This Row],[Bias_WA]],AVERAGE(Table2[Bias_WA]),_xlfn.STDEV.P(Table2[Bias_WA]),FALSE)</f>
        <v>0.63055238523174617</v>
      </c>
      <c r="R1219">
        <f>ABS(Table2[[#This Row],[Bias_Arima]])</f>
        <v>0.31550664726983957</v>
      </c>
      <c r="S1219">
        <f>ABS(Table2[[#This Row],[Bias_WA]])</f>
        <v>0.89999999999999947</v>
      </c>
    </row>
    <row r="1220" spans="1:19" x14ac:dyDescent="0.2">
      <c r="A122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goed2021420223</v>
      </c>
      <c r="B1220" t="s">
        <v>30</v>
      </c>
      <c r="C1220" s="3">
        <v>44470</v>
      </c>
      <c r="D1220" s="3">
        <v>44743</v>
      </c>
      <c r="E1220">
        <v>3</v>
      </c>
      <c r="F1220">
        <v>3.2717388653013648</v>
      </c>
      <c r="G1220">
        <v>3.9</v>
      </c>
      <c r="H1220">
        <v>0.62826113469863465</v>
      </c>
      <c r="I1220">
        <v>16.10925986406755</v>
      </c>
      <c r="J1220">
        <v>-0.62826113469863465</v>
      </c>
      <c r="K1220">
        <f>_xlfn.NORM.DIST(Table2[[#This Row],[Bias_RF]],AVERAGE(Table2[Bias_RF]),_xlfn.STDEV.P(Table2[Bias_RF]),FALSE)</f>
        <v>0.5451092432847755</v>
      </c>
      <c r="L1220">
        <f>VLOOKUP(Table2[[#This Row],[Key]],[1]!Table1[#Data],7,0)</f>
        <v>3.8782416283896599</v>
      </c>
      <c r="M1220">
        <f>VLOOKUP(Table2[[#This Row],[Key]],[1]!Table1[#Data],8,0)</f>
        <v>3.1666666666666599</v>
      </c>
      <c r="N1220">
        <f>Table2[[#This Row],[Auto Arima]]-Table2[[#This Row],[Actual]]</f>
        <v>-2.1758371610339999E-2</v>
      </c>
      <c r="O1220">
        <f>_xlfn.NORM.DIST(Table2[[#This Row],[Bias_Arima]],AVERAGE(Table2[Bias_Arima]),_xlfn.STDEV.P(Table2[Bias_Arima]),FALSE)</f>
        <v>0.65934554945070178</v>
      </c>
      <c r="P1220">
        <f>Table2[[#This Row],[WA]]-Table2[[#This Row],[Actual]]</f>
        <v>-0.73333333333334005</v>
      </c>
      <c r="Q1220">
        <f>_xlfn.NORM.DIST(Table2[[#This Row],[Bias_WA]],AVERAGE(Table2[Bias_WA]),_xlfn.STDEV.P(Table2[Bias_WA]),FALSE)</f>
        <v>0.69881636677069725</v>
      </c>
      <c r="R1220">
        <f>ABS(Table2[[#This Row],[Bias_Arima]])</f>
        <v>2.1758371610339999E-2</v>
      </c>
      <c r="S1220">
        <f>ABS(Table2[[#This Row],[Bias_WA]])</f>
        <v>0.73333333333334005</v>
      </c>
    </row>
    <row r="1221" spans="1:19" x14ac:dyDescent="0.2">
      <c r="A122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goed2021420224</v>
      </c>
      <c r="B1221" t="s">
        <v>30</v>
      </c>
      <c r="C1221" s="3">
        <v>44470</v>
      </c>
      <c r="D1221" s="3">
        <v>44835</v>
      </c>
      <c r="E1221">
        <v>4</v>
      </c>
      <c r="F1221">
        <v>3.2717388653013648</v>
      </c>
      <c r="G1221">
        <v>4.5999999999999996</v>
      </c>
      <c r="H1221">
        <v>1.3282611346986339</v>
      </c>
      <c r="I1221">
        <v>28.875242058665972</v>
      </c>
      <c r="J1221">
        <v>-1.3282611346986339</v>
      </c>
      <c r="K1221">
        <f>_xlfn.NORM.DIST(Table2[[#This Row],[Bias_RF]],AVERAGE(Table2[Bias_RF]),_xlfn.STDEV.P(Table2[Bias_RF]),FALSE)</f>
        <v>0.35757450557359943</v>
      </c>
      <c r="L1221">
        <f>VLOOKUP(Table2[[#This Row],[Key]],[1]!Table1[#Data],7,0)</f>
        <v>3.97824162838966</v>
      </c>
      <c r="M1221">
        <f>VLOOKUP(Table2[[#This Row],[Key]],[1]!Table1[#Data],8,0)</f>
        <v>3.6</v>
      </c>
      <c r="N1221">
        <f>Table2[[#This Row],[Auto Arima]]-Table2[[#This Row],[Actual]]</f>
        <v>-0.62175837161033964</v>
      </c>
      <c r="O1221">
        <f>_xlfn.NORM.DIST(Table2[[#This Row],[Bias_Arima]],AVERAGE(Table2[Bias_Arima]),_xlfn.STDEV.P(Table2[Bias_Arima]),FALSE)</f>
        <v>0.506101422117473</v>
      </c>
      <c r="P1221">
        <f>Table2[[#This Row],[WA]]-Table2[[#This Row],[Actual]]</f>
        <v>-0.99999999999999956</v>
      </c>
      <c r="Q1221">
        <f>_xlfn.NORM.DIST(Table2[[#This Row],[Bias_WA]],AVERAGE(Table2[Bias_WA]),_xlfn.STDEV.P(Table2[Bias_WA]),FALSE)</f>
        <v>0.56815742133746061</v>
      </c>
      <c r="R1221">
        <f>ABS(Table2[[#This Row],[Bias_Arima]])</f>
        <v>0.62175837161033964</v>
      </c>
      <c r="S1221">
        <f>ABS(Table2[[#This Row],[Bias_WA]])</f>
        <v>0.99999999999999956</v>
      </c>
    </row>
    <row r="1222" spans="1:19" x14ac:dyDescent="0.2">
      <c r="A122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goed2021420231</v>
      </c>
      <c r="B1222" t="s">
        <v>30</v>
      </c>
      <c r="C1222" s="3">
        <v>44470</v>
      </c>
      <c r="D1222" s="3">
        <v>44927</v>
      </c>
      <c r="E1222">
        <v>5</v>
      </c>
      <c r="F1222">
        <v>3.3465826964701968</v>
      </c>
      <c r="G1222">
        <v>4.5999999999999996</v>
      </c>
      <c r="H1222">
        <v>1.2534173035298031</v>
      </c>
      <c r="I1222">
        <v>27.248202250647889</v>
      </c>
      <c r="J1222">
        <v>-1.2534173035298031</v>
      </c>
      <c r="K1222">
        <f>_xlfn.NORM.DIST(Table2[[#This Row],[Bias_RF]],AVERAGE(Table2[Bias_RF]),_xlfn.STDEV.P(Table2[Bias_RF]),FALSE)</f>
        <v>0.39078865178181987</v>
      </c>
      <c r="L1222">
        <f>VLOOKUP(Table2[[#This Row],[Key]],[1]!Table1[#Data],7,0)</f>
        <v>3.8344160110929302</v>
      </c>
      <c r="M1222">
        <f>VLOOKUP(Table2[[#This Row],[Key]],[1]!Table1[#Data],8,0)</f>
        <v>3.6333333333333302</v>
      </c>
      <c r="N1222">
        <f>Table2[[#This Row],[Auto Arima]]-Table2[[#This Row],[Actual]]</f>
        <v>-0.76558398890706947</v>
      </c>
      <c r="O1222">
        <f>_xlfn.NORM.DIST(Table2[[#This Row],[Bias_Arima]],AVERAGE(Table2[Bias_Arima]),_xlfn.STDEV.P(Table2[Bias_Arima]),FALSE)</f>
        <v>0.40646689535963282</v>
      </c>
      <c r="P1222">
        <f>Table2[[#This Row],[WA]]-Table2[[#This Row],[Actual]]</f>
        <v>-0.96666666666666945</v>
      </c>
      <c r="Q1222">
        <f>_xlfn.NORM.DIST(Table2[[#This Row],[Bias_WA]],AVERAGE(Table2[Bias_WA]),_xlfn.STDEV.P(Table2[Bias_WA]),FALSE)</f>
        <v>0.5903258387650433</v>
      </c>
      <c r="R1222">
        <f>ABS(Table2[[#This Row],[Bias_Arima]])</f>
        <v>0.76558398890706947</v>
      </c>
      <c r="S1222">
        <f>ABS(Table2[[#This Row],[Bias_WA]])</f>
        <v>0.96666666666666945</v>
      </c>
    </row>
    <row r="1223" spans="1:19" x14ac:dyDescent="0.2">
      <c r="A122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goed2021420232</v>
      </c>
      <c r="B1223" t="s">
        <v>30</v>
      </c>
      <c r="C1223" s="3">
        <v>44470</v>
      </c>
      <c r="D1223" s="3">
        <v>45017</v>
      </c>
      <c r="E1223">
        <v>6</v>
      </c>
      <c r="F1223">
        <v>3.3465826964701968</v>
      </c>
      <c r="G1223">
        <v>4.0999999999999996</v>
      </c>
      <c r="H1223">
        <v>0.75341730352980285</v>
      </c>
      <c r="I1223">
        <v>18.37603179340983</v>
      </c>
      <c r="J1223">
        <v>-0.75341730352980285</v>
      </c>
      <c r="K1223">
        <f>_xlfn.NORM.DIST(Table2[[#This Row],[Bias_RF]],AVERAGE(Table2[Bias_RF]),_xlfn.STDEV.P(Table2[Bias_RF]),FALSE)</f>
        <v>0.54069619648614919</v>
      </c>
      <c r="L1223">
        <f>VLOOKUP(Table2[[#This Row],[Key]],[1]!Table1[#Data],7,0)</f>
        <v>3.7138176898423199</v>
      </c>
      <c r="M1223">
        <f>VLOOKUP(Table2[[#This Row],[Key]],[1]!Table1[#Data],8,0)</f>
        <v>3.2</v>
      </c>
      <c r="N1223">
        <f>Table2[[#This Row],[Auto Arima]]-Table2[[#This Row],[Actual]]</f>
        <v>-0.38618231015767979</v>
      </c>
      <c r="O1223">
        <f>_xlfn.NORM.DIST(Table2[[#This Row],[Bias_Arima]],AVERAGE(Table2[Bias_Arima]),_xlfn.STDEV.P(Table2[Bias_Arima]),FALSE)</f>
        <v>0.63628057771102275</v>
      </c>
      <c r="P1223">
        <f>Table2[[#This Row],[WA]]-Table2[[#This Row],[Actual]]</f>
        <v>-0.89999999999999947</v>
      </c>
      <c r="Q1223">
        <f>_xlfn.NORM.DIST(Table2[[#This Row],[Bias_WA]],AVERAGE(Table2[Bias_WA]),_xlfn.STDEV.P(Table2[Bias_WA]),FALSE)</f>
        <v>0.63055238523174617</v>
      </c>
      <c r="R1223">
        <f>ABS(Table2[[#This Row],[Bias_Arima]])</f>
        <v>0.38618231015767979</v>
      </c>
      <c r="S1223">
        <f>ABS(Table2[[#This Row],[Bias_WA]])</f>
        <v>0.89999999999999947</v>
      </c>
    </row>
    <row r="1224" spans="1:19" x14ac:dyDescent="0.2">
      <c r="A122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goed2021420233</v>
      </c>
      <c r="B1224" t="s">
        <v>30</v>
      </c>
      <c r="C1224" s="3">
        <v>44470</v>
      </c>
      <c r="D1224" s="3">
        <v>45108</v>
      </c>
      <c r="E1224">
        <v>7</v>
      </c>
      <c r="F1224">
        <v>3.317719828782328</v>
      </c>
      <c r="G1224">
        <v>3.8</v>
      </c>
      <c r="H1224">
        <v>0.48228017121767142</v>
      </c>
      <c r="I1224">
        <v>12.691583453096619</v>
      </c>
      <c r="J1224">
        <v>-0.48228017121767142</v>
      </c>
      <c r="K1224">
        <f>_xlfn.NORM.DIST(Table2[[#This Row],[Bias_RF]],AVERAGE(Table2[Bias_RF]),_xlfn.STDEV.P(Table2[Bias_RF]),FALSE)</f>
        <v>0.53031165688031667</v>
      </c>
      <c r="L1224">
        <f>VLOOKUP(Table2[[#This Row],[Key]],[1]!Table1[#Data],7,0)</f>
        <v>3.89256734497422</v>
      </c>
      <c r="M1224">
        <f>VLOOKUP(Table2[[#This Row],[Key]],[1]!Table1[#Data],8,0)</f>
        <v>3.1666666666666599</v>
      </c>
      <c r="N1224">
        <f>Table2[[#This Row],[Auto Arima]]-Table2[[#This Row],[Actual]]</f>
        <v>9.2567344974220145E-2</v>
      </c>
      <c r="O1224">
        <f>_xlfn.NORM.DIST(Table2[[#This Row],[Bias_Arima]],AVERAGE(Table2[Bias_Arima]),_xlfn.STDEV.P(Table2[Bias_Arima]),FALSE)</f>
        <v>0.61565938511512952</v>
      </c>
      <c r="P1224">
        <f>Table2[[#This Row],[WA]]-Table2[[#This Row],[Actual]]</f>
        <v>-0.63333333333333997</v>
      </c>
      <c r="Q1224">
        <f>_xlfn.NORM.DIST(Table2[[#This Row],[Bias_WA]],AVERAGE(Table2[Bias_WA]),_xlfn.STDEV.P(Table2[Bias_WA]),FALSE)</f>
        <v>0.71232937309261235</v>
      </c>
      <c r="R1224">
        <f>ABS(Table2[[#This Row],[Bias_Arima]])</f>
        <v>9.2567344974220145E-2</v>
      </c>
      <c r="S1224">
        <f>ABS(Table2[[#This Row],[Bias_WA]])</f>
        <v>0.63333333333333997</v>
      </c>
    </row>
    <row r="1225" spans="1:19" x14ac:dyDescent="0.2">
      <c r="A122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goed2021420234</v>
      </c>
      <c r="B1225" t="s">
        <v>30</v>
      </c>
      <c r="C1225" s="3">
        <v>44470</v>
      </c>
      <c r="D1225" s="3">
        <v>45200</v>
      </c>
      <c r="E1225">
        <v>8</v>
      </c>
      <c r="F1225">
        <v>3.317719828782328</v>
      </c>
      <c r="G1225">
        <v>4.0999999999999996</v>
      </c>
      <c r="H1225">
        <v>0.78228017121767124</v>
      </c>
      <c r="I1225">
        <v>19.080004176040759</v>
      </c>
      <c r="J1225">
        <v>-0.78228017121767124</v>
      </c>
      <c r="K1225">
        <f>_xlfn.NORM.DIST(Table2[[#This Row],[Bias_RF]],AVERAGE(Table2[Bias_RF]),_xlfn.STDEV.P(Table2[Bias_RF]),FALSE)</f>
        <v>0.53744537066313991</v>
      </c>
      <c r="L1225">
        <f>VLOOKUP(Table2[[#This Row],[Key]],[1]!Table1[#Data],7,0)</f>
        <v>3.9925673449742201</v>
      </c>
      <c r="M1225">
        <f>VLOOKUP(Table2[[#This Row],[Key]],[1]!Table1[#Data],8,0)</f>
        <v>3.6</v>
      </c>
      <c r="N1225">
        <f>Table2[[#This Row],[Auto Arima]]-Table2[[#This Row],[Actual]]</f>
        <v>-0.10743265502577959</v>
      </c>
      <c r="O1225">
        <f>_xlfn.NORM.DIST(Table2[[#This Row],[Bias_Arima]],AVERAGE(Table2[Bias_Arima]),_xlfn.STDEV.P(Table2[Bias_Arima]),FALSE)</f>
        <v>0.67699408508235892</v>
      </c>
      <c r="P1225">
        <f>Table2[[#This Row],[WA]]-Table2[[#This Row],[Actual]]</f>
        <v>-0.49999999999999956</v>
      </c>
      <c r="Q1225">
        <f>_xlfn.NORM.DIST(Table2[[#This Row],[Bias_WA]],AVERAGE(Table2[Bias_WA]),_xlfn.STDEV.P(Table2[Bias_WA]),FALSE)</f>
        <v>0.69538607388356455</v>
      </c>
      <c r="R1225">
        <f>ABS(Table2[[#This Row],[Bias_Arima]])</f>
        <v>0.10743265502577959</v>
      </c>
      <c r="S1225">
        <f>ABS(Table2[[#This Row],[Bias_WA]])</f>
        <v>0.49999999999999956</v>
      </c>
    </row>
    <row r="1226" spans="1:19" x14ac:dyDescent="0.2">
      <c r="A122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goed2022120222</v>
      </c>
      <c r="B1226" t="s">
        <v>30</v>
      </c>
      <c r="C1226" s="3">
        <v>44562</v>
      </c>
      <c r="D1226" s="3">
        <v>44652</v>
      </c>
      <c r="E1226">
        <v>1</v>
      </c>
      <c r="F1226">
        <v>3.6365759813286131</v>
      </c>
      <c r="G1226">
        <v>4.0999999999999996</v>
      </c>
      <c r="H1226">
        <v>0.4634240186713865</v>
      </c>
      <c r="I1226">
        <v>11.30302484564357</v>
      </c>
      <c r="J1226">
        <v>-0.4634240186713865</v>
      </c>
      <c r="K1226">
        <f>_xlfn.NORM.DIST(Table2[[#This Row],[Bias_RF]],AVERAGE(Table2[Bias_RF]),_xlfn.STDEV.P(Table2[Bias_RF]),FALSE)</f>
        <v>0.52689655906026089</v>
      </c>
      <c r="L1226">
        <f>VLOOKUP(Table2[[#This Row],[Key]],[1]!Table1[#Data],7,0)</f>
        <v>3.7804997947328598</v>
      </c>
      <c r="M1226">
        <f>VLOOKUP(Table2[[#This Row],[Key]],[1]!Table1[#Data],8,0)</f>
        <v>3.2</v>
      </c>
      <c r="N1226">
        <f>Table2[[#This Row],[Auto Arima]]-Table2[[#This Row],[Actual]]</f>
        <v>-0.31950020526713985</v>
      </c>
      <c r="O1226">
        <f>_xlfn.NORM.DIST(Table2[[#This Row],[Bias_Arima]],AVERAGE(Table2[Bias_Arima]),_xlfn.STDEV.P(Table2[Bias_Arima]),FALSE)</f>
        <v>0.6592314057402443</v>
      </c>
      <c r="P1226">
        <f>Table2[[#This Row],[WA]]-Table2[[#This Row],[Actual]]</f>
        <v>-0.89999999999999947</v>
      </c>
      <c r="Q1226">
        <f>_xlfn.NORM.DIST(Table2[[#This Row],[Bias_WA]],AVERAGE(Table2[Bias_WA]),_xlfn.STDEV.P(Table2[Bias_WA]),FALSE)</f>
        <v>0.63055238523174617</v>
      </c>
      <c r="R1226">
        <f>ABS(Table2[[#This Row],[Bias_Arima]])</f>
        <v>0.31950020526713985</v>
      </c>
      <c r="S1226">
        <f>ABS(Table2[[#This Row],[Bias_WA]])</f>
        <v>0.89999999999999947</v>
      </c>
    </row>
    <row r="1227" spans="1:19" x14ac:dyDescent="0.2">
      <c r="A122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goed2022120223</v>
      </c>
      <c r="B1227" t="s">
        <v>30</v>
      </c>
      <c r="C1227" s="3">
        <v>44562</v>
      </c>
      <c r="D1227" s="3">
        <v>44743</v>
      </c>
      <c r="E1227">
        <v>2</v>
      </c>
      <c r="F1227">
        <v>3.555639786967419</v>
      </c>
      <c r="G1227">
        <v>3.9</v>
      </c>
      <c r="H1227">
        <v>0.34436021303258141</v>
      </c>
      <c r="I1227">
        <v>8.8297490521174709</v>
      </c>
      <c r="J1227">
        <v>-0.34436021303258141</v>
      </c>
      <c r="K1227">
        <f>_xlfn.NORM.DIST(Table2[[#This Row],[Bias_RF]],AVERAGE(Table2[Bias_RF]),_xlfn.STDEV.P(Table2[Bias_RF]),FALSE)</f>
        <v>0.49812858013200229</v>
      </c>
      <c r="L1227">
        <f>VLOOKUP(Table2[[#This Row],[Key]],[1]!Table1[#Data],7,0)</f>
        <v>3.8429869023205598</v>
      </c>
      <c r="M1227">
        <f>VLOOKUP(Table2[[#This Row],[Key]],[1]!Table1[#Data],8,0)</f>
        <v>3.1666666666666599</v>
      </c>
      <c r="N1227">
        <f>Table2[[#This Row],[Auto Arima]]-Table2[[#This Row],[Actual]]</f>
        <v>-5.7013097679440072E-2</v>
      </c>
      <c r="O1227">
        <f>_xlfn.NORM.DIST(Table2[[#This Row],[Bias_Arima]],AVERAGE(Table2[Bias_Arima]),_xlfn.STDEV.P(Table2[Bias_Arima]),FALSE)</f>
        <v>0.66827950705378025</v>
      </c>
      <c r="P1227">
        <f>Table2[[#This Row],[WA]]-Table2[[#This Row],[Actual]]</f>
        <v>-0.73333333333334005</v>
      </c>
      <c r="Q1227">
        <f>_xlfn.NORM.DIST(Table2[[#This Row],[Bias_WA]],AVERAGE(Table2[Bias_WA]),_xlfn.STDEV.P(Table2[Bias_WA]),FALSE)</f>
        <v>0.69881636677069725</v>
      </c>
      <c r="R1227">
        <f>ABS(Table2[[#This Row],[Bias_Arima]])</f>
        <v>5.7013097679440072E-2</v>
      </c>
      <c r="S1227">
        <f>ABS(Table2[[#This Row],[Bias_WA]])</f>
        <v>0.73333333333334005</v>
      </c>
    </row>
    <row r="1228" spans="1:19" x14ac:dyDescent="0.2">
      <c r="A122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goed2022120224</v>
      </c>
      <c r="B1228" t="s">
        <v>30</v>
      </c>
      <c r="C1228" s="3">
        <v>44562</v>
      </c>
      <c r="D1228" s="3">
        <v>44835</v>
      </c>
      <c r="E1228">
        <v>3</v>
      </c>
      <c r="F1228">
        <v>3.555639786967419</v>
      </c>
      <c r="G1228">
        <v>4.5999999999999996</v>
      </c>
      <c r="H1228">
        <v>1.0443602130325811</v>
      </c>
      <c r="I1228">
        <v>22.70348289201263</v>
      </c>
      <c r="J1228">
        <v>-1.0443602130325811</v>
      </c>
      <c r="K1228">
        <f>_xlfn.NORM.DIST(Table2[[#This Row],[Bias_RF]],AVERAGE(Table2[Bias_RF]),_xlfn.STDEV.P(Table2[Bias_RF]),FALSE)</f>
        <v>0.47380045753688105</v>
      </c>
      <c r="L1228">
        <f>VLOOKUP(Table2[[#This Row],[Key]],[1]!Table1[#Data],7,0)</f>
        <v>3.9429869023205599</v>
      </c>
      <c r="M1228">
        <f>VLOOKUP(Table2[[#This Row],[Key]],[1]!Table1[#Data],8,0)</f>
        <v>3.6</v>
      </c>
      <c r="N1228">
        <f>Table2[[#This Row],[Auto Arima]]-Table2[[#This Row],[Actual]]</f>
        <v>-0.65701309767943972</v>
      </c>
      <c r="O1228">
        <f>_xlfn.NORM.DIST(Table2[[#This Row],[Bias_Arima]],AVERAGE(Table2[Bias_Arima]),_xlfn.STDEV.P(Table2[Bias_Arima]),FALSE)</f>
        <v>0.48230338858942118</v>
      </c>
      <c r="P1228">
        <f>Table2[[#This Row],[WA]]-Table2[[#This Row],[Actual]]</f>
        <v>-0.99999999999999956</v>
      </c>
      <c r="Q1228">
        <f>_xlfn.NORM.DIST(Table2[[#This Row],[Bias_WA]],AVERAGE(Table2[Bias_WA]),_xlfn.STDEV.P(Table2[Bias_WA]),FALSE)</f>
        <v>0.56815742133746061</v>
      </c>
      <c r="R1228">
        <f>ABS(Table2[[#This Row],[Bias_Arima]])</f>
        <v>0.65701309767943972</v>
      </c>
      <c r="S1228">
        <f>ABS(Table2[[#This Row],[Bias_WA]])</f>
        <v>0.99999999999999956</v>
      </c>
    </row>
    <row r="1229" spans="1:19" x14ac:dyDescent="0.2">
      <c r="A122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goed2022120231</v>
      </c>
      <c r="B1229" t="s">
        <v>30</v>
      </c>
      <c r="C1229" s="3">
        <v>44562</v>
      </c>
      <c r="D1229" s="3">
        <v>44927</v>
      </c>
      <c r="E1229">
        <v>4</v>
      </c>
      <c r="F1229">
        <v>3.3616183708835021</v>
      </c>
      <c r="G1229">
        <v>4.5999999999999996</v>
      </c>
      <c r="H1229">
        <v>1.238381629116498</v>
      </c>
      <c r="I1229">
        <v>26.921339763402131</v>
      </c>
      <c r="J1229">
        <v>-1.238381629116498</v>
      </c>
      <c r="K1229">
        <f>_xlfn.NORM.DIST(Table2[[#This Row],[Bias_RF]],AVERAGE(Table2[Bias_RF]),_xlfn.STDEV.P(Table2[Bias_RF]),FALSE)</f>
        <v>0.39732220262596091</v>
      </c>
      <c r="L1229">
        <f>VLOOKUP(Table2[[#This Row],[Key]],[1]!Table1[#Data],7,0)</f>
        <v>4.3052120329013803</v>
      </c>
      <c r="M1229">
        <f>VLOOKUP(Table2[[#This Row],[Key]],[1]!Table1[#Data],8,0)</f>
        <v>3.93333333333333</v>
      </c>
      <c r="N1229">
        <f>Table2[[#This Row],[Auto Arima]]-Table2[[#This Row],[Actual]]</f>
        <v>-0.29478796709861932</v>
      </c>
      <c r="O1229">
        <f>_xlfn.NORM.DIST(Table2[[#This Row],[Bias_Arima]],AVERAGE(Table2[Bias_Arima]),_xlfn.STDEV.P(Table2[Bias_Arima]),FALSE)</f>
        <v>0.66575180048221883</v>
      </c>
      <c r="P1229">
        <f>Table2[[#This Row],[WA]]-Table2[[#This Row],[Actual]]</f>
        <v>-0.66666666666666963</v>
      </c>
      <c r="Q1229">
        <f>_xlfn.NORM.DIST(Table2[[#This Row],[Bias_WA]],AVERAGE(Table2[Bias_WA]),_xlfn.STDEV.P(Table2[Bias_WA]),FALSE)</f>
        <v>0.71030881435070081</v>
      </c>
      <c r="R1229">
        <f>ABS(Table2[[#This Row],[Bias_Arima]])</f>
        <v>0.29478796709861932</v>
      </c>
      <c r="S1229">
        <f>ABS(Table2[[#This Row],[Bias_WA]])</f>
        <v>0.66666666666666963</v>
      </c>
    </row>
    <row r="1230" spans="1:19" x14ac:dyDescent="0.2">
      <c r="A123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goed2022120232</v>
      </c>
      <c r="B1230" t="s">
        <v>30</v>
      </c>
      <c r="C1230" s="3">
        <v>44562</v>
      </c>
      <c r="D1230" s="3">
        <v>45017</v>
      </c>
      <c r="E1230">
        <v>5</v>
      </c>
      <c r="F1230">
        <v>3.3616183708835021</v>
      </c>
      <c r="G1230">
        <v>4.0999999999999996</v>
      </c>
      <c r="H1230">
        <v>0.73838162911649796</v>
      </c>
      <c r="I1230">
        <v>18.009308027231661</v>
      </c>
      <c r="J1230">
        <v>-0.73838162911649796</v>
      </c>
      <c r="K1230">
        <f>_xlfn.NORM.DIST(Table2[[#This Row],[Bias_RF]],AVERAGE(Table2[Bias_RF]),_xlfn.STDEV.P(Table2[Bias_RF]),FALSE)</f>
        <v>0.542062864799016</v>
      </c>
      <c r="L1230">
        <f>VLOOKUP(Table2[[#This Row],[Key]],[1]!Table1[#Data],7,0)</f>
        <v>3.6774570065756</v>
      </c>
      <c r="M1230">
        <f>VLOOKUP(Table2[[#This Row],[Key]],[1]!Table1[#Data],8,0)</f>
        <v>3.2</v>
      </c>
      <c r="N1230">
        <f>Table2[[#This Row],[Auto Arima]]-Table2[[#This Row],[Actual]]</f>
        <v>-0.4225429934243996</v>
      </c>
      <c r="O1230">
        <f>_xlfn.NORM.DIST(Table2[[#This Row],[Bias_Arima]],AVERAGE(Table2[Bias_Arima]),_xlfn.STDEV.P(Table2[Bias_Arima]),FALSE)</f>
        <v>0.62070754863735289</v>
      </c>
      <c r="P1230">
        <f>Table2[[#This Row],[WA]]-Table2[[#This Row],[Actual]]</f>
        <v>-0.89999999999999947</v>
      </c>
      <c r="Q1230">
        <f>_xlfn.NORM.DIST(Table2[[#This Row],[Bias_WA]],AVERAGE(Table2[Bias_WA]),_xlfn.STDEV.P(Table2[Bias_WA]),FALSE)</f>
        <v>0.63055238523174617</v>
      </c>
      <c r="R1230">
        <f>ABS(Table2[[#This Row],[Bias_Arima]])</f>
        <v>0.4225429934243996</v>
      </c>
      <c r="S1230">
        <f>ABS(Table2[[#This Row],[Bias_WA]])</f>
        <v>0.89999999999999947</v>
      </c>
    </row>
    <row r="1231" spans="1:19" x14ac:dyDescent="0.2">
      <c r="A123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goed2022120233</v>
      </c>
      <c r="B1231" t="s">
        <v>30</v>
      </c>
      <c r="C1231" s="3">
        <v>44562</v>
      </c>
      <c r="D1231" s="3">
        <v>45108</v>
      </c>
      <c r="E1231">
        <v>6</v>
      </c>
      <c r="F1231">
        <v>3.3254698610599922</v>
      </c>
      <c r="G1231">
        <v>3.8</v>
      </c>
      <c r="H1231">
        <v>0.47453013894000812</v>
      </c>
      <c r="I1231">
        <v>12.487635235263371</v>
      </c>
      <c r="J1231">
        <v>-0.47453013894000812</v>
      </c>
      <c r="K1231">
        <f>_xlfn.NORM.DIST(Table2[[#This Row],[Bias_RF]],AVERAGE(Table2[Bias_RF]),_xlfn.STDEV.P(Table2[Bias_RF]),FALSE)</f>
        <v>0.52894791335847791</v>
      </c>
      <c r="L1231">
        <f>VLOOKUP(Table2[[#This Row],[Key]],[1]!Table1[#Data],7,0)</f>
        <v>3.8499544280931399</v>
      </c>
      <c r="M1231">
        <f>VLOOKUP(Table2[[#This Row],[Key]],[1]!Table1[#Data],8,0)</f>
        <v>3.1666666666666599</v>
      </c>
      <c r="N1231">
        <f>Table2[[#This Row],[Auto Arima]]-Table2[[#This Row],[Actual]]</f>
        <v>4.9954428093140102E-2</v>
      </c>
      <c r="O1231">
        <f>_xlfn.NORM.DIST(Table2[[#This Row],[Bias_Arima]],AVERAGE(Table2[Bias_Arima]),_xlfn.STDEV.P(Table2[Bias_Arima]),FALSE)</f>
        <v>0.63441121326465755</v>
      </c>
      <c r="P1231">
        <f>Table2[[#This Row],[WA]]-Table2[[#This Row],[Actual]]</f>
        <v>-0.63333333333333997</v>
      </c>
      <c r="Q1231">
        <f>_xlfn.NORM.DIST(Table2[[#This Row],[Bias_WA]],AVERAGE(Table2[Bias_WA]),_xlfn.STDEV.P(Table2[Bias_WA]),FALSE)</f>
        <v>0.71232937309261235</v>
      </c>
      <c r="R1231">
        <f>ABS(Table2[[#This Row],[Bias_Arima]])</f>
        <v>4.9954428093140102E-2</v>
      </c>
      <c r="S1231">
        <f>ABS(Table2[[#This Row],[Bias_WA]])</f>
        <v>0.63333333333333997</v>
      </c>
    </row>
    <row r="1232" spans="1:19" x14ac:dyDescent="0.2">
      <c r="A123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goed2022120234</v>
      </c>
      <c r="B1232" t="s">
        <v>30</v>
      </c>
      <c r="C1232" s="3">
        <v>44562</v>
      </c>
      <c r="D1232" s="3">
        <v>45200</v>
      </c>
      <c r="E1232">
        <v>7</v>
      </c>
      <c r="F1232">
        <v>3.3254698610599922</v>
      </c>
      <c r="G1232">
        <v>4.0999999999999996</v>
      </c>
      <c r="H1232">
        <v>0.77453013894000788</v>
      </c>
      <c r="I1232">
        <v>18.890978998536781</v>
      </c>
      <c r="J1232">
        <v>-0.77453013894000788</v>
      </c>
      <c r="K1232">
        <f>_xlfn.NORM.DIST(Table2[[#This Row],[Bias_RF]],AVERAGE(Table2[Bias_RF]),_xlfn.STDEV.P(Table2[Bias_RF]),FALSE)</f>
        <v>0.53839868342462793</v>
      </c>
      <c r="L1232">
        <f>VLOOKUP(Table2[[#This Row],[Key]],[1]!Table1[#Data],7,0)</f>
        <v>3.94995442809314</v>
      </c>
      <c r="M1232">
        <f>VLOOKUP(Table2[[#This Row],[Key]],[1]!Table1[#Data],8,0)</f>
        <v>3.6</v>
      </c>
      <c r="N1232">
        <f>Table2[[#This Row],[Auto Arima]]-Table2[[#This Row],[Actual]]</f>
        <v>-0.15004557190685963</v>
      </c>
      <c r="O1232">
        <f>_xlfn.NORM.DIST(Table2[[#This Row],[Bias_Arima]],AVERAGE(Table2[Bias_Arima]),_xlfn.STDEV.P(Table2[Bias_Arima]),FALSE)</f>
        <v>0.6805069301306419</v>
      </c>
      <c r="P1232">
        <f>Table2[[#This Row],[WA]]-Table2[[#This Row],[Actual]]</f>
        <v>-0.49999999999999956</v>
      </c>
      <c r="Q1232">
        <f>_xlfn.NORM.DIST(Table2[[#This Row],[Bias_WA]],AVERAGE(Table2[Bias_WA]),_xlfn.STDEV.P(Table2[Bias_WA]),FALSE)</f>
        <v>0.69538607388356455</v>
      </c>
      <c r="R1232">
        <f>ABS(Table2[[#This Row],[Bias_Arima]])</f>
        <v>0.15004557190685963</v>
      </c>
      <c r="S1232">
        <f>ABS(Table2[[#This Row],[Bias_WA]])</f>
        <v>0.49999999999999956</v>
      </c>
    </row>
    <row r="1233" spans="1:19" x14ac:dyDescent="0.2">
      <c r="A123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goed2022120241</v>
      </c>
      <c r="B1233" t="s">
        <v>30</v>
      </c>
      <c r="C1233" s="3">
        <v>44562</v>
      </c>
      <c r="D1233" s="3">
        <v>45292</v>
      </c>
      <c r="E1233">
        <v>8</v>
      </c>
      <c r="F1233">
        <v>3.3254698610599922</v>
      </c>
      <c r="G1233">
        <v>4.2</v>
      </c>
      <c r="H1233">
        <v>0.87453013894000842</v>
      </c>
      <c r="I1233">
        <v>20.822146165238291</v>
      </c>
      <c r="J1233">
        <v>-0.87453013894000842</v>
      </c>
      <c r="K1233">
        <f>_xlfn.NORM.DIST(Table2[[#This Row],[Bias_RF]],AVERAGE(Table2[Bias_RF]),_xlfn.STDEV.P(Table2[Bias_RF]),FALSE)</f>
        <v>0.52170801475844986</v>
      </c>
      <c r="L1233">
        <f>VLOOKUP(Table2[[#This Row],[Key]],[1]!Table1[#Data],7,0)</f>
        <v>4.31217955867396</v>
      </c>
      <c r="M1233">
        <f>VLOOKUP(Table2[[#This Row],[Key]],[1]!Table1[#Data],8,0)</f>
        <v>3.93333333333333</v>
      </c>
      <c r="N1233">
        <f>Table2[[#This Row],[Auto Arima]]-Table2[[#This Row],[Actual]]</f>
        <v>0.11217955867395979</v>
      </c>
      <c r="O1233">
        <f>_xlfn.NORM.DIST(Table2[[#This Row],[Bias_Arima]],AVERAGE(Table2[Bias_Arima]),_xlfn.STDEV.P(Table2[Bias_Arima]),FALSE)</f>
        <v>0.60613784937490112</v>
      </c>
      <c r="P1233">
        <f>Table2[[#This Row],[WA]]-Table2[[#This Row],[Actual]]</f>
        <v>-0.26666666666667016</v>
      </c>
      <c r="Q1233">
        <f>_xlfn.NORM.DIST(Table2[[#This Row],[Bias_WA]],AVERAGE(Table2[Bias_WA]),_xlfn.STDEV.P(Table2[Bias_WA]),FALSE)</f>
        <v>0.58167521131528244</v>
      </c>
      <c r="R1233">
        <f>ABS(Table2[[#This Row],[Bias_Arima]])</f>
        <v>0.11217955867395979</v>
      </c>
      <c r="S1233">
        <f>ABS(Table2[[#This Row],[Bias_WA]])</f>
        <v>0.26666666666667016</v>
      </c>
    </row>
    <row r="1234" spans="1:19" x14ac:dyDescent="0.2">
      <c r="A123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goed2022220223</v>
      </c>
      <c r="B1234" t="s">
        <v>30</v>
      </c>
      <c r="C1234" s="3">
        <v>44652</v>
      </c>
      <c r="D1234" s="3">
        <v>44743</v>
      </c>
      <c r="E1234">
        <v>1</v>
      </c>
      <c r="F1234">
        <v>3.603390984015983</v>
      </c>
      <c r="G1234">
        <v>3.9</v>
      </c>
      <c r="H1234">
        <v>0.29660901598401651</v>
      </c>
      <c r="I1234">
        <v>7.60535938420555</v>
      </c>
      <c r="J1234">
        <v>-0.29660901598401651</v>
      </c>
      <c r="K1234">
        <f>_xlfn.NORM.DIST(Table2[[#This Row],[Bias_RF]],AVERAGE(Table2[Bias_RF]),_xlfn.STDEV.P(Table2[Bias_RF]),FALSE)</f>
        <v>0.48342386533366355</v>
      </c>
      <c r="L1234">
        <f>VLOOKUP(Table2[[#This Row],[Key]],[1]!Table1[#Data],7,0)</f>
        <v>4.2348725136196297</v>
      </c>
      <c r="M1234">
        <f>VLOOKUP(Table2[[#This Row],[Key]],[1]!Table1[#Data],8,0)</f>
        <v>3.1666666666666599</v>
      </c>
      <c r="N1234">
        <f>Table2[[#This Row],[Auto Arima]]-Table2[[#This Row],[Actual]]</f>
        <v>0.33487251361962977</v>
      </c>
      <c r="O1234">
        <f>_xlfn.NORM.DIST(Table2[[#This Row],[Bias_Arima]],AVERAGE(Table2[Bias_Arima]),_xlfn.STDEV.P(Table2[Bias_Arima]),FALSE)</f>
        <v>0.46943450459618363</v>
      </c>
      <c r="P1234">
        <f>Table2[[#This Row],[WA]]-Table2[[#This Row],[Actual]]</f>
        <v>-0.73333333333334005</v>
      </c>
      <c r="Q1234">
        <f>_xlfn.NORM.DIST(Table2[[#This Row],[Bias_WA]],AVERAGE(Table2[Bias_WA]),_xlfn.STDEV.P(Table2[Bias_WA]),FALSE)</f>
        <v>0.69881636677069725</v>
      </c>
      <c r="R1234">
        <f>ABS(Table2[[#This Row],[Bias_Arima]])</f>
        <v>0.33487251361962977</v>
      </c>
      <c r="S1234">
        <f>ABS(Table2[[#This Row],[Bias_WA]])</f>
        <v>0.73333333333334005</v>
      </c>
    </row>
    <row r="1235" spans="1:19" x14ac:dyDescent="0.2">
      <c r="A123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goed2022220224</v>
      </c>
      <c r="B1235" t="s">
        <v>30</v>
      </c>
      <c r="C1235" s="3">
        <v>44652</v>
      </c>
      <c r="D1235" s="3">
        <v>44835</v>
      </c>
      <c r="E1235">
        <v>2</v>
      </c>
      <c r="F1235">
        <v>3.603390984015983</v>
      </c>
      <c r="G1235">
        <v>4.5999999999999996</v>
      </c>
      <c r="H1235">
        <v>0.99660901598401619</v>
      </c>
      <c r="I1235">
        <v>21.665413390956871</v>
      </c>
      <c r="J1235">
        <v>-0.99660901598401619</v>
      </c>
      <c r="K1235">
        <f>_xlfn.NORM.DIST(Table2[[#This Row],[Bias_RF]],AVERAGE(Table2[Bias_RF]),_xlfn.STDEV.P(Table2[Bias_RF]),FALSE)</f>
        <v>0.4894678531212846</v>
      </c>
      <c r="L1235">
        <f>VLOOKUP(Table2[[#This Row],[Key]],[1]!Table1[#Data],7,0)</f>
        <v>4.5337410549497399</v>
      </c>
      <c r="M1235">
        <f>VLOOKUP(Table2[[#This Row],[Key]],[1]!Table1[#Data],8,0)</f>
        <v>3.6</v>
      </c>
      <c r="N1235">
        <f>Table2[[#This Row],[Auto Arima]]-Table2[[#This Row],[Actual]]</f>
        <v>-6.6258945050259754E-2</v>
      </c>
      <c r="O1235">
        <f>_xlfn.NORM.DIST(Table2[[#This Row],[Bias_Arima]],AVERAGE(Table2[Bias_Arima]),_xlfn.STDEV.P(Table2[Bias_Arima]),FALSE)</f>
        <v>0.67024067875509996</v>
      </c>
      <c r="P1235">
        <f>Table2[[#This Row],[WA]]-Table2[[#This Row],[Actual]]</f>
        <v>-0.99999999999999956</v>
      </c>
      <c r="Q1235">
        <f>_xlfn.NORM.DIST(Table2[[#This Row],[Bias_WA]],AVERAGE(Table2[Bias_WA]),_xlfn.STDEV.P(Table2[Bias_WA]),FALSE)</f>
        <v>0.56815742133746061</v>
      </c>
      <c r="R1235">
        <f>ABS(Table2[[#This Row],[Bias_Arima]])</f>
        <v>6.6258945050259754E-2</v>
      </c>
      <c r="S1235">
        <f>ABS(Table2[[#This Row],[Bias_WA]])</f>
        <v>0.99999999999999956</v>
      </c>
    </row>
    <row r="1236" spans="1:19" x14ac:dyDescent="0.2">
      <c r="A123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goed2022220231</v>
      </c>
      <c r="B1236" t="s">
        <v>30</v>
      </c>
      <c r="C1236" s="3">
        <v>44652</v>
      </c>
      <c r="D1236" s="3">
        <v>44927</v>
      </c>
      <c r="E1236">
        <v>3</v>
      </c>
      <c r="F1236">
        <v>3.3529791222666221</v>
      </c>
      <c r="G1236">
        <v>4.5999999999999996</v>
      </c>
      <c r="H1236">
        <v>1.247020877733378</v>
      </c>
      <c r="I1236">
        <v>27.109149515942988</v>
      </c>
      <c r="J1236">
        <v>-1.247020877733378</v>
      </c>
      <c r="K1236">
        <f>_xlfn.NORM.DIST(Table2[[#This Row],[Bias_RF]],AVERAGE(Table2[Bias_RF]),_xlfn.STDEV.P(Table2[Bias_RF]),FALSE)</f>
        <v>0.39357523023216517</v>
      </c>
      <c r="L1236">
        <f>VLOOKUP(Table2[[#This Row],[Key]],[1]!Table1[#Data],7,0)</f>
        <v>4.8325369500786097</v>
      </c>
      <c r="M1236">
        <f>VLOOKUP(Table2[[#This Row],[Key]],[1]!Table1[#Data],8,0)</f>
        <v>3.93333333333333</v>
      </c>
      <c r="N1236">
        <f>Table2[[#This Row],[Auto Arima]]-Table2[[#This Row],[Actual]]</f>
        <v>0.23253695007861008</v>
      </c>
      <c r="O1236">
        <f>_xlfn.NORM.DIST(Table2[[#This Row],[Bias_Arima]],AVERAGE(Table2[Bias_Arima]),_xlfn.STDEV.P(Table2[Bias_Arima]),FALSE)</f>
        <v>0.53749381739643542</v>
      </c>
      <c r="P1236">
        <f>Table2[[#This Row],[WA]]-Table2[[#This Row],[Actual]]</f>
        <v>-0.66666666666666963</v>
      </c>
      <c r="Q1236">
        <f>_xlfn.NORM.DIST(Table2[[#This Row],[Bias_WA]],AVERAGE(Table2[Bias_WA]),_xlfn.STDEV.P(Table2[Bias_WA]),FALSE)</f>
        <v>0.71030881435070081</v>
      </c>
      <c r="R1236">
        <f>ABS(Table2[[#This Row],[Bias_Arima]])</f>
        <v>0.23253695007861008</v>
      </c>
      <c r="S1236">
        <f>ABS(Table2[[#This Row],[Bias_WA]])</f>
        <v>0.66666666666666963</v>
      </c>
    </row>
    <row r="1237" spans="1:19" x14ac:dyDescent="0.2">
      <c r="A123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goed2022220232</v>
      </c>
      <c r="B1237" t="s">
        <v>30</v>
      </c>
      <c r="C1237" s="3">
        <v>44652</v>
      </c>
      <c r="D1237" s="3">
        <v>45017</v>
      </c>
      <c r="E1237">
        <v>4</v>
      </c>
      <c r="F1237">
        <v>3.3529791222666221</v>
      </c>
      <c r="G1237">
        <v>4.0999999999999996</v>
      </c>
      <c r="H1237">
        <v>0.74702087773337755</v>
      </c>
      <c r="I1237">
        <v>18.22002140813116</v>
      </c>
      <c r="J1237">
        <v>-0.74702087773337755</v>
      </c>
      <c r="K1237">
        <f>_xlfn.NORM.DIST(Table2[[#This Row],[Bias_RF]],AVERAGE(Table2[Bias_RF]),_xlfn.STDEV.P(Table2[Bias_RF]),FALSE)</f>
        <v>0.54130514171169786</v>
      </c>
      <c r="L1237">
        <f>VLOOKUP(Table2[[#This Row],[Key]],[1]!Table1[#Data],7,0)</f>
        <v>4.0301496789292797</v>
      </c>
      <c r="M1237">
        <f>VLOOKUP(Table2[[#This Row],[Key]],[1]!Table1[#Data],8,0)</f>
        <v>3.6</v>
      </c>
      <c r="N1237">
        <f>Table2[[#This Row],[Auto Arima]]-Table2[[#This Row],[Actual]]</f>
        <v>-6.9850321070719978E-2</v>
      </c>
      <c r="O1237">
        <f>_xlfn.NORM.DIST(Table2[[#This Row],[Bias_Arima]],AVERAGE(Table2[Bias_Arima]),_xlfn.STDEV.P(Table2[Bias_Arima]),FALSE)</f>
        <v>0.67095895099038505</v>
      </c>
      <c r="P1237">
        <f>Table2[[#This Row],[WA]]-Table2[[#This Row],[Actual]]</f>
        <v>-0.49999999999999956</v>
      </c>
      <c r="Q1237">
        <f>_xlfn.NORM.DIST(Table2[[#This Row],[Bias_WA]],AVERAGE(Table2[Bias_WA]),_xlfn.STDEV.P(Table2[Bias_WA]),FALSE)</f>
        <v>0.69538607388356455</v>
      </c>
      <c r="R1237">
        <f>ABS(Table2[[#This Row],[Bias_Arima]])</f>
        <v>6.9850321070719978E-2</v>
      </c>
      <c r="S1237">
        <f>ABS(Table2[[#This Row],[Bias_WA]])</f>
        <v>0.49999999999999956</v>
      </c>
    </row>
    <row r="1238" spans="1:19" x14ac:dyDescent="0.2">
      <c r="A123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goed2022220233</v>
      </c>
      <c r="B1238" t="s">
        <v>30</v>
      </c>
      <c r="C1238" s="3">
        <v>44652</v>
      </c>
      <c r="D1238" s="3">
        <v>45108</v>
      </c>
      <c r="E1238">
        <v>5</v>
      </c>
      <c r="F1238">
        <v>3.3188283563658558</v>
      </c>
      <c r="G1238">
        <v>3.8</v>
      </c>
      <c r="H1238">
        <v>0.48117164363414361</v>
      </c>
      <c r="I1238">
        <v>12.66241167458273</v>
      </c>
      <c r="J1238">
        <v>-0.48117164363414361</v>
      </c>
      <c r="K1238">
        <f>_xlfn.NORM.DIST(Table2[[#This Row],[Bias_RF]],AVERAGE(Table2[Bias_RF]),_xlfn.STDEV.P(Table2[Bias_RF]),FALSE)</f>
        <v>0.53012002689331938</v>
      </c>
      <c r="L1238">
        <f>VLOOKUP(Table2[[#This Row],[Key]],[1]!Table1[#Data],7,0)</f>
        <v>4.2179989174329302</v>
      </c>
      <c r="M1238">
        <f>VLOOKUP(Table2[[#This Row],[Key]],[1]!Table1[#Data],8,0)</f>
        <v>3.1666666666666599</v>
      </c>
      <c r="N1238">
        <f>Table2[[#This Row],[Auto Arima]]-Table2[[#This Row],[Actual]]</f>
        <v>0.41799891743293038</v>
      </c>
      <c r="O1238">
        <f>_xlfn.NORM.DIST(Table2[[#This Row],[Bias_Arima]],AVERAGE(Table2[Bias_Arima]),_xlfn.STDEV.P(Table2[Bias_Arima]),FALSE)</f>
        <v>0.41120737513874778</v>
      </c>
      <c r="P1238">
        <f>Table2[[#This Row],[WA]]-Table2[[#This Row],[Actual]]</f>
        <v>-0.63333333333333997</v>
      </c>
      <c r="Q1238">
        <f>_xlfn.NORM.DIST(Table2[[#This Row],[Bias_WA]],AVERAGE(Table2[Bias_WA]),_xlfn.STDEV.P(Table2[Bias_WA]),FALSE)</f>
        <v>0.71232937309261235</v>
      </c>
      <c r="R1238">
        <f>ABS(Table2[[#This Row],[Bias_Arima]])</f>
        <v>0.41799891743293038</v>
      </c>
      <c r="S1238">
        <f>ABS(Table2[[#This Row],[Bias_WA]])</f>
        <v>0.63333333333333997</v>
      </c>
    </row>
    <row r="1239" spans="1:19" x14ac:dyDescent="0.2">
      <c r="A123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goed2022220234</v>
      </c>
      <c r="B1239" t="s">
        <v>30</v>
      </c>
      <c r="C1239" s="3">
        <v>44652</v>
      </c>
      <c r="D1239" s="3">
        <v>45200</v>
      </c>
      <c r="E1239">
        <v>6</v>
      </c>
      <c r="F1239">
        <v>3.3188283563658558</v>
      </c>
      <c r="G1239">
        <v>4.0999999999999996</v>
      </c>
      <c r="H1239">
        <v>0.78117164363414338</v>
      </c>
      <c r="I1239">
        <v>19.052966917905941</v>
      </c>
      <c r="J1239">
        <v>-0.78117164363414338</v>
      </c>
      <c r="K1239">
        <f>_xlfn.NORM.DIST(Table2[[#This Row],[Bias_RF]],AVERAGE(Table2[Bias_RF]),_xlfn.STDEV.P(Table2[Bias_RF]),FALSE)</f>
        <v>0.53758532447264884</v>
      </c>
      <c r="L1239">
        <f>VLOOKUP(Table2[[#This Row],[Key]],[1]!Table1[#Data],7,0)</f>
        <v>4.3850384696604898</v>
      </c>
      <c r="M1239">
        <f>VLOOKUP(Table2[[#This Row],[Key]],[1]!Table1[#Data],8,0)</f>
        <v>3.6</v>
      </c>
      <c r="N1239">
        <f>Table2[[#This Row],[Auto Arima]]-Table2[[#This Row],[Actual]]</f>
        <v>0.28503846966049018</v>
      </c>
      <c r="O1239">
        <f>_xlfn.NORM.DIST(Table2[[#This Row],[Bias_Arima]],AVERAGE(Table2[Bias_Arima]),_xlfn.STDEV.P(Table2[Bias_Arima]),FALSE)</f>
        <v>0.50334182147492712</v>
      </c>
      <c r="P1239">
        <f>Table2[[#This Row],[WA]]-Table2[[#This Row],[Actual]]</f>
        <v>-0.49999999999999956</v>
      </c>
      <c r="Q1239">
        <f>_xlfn.NORM.DIST(Table2[[#This Row],[Bias_WA]],AVERAGE(Table2[Bias_WA]),_xlfn.STDEV.P(Table2[Bias_WA]),FALSE)</f>
        <v>0.69538607388356455</v>
      </c>
      <c r="R1239">
        <f>ABS(Table2[[#This Row],[Bias_Arima]])</f>
        <v>0.28503846966049018</v>
      </c>
      <c r="S1239">
        <f>ABS(Table2[[#This Row],[Bias_WA]])</f>
        <v>0.49999999999999956</v>
      </c>
    </row>
    <row r="1240" spans="1:19" x14ac:dyDescent="0.2">
      <c r="A1240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goed2022220241</v>
      </c>
      <c r="B1240" t="s">
        <v>30</v>
      </c>
      <c r="C1240" s="3">
        <v>44652</v>
      </c>
      <c r="D1240" s="3">
        <v>45292</v>
      </c>
      <c r="E1240">
        <v>7</v>
      </c>
      <c r="F1240">
        <v>3.3188283563658558</v>
      </c>
      <c r="G1240">
        <v>4.2</v>
      </c>
      <c r="H1240">
        <v>0.88117164363414391</v>
      </c>
      <c r="I1240">
        <v>20.980277229384381</v>
      </c>
      <c r="J1240">
        <v>-0.88117164363414391</v>
      </c>
      <c r="K1240">
        <f>_xlfn.NORM.DIST(Table2[[#This Row],[Bias_RF]],AVERAGE(Table2[Bias_RF]),_xlfn.STDEV.P(Table2[Bias_RF]),FALSE)</f>
        <v>0.52027340666942212</v>
      </c>
      <c r="L1240">
        <f>VLOOKUP(Table2[[#This Row],[Key]],[1]!Table1[#Data],7,0)</f>
        <v>4.87016326668674</v>
      </c>
      <c r="M1240">
        <f>VLOOKUP(Table2[[#This Row],[Key]],[1]!Table1[#Data],8,0)</f>
        <v>3.93333333333333</v>
      </c>
      <c r="N1240">
        <f>Table2[[#This Row],[Auto Arima]]-Table2[[#This Row],[Actual]]</f>
        <v>0.67016326668673987</v>
      </c>
      <c r="O1240">
        <f>_xlfn.NORM.DIST(Table2[[#This Row],[Bias_Arima]],AVERAGE(Table2[Bias_Arima]),_xlfn.STDEV.P(Table2[Bias_Arima]),FALSE)</f>
        <v>0.24328020331154707</v>
      </c>
      <c r="P1240">
        <f>Table2[[#This Row],[WA]]-Table2[[#This Row],[Actual]]</f>
        <v>-0.26666666666667016</v>
      </c>
      <c r="Q1240">
        <f>_xlfn.NORM.DIST(Table2[[#This Row],[Bias_WA]],AVERAGE(Table2[Bias_WA]),_xlfn.STDEV.P(Table2[Bias_WA]),FALSE)</f>
        <v>0.58167521131528244</v>
      </c>
      <c r="R1240">
        <f>ABS(Table2[[#This Row],[Bias_Arima]])</f>
        <v>0.67016326668673987</v>
      </c>
      <c r="S1240">
        <f>ABS(Table2[[#This Row],[Bias_WA]])</f>
        <v>0.26666666666667016</v>
      </c>
    </row>
    <row r="1241" spans="1:19" x14ac:dyDescent="0.2">
      <c r="A1241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goed2022220242</v>
      </c>
      <c r="B1241" t="s">
        <v>30</v>
      </c>
      <c r="C1241" s="3">
        <v>44652</v>
      </c>
      <c r="D1241" s="3">
        <v>45383</v>
      </c>
      <c r="E1241">
        <v>8</v>
      </c>
      <c r="F1241">
        <v>3.3188283563658558</v>
      </c>
      <c r="G1241">
        <v>3.8</v>
      </c>
      <c r="H1241">
        <v>0.48117164363414361</v>
      </c>
      <c r="I1241">
        <v>12.66241167458273</v>
      </c>
      <c r="J1241">
        <v>-0.48117164363414361</v>
      </c>
      <c r="K1241">
        <f>_xlfn.NORM.DIST(Table2[[#This Row],[Bias_RF]],AVERAGE(Table2[Bias_RF]),_xlfn.STDEV.P(Table2[Bias_RF]),FALSE)</f>
        <v>0.53012002689331938</v>
      </c>
      <c r="L1241">
        <f>VLOOKUP(Table2[[#This Row],[Key]],[1]!Table1[#Data],7,0)</f>
        <v>4.2651005495216197</v>
      </c>
      <c r="M1241">
        <f>VLOOKUP(Table2[[#This Row],[Key]],[1]!Table1[#Data],8,0)</f>
        <v>3.6</v>
      </c>
      <c r="N1241">
        <f>Table2[[#This Row],[Auto Arima]]-Table2[[#This Row],[Actual]]</f>
        <v>0.46510054952161983</v>
      </c>
      <c r="O1241">
        <f>_xlfn.NORM.DIST(Table2[[#This Row],[Bias_Arima]],AVERAGE(Table2[Bias_Arima]),_xlfn.STDEV.P(Table2[Bias_Arima]),FALSE)</f>
        <v>0.37808684546291277</v>
      </c>
      <c r="P1241">
        <f>Table2[[#This Row],[WA]]-Table2[[#This Row],[Actual]]</f>
        <v>-0.19999999999999973</v>
      </c>
      <c r="Q1241">
        <f>_xlfn.NORM.DIST(Table2[[#This Row],[Bias_WA]],AVERAGE(Table2[Bias_WA]),_xlfn.STDEV.P(Table2[Bias_WA]),FALSE)</f>
        <v>0.53539486850278672</v>
      </c>
      <c r="R1241">
        <f>ABS(Table2[[#This Row],[Bias_Arima]])</f>
        <v>0.46510054952161983</v>
      </c>
      <c r="S1241">
        <f>ABS(Table2[[#This Row],[Bias_WA]])</f>
        <v>0.19999999999999973</v>
      </c>
    </row>
    <row r="1242" spans="1:19" x14ac:dyDescent="0.2">
      <c r="A1242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goed2022320224</v>
      </c>
      <c r="B1242" t="s">
        <v>30</v>
      </c>
      <c r="C1242" s="3">
        <v>44743</v>
      </c>
      <c r="D1242" s="3">
        <v>44835</v>
      </c>
      <c r="E1242">
        <v>1</v>
      </c>
      <c r="F1242">
        <v>3.6488780810692569</v>
      </c>
      <c r="G1242">
        <v>4.5999999999999996</v>
      </c>
      <c r="H1242">
        <v>0.95112191893074227</v>
      </c>
      <c r="I1242">
        <v>20.67656345501614</v>
      </c>
      <c r="J1242">
        <v>-0.95112191893074227</v>
      </c>
      <c r="K1242">
        <f>_xlfn.NORM.DIST(Table2[[#This Row],[Bias_RF]],AVERAGE(Table2[Bias_RF]),_xlfn.STDEV.P(Table2[Bias_RF]),FALSE)</f>
        <v>0.50287615774425665</v>
      </c>
      <c r="L1242">
        <f>VLOOKUP(Table2[[#This Row],[Key]],[1]!Table1[#Data],7,0)</f>
        <v>4.3901030913441197</v>
      </c>
      <c r="M1242">
        <f>VLOOKUP(Table2[[#This Row],[Key]],[1]!Table1[#Data],8,0)</f>
        <v>3.6</v>
      </c>
      <c r="N1242">
        <f>Table2[[#This Row],[Auto Arima]]-Table2[[#This Row],[Actual]]</f>
        <v>-0.20989690865587995</v>
      </c>
      <c r="O1242">
        <f>_xlfn.NORM.DIST(Table2[[#This Row],[Bias_Arima]],AVERAGE(Table2[Bias_Arima]),_xlfn.STDEV.P(Table2[Bias_Arima]),FALSE)</f>
        <v>0.67937574158100678</v>
      </c>
      <c r="P1242">
        <f>Table2[[#This Row],[WA]]-Table2[[#This Row],[Actual]]</f>
        <v>-0.99999999999999956</v>
      </c>
      <c r="Q1242">
        <f>_xlfn.NORM.DIST(Table2[[#This Row],[Bias_WA]],AVERAGE(Table2[Bias_WA]),_xlfn.STDEV.P(Table2[Bias_WA]),FALSE)</f>
        <v>0.56815742133746061</v>
      </c>
      <c r="R1242">
        <f>ABS(Table2[[#This Row],[Bias_Arima]])</f>
        <v>0.20989690865587995</v>
      </c>
      <c r="S1242">
        <f>ABS(Table2[[#This Row],[Bias_WA]])</f>
        <v>0.99999999999999956</v>
      </c>
    </row>
    <row r="1243" spans="1:19" x14ac:dyDescent="0.2">
      <c r="A1243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goed2022320231</v>
      </c>
      <c r="B1243" t="s">
        <v>30</v>
      </c>
      <c r="C1243" s="3">
        <v>44743</v>
      </c>
      <c r="D1243" s="3">
        <v>44927</v>
      </c>
      <c r="E1243">
        <v>2</v>
      </c>
      <c r="F1243">
        <v>3.3613143234216758</v>
      </c>
      <c r="G1243">
        <v>4.5999999999999996</v>
      </c>
      <c r="H1243">
        <v>1.238685676578323</v>
      </c>
      <c r="I1243">
        <v>26.927949490833122</v>
      </c>
      <c r="J1243">
        <v>-1.238685676578323</v>
      </c>
      <c r="K1243">
        <f>_xlfn.NORM.DIST(Table2[[#This Row],[Bias_RF]],AVERAGE(Table2[Bias_RF]),_xlfn.STDEV.P(Table2[Bias_RF]),FALSE)</f>
        <v>0.39719067003283287</v>
      </c>
      <c r="L1243">
        <f>VLOOKUP(Table2[[#This Row],[Key]],[1]!Table1[#Data],7,0)</f>
        <v>4.6664327861007902</v>
      </c>
      <c r="M1243">
        <f>VLOOKUP(Table2[[#This Row],[Key]],[1]!Table1[#Data],8,0)</f>
        <v>3.93333333333333</v>
      </c>
      <c r="N1243">
        <f>Table2[[#This Row],[Auto Arima]]-Table2[[#This Row],[Actual]]</f>
        <v>6.6432786100790508E-2</v>
      </c>
      <c r="O1243">
        <f>_xlfn.NORM.DIST(Table2[[#This Row],[Bias_Arima]],AVERAGE(Table2[Bias_Arima]),_xlfn.STDEV.P(Table2[Bias_Arima]),FALSE)</f>
        <v>0.62748660961946323</v>
      </c>
      <c r="P1243">
        <f>Table2[[#This Row],[WA]]-Table2[[#This Row],[Actual]]</f>
        <v>-0.66666666666666963</v>
      </c>
      <c r="Q1243">
        <f>_xlfn.NORM.DIST(Table2[[#This Row],[Bias_WA]],AVERAGE(Table2[Bias_WA]),_xlfn.STDEV.P(Table2[Bias_WA]),FALSE)</f>
        <v>0.71030881435070081</v>
      </c>
      <c r="R1243">
        <f>ABS(Table2[[#This Row],[Bias_Arima]])</f>
        <v>6.6432786100790508E-2</v>
      </c>
      <c r="S1243">
        <f>ABS(Table2[[#This Row],[Bias_WA]])</f>
        <v>0.66666666666666963</v>
      </c>
    </row>
    <row r="1244" spans="1:19" x14ac:dyDescent="0.2">
      <c r="A1244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goed2022320232</v>
      </c>
      <c r="B1244" t="s">
        <v>30</v>
      </c>
      <c r="C1244" s="3">
        <v>44743</v>
      </c>
      <c r="D1244" s="3">
        <v>45017</v>
      </c>
      <c r="E1244">
        <v>3</v>
      </c>
      <c r="F1244">
        <v>3.3613143234216758</v>
      </c>
      <c r="G1244">
        <v>4.0999999999999996</v>
      </c>
      <c r="H1244">
        <v>0.7386856765783234</v>
      </c>
      <c r="I1244">
        <v>18.0167238189835</v>
      </c>
      <c r="J1244">
        <v>-0.7386856765783234</v>
      </c>
      <c r="K1244">
        <f>_xlfn.NORM.DIST(Table2[[#This Row],[Bias_RF]],AVERAGE(Table2[Bias_RF]),_xlfn.STDEV.P(Table2[Bias_RF]),FALSE)</f>
        <v>0.54203746389144569</v>
      </c>
      <c r="L1244">
        <f>VLOOKUP(Table2[[#This Row],[Key]],[1]!Table1[#Data],7,0)</f>
        <v>3.9313954700692899</v>
      </c>
      <c r="M1244">
        <f>VLOOKUP(Table2[[#This Row],[Key]],[1]!Table1[#Data],8,0)</f>
        <v>3.6</v>
      </c>
      <c r="N1244">
        <f>Table2[[#This Row],[Auto Arima]]-Table2[[#This Row],[Actual]]</f>
        <v>-0.16860452993070973</v>
      </c>
      <c r="O1244">
        <f>_xlfn.NORM.DIST(Table2[[#This Row],[Bias_Arima]],AVERAGE(Table2[Bias_Arima]),_xlfn.STDEV.P(Table2[Bias_Arima]),FALSE)</f>
        <v>0.68091561775124587</v>
      </c>
      <c r="P1244">
        <f>Table2[[#This Row],[WA]]-Table2[[#This Row],[Actual]]</f>
        <v>-0.49999999999999956</v>
      </c>
      <c r="Q1244">
        <f>_xlfn.NORM.DIST(Table2[[#This Row],[Bias_WA]],AVERAGE(Table2[Bias_WA]),_xlfn.STDEV.P(Table2[Bias_WA]),FALSE)</f>
        <v>0.69538607388356455</v>
      </c>
      <c r="R1244">
        <f>ABS(Table2[[#This Row],[Bias_Arima]])</f>
        <v>0.16860452993070973</v>
      </c>
      <c r="S1244">
        <f>ABS(Table2[[#This Row],[Bias_WA]])</f>
        <v>0.49999999999999956</v>
      </c>
    </row>
    <row r="1245" spans="1:19" x14ac:dyDescent="0.2">
      <c r="A1245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goed2022320233</v>
      </c>
      <c r="B1245" t="s">
        <v>30</v>
      </c>
      <c r="C1245" s="3">
        <v>44743</v>
      </c>
      <c r="D1245" s="3">
        <v>45108</v>
      </c>
      <c r="E1245">
        <v>4</v>
      </c>
      <c r="F1245">
        <v>3.3203731915143671</v>
      </c>
      <c r="G1245">
        <v>3.8</v>
      </c>
      <c r="H1245">
        <v>0.47962680848563233</v>
      </c>
      <c r="I1245">
        <v>12.621758118042949</v>
      </c>
      <c r="J1245">
        <v>-0.47962680848563233</v>
      </c>
      <c r="K1245">
        <f>_xlfn.NORM.DIST(Table2[[#This Row],[Bias_RF]],AVERAGE(Table2[Bias_RF]),_xlfn.STDEV.P(Table2[Bias_RF]),FALSE)</f>
        <v>0.52985105797549703</v>
      </c>
      <c r="L1245">
        <f>VLOOKUP(Table2[[#This Row],[Key]],[1]!Table1[#Data],7,0)</f>
        <v>4.0217273940539897</v>
      </c>
      <c r="M1245">
        <f>VLOOKUP(Table2[[#This Row],[Key]],[1]!Table1[#Data],8,0)</f>
        <v>3.5666666666666602</v>
      </c>
      <c r="N1245">
        <f>Table2[[#This Row],[Auto Arima]]-Table2[[#This Row],[Actual]]</f>
        <v>0.22172739405398989</v>
      </c>
      <c r="O1245">
        <f>_xlfn.NORM.DIST(Table2[[#This Row],[Bias_Arima]],AVERAGE(Table2[Bias_Arima]),_xlfn.STDEV.P(Table2[Bias_Arima]),FALSE)</f>
        <v>0.54426521168625996</v>
      </c>
      <c r="P1245">
        <f>Table2[[#This Row],[WA]]-Table2[[#This Row],[Actual]]</f>
        <v>-0.23333333333333961</v>
      </c>
      <c r="Q1245">
        <f>_xlfn.NORM.DIST(Table2[[#This Row],[Bias_WA]],AVERAGE(Table2[Bias_WA]),_xlfn.STDEV.P(Table2[Bias_WA]),FALSE)</f>
        <v>0.55904511038871019</v>
      </c>
      <c r="R1245">
        <f>ABS(Table2[[#This Row],[Bias_Arima]])</f>
        <v>0.22172739405398989</v>
      </c>
      <c r="S1245">
        <f>ABS(Table2[[#This Row],[Bias_WA]])</f>
        <v>0.23333333333333961</v>
      </c>
    </row>
    <row r="1246" spans="1:19" x14ac:dyDescent="0.2">
      <c r="A1246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goed2022320234</v>
      </c>
      <c r="B1246" t="s">
        <v>30</v>
      </c>
      <c r="C1246" s="3">
        <v>44743</v>
      </c>
      <c r="D1246" s="3">
        <v>45200</v>
      </c>
      <c r="E1246">
        <v>5</v>
      </c>
      <c r="F1246">
        <v>3.3203731915143671</v>
      </c>
      <c r="G1246">
        <v>4.0999999999999996</v>
      </c>
      <c r="H1246">
        <v>0.77962680848563215</v>
      </c>
      <c r="I1246">
        <v>19.015288011844689</v>
      </c>
      <c r="J1246">
        <v>-0.77962680848563215</v>
      </c>
      <c r="K1246">
        <f>_xlfn.NORM.DIST(Table2[[#This Row],[Bias_RF]],AVERAGE(Table2[Bias_RF]),_xlfn.STDEV.P(Table2[Bias_RF]),FALSE)</f>
        <v>0.53777836299629633</v>
      </c>
      <c r="L1246">
        <f>VLOOKUP(Table2[[#This Row],[Key]],[1]!Table1[#Data],7,0)</f>
        <v>4.2345286484922999</v>
      </c>
      <c r="M1246">
        <f>VLOOKUP(Table2[[#This Row],[Key]],[1]!Table1[#Data],8,0)</f>
        <v>3.6</v>
      </c>
      <c r="N1246">
        <f>Table2[[#This Row],[Auto Arima]]-Table2[[#This Row],[Actual]]</f>
        <v>0.13452864849230028</v>
      </c>
      <c r="O1246">
        <f>_xlfn.NORM.DIST(Table2[[#This Row],[Bias_Arima]],AVERAGE(Table2[Bias_Arima]),_xlfn.STDEV.P(Table2[Bias_Arima]),FALSE)</f>
        <v>0.59465412177356392</v>
      </c>
      <c r="P1246">
        <f>Table2[[#This Row],[WA]]-Table2[[#This Row],[Actual]]</f>
        <v>-0.49999999999999956</v>
      </c>
      <c r="Q1246">
        <f>_xlfn.NORM.DIST(Table2[[#This Row],[Bias_WA]],AVERAGE(Table2[Bias_WA]),_xlfn.STDEV.P(Table2[Bias_WA]),FALSE)</f>
        <v>0.69538607388356455</v>
      </c>
      <c r="R1246">
        <f>ABS(Table2[[#This Row],[Bias_Arima]])</f>
        <v>0.13452864849230028</v>
      </c>
      <c r="S1246">
        <f>ABS(Table2[[#This Row],[Bias_WA]])</f>
        <v>0.49999999999999956</v>
      </c>
    </row>
    <row r="1247" spans="1:19" x14ac:dyDescent="0.2">
      <c r="A1247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goed2022320241</v>
      </c>
      <c r="B1247" t="s">
        <v>30</v>
      </c>
      <c r="C1247" s="3">
        <v>44743</v>
      </c>
      <c r="D1247" s="3">
        <v>45292</v>
      </c>
      <c r="E1247">
        <v>6</v>
      </c>
      <c r="F1247">
        <v>3.3203731915143671</v>
      </c>
      <c r="G1247">
        <v>4.2</v>
      </c>
      <c r="H1247">
        <v>0.87962680848563268</v>
      </c>
      <c r="I1247">
        <v>20.943495440134111</v>
      </c>
      <c r="J1247">
        <v>-0.87962680848563268</v>
      </c>
      <c r="K1247">
        <f>_xlfn.NORM.DIST(Table2[[#This Row],[Bias_RF]],AVERAGE(Table2[Bias_RF]),_xlfn.STDEV.P(Table2[Bias_RF]),FALSE)</f>
        <v>0.52061058060766041</v>
      </c>
      <c r="L1247">
        <f>VLOOKUP(Table2[[#This Row],[Key]],[1]!Table1[#Data],7,0)</f>
        <v>4.7253053911495098</v>
      </c>
      <c r="M1247">
        <f>VLOOKUP(Table2[[#This Row],[Key]],[1]!Table1[#Data],8,0)</f>
        <v>3.93333333333333</v>
      </c>
      <c r="N1247">
        <f>Table2[[#This Row],[Auto Arima]]-Table2[[#This Row],[Actual]]</f>
        <v>0.52530539114950958</v>
      </c>
      <c r="O1247">
        <f>_xlfn.NORM.DIST(Table2[[#This Row],[Bias_Arima]],AVERAGE(Table2[Bias_Arima]),_xlfn.STDEV.P(Table2[Bias_Arima]),FALSE)</f>
        <v>0.33642637981273771</v>
      </c>
      <c r="P1247">
        <f>Table2[[#This Row],[WA]]-Table2[[#This Row],[Actual]]</f>
        <v>-0.26666666666667016</v>
      </c>
      <c r="Q1247">
        <f>_xlfn.NORM.DIST(Table2[[#This Row],[Bias_WA]],AVERAGE(Table2[Bias_WA]),_xlfn.STDEV.P(Table2[Bias_WA]),FALSE)</f>
        <v>0.58167521131528244</v>
      </c>
      <c r="R1247">
        <f>ABS(Table2[[#This Row],[Bias_Arima]])</f>
        <v>0.52530539114950958</v>
      </c>
      <c r="S1247">
        <f>ABS(Table2[[#This Row],[Bias_WA]])</f>
        <v>0.26666666666667016</v>
      </c>
    </row>
    <row r="1248" spans="1:19" x14ac:dyDescent="0.2">
      <c r="A1248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goed2022320242</v>
      </c>
      <c r="B1248" t="s">
        <v>30</v>
      </c>
      <c r="C1248" s="3">
        <v>44743</v>
      </c>
      <c r="D1248" s="3">
        <v>45383</v>
      </c>
      <c r="E1248">
        <v>7</v>
      </c>
      <c r="F1248">
        <v>3.3203731915143671</v>
      </c>
      <c r="G1248">
        <v>3.8</v>
      </c>
      <c r="H1248">
        <v>0.47962680848563233</v>
      </c>
      <c r="I1248">
        <v>12.621758118042949</v>
      </c>
      <c r="J1248">
        <v>-0.47962680848563233</v>
      </c>
      <c r="K1248">
        <f>_xlfn.NORM.DIST(Table2[[#This Row],[Bias_RF]],AVERAGE(Table2[Bias_RF]),_xlfn.STDEV.P(Table2[Bias_RF]),FALSE)</f>
        <v>0.52985105797549703</v>
      </c>
      <c r="L1248">
        <f>VLOOKUP(Table2[[#This Row],[Key]],[1]!Table1[#Data],7,0)</f>
        <v>4.1624998314452197</v>
      </c>
      <c r="M1248">
        <f>VLOOKUP(Table2[[#This Row],[Key]],[1]!Table1[#Data],8,0)</f>
        <v>3.6</v>
      </c>
      <c r="N1248">
        <f>Table2[[#This Row],[Auto Arima]]-Table2[[#This Row],[Actual]]</f>
        <v>0.36249983144521991</v>
      </c>
      <c r="O1248">
        <f>_xlfn.NORM.DIST(Table2[[#This Row],[Bias_Arima]],AVERAGE(Table2[Bias_Arima]),_xlfn.STDEV.P(Table2[Bias_Arima]),FALSE)</f>
        <v>0.45022537139651819</v>
      </c>
      <c r="P1248">
        <f>Table2[[#This Row],[WA]]-Table2[[#This Row],[Actual]]</f>
        <v>-0.19999999999999973</v>
      </c>
      <c r="Q1248">
        <f>_xlfn.NORM.DIST(Table2[[#This Row],[Bias_WA]],AVERAGE(Table2[Bias_WA]),_xlfn.STDEV.P(Table2[Bias_WA]),FALSE)</f>
        <v>0.53539486850278672</v>
      </c>
      <c r="R1248">
        <f>ABS(Table2[[#This Row],[Bias_Arima]])</f>
        <v>0.36249983144521991</v>
      </c>
      <c r="S1248">
        <f>ABS(Table2[[#This Row],[Bias_WA]])</f>
        <v>0.19999999999999973</v>
      </c>
    </row>
    <row r="1249" spans="1:19" x14ac:dyDescent="0.2">
      <c r="A1249" t="str">
        <f>CONCATENATE(Table2[[#This Row],[Sector]],YEAR(Table2[[#This Row],[Cutoff]]),ROUNDUP(MONTH(Table2[[#This Row],[Cutoff]])/3,0),YEAR(Table2[[#This Row],[TargetDate]]),ROUNDUP(MONTH(Table2[[#This Row],[TargetDate]])/3,0))</f>
        <v>L Verhuur en handel van onroerend goed2022320243</v>
      </c>
      <c r="B1249" t="s">
        <v>30</v>
      </c>
      <c r="C1249" s="3">
        <v>44743</v>
      </c>
      <c r="D1249" s="3">
        <v>45474</v>
      </c>
      <c r="E1249">
        <v>8</v>
      </c>
      <c r="F1249">
        <v>3.3203731915143671</v>
      </c>
      <c r="G1249">
        <v>3.4</v>
      </c>
      <c r="H1249">
        <v>7.9626808485632417E-2</v>
      </c>
      <c r="I1249">
        <v>2.341964955459777</v>
      </c>
      <c r="J1249">
        <v>-7.9626808485632417E-2</v>
      </c>
      <c r="K1249">
        <f>_xlfn.NORM.DIST(Table2[[#This Row],[Bias_RF]],AVERAGE(Table2[Bias_RF]),_xlfn.STDEV.P(Table2[Bias_RF]),FALSE)</f>
        <v>0.39982802119893984</v>
      </c>
      <c r="L1249">
        <f>VLOOKUP(Table2[[#This Row],[Key]],[1]!Table1[#Data],7,0)</f>
        <v>4.1452049812949401</v>
      </c>
      <c r="M1249">
        <f>VLOOKUP(Table2[[#This Row],[Key]],[1]!Table1[#Data],8,0)</f>
        <v>3.5666666666666602</v>
      </c>
      <c r="N1249">
        <f>Table2[[#This Row],[Auto Arima]]-Table2[[#This Row],[Actual]]</f>
        <v>0.74520498129494017</v>
      </c>
      <c r="O1249">
        <f>_xlfn.NORM.DIST(Table2[[#This Row],[Bias_Arima]],AVERAGE(Table2[Bias_Arima]),_xlfn.STDEV.P(Table2[Bias_Arima]),FALSE)</f>
        <v>0.20078765704956797</v>
      </c>
      <c r="P1249">
        <f>Table2[[#This Row],[WA]]-Table2[[#This Row],[Actual]]</f>
        <v>0.1666666666666603</v>
      </c>
      <c r="Q1249">
        <f>_xlfn.NORM.DIST(Table2[[#This Row],[Bias_WA]],AVERAGE(Table2[Bias_WA]),_xlfn.STDEV.P(Table2[Bias_WA]),FALSE)</f>
        <v>0.26339324325908497</v>
      </c>
      <c r="R1249">
        <f>ABS(Table2[[#This Row],[Bias_Arima]])</f>
        <v>0.74520498129494017</v>
      </c>
      <c r="S1249">
        <f>ABS(Table2[[#This Row],[Bias_WA]])</f>
        <v>0.1666666666666603</v>
      </c>
    </row>
    <row r="1250" spans="1:19" x14ac:dyDescent="0.2">
      <c r="A125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diensten2019320194</v>
      </c>
      <c r="B1250" t="s">
        <v>31</v>
      </c>
      <c r="C1250" s="3">
        <v>43647</v>
      </c>
      <c r="D1250" s="3">
        <v>43739</v>
      </c>
      <c r="E1250">
        <v>1</v>
      </c>
      <c r="F1250">
        <v>2.9370869047619048</v>
      </c>
      <c r="G1250">
        <v>3.1</v>
      </c>
      <c r="H1250">
        <v>0.1629130952380953</v>
      </c>
      <c r="I1250">
        <v>5.2552611367127504</v>
      </c>
      <c r="J1250">
        <v>-0.1629130952380953</v>
      </c>
      <c r="K1250">
        <f>_xlfn.NORM.DIST(Table2[[#This Row],[Bias_RF]],AVERAGE(Table2[Bias_RF]),_xlfn.STDEV.P(Table2[Bias_RF]),FALSE)</f>
        <v>0.43455375981129118</v>
      </c>
      <c r="L1250">
        <f>VLOOKUP(Table2[[#This Row],[Key]],[1]!Table1[#Data],7,0)</f>
        <v>3.1743000002644899</v>
      </c>
      <c r="M1250">
        <f>VLOOKUP(Table2[[#This Row],[Key]],[1]!Table1[#Data],8,0)</f>
        <v>2.8333333333333299</v>
      </c>
      <c r="N1250">
        <f>Table2[[#This Row],[Auto Arima]]-Table2[[#This Row],[Actual]]</f>
        <v>7.4300000264489796E-2</v>
      </c>
      <c r="O1250">
        <f>_xlfn.NORM.DIST(Table2[[#This Row],[Bias_Arima]],AVERAGE(Table2[Bias_Arima]),_xlfn.STDEV.P(Table2[Bias_Arima]),FALSE)</f>
        <v>0.6240332032228596</v>
      </c>
      <c r="P1250">
        <f>Table2[[#This Row],[WA]]-Table2[[#This Row],[Actual]]</f>
        <v>-0.26666666666667016</v>
      </c>
      <c r="Q1250">
        <f>_xlfn.NORM.DIST(Table2[[#This Row],[Bias_WA]],AVERAGE(Table2[Bias_WA]),_xlfn.STDEV.P(Table2[Bias_WA]),FALSE)</f>
        <v>0.58167521131528244</v>
      </c>
      <c r="R1250">
        <f>ABS(Table2[[#This Row],[Bias_Arima]])</f>
        <v>7.4300000264489796E-2</v>
      </c>
      <c r="S1250">
        <f>ABS(Table2[[#This Row],[Bias_WA]])</f>
        <v>0.26666666666667016</v>
      </c>
    </row>
    <row r="1251" spans="1:19" x14ac:dyDescent="0.2">
      <c r="A125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diensten2019320201</v>
      </c>
      <c r="B1251" t="s">
        <v>31</v>
      </c>
      <c r="C1251" s="3">
        <v>43647</v>
      </c>
      <c r="D1251" s="3">
        <v>43831</v>
      </c>
      <c r="E1251">
        <v>2</v>
      </c>
      <c r="F1251">
        <v>3.083013095238095</v>
      </c>
      <c r="G1251">
        <v>3.6</v>
      </c>
      <c r="H1251">
        <v>0.51698690476190512</v>
      </c>
      <c r="I1251">
        <v>14.360747354497359</v>
      </c>
      <c r="J1251">
        <v>-0.51698690476190512</v>
      </c>
      <c r="K1251">
        <f>_xlfn.NORM.DIST(Table2[[#This Row],[Bias_RF]],AVERAGE(Table2[Bias_RF]),_xlfn.STDEV.P(Table2[Bias_RF]),FALSE)</f>
        <v>0.53572363271303192</v>
      </c>
      <c r="L1251">
        <f>VLOOKUP(Table2[[#This Row],[Key]],[1]!Table1[#Data],7,0)</f>
        <v>3.0388530384251702</v>
      </c>
      <c r="M1251">
        <f>VLOOKUP(Table2[[#This Row],[Key]],[1]!Table1[#Data],8,0)</f>
        <v>3.0999999999999899</v>
      </c>
      <c r="N1251">
        <f>Table2[[#This Row],[Auto Arima]]-Table2[[#This Row],[Actual]]</f>
        <v>-0.56114696157482991</v>
      </c>
      <c r="O1251">
        <f>_xlfn.NORM.DIST(Table2[[#This Row],[Bias_Arima]],AVERAGE(Table2[Bias_Arima]),_xlfn.STDEV.P(Table2[Bias_Arima]),FALSE)</f>
        <v>0.54515955318080134</v>
      </c>
      <c r="P1251">
        <f>Table2[[#This Row],[WA]]-Table2[[#This Row],[Actual]]</f>
        <v>-0.50000000000001021</v>
      </c>
      <c r="Q1251">
        <f>_xlfn.NORM.DIST(Table2[[#This Row],[Bias_WA]],AVERAGE(Table2[Bias_WA]),_xlfn.STDEV.P(Table2[Bias_WA]),FALSE)</f>
        <v>0.69538607388356755</v>
      </c>
      <c r="R1251">
        <f>ABS(Table2[[#This Row],[Bias_Arima]])</f>
        <v>0.56114696157482991</v>
      </c>
      <c r="S1251">
        <f>ABS(Table2[[#This Row],[Bias_WA]])</f>
        <v>0.50000000000001021</v>
      </c>
    </row>
    <row r="1252" spans="1:19" x14ac:dyDescent="0.2">
      <c r="A125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diensten2019320202</v>
      </c>
      <c r="B1252" t="s">
        <v>31</v>
      </c>
      <c r="C1252" s="3">
        <v>43647</v>
      </c>
      <c r="D1252" s="3">
        <v>43922</v>
      </c>
      <c r="E1252">
        <v>3</v>
      </c>
      <c r="F1252">
        <v>2.782834523809524</v>
      </c>
      <c r="G1252">
        <v>2.9</v>
      </c>
      <c r="H1252">
        <v>0.1171654761904759</v>
      </c>
      <c r="I1252">
        <v>4.0401888341543417</v>
      </c>
      <c r="J1252">
        <v>-0.1171654761904759</v>
      </c>
      <c r="K1252">
        <f>_xlfn.NORM.DIST(Table2[[#This Row],[Bias_RF]],AVERAGE(Table2[Bias_RF]),_xlfn.STDEV.P(Table2[Bias_RF]),FALSE)</f>
        <v>0.41578907692195261</v>
      </c>
      <c r="L1252">
        <f>VLOOKUP(Table2[[#This Row],[Key]],[1]!Table1[#Data],7,0)</f>
        <v>2.9959415094419599</v>
      </c>
      <c r="M1252">
        <f>VLOOKUP(Table2[[#This Row],[Key]],[1]!Table1[#Data],8,0)</f>
        <v>2.7666666666666599</v>
      </c>
      <c r="N1252">
        <f>Table2[[#This Row],[Auto Arima]]-Table2[[#This Row],[Actual]]</f>
        <v>9.5941509441960005E-2</v>
      </c>
      <c r="O1252">
        <f>_xlfn.NORM.DIST(Table2[[#This Row],[Bias_Arima]],AVERAGE(Table2[Bias_Arima]),_xlfn.STDEV.P(Table2[Bias_Arima]),FALSE)</f>
        <v>0.61405967805574624</v>
      </c>
      <c r="P1252">
        <f>Table2[[#This Row],[WA]]-Table2[[#This Row],[Actual]]</f>
        <v>-0.13333333333333997</v>
      </c>
      <c r="Q1252">
        <f>_xlfn.NORM.DIST(Table2[[#This Row],[Bias_WA]],AVERAGE(Table2[Bias_WA]),_xlfn.STDEV.P(Table2[Bias_WA]),FALSE)</f>
        <v>0.48586103217619403</v>
      </c>
      <c r="R1252">
        <f>ABS(Table2[[#This Row],[Bias_Arima]])</f>
        <v>9.5941509441960005E-2</v>
      </c>
      <c r="S1252">
        <f>ABS(Table2[[#This Row],[Bias_WA]])</f>
        <v>0.13333333333333997</v>
      </c>
    </row>
    <row r="1253" spans="1:19" x14ac:dyDescent="0.2">
      <c r="A125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diensten2019320203</v>
      </c>
      <c r="B1253" t="s">
        <v>31</v>
      </c>
      <c r="C1253" s="3">
        <v>43647</v>
      </c>
      <c r="D1253" s="3">
        <v>44013</v>
      </c>
      <c r="E1253">
        <v>4</v>
      </c>
      <c r="F1253">
        <v>2.782834523809524</v>
      </c>
      <c r="G1253">
        <v>2.9</v>
      </c>
      <c r="H1253">
        <v>0.1171654761904759</v>
      </c>
      <c r="I1253">
        <v>4.0401888341543417</v>
      </c>
      <c r="J1253">
        <v>-0.1171654761904759</v>
      </c>
      <c r="K1253">
        <f>_xlfn.NORM.DIST(Table2[[#This Row],[Bias_RF]],AVERAGE(Table2[Bias_RF]),_xlfn.STDEV.P(Table2[Bias_RF]),FALSE)</f>
        <v>0.41578907692195261</v>
      </c>
      <c r="L1253">
        <f>VLOOKUP(Table2[[#This Row],[Key]],[1]!Table1[#Data],7,0)</f>
        <v>2.7959415094419602</v>
      </c>
      <c r="M1253">
        <f>VLOOKUP(Table2[[#This Row],[Key]],[1]!Table1[#Data],8,0)</f>
        <v>2.6333333333333302</v>
      </c>
      <c r="N1253">
        <f>Table2[[#This Row],[Auto Arima]]-Table2[[#This Row],[Actual]]</f>
        <v>-0.10405849055803973</v>
      </c>
      <c r="O1253">
        <f>_xlfn.NORM.DIST(Table2[[#This Row],[Bias_Arima]],AVERAGE(Table2[Bias_Arima]),_xlfn.STDEV.P(Table2[Bias_Arima]),FALSE)</f>
        <v>0.67656377515590671</v>
      </c>
      <c r="P1253">
        <f>Table2[[#This Row],[WA]]-Table2[[#This Row],[Actual]]</f>
        <v>-0.26666666666666972</v>
      </c>
      <c r="Q1253">
        <f>_xlfn.NORM.DIST(Table2[[#This Row],[Bias_WA]],AVERAGE(Table2[Bias_WA]),_xlfn.STDEV.P(Table2[Bias_WA]),FALSE)</f>
        <v>0.5816752113152821</v>
      </c>
      <c r="R1253">
        <f>ABS(Table2[[#This Row],[Bias_Arima]])</f>
        <v>0.10405849055803973</v>
      </c>
      <c r="S1253">
        <f>ABS(Table2[[#This Row],[Bias_WA]])</f>
        <v>0.26666666666666972</v>
      </c>
    </row>
    <row r="1254" spans="1:19" x14ac:dyDescent="0.2">
      <c r="A125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diensten2019320204</v>
      </c>
      <c r="B1254" t="s">
        <v>31</v>
      </c>
      <c r="C1254" s="3">
        <v>43647</v>
      </c>
      <c r="D1254" s="3">
        <v>44105</v>
      </c>
      <c r="E1254">
        <v>5</v>
      </c>
      <c r="F1254">
        <v>2.7902345238095232</v>
      </c>
      <c r="G1254">
        <v>3.3</v>
      </c>
      <c r="H1254">
        <v>0.50976547619047663</v>
      </c>
      <c r="I1254">
        <v>15.44743867243869</v>
      </c>
      <c r="J1254">
        <v>-0.50976547619047663</v>
      </c>
      <c r="K1254">
        <f>_xlfn.NORM.DIST(Table2[[#This Row],[Bias_RF]],AVERAGE(Table2[Bias_RF]),_xlfn.STDEV.P(Table2[Bias_RF]),FALSE)</f>
        <v>0.53469223637690477</v>
      </c>
      <c r="L1254">
        <f>VLOOKUP(Table2[[#This Row],[Key]],[1]!Table1[#Data],7,0)</f>
        <v>3.1702415097064498</v>
      </c>
      <c r="M1254">
        <f>VLOOKUP(Table2[[#This Row],[Key]],[1]!Table1[#Data],8,0)</f>
        <v>2.8333333333333299</v>
      </c>
      <c r="N1254">
        <f>Table2[[#This Row],[Auto Arima]]-Table2[[#This Row],[Actual]]</f>
        <v>-0.12975849029355002</v>
      </c>
      <c r="O1254">
        <f>_xlfn.NORM.DIST(Table2[[#This Row],[Bias_Arima]],AVERAGE(Table2[Bias_Arima]),_xlfn.STDEV.P(Table2[Bias_Arima]),FALSE)</f>
        <v>0.67928026921459816</v>
      </c>
      <c r="P1254">
        <f>Table2[[#This Row],[WA]]-Table2[[#This Row],[Actual]]</f>
        <v>-0.46666666666666989</v>
      </c>
      <c r="Q1254">
        <f>_xlfn.NORM.DIST(Table2[[#This Row],[Bias_WA]],AVERAGE(Table2[Bias_WA]),_xlfn.STDEV.P(Table2[Bias_WA]),FALSE)</f>
        <v>0.68511725896976461</v>
      </c>
      <c r="R1254">
        <f>ABS(Table2[[#This Row],[Bias_Arima]])</f>
        <v>0.12975849029355002</v>
      </c>
      <c r="S1254">
        <f>ABS(Table2[[#This Row],[Bias_WA]])</f>
        <v>0.46666666666666989</v>
      </c>
    </row>
    <row r="1255" spans="1:19" x14ac:dyDescent="0.2">
      <c r="A125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diensten2019320211</v>
      </c>
      <c r="B1255" t="s">
        <v>31</v>
      </c>
      <c r="C1255" s="3">
        <v>43647</v>
      </c>
      <c r="D1255" s="3">
        <v>44197</v>
      </c>
      <c r="E1255">
        <v>6</v>
      </c>
      <c r="F1255">
        <v>2.9608440476190472</v>
      </c>
      <c r="G1255">
        <v>3.2</v>
      </c>
      <c r="H1255">
        <v>0.23915595238095341</v>
      </c>
      <c r="I1255">
        <v>7.4736235119047949</v>
      </c>
      <c r="J1255">
        <v>-0.23915595238095341</v>
      </c>
      <c r="K1255">
        <f>_xlfn.NORM.DIST(Table2[[#This Row],[Bias_RF]],AVERAGE(Table2[Bias_RF]),_xlfn.STDEV.P(Table2[Bias_RF]),FALSE)</f>
        <v>0.46367822488450977</v>
      </c>
      <c r="L1255">
        <f>VLOOKUP(Table2[[#This Row],[Key]],[1]!Table1[#Data],7,0)</f>
        <v>2.93669164710075</v>
      </c>
      <c r="M1255">
        <f>VLOOKUP(Table2[[#This Row],[Key]],[1]!Table1[#Data],8,0)</f>
        <v>3.0999999999999899</v>
      </c>
      <c r="N1255">
        <f>Table2[[#This Row],[Auto Arima]]-Table2[[#This Row],[Actual]]</f>
        <v>-0.26330835289925014</v>
      </c>
      <c r="O1255">
        <f>_xlfn.NORM.DIST(Table2[[#This Row],[Bias_Arima]],AVERAGE(Table2[Bias_Arima]),_xlfn.STDEV.P(Table2[Bias_Arima]),FALSE)</f>
        <v>0.67241650539332587</v>
      </c>
      <c r="P1255">
        <f>Table2[[#This Row],[WA]]-Table2[[#This Row],[Actual]]</f>
        <v>-0.1000000000000103</v>
      </c>
      <c r="Q1255">
        <f>_xlfn.NORM.DIST(Table2[[#This Row],[Bias_WA]],AVERAGE(Table2[Bias_WA]),_xlfn.STDEV.P(Table2[Bias_WA]),FALSE)</f>
        <v>0.46038650133888104</v>
      </c>
      <c r="R1255">
        <f>ABS(Table2[[#This Row],[Bias_Arima]])</f>
        <v>0.26330835289925014</v>
      </c>
      <c r="S1255">
        <f>ABS(Table2[[#This Row],[Bias_WA]])</f>
        <v>0.1000000000000103</v>
      </c>
    </row>
    <row r="1256" spans="1:19" x14ac:dyDescent="0.2">
      <c r="A125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diensten2019320212</v>
      </c>
      <c r="B1256" t="s">
        <v>31</v>
      </c>
      <c r="C1256" s="3">
        <v>43647</v>
      </c>
      <c r="D1256" s="3">
        <v>44287</v>
      </c>
      <c r="E1256">
        <v>7</v>
      </c>
      <c r="F1256">
        <v>2.874817857142856</v>
      </c>
      <c r="G1256">
        <v>3.2</v>
      </c>
      <c r="H1256">
        <v>0.32518214285714381</v>
      </c>
      <c r="I1256">
        <v>10.16194196428574</v>
      </c>
      <c r="J1256">
        <v>-0.32518214285714381</v>
      </c>
      <c r="K1256">
        <f>_xlfn.NORM.DIST(Table2[[#This Row],[Bias_RF]],AVERAGE(Table2[Bias_RF]),_xlfn.STDEV.P(Table2[Bias_RF]),FALSE)</f>
        <v>0.49242199844752943</v>
      </c>
      <c r="L1256">
        <f>VLOOKUP(Table2[[#This Row],[Key]],[1]!Table1[#Data],7,0)</f>
        <v>3.21274812474423</v>
      </c>
      <c r="M1256">
        <f>VLOOKUP(Table2[[#This Row],[Key]],[1]!Table1[#Data],8,0)</f>
        <v>2.7666666666666599</v>
      </c>
      <c r="N1256">
        <f>Table2[[#This Row],[Auto Arima]]-Table2[[#This Row],[Actual]]</f>
        <v>1.2748124744229816E-2</v>
      </c>
      <c r="O1256">
        <f>_xlfn.NORM.DIST(Table2[[#This Row],[Bias_Arima]],AVERAGE(Table2[Bias_Arima]),_xlfn.STDEV.P(Table2[Bias_Arima]),FALSE)</f>
        <v>0.64843922451050451</v>
      </c>
      <c r="P1256">
        <f>Table2[[#This Row],[WA]]-Table2[[#This Row],[Actual]]</f>
        <v>-0.43333333333334023</v>
      </c>
      <c r="Q1256">
        <f>_xlfn.NORM.DIST(Table2[[#This Row],[Bias_WA]],AVERAGE(Table2[Bias_WA]),_xlfn.STDEV.P(Table2[Bias_WA]),FALSE)</f>
        <v>0.67261241795071214</v>
      </c>
      <c r="R1256">
        <f>ABS(Table2[[#This Row],[Bias_Arima]])</f>
        <v>1.2748124744229816E-2</v>
      </c>
      <c r="S1256">
        <f>ABS(Table2[[#This Row],[Bias_WA]])</f>
        <v>0.43333333333334023</v>
      </c>
    </row>
    <row r="1257" spans="1:19" x14ac:dyDescent="0.2">
      <c r="A125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diensten2019320213</v>
      </c>
      <c r="B1257" t="s">
        <v>31</v>
      </c>
      <c r="C1257" s="3">
        <v>43647</v>
      </c>
      <c r="D1257" s="3">
        <v>44378</v>
      </c>
      <c r="E1257">
        <v>8</v>
      </c>
      <c r="F1257">
        <v>2.789534523809523</v>
      </c>
      <c r="G1257">
        <v>3.1</v>
      </c>
      <c r="H1257">
        <v>0.3104654761904766</v>
      </c>
      <c r="I1257">
        <v>10.015015360983121</v>
      </c>
      <c r="J1257">
        <v>-0.3104654761904766</v>
      </c>
      <c r="K1257">
        <f>_xlfn.NORM.DIST(Table2[[#This Row],[Bias_RF]],AVERAGE(Table2[Bias_RF]),_xlfn.STDEV.P(Table2[Bias_RF]),FALSE)</f>
        <v>0.48785975864178721</v>
      </c>
      <c r="L1257">
        <f>VLOOKUP(Table2[[#This Row],[Key]],[1]!Table1[#Data],7,0)</f>
        <v>3.0127481247442298</v>
      </c>
      <c r="M1257">
        <f>VLOOKUP(Table2[[#This Row],[Key]],[1]!Table1[#Data],8,0)</f>
        <v>2.6333333333333302</v>
      </c>
      <c r="N1257">
        <f>Table2[[#This Row],[Auto Arima]]-Table2[[#This Row],[Actual]]</f>
        <v>-8.7251875255770273E-2</v>
      </c>
      <c r="O1257">
        <f>_xlfn.NORM.DIST(Table2[[#This Row],[Bias_Arima]],AVERAGE(Table2[Bias_Arima]),_xlfn.STDEV.P(Table2[Bias_Arima]),FALSE)</f>
        <v>0.67409137668001329</v>
      </c>
      <c r="P1257">
        <f>Table2[[#This Row],[WA]]-Table2[[#This Row],[Actual]]</f>
        <v>-0.46666666666666989</v>
      </c>
      <c r="Q1257">
        <f>_xlfn.NORM.DIST(Table2[[#This Row],[Bias_WA]],AVERAGE(Table2[Bias_WA]),_xlfn.STDEV.P(Table2[Bias_WA]),FALSE)</f>
        <v>0.68511725896976461</v>
      </c>
      <c r="R1257">
        <f>ABS(Table2[[#This Row],[Bias_Arima]])</f>
        <v>8.7251875255770273E-2</v>
      </c>
      <c r="S1257">
        <f>ABS(Table2[[#This Row],[Bias_WA]])</f>
        <v>0.46666666666666989</v>
      </c>
    </row>
    <row r="1258" spans="1:19" x14ac:dyDescent="0.2">
      <c r="A125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diensten2019420201</v>
      </c>
      <c r="B1258" t="s">
        <v>31</v>
      </c>
      <c r="C1258" s="3">
        <v>43739</v>
      </c>
      <c r="D1258" s="3">
        <v>43831</v>
      </c>
      <c r="E1258">
        <v>1</v>
      </c>
      <c r="F1258">
        <v>3.1007183122433122</v>
      </c>
      <c r="G1258">
        <v>3.6</v>
      </c>
      <c r="H1258">
        <v>0.49928168775668791</v>
      </c>
      <c r="I1258">
        <v>13.86893577101911</v>
      </c>
      <c r="J1258">
        <v>-0.49928168775668791</v>
      </c>
      <c r="K1258">
        <f>_xlfn.NORM.DIST(Table2[[#This Row],[Bias_RF]],AVERAGE(Table2[Bias_RF]),_xlfn.STDEV.P(Table2[Bias_RF]),FALSE)</f>
        <v>0.53310591221455939</v>
      </c>
      <c r="L1258">
        <f>VLOOKUP(Table2[[#This Row],[Key]],[1]!Table1[#Data],7,0)</f>
        <v>3.0223936975420802</v>
      </c>
      <c r="M1258">
        <f>VLOOKUP(Table2[[#This Row],[Key]],[1]!Table1[#Data],8,0)</f>
        <v>3.0999999999999899</v>
      </c>
      <c r="N1258">
        <f>Table2[[#This Row],[Auto Arima]]-Table2[[#This Row],[Actual]]</f>
        <v>-0.57760630245791988</v>
      </c>
      <c r="O1258">
        <f>_xlfn.NORM.DIST(Table2[[#This Row],[Bias_Arima]],AVERAGE(Table2[Bias_Arima]),_xlfn.STDEV.P(Table2[Bias_Arima]),FALSE)</f>
        <v>0.53483016400887562</v>
      </c>
      <c r="P1258">
        <f>Table2[[#This Row],[WA]]-Table2[[#This Row],[Actual]]</f>
        <v>-0.50000000000001021</v>
      </c>
      <c r="Q1258">
        <f>_xlfn.NORM.DIST(Table2[[#This Row],[Bias_WA]],AVERAGE(Table2[Bias_WA]),_xlfn.STDEV.P(Table2[Bias_WA]),FALSE)</f>
        <v>0.69538607388356755</v>
      </c>
      <c r="R1258">
        <f>ABS(Table2[[#This Row],[Bias_Arima]])</f>
        <v>0.57760630245791988</v>
      </c>
      <c r="S1258">
        <f>ABS(Table2[[#This Row],[Bias_WA]])</f>
        <v>0.50000000000001021</v>
      </c>
    </row>
    <row r="1259" spans="1:19" x14ac:dyDescent="0.2">
      <c r="A125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diensten2019420202</v>
      </c>
      <c r="B1259" t="s">
        <v>31</v>
      </c>
      <c r="C1259" s="3">
        <v>43739</v>
      </c>
      <c r="D1259" s="3">
        <v>43922</v>
      </c>
      <c r="E1259">
        <v>2</v>
      </c>
      <c r="F1259">
        <v>2.806935772560772</v>
      </c>
      <c r="G1259">
        <v>2.9</v>
      </c>
      <c r="H1259">
        <v>9.3064227439227931E-2</v>
      </c>
      <c r="I1259">
        <v>3.2091112910078601</v>
      </c>
      <c r="J1259">
        <v>-9.3064227439227931E-2</v>
      </c>
      <c r="K1259">
        <f>_xlfn.NORM.DIST(Table2[[#This Row],[Bias_RF]],AVERAGE(Table2[Bias_RF]),_xlfn.STDEV.P(Table2[Bias_RF]),FALSE)</f>
        <v>0.40559259404094566</v>
      </c>
      <c r="L1259">
        <f>VLOOKUP(Table2[[#This Row],[Key]],[1]!Table1[#Data],7,0)</f>
        <v>2.9971572293125202</v>
      </c>
      <c r="M1259">
        <f>VLOOKUP(Table2[[#This Row],[Key]],[1]!Table1[#Data],8,0)</f>
        <v>2.7666666666666599</v>
      </c>
      <c r="N1259">
        <f>Table2[[#This Row],[Auto Arima]]-Table2[[#This Row],[Actual]]</f>
        <v>9.7157229312520244E-2</v>
      </c>
      <c r="O1259">
        <f>_xlfn.NORM.DIST(Table2[[#This Row],[Bias_Arima]],AVERAGE(Table2[Bias_Arima]),_xlfn.STDEV.P(Table2[Bias_Arima]),FALSE)</f>
        <v>0.61347933250978859</v>
      </c>
      <c r="P1259">
        <f>Table2[[#This Row],[WA]]-Table2[[#This Row],[Actual]]</f>
        <v>-0.13333333333333997</v>
      </c>
      <c r="Q1259">
        <f>_xlfn.NORM.DIST(Table2[[#This Row],[Bias_WA]],AVERAGE(Table2[Bias_WA]),_xlfn.STDEV.P(Table2[Bias_WA]),FALSE)</f>
        <v>0.48586103217619403</v>
      </c>
      <c r="R1259">
        <f>ABS(Table2[[#This Row],[Bias_Arima]])</f>
        <v>9.7157229312520244E-2</v>
      </c>
      <c r="S1259">
        <f>ABS(Table2[[#This Row],[Bias_WA]])</f>
        <v>0.13333333333333997</v>
      </c>
    </row>
    <row r="1260" spans="1:19" x14ac:dyDescent="0.2">
      <c r="A126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diensten2019420203</v>
      </c>
      <c r="B1260" t="s">
        <v>31</v>
      </c>
      <c r="C1260" s="3">
        <v>43739</v>
      </c>
      <c r="D1260" s="3">
        <v>44013</v>
      </c>
      <c r="E1260">
        <v>3</v>
      </c>
      <c r="F1260">
        <v>2.806935772560772</v>
      </c>
      <c r="G1260">
        <v>2.9</v>
      </c>
      <c r="H1260">
        <v>9.3064227439227931E-2</v>
      </c>
      <c r="I1260">
        <v>3.2091112910078601</v>
      </c>
      <c r="J1260">
        <v>-9.3064227439227931E-2</v>
      </c>
      <c r="K1260">
        <f>_xlfn.NORM.DIST(Table2[[#This Row],[Bias_RF]],AVERAGE(Table2[Bias_RF]),_xlfn.STDEV.P(Table2[Bias_RF]),FALSE)</f>
        <v>0.40559259404094566</v>
      </c>
      <c r="L1260">
        <f>VLOOKUP(Table2[[#This Row],[Key]],[1]!Table1[#Data],7,0)</f>
        <v>2.79715722931252</v>
      </c>
      <c r="M1260">
        <f>VLOOKUP(Table2[[#This Row],[Key]],[1]!Table1[#Data],8,0)</f>
        <v>2.6333333333333302</v>
      </c>
      <c r="N1260">
        <f>Table2[[#This Row],[Auto Arima]]-Table2[[#This Row],[Actual]]</f>
        <v>-0.10284277068747993</v>
      </c>
      <c r="O1260">
        <f>_xlfn.NORM.DIST(Table2[[#This Row],[Bias_Arima]],AVERAGE(Table2[Bias_Arima]),_xlfn.STDEV.P(Table2[Bias_Arima]),FALSE)</f>
        <v>0.67640330272257221</v>
      </c>
      <c r="P1260">
        <f>Table2[[#This Row],[WA]]-Table2[[#This Row],[Actual]]</f>
        <v>-0.26666666666666972</v>
      </c>
      <c r="Q1260">
        <f>_xlfn.NORM.DIST(Table2[[#This Row],[Bias_WA]],AVERAGE(Table2[Bias_WA]),_xlfn.STDEV.P(Table2[Bias_WA]),FALSE)</f>
        <v>0.5816752113152821</v>
      </c>
      <c r="R1260">
        <f>ABS(Table2[[#This Row],[Bias_Arima]])</f>
        <v>0.10284277068747993</v>
      </c>
      <c r="S1260">
        <f>ABS(Table2[[#This Row],[Bias_WA]])</f>
        <v>0.26666666666666972</v>
      </c>
    </row>
    <row r="1261" spans="1:19" x14ac:dyDescent="0.2">
      <c r="A126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diensten2019420204</v>
      </c>
      <c r="B1261" t="s">
        <v>31</v>
      </c>
      <c r="C1261" s="3">
        <v>43739</v>
      </c>
      <c r="D1261" s="3">
        <v>44105</v>
      </c>
      <c r="E1261">
        <v>4</v>
      </c>
      <c r="F1261">
        <v>2.8207857725607721</v>
      </c>
      <c r="G1261">
        <v>3.3</v>
      </c>
      <c r="H1261">
        <v>0.47921422743922809</v>
      </c>
      <c r="I1261">
        <v>14.52164325573419</v>
      </c>
      <c r="J1261">
        <v>-0.47921422743922809</v>
      </c>
      <c r="K1261">
        <f>_xlfn.NORM.DIST(Table2[[#This Row],[Bias_RF]],AVERAGE(Table2[Bias_RF]),_xlfn.STDEV.P(Table2[Bias_RF]),FALSE)</f>
        <v>0.52977884722913737</v>
      </c>
      <c r="L1261">
        <f>VLOOKUP(Table2[[#This Row],[Key]],[1]!Table1[#Data],7,0)</f>
        <v>3.0971572293125198</v>
      </c>
      <c r="M1261">
        <f>VLOOKUP(Table2[[#This Row],[Key]],[1]!Table1[#Data],8,0)</f>
        <v>2.9666666666666601</v>
      </c>
      <c r="N1261">
        <f>Table2[[#This Row],[Auto Arima]]-Table2[[#This Row],[Actual]]</f>
        <v>-0.20284277068748002</v>
      </c>
      <c r="O1261">
        <f>_xlfn.NORM.DIST(Table2[[#This Row],[Bias_Arima]],AVERAGE(Table2[Bias_Arima]),_xlfn.STDEV.P(Table2[Bias_Arima]),FALSE)</f>
        <v>0.67987769680530119</v>
      </c>
      <c r="P1261">
        <f>Table2[[#This Row],[WA]]-Table2[[#This Row],[Actual]]</f>
        <v>-0.3333333333333397</v>
      </c>
      <c r="Q1261">
        <f>_xlfn.NORM.DIST(Table2[[#This Row],[Bias_WA]],AVERAGE(Table2[Bias_WA]),_xlfn.STDEV.P(Table2[Bias_WA]),FALSE)</f>
        <v>0.62306179826912511</v>
      </c>
      <c r="R1261">
        <f>ABS(Table2[[#This Row],[Bias_Arima]])</f>
        <v>0.20284277068748002</v>
      </c>
      <c r="S1261">
        <f>ABS(Table2[[#This Row],[Bias_WA]])</f>
        <v>0.3333333333333397</v>
      </c>
    </row>
    <row r="1262" spans="1:19" x14ac:dyDescent="0.2">
      <c r="A126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diensten2019420211</v>
      </c>
      <c r="B1262" t="s">
        <v>31</v>
      </c>
      <c r="C1262" s="3">
        <v>43739</v>
      </c>
      <c r="D1262" s="3">
        <v>44197</v>
      </c>
      <c r="E1262">
        <v>5</v>
      </c>
      <c r="F1262">
        <v>2.9719179154179152</v>
      </c>
      <c r="G1262">
        <v>3.2</v>
      </c>
      <c r="H1262">
        <v>0.22808208458208501</v>
      </c>
      <c r="I1262">
        <v>7.1275651431901563</v>
      </c>
      <c r="J1262">
        <v>-0.22808208458208501</v>
      </c>
      <c r="K1262">
        <f>_xlfn.NORM.DIST(Table2[[#This Row],[Bias_RF]],AVERAGE(Table2[Bias_RF]),_xlfn.STDEV.P(Table2[Bias_RF]),FALSE)</f>
        <v>0.45963987532647732</v>
      </c>
      <c r="L1262">
        <f>VLOOKUP(Table2[[#This Row],[Key]],[1]!Table1[#Data],7,0)</f>
        <v>2.9231681316790099</v>
      </c>
      <c r="M1262">
        <f>VLOOKUP(Table2[[#This Row],[Key]],[1]!Table1[#Data],8,0)</f>
        <v>3.0999999999999899</v>
      </c>
      <c r="N1262">
        <f>Table2[[#This Row],[Auto Arima]]-Table2[[#This Row],[Actual]]</f>
        <v>-0.27683186832099027</v>
      </c>
      <c r="O1262">
        <f>_xlfn.NORM.DIST(Table2[[#This Row],[Bias_Arima]],AVERAGE(Table2[Bias_Arima]),_xlfn.STDEV.P(Table2[Bias_Arima]),FALSE)</f>
        <v>0.66978210322480225</v>
      </c>
      <c r="P1262">
        <f>Table2[[#This Row],[WA]]-Table2[[#This Row],[Actual]]</f>
        <v>-0.1000000000000103</v>
      </c>
      <c r="Q1262">
        <f>_xlfn.NORM.DIST(Table2[[#This Row],[Bias_WA]],AVERAGE(Table2[Bias_WA]),_xlfn.STDEV.P(Table2[Bias_WA]),FALSE)</f>
        <v>0.46038650133888104</v>
      </c>
      <c r="R1262">
        <f>ABS(Table2[[#This Row],[Bias_Arima]])</f>
        <v>0.27683186832099027</v>
      </c>
      <c r="S1262">
        <f>ABS(Table2[[#This Row],[Bias_WA]])</f>
        <v>0.1000000000000103</v>
      </c>
    </row>
    <row r="1263" spans="1:19" x14ac:dyDescent="0.2">
      <c r="A126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diensten2019420212</v>
      </c>
      <c r="B1263" t="s">
        <v>31</v>
      </c>
      <c r="C1263" s="3">
        <v>43739</v>
      </c>
      <c r="D1263" s="3">
        <v>44287</v>
      </c>
      <c r="E1263">
        <v>6</v>
      </c>
      <c r="F1263">
        <v>2.8823417249417238</v>
      </c>
      <c r="G1263">
        <v>3.2</v>
      </c>
      <c r="H1263">
        <v>0.31765827505827587</v>
      </c>
      <c r="I1263">
        <v>9.9268210955711229</v>
      </c>
      <c r="J1263">
        <v>-0.31765827505827587</v>
      </c>
      <c r="K1263">
        <f>_xlfn.NORM.DIST(Table2[[#This Row],[Bias_RF]],AVERAGE(Table2[Bias_RF]),_xlfn.STDEV.P(Table2[Bias_RF]),FALSE)</f>
        <v>0.49010905188032683</v>
      </c>
      <c r="L1263">
        <f>VLOOKUP(Table2[[#This Row],[Key]],[1]!Table1[#Data],7,0)</f>
        <v>3.1964553606955701</v>
      </c>
      <c r="M1263">
        <f>VLOOKUP(Table2[[#This Row],[Key]],[1]!Table1[#Data],8,0)</f>
        <v>2.7666666666666599</v>
      </c>
      <c r="N1263">
        <f>Table2[[#This Row],[Auto Arima]]-Table2[[#This Row],[Actual]]</f>
        <v>-3.5446393044300528E-3</v>
      </c>
      <c r="O1263">
        <f>_xlfn.NORM.DIST(Table2[[#This Row],[Bias_Arima]],AVERAGE(Table2[Bias_Arima]),_xlfn.STDEV.P(Table2[Bias_Arima]),FALSE)</f>
        <v>0.65384871053577986</v>
      </c>
      <c r="P1263">
        <f>Table2[[#This Row],[WA]]-Table2[[#This Row],[Actual]]</f>
        <v>-0.43333333333334023</v>
      </c>
      <c r="Q1263">
        <f>_xlfn.NORM.DIST(Table2[[#This Row],[Bias_WA]],AVERAGE(Table2[Bias_WA]),_xlfn.STDEV.P(Table2[Bias_WA]),FALSE)</f>
        <v>0.67261241795071214</v>
      </c>
      <c r="R1263">
        <f>ABS(Table2[[#This Row],[Bias_Arima]])</f>
        <v>3.5446393044300528E-3</v>
      </c>
      <c r="S1263">
        <f>ABS(Table2[[#This Row],[Bias_WA]])</f>
        <v>0.43333333333334023</v>
      </c>
    </row>
    <row r="1264" spans="1:19" x14ac:dyDescent="0.2">
      <c r="A126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diensten2019420213</v>
      </c>
      <c r="B1264" t="s">
        <v>31</v>
      </c>
      <c r="C1264" s="3">
        <v>43739</v>
      </c>
      <c r="D1264" s="3">
        <v>44378</v>
      </c>
      <c r="E1264">
        <v>7</v>
      </c>
      <c r="F1264">
        <v>2.8101357725607721</v>
      </c>
      <c r="G1264">
        <v>3.1</v>
      </c>
      <c r="H1264">
        <v>0.28986422743922852</v>
      </c>
      <c r="I1264">
        <v>9.3504589496525305</v>
      </c>
      <c r="J1264">
        <v>-0.28986422743922852</v>
      </c>
      <c r="K1264">
        <f>_xlfn.NORM.DIST(Table2[[#This Row],[Bias_RF]],AVERAGE(Table2[Bias_RF]),_xlfn.STDEV.P(Table2[Bias_RF]),FALSE)</f>
        <v>0.48121674762225197</v>
      </c>
      <c r="L1264">
        <f>VLOOKUP(Table2[[#This Row],[Key]],[1]!Table1[#Data],7,0)</f>
        <v>2.9964553606955699</v>
      </c>
      <c r="M1264">
        <f>VLOOKUP(Table2[[#This Row],[Key]],[1]!Table1[#Data],8,0)</f>
        <v>2.6333333333333302</v>
      </c>
      <c r="N1264">
        <f>Table2[[#This Row],[Auto Arima]]-Table2[[#This Row],[Actual]]</f>
        <v>-0.10354463930443014</v>
      </c>
      <c r="O1264">
        <f>_xlfn.NORM.DIST(Table2[[#This Row],[Bias_Arima]],AVERAGE(Table2[Bias_Arima]),_xlfn.STDEV.P(Table2[Bias_Arima]),FALSE)</f>
        <v>0.67649629862555061</v>
      </c>
      <c r="P1264">
        <f>Table2[[#This Row],[WA]]-Table2[[#This Row],[Actual]]</f>
        <v>-0.46666666666666989</v>
      </c>
      <c r="Q1264">
        <f>_xlfn.NORM.DIST(Table2[[#This Row],[Bias_WA]],AVERAGE(Table2[Bias_WA]),_xlfn.STDEV.P(Table2[Bias_WA]),FALSE)</f>
        <v>0.68511725896976461</v>
      </c>
      <c r="R1264">
        <f>ABS(Table2[[#This Row],[Bias_Arima]])</f>
        <v>0.10354463930443014</v>
      </c>
      <c r="S1264">
        <f>ABS(Table2[[#This Row],[Bias_WA]])</f>
        <v>0.46666666666666989</v>
      </c>
    </row>
    <row r="1265" spans="1:19" x14ac:dyDescent="0.2">
      <c r="A126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diensten2019420214</v>
      </c>
      <c r="B1265" t="s">
        <v>31</v>
      </c>
      <c r="C1265" s="3">
        <v>43739</v>
      </c>
      <c r="D1265" s="3">
        <v>44470</v>
      </c>
      <c r="E1265">
        <v>8</v>
      </c>
      <c r="F1265">
        <v>2.9331845820845812</v>
      </c>
      <c r="G1265">
        <v>3.6</v>
      </c>
      <c r="H1265">
        <v>0.66681541791541887</v>
      </c>
      <c r="I1265">
        <v>18.52265049765052</v>
      </c>
      <c r="J1265">
        <v>-0.66681541791541887</v>
      </c>
      <c r="K1265">
        <f>_xlfn.NORM.DIST(Table2[[#This Row],[Bias_RF]],AVERAGE(Table2[Bias_RF]),_xlfn.STDEV.P(Table2[Bias_RF]),FALSE)</f>
        <v>0.54544587005553191</v>
      </c>
      <c r="L1265">
        <f>VLOOKUP(Table2[[#This Row],[Key]],[1]!Table1[#Data],7,0)</f>
        <v>3.2964553606955702</v>
      </c>
      <c r="M1265">
        <f>VLOOKUP(Table2[[#This Row],[Key]],[1]!Table1[#Data],8,0)</f>
        <v>2.9666666666666601</v>
      </c>
      <c r="N1265">
        <f>Table2[[#This Row],[Auto Arima]]-Table2[[#This Row],[Actual]]</f>
        <v>-0.30354463930442988</v>
      </c>
      <c r="O1265">
        <f>_xlfn.NORM.DIST(Table2[[#This Row],[Bias_Arima]],AVERAGE(Table2[Bias_Arima]),_xlfn.STDEV.P(Table2[Bias_Arima]),FALSE)</f>
        <v>0.66356901388329348</v>
      </c>
      <c r="P1265">
        <f>Table2[[#This Row],[WA]]-Table2[[#This Row],[Actual]]</f>
        <v>-0.63333333333333997</v>
      </c>
      <c r="Q1265">
        <f>_xlfn.NORM.DIST(Table2[[#This Row],[Bias_WA]],AVERAGE(Table2[Bias_WA]),_xlfn.STDEV.P(Table2[Bias_WA]),FALSE)</f>
        <v>0.71232937309261235</v>
      </c>
      <c r="R1265">
        <f>ABS(Table2[[#This Row],[Bias_Arima]])</f>
        <v>0.30354463930442988</v>
      </c>
      <c r="S1265">
        <f>ABS(Table2[[#This Row],[Bias_WA]])</f>
        <v>0.63333333333333997</v>
      </c>
    </row>
    <row r="1266" spans="1:19" x14ac:dyDescent="0.2">
      <c r="A126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diensten2020120202</v>
      </c>
      <c r="B1266" t="s">
        <v>31</v>
      </c>
      <c r="C1266" s="3">
        <v>43831</v>
      </c>
      <c r="D1266" s="3">
        <v>43922</v>
      </c>
      <c r="E1266">
        <v>1</v>
      </c>
      <c r="F1266">
        <v>2.8000632395382392</v>
      </c>
      <c r="G1266">
        <v>2.9</v>
      </c>
      <c r="H1266">
        <v>9.9936760461760699E-2</v>
      </c>
      <c r="I1266">
        <v>3.4460951883365758</v>
      </c>
      <c r="J1266">
        <v>-9.9936760461760699E-2</v>
      </c>
      <c r="K1266">
        <f>_xlfn.NORM.DIST(Table2[[#This Row],[Bias_RF]],AVERAGE(Table2[Bias_RF]),_xlfn.STDEV.P(Table2[Bias_RF]),FALSE)</f>
        <v>0.4085196079154052</v>
      </c>
      <c r="L1266">
        <f>VLOOKUP(Table2[[#This Row],[Key]],[1]!Table1[#Data],7,0)</f>
        <v>2.8622762079502002</v>
      </c>
      <c r="M1266">
        <f>VLOOKUP(Table2[[#This Row],[Key]],[1]!Table1[#Data],8,0)</f>
        <v>2.7666666666666599</v>
      </c>
      <c r="N1266">
        <f>Table2[[#This Row],[Auto Arima]]-Table2[[#This Row],[Actual]]</f>
        <v>-3.7723792049799698E-2</v>
      </c>
      <c r="O1266">
        <f>_xlfn.NORM.DIST(Table2[[#This Row],[Bias_Arima]],AVERAGE(Table2[Bias_Arima]),_xlfn.STDEV.P(Table2[Bias_Arima]),FALSE)</f>
        <v>0.66367412209778875</v>
      </c>
      <c r="P1266">
        <f>Table2[[#This Row],[WA]]-Table2[[#This Row],[Actual]]</f>
        <v>-0.13333333333333997</v>
      </c>
      <c r="Q1266">
        <f>_xlfn.NORM.DIST(Table2[[#This Row],[Bias_WA]],AVERAGE(Table2[Bias_WA]),_xlfn.STDEV.P(Table2[Bias_WA]),FALSE)</f>
        <v>0.48586103217619403</v>
      </c>
      <c r="R1266">
        <f>ABS(Table2[[#This Row],[Bias_Arima]])</f>
        <v>3.7723792049799698E-2</v>
      </c>
      <c r="S1266">
        <f>ABS(Table2[[#This Row],[Bias_WA]])</f>
        <v>0.13333333333333997</v>
      </c>
    </row>
    <row r="1267" spans="1:19" x14ac:dyDescent="0.2">
      <c r="A126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diensten2020120203</v>
      </c>
      <c r="B1267" t="s">
        <v>31</v>
      </c>
      <c r="C1267" s="3">
        <v>43831</v>
      </c>
      <c r="D1267" s="3">
        <v>44013</v>
      </c>
      <c r="E1267">
        <v>2</v>
      </c>
      <c r="F1267">
        <v>2.798813239538239</v>
      </c>
      <c r="G1267">
        <v>2.9</v>
      </c>
      <c r="H1267">
        <v>0.10118676046176039</v>
      </c>
      <c r="I1267">
        <v>3.4891986366124299</v>
      </c>
      <c r="J1267">
        <v>-0.10118676046176039</v>
      </c>
      <c r="K1267">
        <f>_xlfn.NORM.DIST(Table2[[#This Row],[Bias_RF]],AVERAGE(Table2[Bias_RF]),_xlfn.STDEV.P(Table2[Bias_RF]),FALSE)</f>
        <v>0.40905036657398675</v>
      </c>
      <c r="L1267">
        <f>VLOOKUP(Table2[[#This Row],[Key]],[1]!Table1[#Data],7,0)</f>
        <v>2.74002436889492</v>
      </c>
      <c r="M1267">
        <f>VLOOKUP(Table2[[#This Row],[Key]],[1]!Table1[#Data],8,0)</f>
        <v>2.6333333333333302</v>
      </c>
      <c r="N1267">
        <f>Table2[[#This Row],[Auto Arima]]-Table2[[#This Row],[Actual]]</f>
        <v>-0.15997563110507995</v>
      </c>
      <c r="O1267">
        <f>_xlfn.NORM.DIST(Table2[[#This Row],[Bias_Arima]],AVERAGE(Table2[Bias_Arima]),_xlfn.STDEV.P(Table2[Bias_Arima]),FALSE)</f>
        <v>0.68081053624384735</v>
      </c>
      <c r="P1267">
        <f>Table2[[#This Row],[WA]]-Table2[[#This Row],[Actual]]</f>
        <v>-0.26666666666666972</v>
      </c>
      <c r="Q1267">
        <f>_xlfn.NORM.DIST(Table2[[#This Row],[Bias_WA]],AVERAGE(Table2[Bias_WA]),_xlfn.STDEV.P(Table2[Bias_WA]),FALSE)</f>
        <v>0.5816752113152821</v>
      </c>
      <c r="R1267">
        <f>ABS(Table2[[#This Row],[Bias_Arima]])</f>
        <v>0.15997563110507995</v>
      </c>
      <c r="S1267">
        <f>ABS(Table2[[#This Row],[Bias_WA]])</f>
        <v>0.26666666666666972</v>
      </c>
    </row>
    <row r="1268" spans="1:19" x14ac:dyDescent="0.2">
      <c r="A126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diensten2020120204</v>
      </c>
      <c r="B1268" t="s">
        <v>31</v>
      </c>
      <c r="C1268" s="3">
        <v>43831</v>
      </c>
      <c r="D1268" s="3">
        <v>44105</v>
      </c>
      <c r="E1268">
        <v>3</v>
      </c>
      <c r="F1268">
        <v>2.8052132395382392</v>
      </c>
      <c r="G1268">
        <v>3.3</v>
      </c>
      <c r="H1268">
        <v>0.49478676046176062</v>
      </c>
      <c r="I1268">
        <v>14.993538195810929</v>
      </c>
      <c r="J1268">
        <v>-0.49478676046176062</v>
      </c>
      <c r="K1268">
        <f>_xlfn.NORM.DIST(Table2[[#This Row],[Bias_RF]],AVERAGE(Table2[Bias_RF]),_xlfn.STDEV.P(Table2[Bias_RF]),FALSE)</f>
        <v>0.53239370635983496</v>
      </c>
      <c r="L1268">
        <f>VLOOKUP(Table2[[#This Row],[Key]],[1]!Table1[#Data],7,0)</f>
        <v>3.1177725298396401</v>
      </c>
      <c r="M1268">
        <f>VLOOKUP(Table2[[#This Row],[Key]],[1]!Table1[#Data],8,0)</f>
        <v>2.9666666666666601</v>
      </c>
      <c r="N1268">
        <f>Table2[[#This Row],[Auto Arima]]-Table2[[#This Row],[Actual]]</f>
        <v>-0.18222747016035967</v>
      </c>
      <c r="O1268">
        <f>_xlfn.NORM.DIST(Table2[[#This Row],[Bias_Arima]],AVERAGE(Table2[Bias_Arima]),_xlfn.STDEV.P(Table2[Bias_Arima]),FALSE)</f>
        <v>0.68078088552598304</v>
      </c>
      <c r="P1268">
        <f>Table2[[#This Row],[WA]]-Table2[[#This Row],[Actual]]</f>
        <v>-0.3333333333333397</v>
      </c>
      <c r="Q1268">
        <f>_xlfn.NORM.DIST(Table2[[#This Row],[Bias_WA]],AVERAGE(Table2[Bias_WA]),_xlfn.STDEV.P(Table2[Bias_WA]),FALSE)</f>
        <v>0.62306179826912511</v>
      </c>
      <c r="R1268">
        <f>ABS(Table2[[#This Row],[Bias_Arima]])</f>
        <v>0.18222747016035967</v>
      </c>
      <c r="S1268">
        <f>ABS(Table2[[#This Row],[Bias_WA]])</f>
        <v>0.3333333333333397</v>
      </c>
    </row>
    <row r="1269" spans="1:19" x14ac:dyDescent="0.2">
      <c r="A126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diensten2020120211</v>
      </c>
      <c r="B1269" t="s">
        <v>31</v>
      </c>
      <c r="C1269" s="3">
        <v>43831</v>
      </c>
      <c r="D1269" s="3">
        <v>44197</v>
      </c>
      <c r="E1269">
        <v>4</v>
      </c>
      <c r="F1269">
        <v>3.0858357864357862</v>
      </c>
      <c r="G1269">
        <v>3.2</v>
      </c>
      <c r="H1269">
        <v>0.114164213564214</v>
      </c>
      <c r="I1269">
        <v>3.5676316738816878</v>
      </c>
      <c r="J1269">
        <v>-0.114164213564214</v>
      </c>
      <c r="K1269">
        <f>_xlfn.NORM.DIST(Table2[[#This Row],[Bias_RF]],AVERAGE(Table2[Bias_RF]),_xlfn.STDEV.P(Table2[Bias_RF]),FALSE)</f>
        <v>0.41453003384530945</v>
      </c>
      <c r="L1269">
        <f>VLOOKUP(Table2[[#This Row],[Key]],[1]!Table1[#Data],7,0)</f>
        <v>3.3264316219264001</v>
      </c>
      <c r="M1269">
        <f>VLOOKUP(Table2[[#This Row],[Key]],[1]!Table1[#Data],8,0)</f>
        <v>3.3333333333333299</v>
      </c>
      <c r="N1269">
        <f>Table2[[#This Row],[Auto Arima]]-Table2[[#This Row],[Actual]]</f>
        <v>0.1264316219263999</v>
      </c>
      <c r="O1269">
        <f>_xlfn.NORM.DIST(Table2[[#This Row],[Bias_Arima]],AVERAGE(Table2[Bias_Arima]),_xlfn.STDEV.P(Table2[Bias_Arima]),FALSE)</f>
        <v>0.59888995882427809</v>
      </c>
      <c r="P1269">
        <f>Table2[[#This Row],[WA]]-Table2[[#This Row],[Actual]]</f>
        <v>0.13333333333332975</v>
      </c>
      <c r="Q1269">
        <f>_xlfn.NORM.DIST(Table2[[#This Row],[Bias_WA]],AVERAGE(Table2[Bias_WA]),_xlfn.STDEV.P(Table2[Bias_WA]),FALSE)</f>
        <v>0.28596026107311856</v>
      </c>
      <c r="R1269">
        <f>ABS(Table2[[#This Row],[Bias_Arima]])</f>
        <v>0.1264316219263999</v>
      </c>
      <c r="S1269">
        <f>ABS(Table2[[#This Row],[Bias_WA]])</f>
        <v>0.13333333333332975</v>
      </c>
    </row>
    <row r="1270" spans="1:19" x14ac:dyDescent="0.2">
      <c r="A127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diensten2020120212</v>
      </c>
      <c r="B1270" t="s">
        <v>31</v>
      </c>
      <c r="C1270" s="3">
        <v>43831</v>
      </c>
      <c r="D1270" s="3">
        <v>44287</v>
      </c>
      <c r="E1270">
        <v>5</v>
      </c>
      <c r="F1270">
        <v>2.914286652236652</v>
      </c>
      <c r="G1270">
        <v>3.2</v>
      </c>
      <c r="H1270">
        <v>0.28571334776334822</v>
      </c>
      <c r="I1270">
        <v>8.928542117604632</v>
      </c>
      <c r="J1270">
        <v>-0.28571334776334822</v>
      </c>
      <c r="K1270">
        <f>_xlfn.NORM.DIST(Table2[[#This Row],[Bias_RF]],AVERAGE(Table2[Bias_RF]),_xlfn.STDEV.P(Table2[Bias_RF]),FALSE)</f>
        <v>0.47984316609158822</v>
      </c>
      <c r="L1270">
        <f>VLOOKUP(Table2[[#This Row],[Key]],[1]!Table1[#Data],7,0)</f>
        <v>3.3373782524366198</v>
      </c>
      <c r="M1270">
        <f>VLOOKUP(Table2[[#This Row],[Key]],[1]!Table1[#Data],8,0)</f>
        <v>2.7666666666666599</v>
      </c>
      <c r="N1270">
        <f>Table2[[#This Row],[Auto Arima]]-Table2[[#This Row],[Actual]]</f>
        <v>0.13737825243661961</v>
      </c>
      <c r="O1270">
        <f>_xlfn.NORM.DIST(Table2[[#This Row],[Bias_Arima]],AVERAGE(Table2[Bias_Arima]),_xlfn.STDEV.P(Table2[Bias_Arima]),FALSE)</f>
        <v>0.59314358157860259</v>
      </c>
      <c r="P1270">
        <f>Table2[[#This Row],[WA]]-Table2[[#This Row],[Actual]]</f>
        <v>-0.43333333333334023</v>
      </c>
      <c r="Q1270">
        <f>_xlfn.NORM.DIST(Table2[[#This Row],[Bias_WA]],AVERAGE(Table2[Bias_WA]),_xlfn.STDEV.P(Table2[Bias_WA]),FALSE)</f>
        <v>0.67261241795071214</v>
      </c>
      <c r="R1270">
        <f>ABS(Table2[[#This Row],[Bias_Arima]])</f>
        <v>0.13737825243661961</v>
      </c>
      <c r="S1270">
        <f>ABS(Table2[[#This Row],[Bias_WA]])</f>
        <v>0.43333333333334023</v>
      </c>
    </row>
    <row r="1271" spans="1:19" x14ac:dyDescent="0.2">
      <c r="A127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diensten2020120213</v>
      </c>
      <c r="B1271" t="s">
        <v>31</v>
      </c>
      <c r="C1271" s="3">
        <v>43831</v>
      </c>
      <c r="D1271" s="3">
        <v>44378</v>
      </c>
      <c r="E1271">
        <v>6</v>
      </c>
      <c r="F1271">
        <v>2.8109799062049059</v>
      </c>
      <c r="G1271">
        <v>3.1</v>
      </c>
      <c r="H1271">
        <v>0.28902009379509369</v>
      </c>
      <c r="I1271">
        <v>9.3232288320997974</v>
      </c>
      <c r="J1271">
        <v>-0.28902009379509369</v>
      </c>
      <c r="K1271">
        <f>_xlfn.NORM.DIST(Table2[[#This Row],[Bias_RF]],AVERAGE(Table2[Bias_RF]),_xlfn.STDEV.P(Table2[Bias_RF]),FALSE)</f>
        <v>0.48093834939778246</v>
      </c>
      <c r="L1271">
        <f>VLOOKUP(Table2[[#This Row],[Key]],[1]!Table1[#Data],7,0)</f>
        <v>3.1546786480784799</v>
      </c>
      <c r="M1271">
        <f>VLOOKUP(Table2[[#This Row],[Key]],[1]!Table1[#Data],8,0)</f>
        <v>2.6333333333333302</v>
      </c>
      <c r="N1271">
        <f>Table2[[#This Row],[Auto Arima]]-Table2[[#This Row],[Actual]]</f>
        <v>5.4678648078479775E-2</v>
      </c>
      <c r="O1271">
        <f>_xlfn.NORM.DIST(Table2[[#This Row],[Bias_Arima]],AVERAGE(Table2[Bias_Arima]),_xlfn.STDEV.P(Table2[Bias_Arima]),FALSE)</f>
        <v>0.63246935969511486</v>
      </c>
      <c r="P1271">
        <f>Table2[[#This Row],[WA]]-Table2[[#This Row],[Actual]]</f>
        <v>-0.46666666666666989</v>
      </c>
      <c r="Q1271">
        <f>_xlfn.NORM.DIST(Table2[[#This Row],[Bias_WA]],AVERAGE(Table2[Bias_WA]),_xlfn.STDEV.P(Table2[Bias_WA]),FALSE)</f>
        <v>0.68511725896976461</v>
      </c>
      <c r="R1271">
        <f>ABS(Table2[[#This Row],[Bias_Arima]])</f>
        <v>5.4678648078479775E-2</v>
      </c>
      <c r="S1271">
        <f>ABS(Table2[[#This Row],[Bias_WA]])</f>
        <v>0.46666666666666989</v>
      </c>
    </row>
    <row r="1272" spans="1:19" x14ac:dyDescent="0.2">
      <c r="A127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diensten2020120214</v>
      </c>
      <c r="B1272" t="s">
        <v>31</v>
      </c>
      <c r="C1272" s="3">
        <v>43831</v>
      </c>
      <c r="D1272" s="3">
        <v>44470</v>
      </c>
      <c r="E1272">
        <v>7</v>
      </c>
      <c r="F1272">
        <v>3.044681024531025</v>
      </c>
      <c r="G1272">
        <v>3.6</v>
      </c>
      <c r="H1272">
        <v>0.55531897546897557</v>
      </c>
      <c r="I1272">
        <v>15.42552709636043</v>
      </c>
      <c r="J1272">
        <v>-0.55531897546897557</v>
      </c>
      <c r="K1272">
        <f>_xlfn.NORM.DIST(Table2[[#This Row],[Bias_RF]],AVERAGE(Table2[Bias_RF]),_xlfn.STDEV.P(Table2[Bias_RF]),FALSE)</f>
        <v>0.54034899552807403</v>
      </c>
      <c r="L1272">
        <f>VLOOKUP(Table2[[#This Row],[Key]],[1]!Table1[#Data],7,0)</f>
        <v>3.4719790437203399</v>
      </c>
      <c r="M1272">
        <f>VLOOKUP(Table2[[#This Row],[Key]],[1]!Table1[#Data],8,0)</f>
        <v>2.9666666666666601</v>
      </c>
      <c r="N1272">
        <f>Table2[[#This Row],[Auto Arima]]-Table2[[#This Row],[Actual]]</f>
        <v>-0.12802095627966015</v>
      </c>
      <c r="O1272">
        <f>_xlfn.NORM.DIST(Table2[[#This Row],[Bias_Arima]],AVERAGE(Table2[Bias_Arima]),_xlfn.STDEV.P(Table2[Bias_Arima]),FALSE)</f>
        <v>0.67913745434335171</v>
      </c>
      <c r="P1272">
        <f>Table2[[#This Row],[WA]]-Table2[[#This Row],[Actual]]</f>
        <v>-0.63333333333333997</v>
      </c>
      <c r="Q1272">
        <f>_xlfn.NORM.DIST(Table2[[#This Row],[Bias_WA]],AVERAGE(Table2[Bias_WA]),_xlfn.STDEV.P(Table2[Bias_WA]),FALSE)</f>
        <v>0.71232937309261235</v>
      </c>
      <c r="R1272">
        <f>ABS(Table2[[#This Row],[Bias_Arima]])</f>
        <v>0.12802095627966015</v>
      </c>
      <c r="S1272">
        <f>ABS(Table2[[#This Row],[Bias_WA]])</f>
        <v>0.63333333333333997</v>
      </c>
    </row>
    <row r="1273" spans="1:19" x14ac:dyDescent="0.2">
      <c r="A127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diensten2020120221</v>
      </c>
      <c r="B1273" t="s">
        <v>31</v>
      </c>
      <c r="C1273" s="3">
        <v>43831</v>
      </c>
      <c r="D1273" s="3">
        <v>44562</v>
      </c>
      <c r="E1273">
        <v>8</v>
      </c>
      <c r="F1273">
        <v>3.044681024531025</v>
      </c>
      <c r="G1273">
        <v>4.4000000000000004</v>
      </c>
      <c r="H1273">
        <v>1.3553189754689761</v>
      </c>
      <c r="I1273">
        <v>30.80270398793127</v>
      </c>
      <c r="J1273">
        <v>-1.3553189754689761</v>
      </c>
      <c r="K1273">
        <f>_xlfn.NORM.DIST(Table2[[#This Row],[Bias_RF]],AVERAGE(Table2[Bias_RF]),_xlfn.STDEV.P(Table2[Bias_RF]),FALSE)</f>
        <v>0.34538316435903665</v>
      </c>
      <c r="L1273">
        <f>VLOOKUP(Table2[[#This Row],[Key]],[1]!Table1[#Data],7,0)</f>
        <v>3.90288175200756</v>
      </c>
      <c r="M1273">
        <f>VLOOKUP(Table2[[#This Row],[Key]],[1]!Table1[#Data],8,0)</f>
        <v>3.3333333333333299</v>
      </c>
      <c r="N1273">
        <f>Table2[[#This Row],[Auto Arima]]-Table2[[#This Row],[Actual]]</f>
        <v>-0.49711824799244031</v>
      </c>
      <c r="O1273">
        <f>_xlfn.NORM.DIST(Table2[[#This Row],[Bias_Arima]],AVERAGE(Table2[Bias_Arima]),_xlfn.STDEV.P(Table2[Bias_Arima]),FALSE)</f>
        <v>0.58288322506899415</v>
      </c>
      <c r="P1273">
        <f>Table2[[#This Row],[WA]]-Table2[[#This Row],[Actual]]</f>
        <v>-1.0666666666666704</v>
      </c>
      <c r="Q1273">
        <f>_xlfn.NORM.DIST(Table2[[#This Row],[Bias_WA]],AVERAGE(Table2[Bias_WA]),_xlfn.STDEV.P(Table2[Bias_WA]),FALSE)</f>
        <v>0.52072164182643488</v>
      </c>
      <c r="R1273">
        <f>ABS(Table2[[#This Row],[Bias_Arima]])</f>
        <v>0.49711824799244031</v>
      </c>
      <c r="S1273">
        <f>ABS(Table2[[#This Row],[Bias_WA]])</f>
        <v>1.0666666666666704</v>
      </c>
    </row>
    <row r="1274" spans="1:19" x14ac:dyDescent="0.2">
      <c r="A127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diensten2020220203</v>
      </c>
      <c r="B1274" t="s">
        <v>31</v>
      </c>
      <c r="C1274" s="3">
        <v>43922</v>
      </c>
      <c r="D1274" s="3">
        <v>44013</v>
      </c>
      <c r="E1274">
        <v>1</v>
      </c>
      <c r="F1274">
        <v>2.8481500249750251</v>
      </c>
      <c r="G1274">
        <v>2.9</v>
      </c>
      <c r="H1274">
        <v>5.1849975024975237E-2</v>
      </c>
      <c r="I1274">
        <v>1.7879301732750079</v>
      </c>
      <c r="J1274">
        <v>-5.1849975024975237E-2</v>
      </c>
      <c r="K1274">
        <f>_xlfn.NORM.DIST(Table2[[#This Row],[Bias_RF]],AVERAGE(Table2[Bias_RF]),_xlfn.STDEV.P(Table2[Bias_RF]),FALSE)</f>
        <v>0.38775512764444864</v>
      </c>
      <c r="L1274">
        <f>VLOOKUP(Table2[[#This Row],[Key]],[1]!Table1[#Data],7,0)</f>
        <v>2.7860426829268699</v>
      </c>
      <c r="M1274">
        <f>VLOOKUP(Table2[[#This Row],[Key]],[1]!Table1[#Data],8,0)</f>
        <v>2.6333333333333302</v>
      </c>
      <c r="N1274">
        <f>Table2[[#This Row],[Auto Arima]]-Table2[[#This Row],[Actual]]</f>
        <v>-0.11395731707313006</v>
      </c>
      <c r="O1274">
        <f>_xlfn.NORM.DIST(Table2[[#This Row],[Bias_Arima]],AVERAGE(Table2[Bias_Arima]),_xlfn.STDEV.P(Table2[Bias_Arima]),FALSE)</f>
        <v>0.67776319220264458</v>
      </c>
      <c r="P1274">
        <f>Table2[[#This Row],[WA]]-Table2[[#This Row],[Actual]]</f>
        <v>-0.26666666666666972</v>
      </c>
      <c r="Q1274">
        <f>_xlfn.NORM.DIST(Table2[[#This Row],[Bias_WA]],AVERAGE(Table2[Bias_WA]),_xlfn.STDEV.P(Table2[Bias_WA]),FALSE)</f>
        <v>0.5816752113152821</v>
      </c>
      <c r="R1274">
        <f>ABS(Table2[[#This Row],[Bias_Arima]])</f>
        <v>0.11395731707313006</v>
      </c>
      <c r="S1274">
        <f>ABS(Table2[[#This Row],[Bias_WA]])</f>
        <v>0.26666666666666972</v>
      </c>
    </row>
    <row r="1275" spans="1:19" x14ac:dyDescent="0.2">
      <c r="A127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diensten2020220204</v>
      </c>
      <c r="B1275" t="s">
        <v>31</v>
      </c>
      <c r="C1275" s="3">
        <v>43922</v>
      </c>
      <c r="D1275" s="3">
        <v>44105</v>
      </c>
      <c r="E1275">
        <v>2</v>
      </c>
      <c r="F1275">
        <v>2.867741691641692</v>
      </c>
      <c r="G1275">
        <v>3.3</v>
      </c>
      <c r="H1275">
        <v>0.43225830835830831</v>
      </c>
      <c r="I1275">
        <v>13.09873661691843</v>
      </c>
      <c r="J1275">
        <v>-0.43225830835830831</v>
      </c>
      <c r="K1275">
        <f>_xlfn.NORM.DIST(Table2[[#This Row],[Bias_RF]],AVERAGE(Table2[Bias_RF]),_xlfn.STDEV.P(Table2[Bias_RF]),FALSE)</f>
        <v>0.52054098733253162</v>
      </c>
      <c r="L1275">
        <f>VLOOKUP(Table2[[#This Row],[Key]],[1]!Table1[#Data],7,0)</f>
        <v>3.18027563225708</v>
      </c>
      <c r="M1275">
        <f>VLOOKUP(Table2[[#This Row],[Key]],[1]!Table1[#Data],8,0)</f>
        <v>2.9666666666666601</v>
      </c>
      <c r="N1275">
        <f>Table2[[#This Row],[Auto Arima]]-Table2[[#This Row],[Actual]]</f>
        <v>-0.11972436774291983</v>
      </c>
      <c r="O1275">
        <f>_xlfn.NORM.DIST(Table2[[#This Row],[Bias_Arima]],AVERAGE(Table2[Bias_Arima]),_xlfn.STDEV.P(Table2[Bias_Arima]),FALSE)</f>
        <v>0.67837367344316457</v>
      </c>
      <c r="P1275">
        <f>Table2[[#This Row],[WA]]-Table2[[#This Row],[Actual]]</f>
        <v>-0.3333333333333397</v>
      </c>
      <c r="Q1275">
        <f>_xlfn.NORM.DIST(Table2[[#This Row],[Bias_WA]],AVERAGE(Table2[Bias_WA]),_xlfn.STDEV.P(Table2[Bias_WA]),FALSE)</f>
        <v>0.62306179826912511</v>
      </c>
      <c r="R1275">
        <f>ABS(Table2[[#This Row],[Bias_Arima]])</f>
        <v>0.11972436774291983</v>
      </c>
      <c r="S1275">
        <f>ABS(Table2[[#This Row],[Bias_WA]])</f>
        <v>0.3333333333333397</v>
      </c>
    </row>
    <row r="1276" spans="1:19" x14ac:dyDescent="0.2">
      <c r="A127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diensten2020220211</v>
      </c>
      <c r="B1276" t="s">
        <v>31</v>
      </c>
      <c r="C1276" s="3">
        <v>43922</v>
      </c>
      <c r="D1276" s="3">
        <v>44197</v>
      </c>
      <c r="E1276">
        <v>3</v>
      </c>
      <c r="F1276">
        <v>3.1487780913530909</v>
      </c>
      <c r="G1276">
        <v>3.2</v>
      </c>
      <c r="H1276">
        <v>5.1221908646908787E-2</v>
      </c>
      <c r="I1276">
        <v>1.6006846452159</v>
      </c>
      <c r="J1276">
        <v>-5.1221908646908787E-2</v>
      </c>
      <c r="K1276">
        <f>_xlfn.NORM.DIST(Table2[[#This Row],[Bias_RF]],AVERAGE(Table2[Bias_RF]),_xlfn.STDEV.P(Table2[Bias_RF]),FALSE)</f>
        <v>0.38747993973180705</v>
      </c>
      <c r="L1276">
        <f>VLOOKUP(Table2[[#This Row],[Key]],[1]!Table1[#Data],7,0)</f>
        <v>3.3507351440869302</v>
      </c>
      <c r="M1276">
        <f>VLOOKUP(Table2[[#This Row],[Key]],[1]!Table1[#Data],8,0)</f>
        <v>3.3333333333333299</v>
      </c>
      <c r="N1276">
        <f>Table2[[#This Row],[Auto Arima]]-Table2[[#This Row],[Actual]]</f>
        <v>0.15073514408693001</v>
      </c>
      <c r="O1276">
        <f>_xlfn.NORM.DIST(Table2[[#This Row],[Bias_Arima]],AVERAGE(Table2[Bias_Arima]),_xlfn.STDEV.P(Table2[Bias_Arima]),FALSE)</f>
        <v>0.58592946393598988</v>
      </c>
      <c r="P1276">
        <f>Table2[[#This Row],[WA]]-Table2[[#This Row],[Actual]]</f>
        <v>0.13333333333332975</v>
      </c>
      <c r="Q1276">
        <f>_xlfn.NORM.DIST(Table2[[#This Row],[Bias_WA]],AVERAGE(Table2[Bias_WA]),_xlfn.STDEV.P(Table2[Bias_WA]),FALSE)</f>
        <v>0.28596026107311856</v>
      </c>
      <c r="R1276">
        <f>ABS(Table2[[#This Row],[Bias_Arima]])</f>
        <v>0.15073514408693001</v>
      </c>
      <c r="S1276">
        <f>ABS(Table2[[#This Row],[Bias_WA]])</f>
        <v>0.13333333333332975</v>
      </c>
    </row>
    <row r="1277" spans="1:19" x14ac:dyDescent="0.2">
      <c r="A127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diensten2020220212</v>
      </c>
      <c r="B1277" t="s">
        <v>31</v>
      </c>
      <c r="C1277" s="3">
        <v>43922</v>
      </c>
      <c r="D1277" s="3">
        <v>44287</v>
      </c>
      <c r="E1277">
        <v>4</v>
      </c>
      <c r="F1277">
        <v>2.961113913863914</v>
      </c>
      <c r="G1277">
        <v>3.2</v>
      </c>
      <c r="H1277">
        <v>0.23888608613608661</v>
      </c>
      <c r="I1277">
        <v>7.4651901917527077</v>
      </c>
      <c r="J1277">
        <v>-0.23888608613608661</v>
      </c>
      <c r="K1277">
        <f>_xlfn.NORM.DIST(Table2[[#This Row],[Bias_RF]],AVERAGE(Table2[Bias_RF]),_xlfn.STDEV.P(Table2[Bias_RF]),FALSE)</f>
        <v>0.46358065478876048</v>
      </c>
      <c r="L1277">
        <f>VLOOKUP(Table2[[#This Row],[Key]],[1]!Table1[#Data],7,0)</f>
        <v>3.3499144571588499</v>
      </c>
      <c r="M1277">
        <f>VLOOKUP(Table2[[#This Row],[Key]],[1]!Table1[#Data],8,0)</f>
        <v>2.86666666666666</v>
      </c>
      <c r="N1277">
        <f>Table2[[#This Row],[Auto Arima]]-Table2[[#This Row],[Actual]]</f>
        <v>0.14991445715884977</v>
      </c>
      <c r="O1277">
        <f>_xlfn.NORM.DIST(Table2[[#This Row],[Bias_Arima]],AVERAGE(Table2[Bias_Arima]),_xlfn.STDEV.P(Table2[Bias_Arima]),FALSE)</f>
        <v>0.5863789671497398</v>
      </c>
      <c r="P1277">
        <f>Table2[[#This Row],[WA]]-Table2[[#This Row],[Actual]]</f>
        <v>-0.33333333333334014</v>
      </c>
      <c r="Q1277">
        <f>_xlfn.NORM.DIST(Table2[[#This Row],[Bias_WA]],AVERAGE(Table2[Bias_WA]),_xlfn.STDEV.P(Table2[Bias_WA]),FALSE)</f>
        <v>0.62306179826912544</v>
      </c>
      <c r="R1277">
        <f>ABS(Table2[[#This Row],[Bias_Arima]])</f>
        <v>0.14991445715884977</v>
      </c>
      <c r="S1277">
        <f>ABS(Table2[[#This Row],[Bias_WA]])</f>
        <v>0.33333333333334014</v>
      </c>
    </row>
    <row r="1278" spans="1:19" x14ac:dyDescent="0.2">
      <c r="A127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diensten2020220213</v>
      </c>
      <c r="B1278" t="s">
        <v>31</v>
      </c>
      <c r="C1278" s="3">
        <v>43922</v>
      </c>
      <c r="D1278" s="3">
        <v>44378</v>
      </c>
      <c r="E1278">
        <v>5</v>
      </c>
      <c r="F1278">
        <v>2.8575666916416922</v>
      </c>
      <c r="G1278">
        <v>3.1</v>
      </c>
      <c r="H1278">
        <v>0.24243330835830831</v>
      </c>
      <c r="I1278">
        <v>7.8204293018809139</v>
      </c>
      <c r="J1278">
        <v>-0.24243330835830831</v>
      </c>
      <c r="K1278">
        <f>_xlfn.NORM.DIST(Table2[[#This Row],[Bias_RF]],AVERAGE(Table2[Bias_RF]),_xlfn.STDEV.P(Table2[Bias_RF]),FALSE)</f>
        <v>0.46485974050091206</v>
      </c>
      <c r="L1278">
        <f>VLOOKUP(Table2[[#This Row],[Key]],[1]!Table1[#Data],7,0)</f>
        <v>3.15487658228089</v>
      </c>
      <c r="M1278">
        <f>VLOOKUP(Table2[[#This Row],[Key]],[1]!Table1[#Data],8,0)</f>
        <v>2.6333333333333302</v>
      </c>
      <c r="N1278">
        <f>Table2[[#This Row],[Auto Arima]]-Table2[[#This Row],[Actual]]</f>
        <v>5.4876582280889874E-2</v>
      </c>
      <c r="O1278">
        <f>_xlfn.NORM.DIST(Table2[[#This Row],[Bias_Arima]],AVERAGE(Table2[Bias_Arima]),_xlfn.STDEV.P(Table2[Bias_Arima]),FALSE)</f>
        <v>0.63238723282392872</v>
      </c>
      <c r="P1278">
        <f>Table2[[#This Row],[WA]]-Table2[[#This Row],[Actual]]</f>
        <v>-0.46666666666666989</v>
      </c>
      <c r="Q1278">
        <f>_xlfn.NORM.DIST(Table2[[#This Row],[Bias_WA]],AVERAGE(Table2[Bias_WA]),_xlfn.STDEV.P(Table2[Bias_WA]),FALSE)</f>
        <v>0.68511725896976461</v>
      </c>
      <c r="R1278">
        <f>ABS(Table2[[#This Row],[Bias_Arima]])</f>
        <v>5.4876582280889874E-2</v>
      </c>
      <c r="S1278">
        <f>ABS(Table2[[#This Row],[Bias_WA]])</f>
        <v>0.46666666666666989</v>
      </c>
    </row>
    <row r="1279" spans="1:19" x14ac:dyDescent="0.2">
      <c r="A127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diensten2020220214</v>
      </c>
      <c r="B1279" t="s">
        <v>31</v>
      </c>
      <c r="C1279" s="3">
        <v>43922</v>
      </c>
      <c r="D1279" s="3">
        <v>44470</v>
      </c>
      <c r="E1279">
        <v>6</v>
      </c>
      <c r="F1279">
        <v>3.1003697580197578</v>
      </c>
      <c r="G1279">
        <v>3.6</v>
      </c>
      <c r="H1279">
        <v>0.49963024198024192</v>
      </c>
      <c r="I1279">
        <v>13.878617832784499</v>
      </c>
      <c r="J1279">
        <v>-0.49963024198024192</v>
      </c>
      <c r="K1279">
        <f>_xlfn.NORM.DIST(Table2[[#This Row],[Bias_RF]],AVERAGE(Table2[Bias_RF]),_xlfn.STDEV.P(Table2[Bias_RF]),FALSE)</f>
        <v>0.53316033776882943</v>
      </c>
      <c r="L1279">
        <f>VLOOKUP(Table2[[#This Row],[Key]],[1]!Table1[#Data],7,0)</f>
        <v>3.4603110442163998</v>
      </c>
      <c r="M1279">
        <f>VLOOKUP(Table2[[#This Row],[Key]],[1]!Table1[#Data],8,0)</f>
        <v>2.9666666666666601</v>
      </c>
      <c r="N1279">
        <f>Table2[[#This Row],[Auto Arima]]-Table2[[#This Row],[Actual]]</f>
        <v>-0.1396889557836003</v>
      </c>
      <c r="O1279">
        <f>_xlfn.NORM.DIST(Table2[[#This Row],[Bias_Arima]],AVERAGE(Table2[Bias_Arima]),_xlfn.STDEV.P(Table2[Bias_Arima]),FALSE)</f>
        <v>0.67998229708227942</v>
      </c>
      <c r="P1279">
        <f>Table2[[#This Row],[WA]]-Table2[[#This Row],[Actual]]</f>
        <v>-0.63333333333333997</v>
      </c>
      <c r="Q1279">
        <f>_xlfn.NORM.DIST(Table2[[#This Row],[Bias_WA]],AVERAGE(Table2[Bias_WA]),_xlfn.STDEV.P(Table2[Bias_WA]),FALSE)</f>
        <v>0.71232937309261235</v>
      </c>
      <c r="R1279">
        <f>ABS(Table2[[#This Row],[Bias_Arima]])</f>
        <v>0.1396889557836003</v>
      </c>
      <c r="S1279">
        <f>ABS(Table2[[#This Row],[Bias_WA]])</f>
        <v>0.63333333333333997</v>
      </c>
    </row>
    <row r="1280" spans="1:19" x14ac:dyDescent="0.2">
      <c r="A128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diensten2020220221</v>
      </c>
      <c r="B1280" t="s">
        <v>31</v>
      </c>
      <c r="C1280" s="3">
        <v>43922</v>
      </c>
      <c r="D1280" s="3">
        <v>44562</v>
      </c>
      <c r="E1280">
        <v>7</v>
      </c>
      <c r="F1280">
        <v>3.0692697580197579</v>
      </c>
      <c r="G1280">
        <v>4.4000000000000004</v>
      </c>
      <c r="H1280">
        <v>1.330730241980242</v>
      </c>
      <c r="I1280">
        <v>30.243869135914601</v>
      </c>
      <c r="J1280">
        <v>-1.330730241980242</v>
      </c>
      <c r="K1280">
        <f>_xlfn.NORM.DIST(Table2[[#This Row],[Bias_RF]],AVERAGE(Table2[Bias_RF]),_xlfn.STDEV.P(Table2[Bias_RF]),FALSE)</f>
        <v>0.3564646235972595</v>
      </c>
      <c r="L1280">
        <f>VLOOKUP(Table2[[#This Row],[Key]],[1]!Table1[#Data],7,0)</f>
        <v>3.9346562693884799</v>
      </c>
      <c r="M1280">
        <f>VLOOKUP(Table2[[#This Row],[Key]],[1]!Table1[#Data],8,0)</f>
        <v>3.3333333333333299</v>
      </c>
      <c r="N1280">
        <f>Table2[[#This Row],[Auto Arima]]-Table2[[#This Row],[Actual]]</f>
        <v>-0.46534373061152046</v>
      </c>
      <c r="O1280">
        <f>_xlfn.NORM.DIST(Table2[[#This Row],[Bias_Arima]],AVERAGE(Table2[Bias_Arima]),_xlfn.STDEV.P(Table2[Bias_Arima]),FALSE)</f>
        <v>0.59989604173532485</v>
      </c>
      <c r="P1280">
        <f>Table2[[#This Row],[WA]]-Table2[[#This Row],[Actual]]</f>
        <v>-1.0666666666666704</v>
      </c>
      <c r="Q1280">
        <f>_xlfn.NORM.DIST(Table2[[#This Row],[Bias_WA]],AVERAGE(Table2[Bias_WA]),_xlfn.STDEV.P(Table2[Bias_WA]),FALSE)</f>
        <v>0.52072164182643488</v>
      </c>
      <c r="R1280">
        <f>ABS(Table2[[#This Row],[Bias_Arima]])</f>
        <v>0.46534373061152046</v>
      </c>
      <c r="S1280">
        <f>ABS(Table2[[#This Row],[Bias_WA]])</f>
        <v>1.0666666666666704</v>
      </c>
    </row>
    <row r="1281" spans="1:19" x14ac:dyDescent="0.2">
      <c r="A128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diensten2020220222</v>
      </c>
      <c r="B1281" t="s">
        <v>31</v>
      </c>
      <c r="C1281" s="3">
        <v>43922</v>
      </c>
      <c r="D1281" s="3">
        <v>44652</v>
      </c>
      <c r="E1281">
        <v>8</v>
      </c>
      <c r="F1281">
        <v>3.0692697580197579</v>
      </c>
      <c r="G1281">
        <v>3.8</v>
      </c>
      <c r="H1281">
        <v>0.73073024198024195</v>
      </c>
      <c r="I1281">
        <v>19.229743210006369</v>
      </c>
      <c r="J1281">
        <v>-0.73073024198024195</v>
      </c>
      <c r="K1281">
        <f>_xlfn.NORM.DIST(Table2[[#This Row],[Bias_RF]],AVERAGE(Table2[Bias_RF]),_xlfn.STDEV.P(Table2[Bias_RF]),FALSE)</f>
        <v>0.54267159180101832</v>
      </c>
      <c r="L1281">
        <f>VLOOKUP(Table2[[#This Row],[Key]],[1]!Table1[#Data],7,0)</f>
        <v>3.46746190993679</v>
      </c>
      <c r="M1281">
        <f>VLOOKUP(Table2[[#This Row],[Key]],[1]!Table1[#Data],8,0)</f>
        <v>2.86666666666666</v>
      </c>
      <c r="N1281">
        <f>Table2[[#This Row],[Auto Arima]]-Table2[[#This Row],[Actual]]</f>
        <v>-0.33253809006320978</v>
      </c>
      <c r="O1281">
        <f>_xlfn.NORM.DIST(Table2[[#This Row],[Bias_Arima]],AVERAGE(Table2[Bias_Arima]),_xlfn.STDEV.P(Table2[Bias_Arima]),FALSE)</f>
        <v>0.65534710131815743</v>
      </c>
      <c r="P1281">
        <f>Table2[[#This Row],[WA]]-Table2[[#This Row],[Actual]]</f>
        <v>-0.93333333333333979</v>
      </c>
      <c r="Q1281">
        <f>_xlfn.NORM.DIST(Table2[[#This Row],[Bias_WA]],AVERAGE(Table2[Bias_WA]),_xlfn.STDEV.P(Table2[Bias_WA]),FALSE)</f>
        <v>0.61118960025546065</v>
      </c>
      <c r="R1281">
        <f>ABS(Table2[[#This Row],[Bias_Arima]])</f>
        <v>0.33253809006320978</v>
      </c>
      <c r="S1281">
        <f>ABS(Table2[[#This Row],[Bias_WA]])</f>
        <v>0.93333333333333979</v>
      </c>
    </row>
    <row r="1282" spans="1:19" x14ac:dyDescent="0.2">
      <c r="A128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diensten2020320204</v>
      </c>
      <c r="B1282" t="s">
        <v>31</v>
      </c>
      <c r="C1282" s="3">
        <v>44013</v>
      </c>
      <c r="D1282" s="3">
        <v>44105</v>
      </c>
      <c r="E1282">
        <v>1</v>
      </c>
      <c r="F1282">
        <v>2.9029301587301579</v>
      </c>
      <c r="G1282">
        <v>3.3</v>
      </c>
      <c r="H1282">
        <v>0.39706984126984191</v>
      </c>
      <c r="I1282">
        <v>12.03241943241945</v>
      </c>
      <c r="J1282">
        <v>-0.39706984126984191</v>
      </c>
      <c r="K1282">
        <f>_xlfn.NORM.DIST(Table2[[#This Row],[Bias_RF]],AVERAGE(Table2[Bias_RF]),_xlfn.STDEV.P(Table2[Bias_RF]),FALSE)</f>
        <v>0.51233760314427546</v>
      </c>
      <c r="L1282">
        <f>VLOOKUP(Table2[[#This Row],[Key]],[1]!Table1[#Data],7,0)</f>
        <v>3.1749341638989899</v>
      </c>
      <c r="M1282">
        <f>VLOOKUP(Table2[[#This Row],[Key]],[1]!Table1[#Data],8,0)</f>
        <v>2.9666666666666601</v>
      </c>
      <c r="N1282">
        <f>Table2[[#This Row],[Auto Arima]]-Table2[[#This Row],[Actual]]</f>
        <v>-0.12506583610100996</v>
      </c>
      <c r="O1282">
        <f>_xlfn.NORM.DIST(Table2[[#This Row],[Bias_Arima]],AVERAGE(Table2[Bias_Arima]),_xlfn.STDEV.P(Table2[Bias_Arima]),FALSE)</f>
        <v>0.67888091715428422</v>
      </c>
      <c r="P1282">
        <f>Table2[[#This Row],[WA]]-Table2[[#This Row],[Actual]]</f>
        <v>-0.3333333333333397</v>
      </c>
      <c r="Q1282">
        <f>_xlfn.NORM.DIST(Table2[[#This Row],[Bias_WA]],AVERAGE(Table2[Bias_WA]),_xlfn.STDEV.P(Table2[Bias_WA]),FALSE)</f>
        <v>0.62306179826912511</v>
      </c>
      <c r="R1282">
        <f>ABS(Table2[[#This Row],[Bias_Arima]])</f>
        <v>0.12506583610100996</v>
      </c>
      <c r="S1282">
        <f>ABS(Table2[[#This Row],[Bias_WA]])</f>
        <v>0.3333333333333397</v>
      </c>
    </row>
    <row r="1283" spans="1:19" x14ac:dyDescent="0.2">
      <c r="A128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diensten2020320211</v>
      </c>
      <c r="B1283" t="s">
        <v>31</v>
      </c>
      <c r="C1283" s="3">
        <v>44013</v>
      </c>
      <c r="D1283" s="3">
        <v>44197</v>
      </c>
      <c r="E1283">
        <v>2</v>
      </c>
      <c r="F1283">
        <v>3.1658780663780659</v>
      </c>
      <c r="G1283">
        <v>3.2</v>
      </c>
      <c r="H1283">
        <v>3.4121933621933831E-2</v>
      </c>
      <c r="I1283">
        <v>1.0663104256854321</v>
      </c>
      <c r="J1283">
        <v>-3.4121933621933831E-2</v>
      </c>
      <c r="K1283">
        <f>_xlfn.NORM.DIST(Table2[[#This Row],[Bias_RF]],AVERAGE(Table2[Bias_RF]),_xlfn.STDEV.P(Table2[Bias_RF]),FALSE)</f>
        <v>0.37995445405029932</v>
      </c>
      <c r="L1283">
        <f>VLOOKUP(Table2[[#This Row],[Key]],[1]!Table1[#Data],7,0)</f>
        <v>3.32540353958679</v>
      </c>
      <c r="M1283">
        <f>VLOOKUP(Table2[[#This Row],[Key]],[1]!Table1[#Data],8,0)</f>
        <v>3.3333333333333299</v>
      </c>
      <c r="N1283">
        <f>Table2[[#This Row],[Auto Arima]]-Table2[[#This Row],[Actual]]</f>
        <v>0.12540353958678985</v>
      </c>
      <c r="O1283">
        <f>_xlfn.NORM.DIST(Table2[[#This Row],[Bias_Arima]],AVERAGE(Table2[Bias_Arima]),_xlfn.STDEV.P(Table2[Bias_Arima]),FALSE)</f>
        <v>0.59942174773467782</v>
      </c>
      <c r="P1283">
        <f>Table2[[#This Row],[WA]]-Table2[[#This Row],[Actual]]</f>
        <v>0.13333333333332975</v>
      </c>
      <c r="Q1283">
        <f>_xlfn.NORM.DIST(Table2[[#This Row],[Bias_WA]],AVERAGE(Table2[Bias_WA]),_xlfn.STDEV.P(Table2[Bias_WA]),FALSE)</f>
        <v>0.28596026107311856</v>
      </c>
      <c r="R1283">
        <f>ABS(Table2[[#This Row],[Bias_Arima]])</f>
        <v>0.12540353958678985</v>
      </c>
      <c r="S1283">
        <f>ABS(Table2[[#This Row],[Bias_WA]])</f>
        <v>0.13333333333332975</v>
      </c>
    </row>
    <row r="1284" spans="1:19" x14ac:dyDescent="0.2">
      <c r="A128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diensten2020320212</v>
      </c>
      <c r="B1284" t="s">
        <v>31</v>
      </c>
      <c r="C1284" s="3">
        <v>44013</v>
      </c>
      <c r="D1284" s="3">
        <v>44287</v>
      </c>
      <c r="E1284">
        <v>3</v>
      </c>
      <c r="F1284">
        <v>2.9910261904761888</v>
      </c>
      <c r="G1284">
        <v>3.2</v>
      </c>
      <c r="H1284">
        <v>0.20897380952381089</v>
      </c>
      <c r="I1284">
        <v>6.5304315476190924</v>
      </c>
      <c r="J1284">
        <v>-0.20897380952381089</v>
      </c>
      <c r="K1284">
        <f>_xlfn.NORM.DIST(Table2[[#This Row],[Bias_RF]],AVERAGE(Table2[Bias_RF]),_xlfn.STDEV.P(Table2[Bias_RF]),FALSE)</f>
        <v>0.4525100777154703</v>
      </c>
      <c r="L1284">
        <f>VLOOKUP(Table2[[#This Row],[Key]],[1]!Table1[#Data],7,0)</f>
        <v>3.3927698450713599</v>
      </c>
      <c r="M1284">
        <f>VLOOKUP(Table2[[#This Row],[Key]],[1]!Table1[#Data],8,0)</f>
        <v>2.86666666666666</v>
      </c>
      <c r="N1284">
        <f>Table2[[#This Row],[Auto Arima]]-Table2[[#This Row],[Actual]]</f>
        <v>0.19276984507135975</v>
      </c>
      <c r="O1284">
        <f>_xlfn.NORM.DIST(Table2[[#This Row],[Bias_Arima]],AVERAGE(Table2[Bias_Arima]),_xlfn.STDEV.P(Table2[Bias_Arima]),FALSE)</f>
        <v>0.56188504953661056</v>
      </c>
      <c r="P1284">
        <f>Table2[[#This Row],[WA]]-Table2[[#This Row],[Actual]]</f>
        <v>-0.33333333333334014</v>
      </c>
      <c r="Q1284">
        <f>_xlfn.NORM.DIST(Table2[[#This Row],[Bias_WA]],AVERAGE(Table2[Bias_WA]),_xlfn.STDEV.P(Table2[Bias_WA]),FALSE)</f>
        <v>0.62306179826912544</v>
      </c>
      <c r="R1284">
        <f>ABS(Table2[[#This Row],[Bias_Arima]])</f>
        <v>0.19276984507135975</v>
      </c>
      <c r="S1284">
        <f>ABS(Table2[[#This Row],[Bias_WA]])</f>
        <v>0.33333333333334014</v>
      </c>
    </row>
    <row r="1285" spans="1:19" x14ac:dyDescent="0.2">
      <c r="A128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diensten2020320213</v>
      </c>
      <c r="B1285" t="s">
        <v>31</v>
      </c>
      <c r="C1285" s="3">
        <v>44013</v>
      </c>
      <c r="D1285" s="3">
        <v>44378</v>
      </c>
      <c r="E1285">
        <v>4</v>
      </c>
      <c r="F1285">
        <v>2.9008361111111109</v>
      </c>
      <c r="G1285">
        <v>3.1</v>
      </c>
      <c r="H1285">
        <v>0.19916388888888961</v>
      </c>
      <c r="I1285">
        <v>6.424641577060954</v>
      </c>
      <c r="J1285">
        <v>-0.19916388888888961</v>
      </c>
      <c r="K1285">
        <f>_xlfn.NORM.DIST(Table2[[#This Row],[Bias_RF]],AVERAGE(Table2[Bias_RF]),_xlfn.STDEV.P(Table2[Bias_RF]),FALSE)</f>
        <v>0.44877377863556217</v>
      </c>
      <c r="L1285">
        <f>VLOOKUP(Table2[[#This Row],[Key]],[1]!Table1[#Data],7,0)</f>
        <v>3.2080868278692201</v>
      </c>
      <c r="M1285">
        <f>VLOOKUP(Table2[[#This Row],[Key]],[1]!Table1[#Data],8,0)</f>
        <v>2.7666666666666599</v>
      </c>
      <c r="N1285">
        <f>Table2[[#This Row],[Auto Arima]]-Table2[[#This Row],[Actual]]</f>
        <v>0.10808682786921997</v>
      </c>
      <c r="O1285">
        <f>_xlfn.NORM.DIST(Table2[[#This Row],[Bias_Arima]],AVERAGE(Table2[Bias_Arima]),_xlfn.STDEV.P(Table2[Bias_Arima]),FALSE)</f>
        <v>0.60816885935571618</v>
      </c>
      <c r="P1285">
        <f>Table2[[#This Row],[WA]]-Table2[[#This Row],[Actual]]</f>
        <v>-0.33333333333334014</v>
      </c>
      <c r="Q1285">
        <f>_xlfn.NORM.DIST(Table2[[#This Row],[Bias_WA]],AVERAGE(Table2[Bias_WA]),_xlfn.STDEV.P(Table2[Bias_WA]),FALSE)</f>
        <v>0.62306179826912544</v>
      </c>
      <c r="R1285">
        <f>ABS(Table2[[#This Row],[Bias_Arima]])</f>
        <v>0.10808682786921997</v>
      </c>
      <c r="S1285">
        <f>ABS(Table2[[#This Row],[Bias_WA]])</f>
        <v>0.33333333333334014</v>
      </c>
    </row>
    <row r="1286" spans="1:19" x14ac:dyDescent="0.2">
      <c r="A128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diensten2020320214</v>
      </c>
      <c r="B1286" t="s">
        <v>31</v>
      </c>
      <c r="C1286" s="3">
        <v>44013</v>
      </c>
      <c r="D1286" s="3">
        <v>44470</v>
      </c>
      <c r="E1286">
        <v>5</v>
      </c>
      <c r="F1286">
        <v>3.11056616161616</v>
      </c>
      <c r="G1286">
        <v>3.6</v>
      </c>
      <c r="H1286">
        <v>0.48943383838383969</v>
      </c>
      <c r="I1286">
        <v>13.595384399551101</v>
      </c>
      <c r="J1286">
        <v>-0.48943383838383969</v>
      </c>
      <c r="K1286">
        <f>_xlfn.NORM.DIST(Table2[[#This Row],[Bias_RF]],AVERAGE(Table2[Bias_RF]),_xlfn.STDEV.P(Table2[Bias_RF]),FALSE)</f>
        <v>0.5315206008343637</v>
      </c>
      <c r="L1286">
        <f>VLOOKUP(Table2[[#This Row],[Key]],[1]!Table1[#Data],7,0)</f>
        <v>3.5061671629673601</v>
      </c>
      <c r="M1286">
        <f>VLOOKUP(Table2[[#This Row],[Key]],[1]!Table1[#Data],8,0)</f>
        <v>2.9666666666666601</v>
      </c>
      <c r="N1286">
        <f>Table2[[#This Row],[Auto Arima]]-Table2[[#This Row],[Actual]]</f>
        <v>-9.3832837032640004E-2</v>
      </c>
      <c r="O1286">
        <f>_xlfn.NORM.DIST(Table2[[#This Row],[Bias_Arima]],AVERAGE(Table2[Bias_Arima]),_xlfn.STDEV.P(Table2[Bias_Arima]),FALSE)</f>
        <v>0.67512458843468759</v>
      </c>
      <c r="P1286">
        <f>Table2[[#This Row],[WA]]-Table2[[#This Row],[Actual]]</f>
        <v>-0.63333333333333997</v>
      </c>
      <c r="Q1286">
        <f>_xlfn.NORM.DIST(Table2[[#This Row],[Bias_WA]],AVERAGE(Table2[Bias_WA]),_xlfn.STDEV.P(Table2[Bias_WA]),FALSE)</f>
        <v>0.71232937309261235</v>
      </c>
      <c r="R1286">
        <f>ABS(Table2[[#This Row],[Bias_Arima]])</f>
        <v>9.3832837032640004E-2</v>
      </c>
      <c r="S1286">
        <f>ABS(Table2[[#This Row],[Bias_WA]])</f>
        <v>0.63333333333333997</v>
      </c>
    </row>
    <row r="1287" spans="1:19" x14ac:dyDescent="0.2">
      <c r="A128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diensten2020320221</v>
      </c>
      <c r="B1287" t="s">
        <v>31</v>
      </c>
      <c r="C1287" s="3">
        <v>44013</v>
      </c>
      <c r="D1287" s="3">
        <v>44562</v>
      </c>
      <c r="E1287">
        <v>6</v>
      </c>
      <c r="F1287">
        <v>3.0565090909090902</v>
      </c>
      <c r="G1287">
        <v>4.4000000000000004</v>
      </c>
      <c r="H1287">
        <v>1.34349090909091</v>
      </c>
      <c r="I1287">
        <v>30.533884297520689</v>
      </c>
      <c r="J1287">
        <v>-1.34349090909091</v>
      </c>
      <c r="K1287">
        <f>_xlfn.NORM.DIST(Table2[[#This Row],[Bias_RF]],AVERAGE(Table2[Bias_RF]),_xlfn.STDEV.P(Table2[Bias_RF]),FALSE)</f>
        <v>0.35071955682385075</v>
      </c>
      <c r="L1287">
        <f>VLOOKUP(Table2[[#This Row],[Key]],[1]!Table1[#Data],7,0)</f>
        <v>3.9764591238401299</v>
      </c>
      <c r="M1287">
        <f>VLOOKUP(Table2[[#This Row],[Key]],[1]!Table1[#Data],8,0)</f>
        <v>3.3333333333333299</v>
      </c>
      <c r="N1287">
        <f>Table2[[#This Row],[Auto Arima]]-Table2[[#This Row],[Actual]]</f>
        <v>-0.42354087615987046</v>
      </c>
      <c r="O1287">
        <f>_xlfn.NORM.DIST(Table2[[#This Row],[Bias_Arima]],AVERAGE(Table2[Bias_Arima]),_xlfn.STDEV.P(Table2[Bias_Arima]),FALSE)</f>
        <v>0.62025189781123968</v>
      </c>
      <c r="P1287">
        <f>Table2[[#This Row],[WA]]-Table2[[#This Row],[Actual]]</f>
        <v>-1.0666666666666704</v>
      </c>
      <c r="Q1287">
        <f>_xlfn.NORM.DIST(Table2[[#This Row],[Bias_WA]],AVERAGE(Table2[Bias_WA]),_xlfn.STDEV.P(Table2[Bias_WA]),FALSE)</f>
        <v>0.52072164182643488</v>
      </c>
      <c r="R1287">
        <f>ABS(Table2[[#This Row],[Bias_Arima]])</f>
        <v>0.42354087615987046</v>
      </c>
      <c r="S1287">
        <f>ABS(Table2[[#This Row],[Bias_WA]])</f>
        <v>1.0666666666666704</v>
      </c>
    </row>
    <row r="1288" spans="1:19" x14ac:dyDescent="0.2">
      <c r="A128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diensten2020320222</v>
      </c>
      <c r="B1288" t="s">
        <v>31</v>
      </c>
      <c r="C1288" s="3">
        <v>44013</v>
      </c>
      <c r="D1288" s="3">
        <v>44652</v>
      </c>
      <c r="E1288">
        <v>7</v>
      </c>
      <c r="F1288">
        <v>3.04725909090909</v>
      </c>
      <c r="G1288">
        <v>3.8</v>
      </c>
      <c r="H1288">
        <v>0.75274090909090985</v>
      </c>
      <c r="I1288">
        <v>19.808971291866051</v>
      </c>
      <c r="J1288">
        <v>-0.75274090909090985</v>
      </c>
      <c r="K1288">
        <f>_xlfn.NORM.DIST(Table2[[#This Row],[Bias_RF]],AVERAGE(Table2[Bias_RF]),_xlfn.STDEV.P(Table2[Bias_RF]),FALSE)</f>
        <v>0.54076251333188652</v>
      </c>
      <c r="L1288">
        <f>VLOOKUP(Table2[[#This Row],[Key]],[1]!Table1[#Data],7,0)</f>
        <v>3.58946952289332</v>
      </c>
      <c r="M1288">
        <f>VLOOKUP(Table2[[#This Row],[Key]],[1]!Table1[#Data],8,0)</f>
        <v>2.86666666666666</v>
      </c>
      <c r="N1288">
        <f>Table2[[#This Row],[Auto Arima]]-Table2[[#This Row],[Actual]]</f>
        <v>-0.21053047710667983</v>
      </c>
      <c r="O1288">
        <f>_xlfn.NORM.DIST(Table2[[#This Row],[Bias_Arima]],AVERAGE(Table2[Bias_Arima]),_xlfn.STDEV.P(Table2[Bias_Arima]),FALSE)</f>
        <v>0.67932585694251613</v>
      </c>
      <c r="P1288">
        <f>Table2[[#This Row],[WA]]-Table2[[#This Row],[Actual]]</f>
        <v>-0.93333333333333979</v>
      </c>
      <c r="Q1288">
        <f>_xlfn.NORM.DIST(Table2[[#This Row],[Bias_WA]],AVERAGE(Table2[Bias_WA]),_xlfn.STDEV.P(Table2[Bias_WA]),FALSE)</f>
        <v>0.61118960025546065</v>
      </c>
      <c r="R1288">
        <f>ABS(Table2[[#This Row],[Bias_Arima]])</f>
        <v>0.21053047710667983</v>
      </c>
      <c r="S1288">
        <f>ABS(Table2[[#This Row],[Bias_WA]])</f>
        <v>0.93333333333333979</v>
      </c>
    </row>
    <row r="1289" spans="1:19" x14ac:dyDescent="0.2">
      <c r="A128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diensten2020320223</v>
      </c>
      <c r="B1289" t="s">
        <v>31</v>
      </c>
      <c r="C1289" s="3">
        <v>44013</v>
      </c>
      <c r="D1289" s="3">
        <v>44743</v>
      </c>
      <c r="E1289">
        <v>8</v>
      </c>
      <c r="F1289">
        <v>3.0551757575757561</v>
      </c>
      <c r="G1289">
        <v>3.4</v>
      </c>
      <c r="H1289">
        <v>0.34482424242424381</v>
      </c>
      <c r="I1289">
        <v>10.141889483066</v>
      </c>
      <c r="J1289">
        <v>-0.34482424242424381</v>
      </c>
      <c r="K1289">
        <f>_xlfn.NORM.DIST(Table2[[#This Row],[Bias_RF]],AVERAGE(Table2[Bias_RF]),_xlfn.STDEV.P(Table2[Bias_RF]),FALSE)</f>
        <v>0.49826322637026499</v>
      </c>
      <c r="L1289">
        <f>VLOOKUP(Table2[[#This Row],[Key]],[1]!Table1[#Data],7,0)</f>
        <v>3.57532558990561</v>
      </c>
      <c r="M1289">
        <f>VLOOKUP(Table2[[#This Row],[Key]],[1]!Table1[#Data],8,0)</f>
        <v>2.7666666666666599</v>
      </c>
      <c r="N1289">
        <f>Table2[[#This Row],[Auto Arima]]-Table2[[#This Row],[Actual]]</f>
        <v>0.17532558990561009</v>
      </c>
      <c r="O1289">
        <f>_xlfn.NORM.DIST(Table2[[#This Row],[Bias_Arima]],AVERAGE(Table2[Bias_Arima]),_xlfn.STDEV.P(Table2[Bias_Arima]),FALSE)</f>
        <v>0.5720985993893124</v>
      </c>
      <c r="P1289">
        <f>Table2[[#This Row],[WA]]-Table2[[#This Row],[Actual]]</f>
        <v>-0.63333333333333997</v>
      </c>
      <c r="Q1289">
        <f>_xlfn.NORM.DIST(Table2[[#This Row],[Bias_WA]],AVERAGE(Table2[Bias_WA]),_xlfn.STDEV.P(Table2[Bias_WA]),FALSE)</f>
        <v>0.71232937309261235</v>
      </c>
      <c r="R1289">
        <f>ABS(Table2[[#This Row],[Bias_Arima]])</f>
        <v>0.17532558990561009</v>
      </c>
      <c r="S1289">
        <f>ABS(Table2[[#This Row],[Bias_WA]])</f>
        <v>0.63333333333333997</v>
      </c>
    </row>
    <row r="1290" spans="1:19" x14ac:dyDescent="0.2">
      <c r="A129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diensten2020420211</v>
      </c>
      <c r="B1290" t="s">
        <v>31</v>
      </c>
      <c r="C1290" s="3">
        <v>44105</v>
      </c>
      <c r="D1290" s="3">
        <v>44197</v>
      </c>
      <c r="E1290">
        <v>1</v>
      </c>
      <c r="F1290">
        <v>3.2557166666666659</v>
      </c>
      <c r="G1290">
        <v>3.2</v>
      </c>
      <c r="H1290">
        <v>5.5716666666666192E-2</v>
      </c>
      <c r="I1290">
        <v>1.741145833333319</v>
      </c>
      <c r="J1290">
        <v>5.5716666666666192E-2</v>
      </c>
      <c r="K1290">
        <f>_xlfn.NORM.DIST(Table2[[#This Row],[Bias_RF]],AVERAGE(Table2[Bias_RF]),_xlfn.STDEV.P(Table2[Bias_RF]),FALSE)</f>
        <v>0.339688923657604</v>
      </c>
      <c r="L1290">
        <f>VLOOKUP(Table2[[#This Row],[Key]],[1]!Table1[#Data],7,0)</f>
        <v>3.3249494347154198</v>
      </c>
      <c r="M1290">
        <f>VLOOKUP(Table2[[#This Row],[Key]],[1]!Table1[#Data],8,0)</f>
        <v>3.3333333333333299</v>
      </c>
      <c r="N1290">
        <f>Table2[[#This Row],[Auto Arima]]-Table2[[#This Row],[Actual]]</f>
        <v>0.12494943471541964</v>
      </c>
      <c r="O1290">
        <f>_xlfn.NORM.DIST(Table2[[#This Row],[Bias_Arima]],AVERAGE(Table2[Bias_Arima]),_xlfn.STDEV.P(Table2[Bias_Arima]),FALSE)</f>
        <v>0.59965620179001988</v>
      </c>
      <c r="P1290">
        <f>Table2[[#This Row],[WA]]-Table2[[#This Row],[Actual]]</f>
        <v>0.13333333333332975</v>
      </c>
      <c r="Q1290">
        <f>_xlfn.NORM.DIST(Table2[[#This Row],[Bias_WA]],AVERAGE(Table2[Bias_WA]),_xlfn.STDEV.P(Table2[Bias_WA]),FALSE)</f>
        <v>0.28596026107311856</v>
      </c>
      <c r="R1290">
        <f>ABS(Table2[[#This Row],[Bias_Arima]])</f>
        <v>0.12494943471541964</v>
      </c>
      <c r="S1290">
        <f>ABS(Table2[[#This Row],[Bias_WA]])</f>
        <v>0.13333333333332975</v>
      </c>
    </row>
    <row r="1291" spans="1:19" x14ac:dyDescent="0.2">
      <c r="A129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diensten2020420212</v>
      </c>
      <c r="B1291" t="s">
        <v>31</v>
      </c>
      <c r="C1291" s="3">
        <v>44105</v>
      </c>
      <c r="D1291" s="3">
        <v>44287</v>
      </c>
      <c r="E1291">
        <v>2</v>
      </c>
      <c r="F1291">
        <v>3.05397619047619</v>
      </c>
      <c r="G1291">
        <v>3.2</v>
      </c>
      <c r="H1291">
        <v>0.14602380952381069</v>
      </c>
      <c r="I1291">
        <v>4.563244047619083</v>
      </c>
      <c r="J1291">
        <v>-0.14602380952381069</v>
      </c>
      <c r="K1291">
        <f>_xlfn.NORM.DIST(Table2[[#This Row],[Bias_RF]],AVERAGE(Table2[Bias_RF]),_xlfn.STDEV.P(Table2[Bias_RF]),FALSE)</f>
        <v>0.42772435508604967</v>
      </c>
      <c r="L1291">
        <f>VLOOKUP(Table2[[#This Row],[Key]],[1]!Table1[#Data],7,0)</f>
        <v>3.4017441903476202</v>
      </c>
      <c r="M1291">
        <f>VLOOKUP(Table2[[#This Row],[Key]],[1]!Table1[#Data],8,0)</f>
        <v>2.86666666666666</v>
      </c>
      <c r="N1291">
        <f>Table2[[#This Row],[Auto Arima]]-Table2[[#This Row],[Actual]]</f>
        <v>0.20174419034762003</v>
      </c>
      <c r="O1291">
        <f>_xlfn.NORM.DIST(Table2[[#This Row],[Bias_Arima]],AVERAGE(Table2[Bias_Arima]),_xlfn.STDEV.P(Table2[Bias_Arima]),FALSE)</f>
        <v>0.55650962063311693</v>
      </c>
      <c r="P1291">
        <f>Table2[[#This Row],[WA]]-Table2[[#This Row],[Actual]]</f>
        <v>-0.33333333333334014</v>
      </c>
      <c r="Q1291">
        <f>_xlfn.NORM.DIST(Table2[[#This Row],[Bias_WA]],AVERAGE(Table2[Bias_WA]),_xlfn.STDEV.P(Table2[Bias_WA]),FALSE)</f>
        <v>0.62306179826912544</v>
      </c>
      <c r="R1291">
        <f>ABS(Table2[[#This Row],[Bias_Arima]])</f>
        <v>0.20174419034762003</v>
      </c>
      <c r="S1291">
        <f>ABS(Table2[[#This Row],[Bias_WA]])</f>
        <v>0.33333333333334014</v>
      </c>
    </row>
    <row r="1292" spans="1:19" x14ac:dyDescent="0.2">
      <c r="A129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diensten2020420213</v>
      </c>
      <c r="B1292" t="s">
        <v>31</v>
      </c>
      <c r="C1292" s="3">
        <v>44105</v>
      </c>
      <c r="D1292" s="3">
        <v>44378</v>
      </c>
      <c r="E1292">
        <v>3</v>
      </c>
      <c r="F1292">
        <v>2.970467857142856</v>
      </c>
      <c r="G1292">
        <v>3.1</v>
      </c>
      <c r="H1292">
        <v>0.12953214285714371</v>
      </c>
      <c r="I1292">
        <v>4.1784562211981822</v>
      </c>
      <c r="J1292">
        <v>-0.12953214285714371</v>
      </c>
      <c r="K1292">
        <f>_xlfn.NORM.DIST(Table2[[#This Row],[Bias_RF]],AVERAGE(Table2[Bias_RF]),_xlfn.STDEV.P(Table2[Bias_RF]),FALSE)</f>
        <v>0.42094262270183236</v>
      </c>
      <c r="L1292">
        <f>VLOOKUP(Table2[[#This Row],[Key]],[1]!Table1[#Data],7,0)</f>
        <v>3.2152143654369101</v>
      </c>
      <c r="M1292">
        <f>VLOOKUP(Table2[[#This Row],[Key]],[1]!Table1[#Data],8,0)</f>
        <v>2.7666666666666599</v>
      </c>
      <c r="N1292">
        <f>Table2[[#This Row],[Auto Arima]]-Table2[[#This Row],[Actual]]</f>
        <v>0.11521436543690999</v>
      </c>
      <c r="O1292">
        <f>_xlfn.NORM.DIST(Table2[[#This Row],[Bias_Arima]],AVERAGE(Table2[Bias_Arima]),_xlfn.STDEV.P(Table2[Bias_Arima]),FALSE)</f>
        <v>0.60461716271448762</v>
      </c>
      <c r="P1292">
        <f>Table2[[#This Row],[WA]]-Table2[[#This Row],[Actual]]</f>
        <v>-0.33333333333334014</v>
      </c>
      <c r="Q1292">
        <f>_xlfn.NORM.DIST(Table2[[#This Row],[Bias_WA]],AVERAGE(Table2[Bias_WA]),_xlfn.STDEV.P(Table2[Bias_WA]),FALSE)</f>
        <v>0.62306179826912544</v>
      </c>
      <c r="R1292">
        <f>ABS(Table2[[#This Row],[Bias_Arima]])</f>
        <v>0.11521436543690999</v>
      </c>
      <c r="S1292">
        <f>ABS(Table2[[#This Row],[Bias_WA]])</f>
        <v>0.33333333333334014</v>
      </c>
    </row>
    <row r="1293" spans="1:19" x14ac:dyDescent="0.2">
      <c r="A129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diensten2020420214</v>
      </c>
      <c r="B1293" t="s">
        <v>31</v>
      </c>
      <c r="C1293" s="3">
        <v>44105</v>
      </c>
      <c r="D1293" s="3">
        <v>44470</v>
      </c>
      <c r="E1293">
        <v>4</v>
      </c>
      <c r="F1293">
        <v>3.134116666666666</v>
      </c>
      <c r="G1293">
        <v>3.6</v>
      </c>
      <c r="H1293">
        <v>0.46588333333333359</v>
      </c>
      <c r="I1293">
        <v>12.94120370370371</v>
      </c>
      <c r="J1293">
        <v>-0.46588333333333359</v>
      </c>
      <c r="K1293">
        <f>_xlfn.NORM.DIST(Table2[[#This Row],[Bias_RF]],AVERAGE(Table2[Bias_RF]),_xlfn.STDEV.P(Table2[Bias_RF]),FALSE)</f>
        <v>0.52736060336698376</v>
      </c>
      <c r="L1293">
        <f>VLOOKUP(Table2[[#This Row],[Key]],[1]!Table1[#Data],7,0)</f>
        <v>3.52194945298156</v>
      </c>
      <c r="M1293">
        <f>VLOOKUP(Table2[[#This Row],[Key]],[1]!Table1[#Data],8,0)</f>
        <v>3.1333333333333302</v>
      </c>
      <c r="N1293">
        <f>Table2[[#This Row],[Auto Arima]]-Table2[[#This Row],[Actual]]</f>
        <v>-7.8050547018440053E-2</v>
      </c>
      <c r="O1293">
        <f>_xlfn.NORM.DIST(Table2[[#This Row],[Bias_Arima]],AVERAGE(Table2[Bias_Arima]),_xlfn.STDEV.P(Table2[Bias_Arima]),FALSE)</f>
        <v>0.6725071505692416</v>
      </c>
      <c r="P1293">
        <f>Table2[[#This Row],[WA]]-Table2[[#This Row],[Actual]]</f>
        <v>-0.46666666666666989</v>
      </c>
      <c r="Q1293">
        <f>_xlfn.NORM.DIST(Table2[[#This Row],[Bias_WA]],AVERAGE(Table2[Bias_WA]),_xlfn.STDEV.P(Table2[Bias_WA]),FALSE)</f>
        <v>0.68511725896976461</v>
      </c>
      <c r="R1293">
        <f>ABS(Table2[[#This Row],[Bias_Arima]])</f>
        <v>7.8050547018440053E-2</v>
      </c>
      <c r="S1293">
        <f>ABS(Table2[[#This Row],[Bias_WA]])</f>
        <v>0.46666666666666989</v>
      </c>
    </row>
    <row r="1294" spans="1:19" x14ac:dyDescent="0.2">
      <c r="A129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diensten2020420221</v>
      </c>
      <c r="B1294" t="s">
        <v>31</v>
      </c>
      <c r="C1294" s="3">
        <v>44105</v>
      </c>
      <c r="D1294" s="3">
        <v>44562</v>
      </c>
      <c r="E1294">
        <v>5</v>
      </c>
      <c r="F1294">
        <v>3.0323024531024521</v>
      </c>
      <c r="G1294">
        <v>4.4000000000000004</v>
      </c>
      <c r="H1294">
        <v>1.3676975468975481</v>
      </c>
      <c r="I1294">
        <v>31.08403515676245</v>
      </c>
      <c r="J1294">
        <v>-1.3676975468975481</v>
      </c>
      <c r="K1294">
        <f>_xlfn.NORM.DIST(Table2[[#This Row],[Bias_RF]],AVERAGE(Table2[Bias_RF]),_xlfn.STDEV.P(Table2[Bias_RF]),FALSE)</f>
        <v>0.3397901392332428</v>
      </c>
      <c r="L1294">
        <f>VLOOKUP(Table2[[#This Row],[Key]],[1]!Table1[#Data],7,0)</f>
        <v>3.9894519404403099</v>
      </c>
      <c r="M1294">
        <f>VLOOKUP(Table2[[#This Row],[Key]],[1]!Table1[#Data],8,0)</f>
        <v>3.3333333333333299</v>
      </c>
      <c r="N1294">
        <f>Table2[[#This Row],[Auto Arima]]-Table2[[#This Row],[Actual]]</f>
        <v>-0.41054805955969043</v>
      </c>
      <c r="O1294">
        <f>_xlfn.NORM.DIST(Table2[[#This Row],[Bias_Arima]],AVERAGE(Table2[Bias_Arima]),_xlfn.STDEV.P(Table2[Bias_Arima]),FALSE)</f>
        <v>0.62606877286521867</v>
      </c>
      <c r="P1294">
        <f>Table2[[#This Row],[WA]]-Table2[[#This Row],[Actual]]</f>
        <v>-1.0666666666666704</v>
      </c>
      <c r="Q1294">
        <f>_xlfn.NORM.DIST(Table2[[#This Row],[Bias_WA]],AVERAGE(Table2[Bias_WA]),_xlfn.STDEV.P(Table2[Bias_WA]),FALSE)</f>
        <v>0.52072164182643488</v>
      </c>
      <c r="R1294">
        <f>ABS(Table2[[#This Row],[Bias_Arima]])</f>
        <v>0.41054805955969043</v>
      </c>
      <c r="S1294">
        <f>ABS(Table2[[#This Row],[Bias_WA]])</f>
        <v>1.0666666666666704</v>
      </c>
    </row>
    <row r="1295" spans="1:19" x14ac:dyDescent="0.2">
      <c r="A129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diensten2020420222</v>
      </c>
      <c r="B1295" t="s">
        <v>31</v>
      </c>
      <c r="C1295" s="3">
        <v>44105</v>
      </c>
      <c r="D1295" s="3">
        <v>44652</v>
      </c>
      <c r="E1295">
        <v>6</v>
      </c>
      <c r="F1295">
        <v>3.0280524531024531</v>
      </c>
      <c r="G1295">
        <v>3.8</v>
      </c>
      <c r="H1295">
        <v>0.77194754689754719</v>
      </c>
      <c r="I1295">
        <v>20.314409128882819</v>
      </c>
      <c r="J1295">
        <v>-0.77194754689754719</v>
      </c>
      <c r="K1295">
        <f>_xlfn.NORM.DIST(Table2[[#This Row],[Bias_RF]],AVERAGE(Table2[Bias_RF]),_xlfn.STDEV.P(Table2[Bias_RF]),FALSE)</f>
        <v>0.53870329829546582</v>
      </c>
      <c r="L1295">
        <f>VLOOKUP(Table2[[#This Row],[Key]],[1]!Table1[#Data],7,0)</f>
        <v>3.5992065680964802</v>
      </c>
      <c r="M1295">
        <f>VLOOKUP(Table2[[#This Row],[Key]],[1]!Table1[#Data],8,0)</f>
        <v>2.86666666666666</v>
      </c>
      <c r="N1295">
        <f>Table2[[#This Row],[Auto Arima]]-Table2[[#This Row],[Actual]]</f>
        <v>-0.20079343190351961</v>
      </c>
      <c r="O1295">
        <f>_xlfn.NORM.DIST(Table2[[#This Row],[Bias_Arima]],AVERAGE(Table2[Bias_Arima]),_xlfn.STDEV.P(Table2[Bias_Arima]),FALSE)</f>
        <v>0.68000511319958212</v>
      </c>
      <c r="P1295">
        <f>Table2[[#This Row],[WA]]-Table2[[#This Row],[Actual]]</f>
        <v>-0.93333333333333979</v>
      </c>
      <c r="Q1295">
        <f>_xlfn.NORM.DIST(Table2[[#This Row],[Bias_WA]],AVERAGE(Table2[Bias_WA]),_xlfn.STDEV.P(Table2[Bias_WA]),FALSE)</f>
        <v>0.61118960025546065</v>
      </c>
      <c r="R1295">
        <f>ABS(Table2[[#This Row],[Bias_Arima]])</f>
        <v>0.20079343190351961</v>
      </c>
      <c r="S1295">
        <f>ABS(Table2[[#This Row],[Bias_WA]])</f>
        <v>0.93333333333333979</v>
      </c>
    </row>
    <row r="1296" spans="1:19" x14ac:dyDescent="0.2">
      <c r="A129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diensten2020420223</v>
      </c>
      <c r="B1296" t="s">
        <v>31</v>
      </c>
      <c r="C1296" s="3">
        <v>44105</v>
      </c>
      <c r="D1296" s="3">
        <v>44743</v>
      </c>
      <c r="E1296">
        <v>7</v>
      </c>
      <c r="F1296">
        <v>3.0309691197691189</v>
      </c>
      <c r="G1296">
        <v>3.4</v>
      </c>
      <c r="H1296">
        <v>0.3690308802308806</v>
      </c>
      <c r="I1296">
        <v>10.85384941855531</v>
      </c>
      <c r="J1296">
        <v>-0.3690308802308806</v>
      </c>
      <c r="K1296">
        <f>_xlfn.NORM.DIST(Table2[[#This Row],[Bias_RF]],AVERAGE(Table2[Bias_RF]),_xlfn.STDEV.P(Table2[Bias_RF]),FALSE)</f>
        <v>0.5050558622235235</v>
      </c>
      <c r="L1296">
        <f>VLOOKUP(Table2[[#This Row],[Key]],[1]!Table1[#Data],7,0)</f>
        <v>3.58664362109187</v>
      </c>
      <c r="M1296">
        <f>VLOOKUP(Table2[[#This Row],[Key]],[1]!Table1[#Data],8,0)</f>
        <v>2.7666666666666599</v>
      </c>
      <c r="N1296">
        <f>Table2[[#This Row],[Auto Arima]]-Table2[[#This Row],[Actual]]</f>
        <v>0.18664362109187005</v>
      </c>
      <c r="O1296">
        <f>_xlfn.NORM.DIST(Table2[[#This Row],[Bias_Arima]],AVERAGE(Table2[Bias_Arima]),_xlfn.STDEV.P(Table2[Bias_Arima]),FALSE)</f>
        <v>0.56550810087319159</v>
      </c>
      <c r="P1296">
        <f>Table2[[#This Row],[WA]]-Table2[[#This Row],[Actual]]</f>
        <v>-0.63333333333333997</v>
      </c>
      <c r="Q1296">
        <f>_xlfn.NORM.DIST(Table2[[#This Row],[Bias_WA]],AVERAGE(Table2[Bias_WA]),_xlfn.STDEV.P(Table2[Bias_WA]),FALSE)</f>
        <v>0.71232937309261235</v>
      </c>
      <c r="R1296">
        <f>ABS(Table2[[#This Row],[Bias_Arima]])</f>
        <v>0.18664362109187005</v>
      </c>
      <c r="S1296">
        <f>ABS(Table2[[#This Row],[Bias_WA]])</f>
        <v>0.63333333333333997</v>
      </c>
    </row>
    <row r="1297" spans="1:19" x14ac:dyDescent="0.2">
      <c r="A129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diensten2020420224</v>
      </c>
      <c r="B1297" t="s">
        <v>31</v>
      </c>
      <c r="C1297" s="3">
        <v>44105</v>
      </c>
      <c r="D1297" s="3">
        <v>44835</v>
      </c>
      <c r="E1297">
        <v>8</v>
      </c>
      <c r="F1297">
        <v>3.0280524531024531</v>
      </c>
      <c r="G1297">
        <v>3.8</v>
      </c>
      <c r="H1297">
        <v>0.77194754689754719</v>
      </c>
      <c r="I1297">
        <v>20.314409128882819</v>
      </c>
      <c r="J1297">
        <v>-0.77194754689754719</v>
      </c>
      <c r="K1297">
        <f>_xlfn.NORM.DIST(Table2[[#This Row],[Bias_RF]],AVERAGE(Table2[Bias_RF]),_xlfn.STDEV.P(Table2[Bias_RF]),FALSE)</f>
        <v>0.53870329829546582</v>
      </c>
      <c r="L1297">
        <f>VLOOKUP(Table2[[#This Row],[Key]],[1]!Table1[#Data],7,0)</f>
        <v>3.9803621475895601</v>
      </c>
      <c r="M1297">
        <f>VLOOKUP(Table2[[#This Row],[Key]],[1]!Table1[#Data],8,0)</f>
        <v>3.1333333333333302</v>
      </c>
      <c r="N1297">
        <f>Table2[[#This Row],[Auto Arima]]-Table2[[#This Row],[Actual]]</f>
        <v>0.18036214758956026</v>
      </c>
      <c r="O1297">
        <f>_xlfn.NORM.DIST(Table2[[#This Row],[Bias_Arima]],AVERAGE(Table2[Bias_Arima]),_xlfn.STDEV.P(Table2[Bias_Arima]),FALSE)</f>
        <v>0.56918260483248695</v>
      </c>
      <c r="P1297">
        <f>Table2[[#This Row],[WA]]-Table2[[#This Row],[Actual]]</f>
        <v>-0.66666666666666963</v>
      </c>
      <c r="Q1297">
        <f>_xlfn.NORM.DIST(Table2[[#This Row],[Bias_WA]],AVERAGE(Table2[Bias_WA]),_xlfn.STDEV.P(Table2[Bias_WA]),FALSE)</f>
        <v>0.71030881435070081</v>
      </c>
      <c r="R1297">
        <f>ABS(Table2[[#This Row],[Bias_Arima]])</f>
        <v>0.18036214758956026</v>
      </c>
      <c r="S1297">
        <f>ABS(Table2[[#This Row],[Bias_WA]])</f>
        <v>0.66666666666666963</v>
      </c>
    </row>
    <row r="1298" spans="1:19" x14ac:dyDescent="0.2">
      <c r="A129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diensten2021120212</v>
      </c>
      <c r="B1298" t="s">
        <v>31</v>
      </c>
      <c r="C1298" s="3">
        <v>44197</v>
      </c>
      <c r="D1298" s="3">
        <v>44287</v>
      </c>
      <c r="E1298">
        <v>1</v>
      </c>
      <c r="F1298">
        <v>3.0285642857142849</v>
      </c>
      <c r="G1298">
        <v>3.2</v>
      </c>
      <c r="H1298">
        <v>0.1714357142857148</v>
      </c>
      <c r="I1298">
        <v>5.3573660714285873</v>
      </c>
      <c r="J1298">
        <v>-0.1714357142857148</v>
      </c>
      <c r="K1298">
        <f>_xlfn.NORM.DIST(Table2[[#This Row],[Bias_RF]],AVERAGE(Table2[Bias_RF]),_xlfn.STDEV.P(Table2[Bias_RF]),FALSE)</f>
        <v>0.43795260005490172</v>
      </c>
      <c r="L1298">
        <f>VLOOKUP(Table2[[#This Row],[Key]],[1]!Table1[#Data],7,0)</f>
        <v>3.3976241342354498</v>
      </c>
      <c r="M1298">
        <f>VLOOKUP(Table2[[#This Row],[Key]],[1]!Table1[#Data],8,0)</f>
        <v>2.86666666666666</v>
      </c>
      <c r="N1298">
        <f>Table2[[#This Row],[Auto Arima]]-Table2[[#This Row],[Actual]]</f>
        <v>0.19762413423544967</v>
      </c>
      <c r="O1298">
        <f>_xlfn.NORM.DIST(Table2[[#This Row],[Bias_Arima]],AVERAGE(Table2[Bias_Arima]),_xlfn.STDEV.P(Table2[Bias_Arima]),FALSE)</f>
        <v>0.55898730972799038</v>
      </c>
      <c r="P1298">
        <f>Table2[[#This Row],[WA]]-Table2[[#This Row],[Actual]]</f>
        <v>-0.33333333333334014</v>
      </c>
      <c r="Q1298">
        <f>_xlfn.NORM.DIST(Table2[[#This Row],[Bias_WA]],AVERAGE(Table2[Bias_WA]),_xlfn.STDEV.P(Table2[Bias_WA]),FALSE)</f>
        <v>0.62306179826912544</v>
      </c>
      <c r="R1298">
        <f>ABS(Table2[[#This Row],[Bias_Arima]])</f>
        <v>0.19762413423544967</v>
      </c>
      <c r="S1298">
        <f>ABS(Table2[[#This Row],[Bias_WA]])</f>
        <v>0.33333333333334014</v>
      </c>
    </row>
    <row r="1299" spans="1:19" x14ac:dyDescent="0.2">
      <c r="A129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diensten2021120213</v>
      </c>
      <c r="B1299" t="s">
        <v>31</v>
      </c>
      <c r="C1299" s="3">
        <v>44197</v>
      </c>
      <c r="D1299" s="3">
        <v>44378</v>
      </c>
      <c r="E1299">
        <v>2</v>
      </c>
      <c r="F1299">
        <v>2.9405000000000001</v>
      </c>
      <c r="G1299">
        <v>3.1</v>
      </c>
      <c r="H1299">
        <v>0.15950000000000039</v>
      </c>
      <c r="I1299">
        <v>5.1451612903225943</v>
      </c>
      <c r="J1299">
        <v>-0.15950000000000039</v>
      </c>
      <c r="K1299">
        <f>_xlfn.NORM.DIST(Table2[[#This Row],[Bias_RF]],AVERAGE(Table2[Bias_RF]),_xlfn.STDEV.P(Table2[Bias_RF]),FALSE)</f>
        <v>0.43318352031260038</v>
      </c>
      <c r="L1299">
        <f>VLOOKUP(Table2[[#This Row],[Key]],[1]!Table1[#Data],7,0)</f>
        <v>3.1693369208181199</v>
      </c>
      <c r="M1299">
        <f>VLOOKUP(Table2[[#This Row],[Key]],[1]!Table1[#Data],8,0)</f>
        <v>2.7666666666666599</v>
      </c>
      <c r="N1299">
        <f>Table2[[#This Row],[Auto Arima]]-Table2[[#This Row],[Actual]]</f>
        <v>6.9336920818119818E-2</v>
      </c>
      <c r="O1299">
        <f>_xlfn.NORM.DIST(Table2[[#This Row],[Bias_Arima]],AVERAGE(Table2[Bias_Arima]),_xlfn.STDEV.P(Table2[Bias_Arima]),FALSE)</f>
        <v>0.62622273296759146</v>
      </c>
      <c r="P1299">
        <f>Table2[[#This Row],[WA]]-Table2[[#This Row],[Actual]]</f>
        <v>-0.33333333333334014</v>
      </c>
      <c r="Q1299">
        <f>_xlfn.NORM.DIST(Table2[[#This Row],[Bias_WA]],AVERAGE(Table2[Bias_WA]),_xlfn.STDEV.P(Table2[Bias_WA]),FALSE)</f>
        <v>0.62306179826912544</v>
      </c>
      <c r="R1299">
        <f>ABS(Table2[[#This Row],[Bias_Arima]])</f>
        <v>6.9336920818119818E-2</v>
      </c>
      <c r="S1299">
        <f>ABS(Table2[[#This Row],[Bias_WA]])</f>
        <v>0.33333333333334014</v>
      </c>
    </row>
    <row r="1300" spans="1:19" x14ac:dyDescent="0.2">
      <c r="A130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diensten2021120214</v>
      </c>
      <c r="B1300" t="s">
        <v>31</v>
      </c>
      <c r="C1300" s="3">
        <v>44197</v>
      </c>
      <c r="D1300" s="3">
        <v>44470</v>
      </c>
      <c r="E1300">
        <v>3</v>
      </c>
      <c r="F1300">
        <v>3.172996825396825</v>
      </c>
      <c r="G1300">
        <v>3.6</v>
      </c>
      <c r="H1300">
        <v>0.42700317460317549</v>
      </c>
      <c r="I1300">
        <v>11.86119929453265</v>
      </c>
      <c r="J1300">
        <v>-0.42700317460317549</v>
      </c>
      <c r="K1300">
        <f>_xlfn.NORM.DIST(Table2[[#This Row],[Bias_RF]],AVERAGE(Table2[Bias_RF]),_xlfn.STDEV.P(Table2[Bias_RF]),FALSE)</f>
        <v>0.51938395419381045</v>
      </c>
      <c r="L1300">
        <f>VLOOKUP(Table2[[#This Row],[Key]],[1]!Table1[#Data],7,0)</f>
        <v>3.4719024965397098</v>
      </c>
      <c r="M1300">
        <f>VLOOKUP(Table2[[#This Row],[Key]],[1]!Table1[#Data],8,0)</f>
        <v>3.1333333333333302</v>
      </c>
      <c r="N1300">
        <f>Table2[[#This Row],[Auto Arima]]-Table2[[#This Row],[Actual]]</f>
        <v>-0.12809750346029025</v>
      </c>
      <c r="O1300">
        <f>_xlfn.NORM.DIST(Table2[[#This Row],[Bias_Arima]],AVERAGE(Table2[Bias_Arima]),_xlfn.STDEV.P(Table2[Bias_Arima]),FALSE)</f>
        <v>0.67914387120604114</v>
      </c>
      <c r="P1300">
        <f>Table2[[#This Row],[WA]]-Table2[[#This Row],[Actual]]</f>
        <v>-0.46666666666666989</v>
      </c>
      <c r="Q1300">
        <f>_xlfn.NORM.DIST(Table2[[#This Row],[Bias_WA]],AVERAGE(Table2[Bias_WA]),_xlfn.STDEV.P(Table2[Bias_WA]),FALSE)</f>
        <v>0.68511725896976461</v>
      </c>
      <c r="R1300">
        <f>ABS(Table2[[#This Row],[Bias_Arima]])</f>
        <v>0.12809750346029025</v>
      </c>
      <c r="S1300">
        <f>ABS(Table2[[#This Row],[Bias_WA]])</f>
        <v>0.46666666666666989</v>
      </c>
    </row>
    <row r="1301" spans="1:19" x14ac:dyDescent="0.2">
      <c r="A130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diensten2021120221</v>
      </c>
      <c r="B1301" t="s">
        <v>31</v>
      </c>
      <c r="C1301" s="3">
        <v>44197</v>
      </c>
      <c r="D1301" s="3">
        <v>44562</v>
      </c>
      <c r="E1301">
        <v>4</v>
      </c>
      <c r="F1301">
        <v>3.0610885642135641</v>
      </c>
      <c r="G1301">
        <v>4.4000000000000004</v>
      </c>
      <c r="H1301">
        <v>1.338911435786436</v>
      </c>
      <c r="I1301">
        <v>30.429805358782641</v>
      </c>
      <c r="J1301">
        <v>-1.338911435786436</v>
      </c>
      <c r="K1301">
        <f>_xlfn.NORM.DIST(Table2[[#This Row],[Bias_RF]],AVERAGE(Table2[Bias_RF]),_xlfn.STDEV.P(Table2[Bias_RF]),FALSE)</f>
        <v>0.35278293822092921</v>
      </c>
      <c r="L1301">
        <f>VLOOKUP(Table2[[#This Row],[Key]],[1]!Table1[#Data],7,0)</f>
        <v>4.01078951847773</v>
      </c>
      <c r="M1301">
        <f>VLOOKUP(Table2[[#This Row],[Key]],[1]!Table1[#Data],8,0)</f>
        <v>3.3</v>
      </c>
      <c r="N1301">
        <f>Table2[[#This Row],[Auto Arima]]-Table2[[#This Row],[Actual]]</f>
        <v>-0.38921048152227034</v>
      </c>
      <c r="O1301">
        <f>_xlfn.NORM.DIST(Table2[[#This Row],[Bias_Arima]],AVERAGE(Table2[Bias_Arima]),_xlfn.STDEV.P(Table2[Bias_Arima]),FALSE)</f>
        <v>0.63506221430465282</v>
      </c>
      <c r="P1301">
        <f>Table2[[#This Row],[WA]]-Table2[[#This Row],[Actual]]</f>
        <v>-1.1000000000000005</v>
      </c>
      <c r="Q1301">
        <f>_xlfn.NORM.DIST(Table2[[#This Row],[Bias_WA]],AVERAGE(Table2[Bias_WA]),_xlfn.STDEV.P(Table2[Bias_WA]),FALSE)</f>
        <v>0.49586754114892206</v>
      </c>
      <c r="R1301">
        <f>ABS(Table2[[#This Row],[Bias_Arima]])</f>
        <v>0.38921048152227034</v>
      </c>
      <c r="S1301">
        <f>ABS(Table2[[#This Row],[Bias_WA]])</f>
        <v>1.1000000000000005</v>
      </c>
    </row>
    <row r="1302" spans="1:19" x14ac:dyDescent="0.2">
      <c r="A130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diensten2021120222</v>
      </c>
      <c r="B1302" t="s">
        <v>31</v>
      </c>
      <c r="C1302" s="3">
        <v>44197</v>
      </c>
      <c r="D1302" s="3">
        <v>44652</v>
      </c>
      <c r="E1302">
        <v>5</v>
      </c>
      <c r="F1302">
        <v>3.0610885642135641</v>
      </c>
      <c r="G1302">
        <v>3.8</v>
      </c>
      <c r="H1302">
        <v>0.7389114357864357</v>
      </c>
      <c r="I1302">
        <v>19.445037783853572</v>
      </c>
      <c r="J1302">
        <v>-0.7389114357864357</v>
      </c>
      <c r="K1302">
        <f>_xlfn.NORM.DIST(Table2[[#This Row],[Bias_RF]],AVERAGE(Table2[Bias_RF]),_xlfn.STDEV.P(Table2[Bias_RF]),FALSE)</f>
        <v>0.54201854354902801</v>
      </c>
      <c r="L1302">
        <f>VLOOKUP(Table2[[#This Row],[Key]],[1]!Table1[#Data],7,0)</f>
        <v>3.58285434767462</v>
      </c>
      <c r="M1302">
        <f>VLOOKUP(Table2[[#This Row],[Key]],[1]!Table1[#Data],8,0)</f>
        <v>2.86666666666666</v>
      </c>
      <c r="N1302">
        <f>Table2[[#This Row],[Auto Arima]]-Table2[[#This Row],[Actual]]</f>
        <v>-0.21714565232537986</v>
      </c>
      <c r="O1302">
        <f>_xlfn.NORM.DIST(Table2[[#This Row],[Bias_Arima]],AVERAGE(Table2[Bias_Arima]),_xlfn.STDEV.P(Table2[Bias_Arima]),FALSE)</f>
        <v>0.6787578127842665</v>
      </c>
      <c r="P1302">
        <f>Table2[[#This Row],[WA]]-Table2[[#This Row],[Actual]]</f>
        <v>-0.93333333333333979</v>
      </c>
      <c r="Q1302">
        <f>_xlfn.NORM.DIST(Table2[[#This Row],[Bias_WA]],AVERAGE(Table2[Bias_WA]),_xlfn.STDEV.P(Table2[Bias_WA]),FALSE)</f>
        <v>0.61118960025546065</v>
      </c>
      <c r="R1302">
        <f>ABS(Table2[[#This Row],[Bias_Arima]])</f>
        <v>0.21714565232537986</v>
      </c>
      <c r="S1302">
        <f>ABS(Table2[[#This Row],[Bias_WA]])</f>
        <v>0.93333333333333979</v>
      </c>
    </row>
    <row r="1303" spans="1:19" x14ac:dyDescent="0.2">
      <c r="A130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diensten2021120223</v>
      </c>
      <c r="B1303" t="s">
        <v>31</v>
      </c>
      <c r="C1303" s="3">
        <v>44197</v>
      </c>
      <c r="D1303" s="3">
        <v>44743</v>
      </c>
      <c r="E1303">
        <v>6</v>
      </c>
      <c r="F1303">
        <v>3.0265552308802302</v>
      </c>
      <c r="G1303">
        <v>3.4</v>
      </c>
      <c r="H1303">
        <v>0.37344476911976981</v>
      </c>
      <c r="I1303">
        <v>10.983669679993231</v>
      </c>
      <c r="J1303">
        <v>-0.37344476911976981</v>
      </c>
      <c r="K1303">
        <f>_xlfn.NORM.DIST(Table2[[#This Row],[Bias_RF]],AVERAGE(Table2[Bias_RF]),_xlfn.STDEV.P(Table2[Bias_RF]),FALSE)</f>
        <v>0.50624460037823926</v>
      </c>
      <c r="L1303">
        <f>VLOOKUP(Table2[[#This Row],[Key]],[1]!Table1[#Data],7,0)</f>
        <v>3.5864505905403501</v>
      </c>
      <c r="M1303">
        <f>VLOOKUP(Table2[[#This Row],[Key]],[1]!Table1[#Data],8,0)</f>
        <v>2.7666666666666599</v>
      </c>
      <c r="N1303">
        <f>Table2[[#This Row],[Auto Arima]]-Table2[[#This Row],[Actual]]</f>
        <v>0.18645059054035018</v>
      </c>
      <c r="O1303">
        <f>_xlfn.NORM.DIST(Table2[[#This Row],[Bias_Arima]],AVERAGE(Table2[Bias_Arima]),_xlfn.STDEV.P(Table2[Bias_Arima]),FALSE)</f>
        <v>0.56562163309294833</v>
      </c>
      <c r="P1303">
        <f>Table2[[#This Row],[WA]]-Table2[[#This Row],[Actual]]</f>
        <v>-0.63333333333333997</v>
      </c>
      <c r="Q1303">
        <f>_xlfn.NORM.DIST(Table2[[#This Row],[Bias_WA]],AVERAGE(Table2[Bias_WA]),_xlfn.STDEV.P(Table2[Bias_WA]),FALSE)</f>
        <v>0.71232937309261235</v>
      </c>
      <c r="R1303">
        <f>ABS(Table2[[#This Row],[Bias_Arima]])</f>
        <v>0.18645059054035018</v>
      </c>
      <c r="S1303">
        <f>ABS(Table2[[#This Row],[Bias_WA]])</f>
        <v>0.63333333333333997</v>
      </c>
    </row>
    <row r="1304" spans="1:19" x14ac:dyDescent="0.2">
      <c r="A130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diensten2021120224</v>
      </c>
      <c r="B1304" t="s">
        <v>31</v>
      </c>
      <c r="C1304" s="3">
        <v>44197</v>
      </c>
      <c r="D1304" s="3">
        <v>44835</v>
      </c>
      <c r="E1304">
        <v>7</v>
      </c>
      <c r="F1304">
        <v>3.0610885642135641</v>
      </c>
      <c r="G1304">
        <v>3.8</v>
      </c>
      <c r="H1304">
        <v>0.7389114357864357</v>
      </c>
      <c r="I1304">
        <v>19.445037783853572</v>
      </c>
      <c r="J1304">
        <v>-0.7389114357864357</v>
      </c>
      <c r="K1304">
        <f>_xlfn.NORM.DIST(Table2[[#This Row],[Bias_RF]],AVERAGE(Table2[Bias_RF]),_xlfn.STDEV.P(Table2[Bias_RF]),FALSE)</f>
        <v>0.54201854354902801</v>
      </c>
      <c r="L1304">
        <f>VLOOKUP(Table2[[#This Row],[Key]],[1]!Table1[#Data],7,0)</f>
        <v>3.9830934631511701</v>
      </c>
      <c r="M1304">
        <f>VLOOKUP(Table2[[#This Row],[Key]],[1]!Table1[#Data],8,0)</f>
        <v>3.1333333333333302</v>
      </c>
      <c r="N1304">
        <f>Table2[[#This Row],[Auto Arima]]-Table2[[#This Row],[Actual]]</f>
        <v>0.18309346315117025</v>
      </c>
      <c r="O1304">
        <f>_xlfn.NORM.DIST(Table2[[#This Row],[Bias_Arima]],AVERAGE(Table2[Bias_Arima]),_xlfn.STDEV.P(Table2[Bias_Arima]),FALSE)</f>
        <v>0.56758994589597767</v>
      </c>
      <c r="P1304">
        <f>Table2[[#This Row],[WA]]-Table2[[#This Row],[Actual]]</f>
        <v>-0.66666666666666963</v>
      </c>
      <c r="Q1304">
        <f>_xlfn.NORM.DIST(Table2[[#This Row],[Bias_WA]],AVERAGE(Table2[Bias_WA]),_xlfn.STDEV.P(Table2[Bias_WA]),FALSE)</f>
        <v>0.71030881435070081</v>
      </c>
      <c r="R1304">
        <f>ABS(Table2[[#This Row],[Bias_Arima]])</f>
        <v>0.18309346315117025</v>
      </c>
      <c r="S1304">
        <f>ABS(Table2[[#This Row],[Bias_WA]])</f>
        <v>0.66666666666666963</v>
      </c>
    </row>
    <row r="1305" spans="1:19" x14ac:dyDescent="0.2">
      <c r="A130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diensten2021120231</v>
      </c>
      <c r="B1305" t="s">
        <v>31</v>
      </c>
      <c r="C1305" s="3">
        <v>44197</v>
      </c>
      <c r="D1305" s="3">
        <v>44927</v>
      </c>
      <c r="E1305">
        <v>8</v>
      </c>
      <c r="F1305">
        <v>3.113514754689755</v>
      </c>
      <c r="G1305">
        <v>4</v>
      </c>
      <c r="H1305">
        <v>0.88648524531024542</v>
      </c>
      <c r="I1305">
        <v>22.162131132756141</v>
      </c>
      <c r="J1305">
        <v>-0.88648524531024542</v>
      </c>
      <c r="K1305">
        <f>_xlfn.NORM.DIST(Table2[[#This Row],[Bias_RF]],AVERAGE(Table2[Bias_RF]),_xlfn.STDEV.P(Table2[Bias_RF]),FALSE)</f>
        <v>0.51909764703567662</v>
      </c>
      <c r="L1305">
        <f>VLOOKUP(Table2[[#This Row],[Key]],[1]!Table1[#Data],7,0)</f>
        <v>3.9177490244905102</v>
      </c>
      <c r="M1305">
        <f>VLOOKUP(Table2[[#This Row],[Key]],[1]!Table1[#Data],8,0)</f>
        <v>3.3</v>
      </c>
      <c r="N1305">
        <f>Table2[[#This Row],[Auto Arima]]-Table2[[#This Row],[Actual]]</f>
        <v>-8.2250975509489788E-2</v>
      </c>
      <c r="O1305">
        <f>_xlfn.NORM.DIST(Table2[[#This Row],[Bias_Arima]],AVERAGE(Table2[Bias_Arima]),_xlfn.STDEV.P(Table2[Bias_Arima]),FALSE)</f>
        <v>0.67325049049759766</v>
      </c>
      <c r="P1305">
        <f>Table2[[#This Row],[WA]]-Table2[[#This Row],[Actual]]</f>
        <v>-0.70000000000000018</v>
      </c>
      <c r="Q1305">
        <f>_xlfn.NORM.DIST(Table2[[#This Row],[Bias_WA]],AVERAGE(Table2[Bias_WA]),_xlfn.STDEV.P(Table2[Bias_WA]),FALSE)</f>
        <v>0.70578855065157498</v>
      </c>
      <c r="R1305">
        <f>ABS(Table2[[#This Row],[Bias_Arima]])</f>
        <v>8.2250975509489788E-2</v>
      </c>
      <c r="S1305">
        <f>ABS(Table2[[#This Row],[Bias_WA]])</f>
        <v>0.70000000000000018</v>
      </c>
    </row>
    <row r="1306" spans="1:19" x14ac:dyDescent="0.2">
      <c r="A130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diensten2021220213</v>
      </c>
      <c r="B1306" t="s">
        <v>31</v>
      </c>
      <c r="C1306" s="3">
        <v>44287</v>
      </c>
      <c r="D1306" s="3">
        <v>44378</v>
      </c>
      <c r="E1306">
        <v>1</v>
      </c>
      <c r="F1306">
        <v>2.964891666666666</v>
      </c>
      <c r="G1306">
        <v>3.1</v>
      </c>
      <c r="H1306">
        <v>0.13510833333333411</v>
      </c>
      <c r="I1306">
        <v>4.3583333333333556</v>
      </c>
      <c r="J1306">
        <v>-0.13510833333333411</v>
      </c>
      <c r="K1306">
        <f>_xlfn.NORM.DIST(Table2[[#This Row],[Bias_RF]],AVERAGE(Table2[Bias_RF]),_xlfn.STDEV.P(Table2[Bias_RF]),FALSE)</f>
        <v>0.42324763862437026</v>
      </c>
      <c r="L1306">
        <f>VLOOKUP(Table2[[#This Row],[Key]],[1]!Table1[#Data],7,0)</f>
        <v>2.9717129114340501</v>
      </c>
      <c r="M1306">
        <f>VLOOKUP(Table2[[#This Row],[Key]],[1]!Table1[#Data],8,0)</f>
        <v>2.7666666666666599</v>
      </c>
      <c r="N1306">
        <f>Table2[[#This Row],[Auto Arima]]-Table2[[#This Row],[Actual]]</f>
        <v>-0.12828708856594995</v>
      </c>
      <c r="O1306">
        <f>_xlfn.NORM.DIST(Table2[[#This Row],[Bias_Arima]],AVERAGE(Table2[Bias_Arima]),_xlfn.STDEV.P(Table2[Bias_Arima]),FALSE)</f>
        <v>0.6791597142567839</v>
      </c>
      <c r="P1306">
        <f>Table2[[#This Row],[WA]]-Table2[[#This Row],[Actual]]</f>
        <v>-0.33333333333334014</v>
      </c>
      <c r="Q1306">
        <f>_xlfn.NORM.DIST(Table2[[#This Row],[Bias_WA]],AVERAGE(Table2[Bias_WA]),_xlfn.STDEV.P(Table2[Bias_WA]),FALSE)</f>
        <v>0.62306179826912544</v>
      </c>
      <c r="R1306">
        <f>ABS(Table2[[#This Row],[Bias_Arima]])</f>
        <v>0.12828708856594995</v>
      </c>
      <c r="S1306">
        <f>ABS(Table2[[#This Row],[Bias_WA]])</f>
        <v>0.33333333333334014</v>
      </c>
    </row>
    <row r="1307" spans="1:19" x14ac:dyDescent="0.2">
      <c r="A130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diensten2021220214</v>
      </c>
      <c r="B1307" t="s">
        <v>31</v>
      </c>
      <c r="C1307" s="3">
        <v>44287</v>
      </c>
      <c r="D1307" s="3">
        <v>44470</v>
      </c>
      <c r="E1307">
        <v>2</v>
      </c>
      <c r="F1307">
        <v>3.1933178571428571</v>
      </c>
      <c r="G1307">
        <v>3.6</v>
      </c>
      <c r="H1307">
        <v>0.40668214285714299</v>
      </c>
      <c r="I1307">
        <v>11.296726190476191</v>
      </c>
      <c r="J1307">
        <v>-0.40668214285714299</v>
      </c>
      <c r="K1307">
        <f>_xlfn.NORM.DIST(Table2[[#This Row],[Bias_RF]],AVERAGE(Table2[Bias_RF]),_xlfn.STDEV.P(Table2[Bias_RF]),FALSE)</f>
        <v>0.51468384706197923</v>
      </c>
      <c r="L1307">
        <f>VLOOKUP(Table2[[#This Row],[Key]],[1]!Table1[#Data],7,0)</f>
        <v>3.2742784912795901</v>
      </c>
      <c r="M1307">
        <f>VLOOKUP(Table2[[#This Row],[Key]],[1]!Table1[#Data],8,0)</f>
        <v>3.1333333333333302</v>
      </c>
      <c r="N1307">
        <f>Table2[[#This Row],[Auto Arima]]-Table2[[#This Row],[Actual]]</f>
        <v>-0.32572150872040995</v>
      </c>
      <c r="O1307">
        <f>_xlfn.NORM.DIST(Table2[[#This Row],[Bias_Arima]],AVERAGE(Table2[Bias_Arima]),_xlfn.STDEV.P(Table2[Bias_Arima]),FALSE)</f>
        <v>0.65741567231069453</v>
      </c>
      <c r="P1307">
        <f>Table2[[#This Row],[WA]]-Table2[[#This Row],[Actual]]</f>
        <v>-0.46666666666666989</v>
      </c>
      <c r="Q1307">
        <f>_xlfn.NORM.DIST(Table2[[#This Row],[Bias_WA]],AVERAGE(Table2[Bias_WA]),_xlfn.STDEV.P(Table2[Bias_WA]),FALSE)</f>
        <v>0.68511725896976461</v>
      </c>
      <c r="R1307">
        <f>ABS(Table2[[#This Row],[Bias_Arima]])</f>
        <v>0.32572150872040995</v>
      </c>
      <c r="S1307">
        <f>ABS(Table2[[#This Row],[Bias_WA]])</f>
        <v>0.46666666666666989</v>
      </c>
    </row>
    <row r="1308" spans="1:19" x14ac:dyDescent="0.2">
      <c r="A130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diensten2021220221</v>
      </c>
      <c r="B1308" t="s">
        <v>31</v>
      </c>
      <c r="C1308" s="3">
        <v>44287</v>
      </c>
      <c r="D1308" s="3">
        <v>44562</v>
      </c>
      <c r="E1308">
        <v>3</v>
      </c>
      <c r="F1308">
        <v>3.0475650072150069</v>
      </c>
      <c r="G1308">
        <v>4.4000000000000004</v>
      </c>
      <c r="H1308">
        <v>1.352434992784993</v>
      </c>
      <c r="I1308">
        <v>30.73715892693167</v>
      </c>
      <c r="J1308">
        <v>-1.352434992784993</v>
      </c>
      <c r="K1308">
        <f>_xlfn.NORM.DIST(Table2[[#This Row],[Bias_RF]],AVERAGE(Table2[Bias_RF]),_xlfn.STDEV.P(Table2[Bias_RF]),FALSE)</f>
        <v>0.34668513932782014</v>
      </c>
      <c r="L1308">
        <f>VLOOKUP(Table2[[#This Row],[Key]],[1]!Table1[#Data],7,0)</f>
        <v>3.8131654888054798</v>
      </c>
      <c r="M1308">
        <f>VLOOKUP(Table2[[#This Row],[Key]],[1]!Table1[#Data],8,0)</f>
        <v>3.3</v>
      </c>
      <c r="N1308">
        <f>Table2[[#This Row],[Auto Arima]]-Table2[[#This Row],[Actual]]</f>
        <v>-0.58683451119452057</v>
      </c>
      <c r="O1308">
        <f>_xlfn.NORM.DIST(Table2[[#This Row],[Bias_Arima]],AVERAGE(Table2[Bias_Arima]),_xlfn.STDEV.P(Table2[Bias_Arima]),FALSE)</f>
        <v>0.52894201440100452</v>
      </c>
      <c r="P1308">
        <f>Table2[[#This Row],[WA]]-Table2[[#This Row],[Actual]]</f>
        <v>-1.1000000000000005</v>
      </c>
      <c r="Q1308">
        <f>_xlfn.NORM.DIST(Table2[[#This Row],[Bias_WA]],AVERAGE(Table2[Bias_WA]),_xlfn.STDEV.P(Table2[Bias_WA]),FALSE)</f>
        <v>0.49586754114892206</v>
      </c>
      <c r="R1308">
        <f>ABS(Table2[[#This Row],[Bias_Arima]])</f>
        <v>0.58683451119452057</v>
      </c>
      <c r="S1308">
        <f>ABS(Table2[[#This Row],[Bias_WA]])</f>
        <v>1.1000000000000005</v>
      </c>
    </row>
    <row r="1309" spans="1:19" x14ac:dyDescent="0.2">
      <c r="A130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diensten2021220222</v>
      </c>
      <c r="B1309" t="s">
        <v>31</v>
      </c>
      <c r="C1309" s="3">
        <v>44287</v>
      </c>
      <c r="D1309" s="3">
        <v>44652</v>
      </c>
      <c r="E1309">
        <v>4</v>
      </c>
      <c r="F1309">
        <v>3.0527316738816732</v>
      </c>
      <c r="G1309">
        <v>3.8</v>
      </c>
      <c r="H1309">
        <v>0.74726832611832661</v>
      </c>
      <c r="I1309">
        <v>19.66495595048228</v>
      </c>
      <c r="J1309">
        <v>-0.74726832611832661</v>
      </c>
      <c r="K1309">
        <f>_xlfn.NORM.DIST(Table2[[#This Row],[Bias_RF]],AVERAGE(Table2[Bias_RF]),_xlfn.STDEV.P(Table2[Bias_RF]),FALSE)</f>
        <v>0.5412823416068353</v>
      </c>
      <c r="L1309">
        <f>VLOOKUP(Table2[[#This Row],[Key]],[1]!Table1[#Data],7,0)</f>
        <v>3.2993068680531699</v>
      </c>
      <c r="M1309">
        <f>VLOOKUP(Table2[[#This Row],[Key]],[1]!Table1[#Data],8,0)</f>
        <v>3.0333333333333301</v>
      </c>
      <c r="N1309">
        <f>Table2[[#This Row],[Auto Arima]]-Table2[[#This Row],[Actual]]</f>
        <v>-0.50069313194682996</v>
      </c>
      <c r="O1309">
        <f>_xlfn.NORM.DIST(Table2[[#This Row],[Bias_Arima]],AVERAGE(Table2[Bias_Arima]),_xlfn.STDEV.P(Table2[Bias_Arima]),FALSE)</f>
        <v>0.58089266536655393</v>
      </c>
      <c r="P1309">
        <f>Table2[[#This Row],[WA]]-Table2[[#This Row],[Actual]]</f>
        <v>-0.76666666666666972</v>
      </c>
      <c r="Q1309">
        <f>_xlfn.NORM.DIST(Table2[[#This Row],[Bias_WA]],AVERAGE(Table2[Bias_WA]),_xlfn.STDEV.P(Table2[Bias_WA]),FALSE)</f>
        <v>0.68946556572687334</v>
      </c>
      <c r="R1309">
        <f>ABS(Table2[[#This Row],[Bias_Arima]])</f>
        <v>0.50069313194682996</v>
      </c>
      <c r="S1309">
        <f>ABS(Table2[[#This Row],[Bias_WA]])</f>
        <v>0.76666666666666972</v>
      </c>
    </row>
    <row r="1310" spans="1:19" x14ac:dyDescent="0.2">
      <c r="A131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diensten2021220223</v>
      </c>
      <c r="B1310" t="s">
        <v>31</v>
      </c>
      <c r="C1310" s="3">
        <v>44287</v>
      </c>
      <c r="D1310" s="3">
        <v>44743</v>
      </c>
      <c r="E1310">
        <v>5</v>
      </c>
      <c r="F1310">
        <v>3.010538816738817</v>
      </c>
      <c r="G1310">
        <v>3.4</v>
      </c>
      <c r="H1310">
        <v>0.38946118326118301</v>
      </c>
      <c r="I1310">
        <v>11.454740684152441</v>
      </c>
      <c r="J1310">
        <v>-0.38946118326118301</v>
      </c>
      <c r="K1310">
        <f>_xlfn.NORM.DIST(Table2[[#This Row],[Bias_RF]],AVERAGE(Table2[Bias_RF]),_xlfn.STDEV.P(Table2[Bias_RF]),FALSE)</f>
        <v>0.51042548258414855</v>
      </c>
      <c r="L1310">
        <f>VLOOKUP(Table2[[#This Row],[Key]],[1]!Table1[#Data],7,0)</f>
        <v>3.3029030653171598</v>
      </c>
      <c r="M1310">
        <f>VLOOKUP(Table2[[#This Row],[Key]],[1]!Table1[#Data],8,0)</f>
        <v>2.7666666666666599</v>
      </c>
      <c r="N1310">
        <f>Table2[[#This Row],[Auto Arima]]-Table2[[#This Row],[Actual]]</f>
        <v>-9.7096934682840086E-2</v>
      </c>
      <c r="O1310">
        <f>_xlfn.NORM.DIST(Table2[[#This Row],[Bias_Arima]],AVERAGE(Table2[Bias_Arima]),_xlfn.STDEV.P(Table2[Bias_Arima]),FALSE)</f>
        <v>0.67560601486512906</v>
      </c>
      <c r="P1310">
        <f>Table2[[#This Row],[WA]]-Table2[[#This Row],[Actual]]</f>
        <v>-0.63333333333333997</v>
      </c>
      <c r="Q1310">
        <f>_xlfn.NORM.DIST(Table2[[#This Row],[Bias_WA]],AVERAGE(Table2[Bias_WA]),_xlfn.STDEV.P(Table2[Bias_WA]),FALSE)</f>
        <v>0.71232937309261235</v>
      </c>
      <c r="R1310">
        <f>ABS(Table2[[#This Row],[Bias_Arima]])</f>
        <v>9.7096934682840086E-2</v>
      </c>
      <c r="S1310">
        <f>ABS(Table2[[#This Row],[Bias_WA]])</f>
        <v>0.63333333333333997</v>
      </c>
    </row>
    <row r="1311" spans="1:19" x14ac:dyDescent="0.2">
      <c r="A131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diensten2021220224</v>
      </c>
      <c r="B1311" t="s">
        <v>31</v>
      </c>
      <c r="C1311" s="3">
        <v>44287</v>
      </c>
      <c r="D1311" s="3">
        <v>44835</v>
      </c>
      <c r="E1311">
        <v>6</v>
      </c>
      <c r="F1311">
        <v>3.0527316738816732</v>
      </c>
      <c r="G1311">
        <v>3.8</v>
      </c>
      <c r="H1311">
        <v>0.74726832611832661</v>
      </c>
      <c r="I1311">
        <v>19.66495595048228</v>
      </c>
      <c r="J1311">
        <v>-0.74726832611832661</v>
      </c>
      <c r="K1311">
        <f>_xlfn.NORM.DIST(Table2[[#This Row],[Bias_RF]],AVERAGE(Table2[Bias_RF]),_xlfn.STDEV.P(Table2[Bias_RF]),FALSE)</f>
        <v>0.5412823416068353</v>
      </c>
      <c r="L1311">
        <f>VLOOKUP(Table2[[#This Row],[Key]],[1]!Table1[#Data],7,0)</f>
        <v>3.6995459324259099</v>
      </c>
      <c r="M1311">
        <f>VLOOKUP(Table2[[#This Row],[Key]],[1]!Table1[#Data],8,0)</f>
        <v>3.1333333333333302</v>
      </c>
      <c r="N1311">
        <f>Table2[[#This Row],[Auto Arima]]-Table2[[#This Row],[Actual]]</f>
        <v>-0.10045406757408992</v>
      </c>
      <c r="O1311">
        <f>_xlfn.NORM.DIST(Table2[[#This Row],[Bias_Arima]],AVERAGE(Table2[Bias_Arima]),_xlfn.STDEV.P(Table2[Bias_Arima]),FALSE)</f>
        <v>0.67607963096243451</v>
      </c>
      <c r="P1311">
        <f>Table2[[#This Row],[WA]]-Table2[[#This Row],[Actual]]</f>
        <v>-0.66666666666666963</v>
      </c>
      <c r="Q1311">
        <f>_xlfn.NORM.DIST(Table2[[#This Row],[Bias_WA]],AVERAGE(Table2[Bias_WA]),_xlfn.STDEV.P(Table2[Bias_WA]),FALSE)</f>
        <v>0.71030881435070081</v>
      </c>
      <c r="R1311">
        <f>ABS(Table2[[#This Row],[Bias_Arima]])</f>
        <v>0.10045406757408992</v>
      </c>
      <c r="S1311">
        <f>ABS(Table2[[#This Row],[Bias_WA]])</f>
        <v>0.66666666666666963</v>
      </c>
    </row>
    <row r="1312" spans="1:19" x14ac:dyDescent="0.2">
      <c r="A131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diensten2021220231</v>
      </c>
      <c r="B1312" t="s">
        <v>31</v>
      </c>
      <c r="C1312" s="3">
        <v>44287</v>
      </c>
      <c r="D1312" s="3">
        <v>44927</v>
      </c>
      <c r="E1312">
        <v>7</v>
      </c>
      <c r="F1312">
        <v>3.096257864357864</v>
      </c>
      <c r="G1312">
        <v>4</v>
      </c>
      <c r="H1312">
        <v>0.90374213564213557</v>
      </c>
      <c r="I1312">
        <v>22.593553391053391</v>
      </c>
      <c r="J1312">
        <v>-0.90374213564213557</v>
      </c>
      <c r="K1312">
        <f>_xlfn.NORM.DIST(Table2[[#This Row],[Bias_RF]],AVERAGE(Table2[Bias_RF]),_xlfn.STDEV.P(Table2[Bias_RF]),FALSE)</f>
        <v>0.51510985134447862</v>
      </c>
      <c r="L1312">
        <f>VLOOKUP(Table2[[#This Row],[Key]],[1]!Table1[#Data],7,0)</f>
        <v>3.6342015537163501</v>
      </c>
      <c r="M1312">
        <f>VLOOKUP(Table2[[#This Row],[Key]],[1]!Table1[#Data],8,0)</f>
        <v>3.3</v>
      </c>
      <c r="N1312">
        <f>Table2[[#This Row],[Auto Arima]]-Table2[[#This Row],[Actual]]</f>
        <v>-0.36579844628364988</v>
      </c>
      <c r="O1312">
        <f>_xlfn.NORM.DIST(Table2[[#This Row],[Bias_Arima]],AVERAGE(Table2[Bias_Arima]),_xlfn.STDEV.P(Table2[Bias_Arima]),FALSE)</f>
        <v>0.64409504295418341</v>
      </c>
      <c r="P1312">
        <f>Table2[[#This Row],[WA]]-Table2[[#This Row],[Actual]]</f>
        <v>-0.70000000000000018</v>
      </c>
      <c r="Q1312">
        <f>_xlfn.NORM.DIST(Table2[[#This Row],[Bias_WA]],AVERAGE(Table2[Bias_WA]),_xlfn.STDEV.P(Table2[Bias_WA]),FALSE)</f>
        <v>0.70578855065157498</v>
      </c>
      <c r="R1312">
        <f>ABS(Table2[[#This Row],[Bias_Arima]])</f>
        <v>0.36579844628364988</v>
      </c>
      <c r="S1312">
        <f>ABS(Table2[[#This Row],[Bias_WA]])</f>
        <v>0.70000000000000018</v>
      </c>
    </row>
    <row r="1313" spans="1:19" x14ac:dyDescent="0.2">
      <c r="A131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diensten2021220232</v>
      </c>
      <c r="B1313" t="s">
        <v>31</v>
      </c>
      <c r="C1313" s="3">
        <v>44287</v>
      </c>
      <c r="D1313" s="3">
        <v>45017</v>
      </c>
      <c r="E1313">
        <v>8</v>
      </c>
      <c r="F1313">
        <v>3.0527316738816732</v>
      </c>
      <c r="G1313">
        <v>3.5</v>
      </c>
      <c r="H1313">
        <v>0.44726832611832679</v>
      </c>
      <c r="I1313">
        <v>12.779095031952201</v>
      </c>
      <c r="J1313">
        <v>-0.44726832611832679</v>
      </c>
      <c r="K1313">
        <f>_xlfn.NORM.DIST(Table2[[#This Row],[Bias_RF]],AVERAGE(Table2[Bias_RF]),_xlfn.STDEV.P(Table2[Bias_RF]),FALSE)</f>
        <v>0.52371104037772165</v>
      </c>
      <c r="L1313">
        <f>VLOOKUP(Table2[[#This Row],[Key]],[1]!Table1[#Data],7,0)</f>
        <v>3.3077082581603898</v>
      </c>
      <c r="M1313">
        <f>VLOOKUP(Table2[[#This Row],[Key]],[1]!Table1[#Data],8,0)</f>
        <v>3.0333333333333301</v>
      </c>
      <c r="N1313">
        <f>Table2[[#This Row],[Auto Arima]]-Table2[[#This Row],[Actual]]</f>
        <v>-0.19229174183961018</v>
      </c>
      <c r="O1313">
        <f>_xlfn.NORM.DIST(Table2[[#This Row],[Bias_Arima]],AVERAGE(Table2[Bias_Arima]),_xlfn.STDEV.P(Table2[Bias_Arima]),FALSE)</f>
        <v>0.68044504330970046</v>
      </c>
      <c r="P1313">
        <f>Table2[[#This Row],[WA]]-Table2[[#This Row],[Actual]]</f>
        <v>-0.46666666666666989</v>
      </c>
      <c r="Q1313">
        <f>_xlfn.NORM.DIST(Table2[[#This Row],[Bias_WA]],AVERAGE(Table2[Bias_WA]),_xlfn.STDEV.P(Table2[Bias_WA]),FALSE)</f>
        <v>0.68511725896976461</v>
      </c>
      <c r="R1313">
        <f>ABS(Table2[[#This Row],[Bias_Arima]])</f>
        <v>0.19229174183961018</v>
      </c>
      <c r="S1313">
        <f>ABS(Table2[[#This Row],[Bias_WA]])</f>
        <v>0.46666666666666989</v>
      </c>
    </row>
    <row r="1314" spans="1:19" x14ac:dyDescent="0.2">
      <c r="A131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diensten2021320214</v>
      </c>
      <c r="B1314" t="s">
        <v>31</v>
      </c>
      <c r="C1314" s="3">
        <v>44378</v>
      </c>
      <c r="D1314" s="3">
        <v>44470</v>
      </c>
      <c r="E1314">
        <v>1</v>
      </c>
      <c r="F1314">
        <v>3.2145555555555552</v>
      </c>
      <c r="G1314">
        <v>3.6</v>
      </c>
      <c r="H1314">
        <v>0.38544444444444492</v>
      </c>
      <c r="I1314">
        <v>10.7067901234568</v>
      </c>
      <c r="J1314">
        <v>-0.38544444444444492</v>
      </c>
      <c r="K1314">
        <f>_xlfn.NORM.DIST(Table2[[#This Row],[Bias_RF]],AVERAGE(Table2[Bias_RF]),_xlfn.STDEV.P(Table2[Bias_RF]),FALSE)</f>
        <v>0.50939668384766079</v>
      </c>
      <c r="L1314">
        <f>VLOOKUP(Table2[[#This Row],[Key]],[1]!Table1[#Data],7,0)</f>
        <v>3.3835755264985501</v>
      </c>
      <c r="M1314">
        <f>VLOOKUP(Table2[[#This Row],[Key]],[1]!Table1[#Data],8,0)</f>
        <v>3.1333333333333302</v>
      </c>
      <c r="N1314">
        <f>Table2[[#This Row],[Auto Arima]]-Table2[[#This Row],[Actual]]</f>
        <v>-0.21642447350145</v>
      </c>
      <c r="O1314">
        <f>_xlfn.NORM.DIST(Table2[[#This Row],[Bias_Arima]],AVERAGE(Table2[Bias_Arima]),_xlfn.STDEV.P(Table2[Bias_Arima]),FALSE)</f>
        <v>0.67882392013402626</v>
      </c>
      <c r="P1314">
        <f>Table2[[#This Row],[WA]]-Table2[[#This Row],[Actual]]</f>
        <v>-0.46666666666666989</v>
      </c>
      <c r="Q1314">
        <f>_xlfn.NORM.DIST(Table2[[#This Row],[Bias_WA]],AVERAGE(Table2[Bias_WA]),_xlfn.STDEV.P(Table2[Bias_WA]),FALSE)</f>
        <v>0.68511725896976461</v>
      </c>
      <c r="R1314">
        <f>ABS(Table2[[#This Row],[Bias_Arima]])</f>
        <v>0.21642447350145</v>
      </c>
      <c r="S1314">
        <f>ABS(Table2[[#This Row],[Bias_WA]])</f>
        <v>0.46666666666666989</v>
      </c>
    </row>
    <row r="1315" spans="1:19" x14ac:dyDescent="0.2">
      <c r="A131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diensten2021320221</v>
      </c>
      <c r="B1315" t="s">
        <v>31</v>
      </c>
      <c r="C1315" s="3">
        <v>44378</v>
      </c>
      <c r="D1315" s="3">
        <v>44562</v>
      </c>
      <c r="E1315">
        <v>2</v>
      </c>
      <c r="F1315">
        <v>3.041326911976912</v>
      </c>
      <c r="G1315">
        <v>4.4000000000000004</v>
      </c>
      <c r="H1315">
        <v>1.3586730880230879</v>
      </c>
      <c r="I1315">
        <v>30.87893381870655</v>
      </c>
      <c r="J1315">
        <v>-1.3586730880230879</v>
      </c>
      <c r="K1315">
        <f>_xlfn.NORM.DIST(Table2[[#This Row],[Bias_RF]],AVERAGE(Table2[Bias_RF]),_xlfn.STDEV.P(Table2[Bias_RF]),FALSE)</f>
        <v>0.34386837173276802</v>
      </c>
      <c r="L1315">
        <f>VLOOKUP(Table2[[#This Row],[Key]],[1]!Table1[#Data],7,0)</f>
        <v>3.75357790073293</v>
      </c>
      <c r="M1315">
        <f>VLOOKUP(Table2[[#This Row],[Key]],[1]!Table1[#Data],8,0)</f>
        <v>3.3</v>
      </c>
      <c r="N1315">
        <f>Table2[[#This Row],[Auto Arima]]-Table2[[#This Row],[Actual]]</f>
        <v>-0.64642209926707039</v>
      </c>
      <c r="O1315">
        <f>_xlfn.NORM.DIST(Table2[[#This Row],[Bias_Arima]],AVERAGE(Table2[Bias_Arima]),_xlfn.STDEV.P(Table2[Bias_Arima]),FALSE)</f>
        <v>0.48951880447036805</v>
      </c>
      <c r="P1315">
        <f>Table2[[#This Row],[WA]]-Table2[[#This Row],[Actual]]</f>
        <v>-1.1000000000000005</v>
      </c>
      <c r="Q1315">
        <f>_xlfn.NORM.DIST(Table2[[#This Row],[Bias_WA]],AVERAGE(Table2[Bias_WA]),_xlfn.STDEV.P(Table2[Bias_WA]),FALSE)</f>
        <v>0.49586754114892206</v>
      </c>
      <c r="R1315">
        <f>ABS(Table2[[#This Row],[Bias_Arima]])</f>
        <v>0.64642209926707039</v>
      </c>
      <c r="S1315">
        <f>ABS(Table2[[#This Row],[Bias_WA]])</f>
        <v>1.1000000000000005</v>
      </c>
    </row>
    <row r="1316" spans="1:19" x14ac:dyDescent="0.2">
      <c r="A131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diensten2021320222</v>
      </c>
      <c r="B1316" t="s">
        <v>31</v>
      </c>
      <c r="C1316" s="3">
        <v>44378</v>
      </c>
      <c r="D1316" s="3">
        <v>44652</v>
      </c>
      <c r="E1316">
        <v>3</v>
      </c>
      <c r="F1316">
        <v>3.0468935786435778</v>
      </c>
      <c r="G1316">
        <v>3.8</v>
      </c>
      <c r="H1316">
        <v>0.75310642135642158</v>
      </c>
      <c r="I1316">
        <v>19.818590035695301</v>
      </c>
      <c r="J1316">
        <v>-0.75310642135642158</v>
      </c>
      <c r="K1316">
        <f>_xlfn.NORM.DIST(Table2[[#This Row],[Bias_RF]],AVERAGE(Table2[Bias_RF]),_xlfn.STDEV.P(Table2[Bias_RF]),FALSE)</f>
        <v>0.54072673324626863</v>
      </c>
      <c r="L1316">
        <f>VLOOKUP(Table2[[#This Row],[Key]],[1]!Table1[#Data],7,0)</f>
        <v>3.31296859936776</v>
      </c>
      <c r="M1316">
        <f>VLOOKUP(Table2[[#This Row],[Key]],[1]!Table1[#Data],8,0)</f>
        <v>3.0333333333333301</v>
      </c>
      <c r="N1316">
        <f>Table2[[#This Row],[Auto Arima]]-Table2[[#This Row],[Actual]]</f>
        <v>-0.48703140063223982</v>
      </c>
      <c r="O1316">
        <f>_xlfn.NORM.DIST(Table2[[#This Row],[Bias_Arima]],AVERAGE(Table2[Bias_Arima]),_xlfn.STDEV.P(Table2[Bias_Arima]),FALSE)</f>
        <v>0.58841849323526774</v>
      </c>
      <c r="P1316">
        <f>Table2[[#This Row],[WA]]-Table2[[#This Row],[Actual]]</f>
        <v>-0.76666666666666972</v>
      </c>
      <c r="Q1316">
        <f>_xlfn.NORM.DIST(Table2[[#This Row],[Bias_WA]],AVERAGE(Table2[Bias_WA]),_xlfn.STDEV.P(Table2[Bias_WA]),FALSE)</f>
        <v>0.68946556572687334</v>
      </c>
      <c r="R1316">
        <f>ABS(Table2[[#This Row],[Bias_Arima]])</f>
        <v>0.48703140063223982</v>
      </c>
      <c r="S1316">
        <f>ABS(Table2[[#This Row],[Bias_WA]])</f>
        <v>0.76666666666666972</v>
      </c>
    </row>
    <row r="1317" spans="1:19" x14ac:dyDescent="0.2">
      <c r="A131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diensten2021320223</v>
      </c>
      <c r="B1317" t="s">
        <v>31</v>
      </c>
      <c r="C1317" s="3">
        <v>44378</v>
      </c>
      <c r="D1317" s="3">
        <v>44743</v>
      </c>
      <c r="E1317">
        <v>4</v>
      </c>
      <c r="F1317">
        <v>3.0299935786435781</v>
      </c>
      <c r="G1317">
        <v>3.4</v>
      </c>
      <c r="H1317">
        <v>0.37000642135642181</v>
      </c>
      <c r="I1317">
        <v>10.88254180460064</v>
      </c>
      <c r="J1317">
        <v>-0.37000642135642181</v>
      </c>
      <c r="K1317">
        <f>_xlfn.NORM.DIST(Table2[[#This Row],[Bias_RF]],AVERAGE(Table2[Bias_RF]),_xlfn.STDEV.P(Table2[Bias_RF]),FALSE)</f>
        <v>0.50531993669708708</v>
      </c>
      <c r="L1317">
        <f>VLOOKUP(Table2[[#This Row],[Key]],[1]!Table1[#Data],7,0)</f>
        <v>3.2900195726247099</v>
      </c>
      <c r="M1317">
        <f>VLOOKUP(Table2[[#This Row],[Key]],[1]!Table1[#Data],8,0)</f>
        <v>2.93333333333333</v>
      </c>
      <c r="N1317">
        <f>Table2[[#This Row],[Auto Arima]]-Table2[[#This Row],[Actual]]</f>
        <v>-0.10998042737529001</v>
      </c>
      <c r="O1317">
        <f>_xlfn.NORM.DIST(Table2[[#This Row],[Bias_Arima]],AVERAGE(Table2[Bias_Arima]),_xlfn.STDEV.P(Table2[Bias_Arima]),FALSE)</f>
        <v>0.67730430072708803</v>
      </c>
      <c r="P1317">
        <f>Table2[[#This Row],[WA]]-Table2[[#This Row],[Actual]]</f>
        <v>-0.46666666666666989</v>
      </c>
      <c r="Q1317">
        <f>_xlfn.NORM.DIST(Table2[[#This Row],[Bias_WA]],AVERAGE(Table2[Bias_WA]),_xlfn.STDEV.P(Table2[Bias_WA]),FALSE)</f>
        <v>0.68511725896976461</v>
      </c>
      <c r="R1317">
        <f>ABS(Table2[[#This Row],[Bias_Arima]])</f>
        <v>0.10998042737529001</v>
      </c>
      <c r="S1317">
        <f>ABS(Table2[[#This Row],[Bias_WA]])</f>
        <v>0.46666666666666989</v>
      </c>
    </row>
    <row r="1318" spans="1:19" x14ac:dyDescent="0.2">
      <c r="A131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diensten2021320224</v>
      </c>
      <c r="B1318" t="s">
        <v>31</v>
      </c>
      <c r="C1318" s="3">
        <v>44378</v>
      </c>
      <c r="D1318" s="3">
        <v>44835</v>
      </c>
      <c r="E1318">
        <v>5</v>
      </c>
      <c r="F1318">
        <v>3.0435602453102448</v>
      </c>
      <c r="G1318">
        <v>3.8</v>
      </c>
      <c r="H1318">
        <v>0.756439754689755</v>
      </c>
      <c r="I1318">
        <v>19.906309333940921</v>
      </c>
      <c r="J1318">
        <v>-0.756439754689755</v>
      </c>
      <c r="K1318">
        <f>_xlfn.NORM.DIST(Table2[[#This Row],[Bias_RF]],AVERAGE(Table2[Bias_RF]),_xlfn.STDEV.P(Table2[Bias_RF]),FALSE)</f>
        <v>0.54039431284471229</v>
      </c>
      <c r="L1318">
        <f>VLOOKUP(Table2[[#This Row],[Key]],[1]!Table1[#Data],7,0)</f>
        <v>3.6633012890654002</v>
      </c>
      <c r="M1318">
        <f>VLOOKUP(Table2[[#This Row],[Key]],[1]!Table1[#Data],8,0)</f>
        <v>3.1333333333333302</v>
      </c>
      <c r="N1318">
        <f>Table2[[#This Row],[Auto Arima]]-Table2[[#This Row],[Actual]]</f>
        <v>-0.13669871093459962</v>
      </c>
      <c r="O1318">
        <f>_xlfn.NORM.DIST(Table2[[#This Row],[Bias_Arima]],AVERAGE(Table2[Bias_Arima]),_xlfn.STDEV.P(Table2[Bias_Arima]),FALSE)</f>
        <v>0.67979137629531861</v>
      </c>
      <c r="P1318">
        <f>Table2[[#This Row],[WA]]-Table2[[#This Row],[Actual]]</f>
        <v>-0.66666666666666963</v>
      </c>
      <c r="Q1318">
        <f>_xlfn.NORM.DIST(Table2[[#This Row],[Bias_WA]],AVERAGE(Table2[Bias_WA]),_xlfn.STDEV.P(Table2[Bias_WA]),FALSE)</f>
        <v>0.71030881435070081</v>
      </c>
      <c r="R1318">
        <f>ABS(Table2[[#This Row],[Bias_Arima]])</f>
        <v>0.13669871093459962</v>
      </c>
      <c r="S1318">
        <f>ABS(Table2[[#This Row],[Bias_WA]])</f>
        <v>0.66666666666666963</v>
      </c>
    </row>
    <row r="1319" spans="1:19" x14ac:dyDescent="0.2">
      <c r="A131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diensten2021320231</v>
      </c>
      <c r="B1319" t="s">
        <v>31</v>
      </c>
      <c r="C1319" s="3">
        <v>44378</v>
      </c>
      <c r="D1319" s="3">
        <v>44927</v>
      </c>
      <c r="E1319">
        <v>6</v>
      </c>
      <c r="F1319">
        <v>3.0804531024531019</v>
      </c>
      <c r="G1319">
        <v>4</v>
      </c>
      <c r="H1319">
        <v>0.91954689754689767</v>
      </c>
      <c r="I1319">
        <v>22.988672438672442</v>
      </c>
      <c r="J1319">
        <v>-0.91954689754689767</v>
      </c>
      <c r="K1319">
        <f>_xlfn.NORM.DIST(Table2[[#This Row],[Bias_RF]],AVERAGE(Table2[Bias_RF]),_xlfn.STDEV.P(Table2[Bias_RF]),FALSE)</f>
        <v>0.51123470616953792</v>
      </c>
      <c r="L1319">
        <f>VLOOKUP(Table2[[#This Row],[Key]],[1]!Table1[#Data],7,0)</f>
        <v>3.68766792001556</v>
      </c>
      <c r="M1319">
        <f>VLOOKUP(Table2[[#This Row],[Key]],[1]!Table1[#Data],8,0)</f>
        <v>3.3</v>
      </c>
      <c r="N1319">
        <f>Table2[[#This Row],[Auto Arima]]-Table2[[#This Row],[Actual]]</f>
        <v>-0.31233207998444001</v>
      </c>
      <c r="O1319">
        <f>_xlfn.NORM.DIST(Table2[[#This Row],[Bias_Arima]],AVERAGE(Table2[Bias_Arima]),_xlfn.STDEV.P(Table2[Bias_Arima]),FALSE)</f>
        <v>0.66123724715465537</v>
      </c>
      <c r="P1319">
        <f>Table2[[#This Row],[WA]]-Table2[[#This Row],[Actual]]</f>
        <v>-0.70000000000000018</v>
      </c>
      <c r="Q1319">
        <f>_xlfn.NORM.DIST(Table2[[#This Row],[Bias_WA]],AVERAGE(Table2[Bias_WA]),_xlfn.STDEV.P(Table2[Bias_WA]),FALSE)</f>
        <v>0.70578855065157498</v>
      </c>
      <c r="R1319">
        <f>ABS(Table2[[#This Row],[Bias_Arima]])</f>
        <v>0.31233207998444001</v>
      </c>
      <c r="S1319">
        <f>ABS(Table2[[#This Row],[Bias_WA]])</f>
        <v>0.70000000000000018</v>
      </c>
    </row>
    <row r="1320" spans="1:19" x14ac:dyDescent="0.2">
      <c r="A132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diensten2021320232</v>
      </c>
      <c r="B1320" t="s">
        <v>31</v>
      </c>
      <c r="C1320" s="3">
        <v>44378</v>
      </c>
      <c r="D1320" s="3">
        <v>45017</v>
      </c>
      <c r="E1320">
        <v>7</v>
      </c>
      <c r="F1320">
        <v>3.0435602453102448</v>
      </c>
      <c r="G1320">
        <v>3.5</v>
      </c>
      <c r="H1320">
        <v>0.45643975468975517</v>
      </c>
      <c r="I1320">
        <v>13.041135848278721</v>
      </c>
      <c r="J1320">
        <v>-0.45643975468975517</v>
      </c>
      <c r="K1320">
        <f>_xlfn.NORM.DIST(Table2[[#This Row],[Bias_RF]],AVERAGE(Table2[Bias_RF]),_xlfn.STDEV.P(Table2[Bias_RF]),FALSE)</f>
        <v>0.52554852792103657</v>
      </c>
      <c r="L1320">
        <f>VLOOKUP(Table2[[#This Row],[Key]],[1]!Table1[#Data],7,0)</f>
        <v>3.3328292329904401</v>
      </c>
      <c r="M1320">
        <f>VLOOKUP(Table2[[#This Row],[Key]],[1]!Table1[#Data],8,0)</f>
        <v>3.0333333333333301</v>
      </c>
      <c r="N1320">
        <f>Table2[[#This Row],[Auto Arima]]-Table2[[#This Row],[Actual]]</f>
        <v>-0.16717076700955991</v>
      </c>
      <c r="O1320">
        <f>_xlfn.NORM.DIST(Table2[[#This Row],[Bias_Arima]],AVERAGE(Table2[Bias_Arima]),_xlfn.STDEV.P(Table2[Bias_Arima]),FALSE)</f>
        <v>0.6809083880399216</v>
      </c>
      <c r="P1320">
        <f>Table2[[#This Row],[WA]]-Table2[[#This Row],[Actual]]</f>
        <v>-0.46666666666666989</v>
      </c>
      <c r="Q1320">
        <f>_xlfn.NORM.DIST(Table2[[#This Row],[Bias_WA]],AVERAGE(Table2[Bias_WA]),_xlfn.STDEV.P(Table2[Bias_WA]),FALSE)</f>
        <v>0.68511725896976461</v>
      </c>
      <c r="R1320">
        <f>ABS(Table2[[#This Row],[Bias_Arima]])</f>
        <v>0.16717076700955991</v>
      </c>
      <c r="S1320">
        <f>ABS(Table2[[#This Row],[Bias_WA]])</f>
        <v>0.46666666666666989</v>
      </c>
    </row>
    <row r="1321" spans="1:19" x14ac:dyDescent="0.2">
      <c r="A132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diensten2021320233</v>
      </c>
      <c r="B1321" t="s">
        <v>31</v>
      </c>
      <c r="C1321" s="3">
        <v>44378</v>
      </c>
      <c r="D1321" s="3">
        <v>45108</v>
      </c>
      <c r="E1321">
        <v>8</v>
      </c>
      <c r="F1321">
        <v>3.041326911976912</v>
      </c>
      <c r="G1321">
        <v>3.2</v>
      </c>
      <c r="H1321">
        <v>0.15867308802308819</v>
      </c>
      <c r="I1321">
        <v>4.9585340007215066</v>
      </c>
      <c r="J1321">
        <v>-0.15867308802308819</v>
      </c>
      <c r="K1321">
        <f>_xlfn.NORM.DIST(Table2[[#This Row],[Bias_RF]],AVERAGE(Table2[Bias_RF]),_xlfn.STDEV.P(Table2[Bias_RF]),FALSE)</f>
        <v>0.43285077575405073</v>
      </c>
      <c r="L1321">
        <f>VLOOKUP(Table2[[#This Row],[Key]],[1]!Table1[#Data],7,0)</f>
        <v>3.2505116814489599</v>
      </c>
      <c r="M1321">
        <f>VLOOKUP(Table2[[#This Row],[Key]],[1]!Table1[#Data],8,0)</f>
        <v>2.93333333333333</v>
      </c>
      <c r="N1321">
        <f>Table2[[#This Row],[Auto Arima]]-Table2[[#This Row],[Actual]]</f>
        <v>5.0511681448959678E-2</v>
      </c>
      <c r="O1321">
        <f>_xlfn.NORM.DIST(Table2[[#This Row],[Bias_Arima]],AVERAGE(Table2[Bias_Arima]),_xlfn.STDEV.P(Table2[Bias_Arima]),FALSE)</f>
        <v>0.63418399384814284</v>
      </c>
      <c r="P1321">
        <f>Table2[[#This Row],[WA]]-Table2[[#This Row],[Actual]]</f>
        <v>-0.26666666666667016</v>
      </c>
      <c r="Q1321">
        <f>_xlfn.NORM.DIST(Table2[[#This Row],[Bias_WA]],AVERAGE(Table2[Bias_WA]),_xlfn.STDEV.P(Table2[Bias_WA]),FALSE)</f>
        <v>0.58167521131528244</v>
      </c>
      <c r="R1321">
        <f>ABS(Table2[[#This Row],[Bias_Arima]])</f>
        <v>5.0511681448959678E-2</v>
      </c>
      <c r="S1321">
        <f>ABS(Table2[[#This Row],[Bias_WA]])</f>
        <v>0.26666666666667016</v>
      </c>
    </row>
    <row r="1322" spans="1:19" x14ac:dyDescent="0.2">
      <c r="A132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diensten2021420221</v>
      </c>
      <c r="B1322" t="s">
        <v>31</v>
      </c>
      <c r="C1322" s="3">
        <v>44470</v>
      </c>
      <c r="D1322" s="3">
        <v>44562</v>
      </c>
      <c r="E1322">
        <v>1</v>
      </c>
      <c r="F1322">
        <v>3.153637626262626</v>
      </c>
      <c r="G1322">
        <v>4.4000000000000004</v>
      </c>
      <c r="H1322">
        <v>1.2463623737373739</v>
      </c>
      <c r="I1322">
        <v>28.326417584940309</v>
      </c>
      <c r="J1322">
        <v>-1.2463623737373739</v>
      </c>
      <c r="K1322">
        <f>_xlfn.NORM.DIST(Table2[[#This Row],[Bias_RF]],AVERAGE(Table2[Bias_RF]),_xlfn.STDEV.P(Table2[Bias_RF]),FALSE)</f>
        <v>0.39386152010786307</v>
      </c>
      <c r="L1322">
        <f>VLOOKUP(Table2[[#This Row],[Key]],[1]!Table1[#Data],7,0)</f>
        <v>3.7747180026077598</v>
      </c>
      <c r="M1322">
        <f>VLOOKUP(Table2[[#This Row],[Key]],[1]!Table1[#Data],8,0)</f>
        <v>3.3</v>
      </c>
      <c r="N1322">
        <f>Table2[[#This Row],[Auto Arima]]-Table2[[#This Row],[Actual]]</f>
        <v>-0.62528199739224055</v>
      </c>
      <c r="O1322">
        <f>_xlfn.NORM.DIST(Table2[[#This Row],[Bias_Arima]],AVERAGE(Table2[Bias_Arima]),_xlfn.STDEV.P(Table2[Bias_Arima]),FALSE)</f>
        <v>0.50375301489556468</v>
      </c>
      <c r="P1322">
        <f>Table2[[#This Row],[WA]]-Table2[[#This Row],[Actual]]</f>
        <v>-1.1000000000000005</v>
      </c>
      <c r="Q1322">
        <f>_xlfn.NORM.DIST(Table2[[#This Row],[Bias_WA]],AVERAGE(Table2[Bias_WA]),_xlfn.STDEV.P(Table2[Bias_WA]),FALSE)</f>
        <v>0.49586754114892206</v>
      </c>
      <c r="R1322">
        <f>ABS(Table2[[#This Row],[Bias_Arima]])</f>
        <v>0.62528199739224055</v>
      </c>
      <c r="S1322">
        <f>ABS(Table2[[#This Row],[Bias_WA]])</f>
        <v>1.1000000000000005</v>
      </c>
    </row>
    <row r="1323" spans="1:19" x14ac:dyDescent="0.2">
      <c r="A132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diensten2021420222</v>
      </c>
      <c r="B1323" t="s">
        <v>31</v>
      </c>
      <c r="C1323" s="3">
        <v>44470</v>
      </c>
      <c r="D1323" s="3">
        <v>44652</v>
      </c>
      <c r="E1323">
        <v>2</v>
      </c>
      <c r="F1323">
        <v>3.0749709595959591</v>
      </c>
      <c r="G1323">
        <v>3.8</v>
      </c>
      <c r="H1323">
        <v>0.7250290404040407</v>
      </c>
      <c r="I1323">
        <v>19.079711589580018</v>
      </c>
      <c r="J1323">
        <v>-0.7250290404040407</v>
      </c>
      <c r="K1323">
        <f>_xlfn.NORM.DIST(Table2[[#This Row],[Bias_RF]],AVERAGE(Table2[Bias_RF]),_xlfn.STDEV.P(Table2[Bias_RF]),FALSE)</f>
        <v>0.54308695965713882</v>
      </c>
      <c r="L1323">
        <f>VLOOKUP(Table2[[#This Row],[Key]],[1]!Table1[#Data],7,0)</f>
        <v>3.4072355077227101</v>
      </c>
      <c r="M1323">
        <f>VLOOKUP(Table2[[#This Row],[Key]],[1]!Table1[#Data],8,0)</f>
        <v>3.0333333333333301</v>
      </c>
      <c r="N1323">
        <f>Table2[[#This Row],[Auto Arima]]-Table2[[#This Row],[Actual]]</f>
        <v>-0.39276449227728971</v>
      </c>
      <c r="O1323">
        <f>_xlfn.NORM.DIST(Table2[[#This Row],[Bias_Arima]],AVERAGE(Table2[Bias_Arima]),_xlfn.STDEV.P(Table2[Bias_Arima]),FALSE)</f>
        <v>0.63361366816121856</v>
      </c>
      <c r="P1323">
        <f>Table2[[#This Row],[WA]]-Table2[[#This Row],[Actual]]</f>
        <v>-0.76666666666666972</v>
      </c>
      <c r="Q1323">
        <f>_xlfn.NORM.DIST(Table2[[#This Row],[Bias_WA]],AVERAGE(Table2[Bias_WA]),_xlfn.STDEV.P(Table2[Bias_WA]),FALSE)</f>
        <v>0.68946556572687334</v>
      </c>
      <c r="R1323">
        <f>ABS(Table2[[#This Row],[Bias_Arima]])</f>
        <v>0.39276449227728971</v>
      </c>
      <c r="S1323">
        <f>ABS(Table2[[#This Row],[Bias_WA]])</f>
        <v>0.76666666666666972</v>
      </c>
    </row>
    <row r="1324" spans="1:19" x14ac:dyDescent="0.2">
      <c r="A132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diensten2021420223</v>
      </c>
      <c r="B1324" t="s">
        <v>31</v>
      </c>
      <c r="C1324" s="3">
        <v>44470</v>
      </c>
      <c r="D1324" s="3">
        <v>44743</v>
      </c>
      <c r="E1324">
        <v>3</v>
      </c>
      <c r="F1324">
        <v>3.0547042929292929</v>
      </c>
      <c r="G1324">
        <v>3.4</v>
      </c>
      <c r="H1324">
        <v>0.345295707070707</v>
      </c>
      <c r="I1324">
        <v>10.15575609031491</v>
      </c>
      <c r="J1324">
        <v>-0.345295707070707</v>
      </c>
      <c r="K1324">
        <f>_xlfn.NORM.DIST(Table2[[#This Row],[Bias_RF]],AVERAGE(Table2[Bias_RF]),_xlfn.STDEV.P(Table2[Bias_RF]),FALSE)</f>
        <v>0.49839986185130325</v>
      </c>
      <c r="L1324">
        <f>VLOOKUP(Table2[[#This Row],[Key]],[1]!Table1[#Data],7,0)</f>
        <v>3.3909883812060202</v>
      </c>
      <c r="M1324">
        <f>VLOOKUP(Table2[[#This Row],[Key]],[1]!Table1[#Data],8,0)</f>
        <v>2.93333333333333</v>
      </c>
      <c r="N1324">
        <f>Table2[[#This Row],[Auto Arima]]-Table2[[#This Row],[Actual]]</f>
        <v>-9.0116187939797143E-3</v>
      </c>
      <c r="O1324">
        <f>_xlfn.NORM.DIST(Table2[[#This Row],[Bias_Arima]],AVERAGE(Table2[Bias_Arima]),_xlfn.STDEV.P(Table2[Bias_Arima]),FALSE)</f>
        <v>0.65556033394646607</v>
      </c>
      <c r="P1324">
        <f>Table2[[#This Row],[WA]]-Table2[[#This Row],[Actual]]</f>
        <v>-0.46666666666666989</v>
      </c>
      <c r="Q1324">
        <f>_xlfn.NORM.DIST(Table2[[#This Row],[Bias_WA]],AVERAGE(Table2[Bias_WA]),_xlfn.STDEV.P(Table2[Bias_WA]),FALSE)</f>
        <v>0.68511725896976461</v>
      </c>
      <c r="R1324">
        <f>ABS(Table2[[#This Row],[Bias_Arima]])</f>
        <v>9.0116187939797143E-3</v>
      </c>
      <c r="S1324">
        <f>ABS(Table2[[#This Row],[Bias_WA]])</f>
        <v>0.46666666666666989</v>
      </c>
    </row>
    <row r="1325" spans="1:19" x14ac:dyDescent="0.2">
      <c r="A132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diensten2021420224</v>
      </c>
      <c r="B1325" t="s">
        <v>31</v>
      </c>
      <c r="C1325" s="3">
        <v>44470</v>
      </c>
      <c r="D1325" s="3">
        <v>44835</v>
      </c>
      <c r="E1325">
        <v>4</v>
      </c>
      <c r="F1325">
        <v>3.1464376262626268</v>
      </c>
      <c r="G1325">
        <v>3.8</v>
      </c>
      <c r="H1325">
        <v>0.65356237373737303</v>
      </c>
      <c r="I1325">
        <v>17.19900983519403</v>
      </c>
      <c r="J1325">
        <v>-0.65356237373737303</v>
      </c>
      <c r="K1325">
        <f>_xlfn.NORM.DIST(Table2[[#This Row],[Bias_RF]],AVERAGE(Table2[Bias_RF]),_xlfn.STDEV.P(Table2[Bias_RF]),FALSE)</f>
        <v>0.54550110559697829</v>
      </c>
      <c r="L1325">
        <f>VLOOKUP(Table2[[#This Row],[Key]],[1]!Table1[#Data],7,0)</f>
        <v>3.80723550772271</v>
      </c>
      <c r="M1325">
        <f>VLOOKUP(Table2[[#This Row],[Key]],[1]!Table1[#Data],8,0)</f>
        <v>3.3333333333333299</v>
      </c>
      <c r="N1325">
        <f>Table2[[#This Row],[Auto Arima]]-Table2[[#This Row],[Actual]]</f>
        <v>7.2355077227101994E-3</v>
      </c>
      <c r="O1325">
        <f>_xlfn.NORM.DIST(Table2[[#This Row],[Bias_Arima]],AVERAGE(Table2[Bias_Arima]),_xlfn.STDEV.P(Table2[Bias_Arima]),FALSE)</f>
        <v>0.65032077290941293</v>
      </c>
      <c r="P1325">
        <f>Table2[[#This Row],[WA]]-Table2[[#This Row],[Actual]]</f>
        <v>-0.46666666666666989</v>
      </c>
      <c r="Q1325">
        <f>_xlfn.NORM.DIST(Table2[[#This Row],[Bias_WA]],AVERAGE(Table2[Bias_WA]),_xlfn.STDEV.P(Table2[Bias_WA]),FALSE)</f>
        <v>0.68511725896976461</v>
      </c>
      <c r="R1325">
        <f>ABS(Table2[[#This Row],[Bias_Arima]])</f>
        <v>7.2355077227101994E-3</v>
      </c>
      <c r="S1325">
        <f>ABS(Table2[[#This Row],[Bias_WA]])</f>
        <v>0.46666666666666989</v>
      </c>
    </row>
    <row r="1326" spans="1:19" x14ac:dyDescent="0.2">
      <c r="A132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diensten2021420231</v>
      </c>
      <c r="B1326" t="s">
        <v>31</v>
      </c>
      <c r="C1326" s="3">
        <v>44470</v>
      </c>
      <c r="D1326" s="3">
        <v>44927</v>
      </c>
      <c r="E1326">
        <v>5</v>
      </c>
      <c r="F1326">
        <v>3.1626042929292941</v>
      </c>
      <c r="G1326">
        <v>4</v>
      </c>
      <c r="H1326">
        <v>0.83739570707070632</v>
      </c>
      <c r="I1326">
        <v>20.93489267676766</v>
      </c>
      <c r="J1326">
        <v>-0.83739570707070632</v>
      </c>
      <c r="K1326">
        <f>_xlfn.NORM.DIST(Table2[[#This Row],[Bias_RF]],AVERAGE(Table2[Bias_RF]),_xlfn.STDEV.P(Table2[Bias_RF]),FALSE)</f>
        <v>0.52899796322324799</v>
      </c>
      <c r="L1326">
        <f>VLOOKUP(Table2[[#This Row],[Key]],[1]!Table1[#Data],7,0)</f>
        <v>3.7552023698243402</v>
      </c>
      <c r="M1326">
        <f>VLOOKUP(Table2[[#This Row],[Key]],[1]!Table1[#Data],8,0)</f>
        <v>3.3</v>
      </c>
      <c r="N1326">
        <f>Table2[[#This Row],[Auto Arima]]-Table2[[#This Row],[Actual]]</f>
        <v>-0.24479763017565981</v>
      </c>
      <c r="O1326">
        <f>_xlfn.NORM.DIST(Table2[[#This Row],[Bias_Arima]],AVERAGE(Table2[Bias_Arima]),_xlfn.STDEV.P(Table2[Bias_Arima]),FALSE)</f>
        <v>0.67545556573496879</v>
      </c>
      <c r="P1326">
        <f>Table2[[#This Row],[WA]]-Table2[[#This Row],[Actual]]</f>
        <v>-0.70000000000000018</v>
      </c>
      <c r="Q1326">
        <f>_xlfn.NORM.DIST(Table2[[#This Row],[Bias_WA]],AVERAGE(Table2[Bias_WA]),_xlfn.STDEV.P(Table2[Bias_WA]),FALSE)</f>
        <v>0.70578855065157498</v>
      </c>
      <c r="R1326">
        <f>ABS(Table2[[#This Row],[Bias_Arima]])</f>
        <v>0.24479763017565981</v>
      </c>
      <c r="S1326">
        <f>ABS(Table2[[#This Row],[Bias_WA]])</f>
        <v>0.70000000000000018</v>
      </c>
    </row>
    <row r="1327" spans="1:19" x14ac:dyDescent="0.2">
      <c r="A132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diensten2021420232</v>
      </c>
      <c r="B1327" t="s">
        <v>31</v>
      </c>
      <c r="C1327" s="3">
        <v>44470</v>
      </c>
      <c r="D1327" s="3">
        <v>45017</v>
      </c>
      <c r="E1327">
        <v>6</v>
      </c>
      <c r="F1327">
        <v>3.1464376262626268</v>
      </c>
      <c r="G1327">
        <v>3.5</v>
      </c>
      <c r="H1327">
        <v>0.3535623737373732</v>
      </c>
      <c r="I1327">
        <v>10.101782106782091</v>
      </c>
      <c r="J1327">
        <v>-0.3535623737373732</v>
      </c>
      <c r="K1327">
        <f>_xlfn.NORM.DIST(Table2[[#This Row],[Bias_RF]],AVERAGE(Table2[Bias_RF]),_xlfn.STDEV.P(Table2[Bias_RF]),FALSE)</f>
        <v>0.50076790950485928</v>
      </c>
      <c r="L1327">
        <f>VLOOKUP(Table2[[#This Row],[Key]],[1]!Table1[#Data],7,0)</f>
        <v>3.3215792234510602</v>
      </c>
      <c r="M1327">
        <f>VLOOKUP(Table2[[#This Row],[Key]],[1]!Table1[#Data],8,0)</f>
        <v>3.0333333333333301</v>
      </c>
      <c r="N1327">
        <f>Table2[[#This Row],[Auto Arima]]-Table2[[#This Row],[Actual]]</f>
        <v>-0.17842077654893984</v>
      </c>
      <c r="O1327">
        <f>_xlfn.NORM.DIST(Table2[[#This Row],[Bias_Arima]],AVERAGE(Table2[Bias_Arima]),_xlfn.STDEV.P(Table2[Bias_Arima]),FALSE)</f>
        <v>0.68085558901451737</v>
      </c>
      <c r="P1327">
        <f>Table2[[#This Row],[WA]]-Table2[[#This Row],[Actual]]</f>
        <v>-0.46666666666666989</v>
      </c>
      <c r="Q1327">
        <f>_xlfn.NORM.DIST(Table2[[#This Row],[Bias_WA]],AVERAGE(Table2[Bias_WA]),_xlfn.STDEV.P(Table2[Bias_WA]),FALSE)</f>
        <v>0.68511725896976461</v>
      </c>
      <c r="R1327">
        <f>ABS(Table2[[#This Row],[Bias_Arima]])</f>
        <v>0.17842077654893984</v>
      </c>
      <c r="S1327">
        <f>ABS(Table2[[#This Row],[Bias_WA]])</f>
        <v>0.46666666666666989</v>
      </c>
    </row>
    <row r="1328" spans="1:19" x14ac:dyDescent="0.2">
      <c r="A132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diensten2021420233</v>
      </c>
      <c r="B1328" t="s">
        <v>31</v>
      </c>
      <c r="C1328" s="3">
        <v>44470</v>
      </c>
      <c r="D1328" s="3">
        <v>45108</v>
      </c>
      <c r="E1328">
        <v>7</v>
      </c>
      <c r="F1328">
        <v>3.1524709595959601</v>
      </c>
      <c r="G1328">
        <v>3.2</v>
      </c>
      <c r="H1328">
        <v>4.752904040404049E-2</v>
      </c>
      <c r="I1328">
        <v>1.485282512626265</v>
      </c>
      <c r="J1328">
        <v>-4.752904040404049E-2</v>
      </c>
      <c r="K1328">
        <f>_xlfn.NORM.DIST(Table2[[#This Row],[Bias_RF]],AVERAGE(Table2[Bias_RF]),_xlfn.STDEV.P(Table2[Bias_RF]),FALSE)</f>
        <v>0.38586009529359588</v>
      </c>
      <c r="L1328">
        <f>VLOOKUP(Table2[[#This Row],[Key]],[1]!Table1[#Data],7,0)</f>
        <v>3.23518665876726</v>
      </c>
      <c r="M1328">
        <f>VLOOKUP(Table2[[#This Row],[Key]],[1]!Table1[#Data],8,0)</f>
        <v>2.93333333333333</v>
      </c>
      <c r="N1328">
        <f>Table2[[#This Row],[Auto Arima]]-Table2[[#This Row],[Actual]]</f>
        <v>3.5186658767259793E-2</v>
      </c>
      <c r="O1328">
        <f>_xlfn.NORM.DIST(Table2[[#This Row],[Bias_Arima]],AVERAGE(Table2[Bias_Arima]),_xlfn.STDEV.P(Table2[Bias_Arima]),FALSE)</f>
        <v>0.64025141519222595</v>
      </c>
      <c r="P1328">
        <f>Table2[[#This Row],[WA]]-Table2[[#This Row],[Actual]]</f>
        <v>-0.26666666666667016</v>
      </c>
      <c r="Q1328">
        <f>_xlfn.NORM.DIST(Table2[[#This Row],[Bias_WA]],AVERAGE(Table2[Bias_WA]),_xlfn.STDEV.P(Table2[Bias_WA]),FALSE)</f>
        <v>0.58167521131528244</v>
      </c>
      <c r="R1328">
        <f>ABS(Table2[[#This Row],[Bias_Arima]])</f>
        <v>3.5186658767259793E-2</v>
      </c>
      <c r="S1328">
        <f>ABS(Table2[[#This Row],[Bias_WA]])</f>
        <v>0.26666666666667016</v>
      </c>
    </row>
    <row r="1329" spans="1:19" x14ac:dyDescent="0.2">
      <c r="A132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diensten2021420234</v>
      </c>
      <c r="B1329" t="s">
        <v>31</v>
      </c>
      <c r="C1329" s="3">
        <v>44470</v>
      </c>
      <c r="D1329" s="3">
        <v>45200</v>
      </c>
      <c r="E1329">
        <v>8</v>
      </c>
      <c r="F1329">
        <v>3.1464376262626268</v>
      </c>
      <c r="G1329">
        <v>3.7</v>
      </c>
      <c r="H1329">
        <v>0.55356237373737338</v>
      </c>
      <c r="I1329">
        <v>14.96114523614523</v>
      </c>
      <c r="J1329">
        <v>-0.55356237373737338</v>
      </c>
      <c r="K1329">
        <f>_xlfn.NORM.DIST(Table2[[#This Row],[Bias_RF]],AVERAGE(Table2[Bias_RF]),_xlfn.STDEV.P(Table2[Bias_RF]),FALSE)</f>
        <v>0.54016860699330105</v>
      </c>
      <c r="L1329">
        <f>VLOOKUP(Table2[[#This Row],[Key]],[1]!Table1[#Data],7,0)</f>
        <v>3.7215792234510601</v>
      </c>
      <c r="M1329">
        <f>VLOOKUP(Table2[[#This Row],[Key]],[1]!Table1[#Data],8,0)</f>
        <v>3.3333333333333299</v>
      </c>
      <c r="N1329">
        <f>Table2[[#This Row],[Auto Arima]]-Table2[[#This Row],[Actual]]</f>
        <v>2.1579223451059892E-2</v>
      </c>
      <c r="O1329">
        <f>_xlfn.NORM.DIST(Table2[[#This Row],[Bias_Arima]],AVERAGE(Table2[Bias_Arima]),_xlfn.STDEV.P(Table2[Bias_Arima]),FALSE)</f>
        <v>0.64531728428073121</v>
      </c>
      <c r="P1329">
        <f>Table2[[#This Row],[WA]]-Table2[[#This Row],[Actual]]</f>
        <v>-0.36666666666667025</v>
      </c>
      <c r="Q1329">
        <f>_xlfn.NORM.DIST(Table2[[#This Row],[Bias_WA]],AVERAGE(Table2[Bias_WA]),_xlfn.STDEV.P(Table2[Bias_WA]),FALSE)</f>
        <v>0.64142811090177843</v>
      </c>
      <c r="R1329">
        <f>ABS(Table2[[#This Row],[Bias_Arima]])</f>
        <v>2.1579223451059892E-2</v>
      </c>
      <c r="S1329">
        <f>ABS(Table2[[#This Row],[Bias_WA]])</f>
        <v>0.36666666666667025</v>
      </c>
    </row>
    <row r="1330" spans="1:19" x14ac:dyDescent="0.2">
      <c r="A133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diensten2022120222</v>
      </c>
      <c r="B1330" t="s">
        <v>31</v>
      </c>
      <c r="C1330" s="3">
        <v>44562</v>
      </c>
      <c r="D1330" s="3">
        <v>44652</v>
      </c>
      <c r="E1330">
        <v>1</v>
      </c>
      <c r="F1330">
        <v>3.2398595238095238</v>
      </c>
      <c r="G1330">
        <v>3.8</v>
      </c>
      <c r="H1330">
        <v>0.56014047619047602</v>
      </c>
      <c r="I1330">
        <v>14.74053884711779</v>
      </c>
      <c r="J1330">
        <v>-0.56014047619047602</v>
      </c>
      <c r="K1330">
        <f>_xlfn.NORM.DIST(Table2[[#This Row],[Bias_RF]],AVERAGE(Table2[Bias_RF]),_xlfn.STDEV.P(Table2[Bias_RF]),FALSE)</f>
        <v>0.54082839764200386</v>
      </c>
      <c r="L1330">
        <f>VLOOKUP(Table2[[#This Row],[Key]],[1]!Table1[#Data],7,0)</f>
        <v>3.6090554942540498</v>
      </c>
      <c r="M1330">
        <f>VLOOKUP(Table2[[#This Row],[Key]],[1]!Table1[#Data],8,0)</f>
        <v>3.0333333333333301</v>
      </c>
      <c r="N1330">
        <f>Table2[[#This Row],[Auto Arima]]-Table2[[#This Row],[Actual]]</f>
        <v>-0.19094450574595001</v>
      </c>
      <c r="O1330">
        <f>_xlfn.NORM.DIST(Table2[[#This Row],[Bias_Arima]],AVERAGE(Table2[Bias_Arima]),_xlfn.STDEV.P(Table2[Bias_Arima]),FALSE)</f>
        <v>0.68050163132144759</v>
      </c>
      <c r="P1330">
        <f>Table2[[#This Row],[WA]]-Table2[[#This Row],[Actual]]</f>
        <v>-0.76666666666666972</v>
      </c>
      <c r="Q1330">
        <f>_xlfn.NORM.DIST(Table2[[#This Row],[Bias_WA]],AVERAGE(Table2[Bias_WA]),_xlfn.STDEV.P(Table2[Bias_WA]),FALSE)</f>
        <v>0.68946556572687334</v>
      </c>
      <c r="R1330">
        <f>ABS(Table2[[#This Row],[Bias_Arima]])</f>
        <v>0.19094450574595001</v>
      </c>
      <c r="S1330">
        <f>ABS(Table2[[#This Row],[Bias_WA]])</f>
        <v>0.76666666666666972</v>
      </c>
    </row>
    <row r="1331" spans="1:19" x14ac:dyDescent="0.2">
      <c r="A133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diensten2022120223</v>
      </c>
      <c r="B1331" t="s">
        <v>31</v>
      </c>
      <c r="C1331" s="3">
        <v>44562</v>
      </c>
      <c r="D1331" s="3">
        <v>44743</v>
      </c>
      <c r="E1331">
        <v>2</v>
      </c>
      <c r="F1331">
        <v>3.1006507936507939</v>
      </c>
      <c r="G1331">
        <v>3.4</v>
      </c>
      <c r="H1331">
        <v>0.29934920634920598</v>
      </c>
      <c r="I1331">
        <v>8.8043884220354727</v>
      </c>
      <c r="J1331">
        <v>-0.29934920634920598</v>
      </c>
      <c r="K1331">
        <f>_xlfn.NORM.DIST(Table2[[#This Row],[Bias_RF]],AVERAGE(Table2[Bias_RF]),_xlfn.STDEV.P(Table2[Bias_RF]),FALSE)</f>
        <v>0.4843116675505087</v>
      </c>
      <c r="L1331">
        <f>VLOOKUP(Table2[[#This Row],[Key]],[1]!Table1[#Data],7,0)</f>
        <v>3.59093777153136</v>
      </c>
      <c r="M1331">
        <f>VLOOKUP(Table2[[#This Row],[Key]],[1]!Table1[#Data],8,0)</f>
        <v>2.93333333333333</v>
      </c>
      <c r="N1331">
        <f>Table2[[#This Row],[Auto Arima]]-Table2[[#This Row],[Actual]]</f>
        <v>0.19093777153136005</v>
      </c>
      <c r="O1331">
        <f>_xlfn.NORM.DIST(Table2[[#This Row],[Bias_Arima]],AVERAGE(Table2[Bias_Arima]),_xlfn.STDEV.P(Table2[Bias_Arima]),FALSE)</f>
        <v>0.56297255022361936</v>
      </c>
      <c r="P1331">
        <f>Table2[[#This Row],[WA]]-Table2[[#This Row],[Actual]]</f>
        <v>-0.46666666666666989</v>
      </c>
      <c r="Q1331">
        <f>_xlfn.NORM.DIST(Table2[[#This Row],[Bias_WA]],AVERAGE(Table2[Bias_WA]),_xlfn.STDEV.P(Table2[Bias_WA]),FALSE)</f>
        <v>0.68511725896976461</v>
      </c>
      <c r="R1331">
        <f>ABS(Table2[[#This Row],[Bias_Arima]])</f>
        <v>0.19093777153136005</v>
      </c>
      <c r="S1331">
        <f>ABS(Table2[[#This Row],[Bias_WA]])</f>
        <v>0.46666666666666989</v>
      </c>
    </row>
    <row r="1332" spans="1:19" x14ac:dyDescent="0.2">
      <c r="A133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diensten2022120224</v>
      </c>
      <c r="B1332" t="s">
        <v>31</v>
      </c>
      <c r="C1332" s="3">
        <v>44562</v>
      </c>
      <c r="D1332" s="3">
        <v>44835</v>
      </c>
      <c r="E1332">
        <v>3</v>
      </c>
      <c r="F1332">
        <v>3.581145238095238</v>
      </c>
      <c r="G1332">
        <v>3.8</v>
      </c>
      <c r="H1332">
        <v>0.2188547619047618</v>
      </c>
      <c r="I1332">
        <v>5.7593358395989958</v>
      </c>
      <c r="J1332">
        <v>-0.2188547619047618</v>
      </c>
      <c r="K1332">
        <f>_xlfn.NORM.DIST(Table2[[#This Row],[Bias_RF]],AVERAGE(Table2[Bias_RF]),_xlfn.STDEV.P(Table2[Bias_RF]),FALSE)</f>
        <v>0.45622188675228703</v>
      </c>
      <c r="L1332">
        <f>VLOOKUP(Table2[[#This Row],[Key]],[1]!Table1[#Data],7,0)</f>
        <v>4.0090554942540502</v>
      </c>
      <c r="M1332">
        <f>VLOOKUP(Table2[[#This Row],[Key]],[1]!Table1[#Data],8,0)</f>
        <v>3.3333333333333299</v>
      </c>
      <c r="N1332">
        <f>Table2[[#This Row],[Auto Arima]]-Table2[[#This Row],[Actual]]</f>
        <v>0.20905549425405034</v>
      </c>
      <c r="O1332">
        <f>_xlfn.NORM.DIST(Table2[[#This Row],[Bias_Arima]],AVERAGE(Table2[Bias_Arima]),_xlfn.STDEV.P(Table2[Bias_Arima]),FALSE)</f>
        <v>0.55207259435016887</v>
      </c>
      <c r="P1332">
        <f>Table2[[#This Row],[WA]]-Table2[[#This Row],[Actual]]</f>
        <v>-0.46666666666666989</v>
      </c>
      <c r="Q1332">
        <f>_xlfn.NORM.DIST(Table2[[#This Row],[Bias_WA]],AVERAGE(Table2[Bias_WA]),_xlfn.STDEV.P(Table2[Bias_WA]),FALSE)</f>
        <v>0.68511725896976461</v>
      </c>
      <c r="R1332">
        <f>ABS(Table2[[#This Row],[Bias_Arima]])</f>
        <v>0.20905549425405034</v>
      </c>
      <c r="S1332">
        <f>ABS(Table2[[#This Row],[Bias_WA]])</f>
        <v>0.46666666666666989</v>
      </c>
    </row>
    <row r="1333" spans="1:19" x14ac:dyDescent="0.2">
      <c r="A133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diensten2022120231</v>
      </c>
      <c r="B1333" t="s">
        <v>31</v>
      </c>
      <c r="C1333" s="3">
        <v>44562</v>
      </c>
      <c r="D1333" s="3">
        <v>44927</v>
      </c>
      <c r="E1333">
        <v>4</v>
      </c>
      <c r="F1333">
        <v>3.3922125541125538</v>
      </c>
      <c r="G1333">
        <v>4</v>
      </c>
      <c r="H1333">
        <v>0.60778744588744571</v>
      </c>
      <c r="I1333">
        <v>15.19468614718614</v>
      </c>
      <c r="J1333">
        <v>-0.60778744588744571</v>
      </c>
      <c r="K1333">
        <f>_xlfn.NORM.DIST(Table2[[#This Row],[Bias_RF]],AVERAGE(Table2[Bias_RF]),_xlfn.STDEV.P(Table2[Bias_RF]),FALSE)</f>
        <v>0.54431525386025914</v>
      </c>
      <c r="L1333">
        <f>VLOOKUP(Table2[[#This Row],[Key]],[1]!Table1[#Data],7,0)</f>
        <v>4.09810315779451</v>
      </c>
      <c r="M1333">
        <f>VLOOKUP(Table2[[#This Row],[Key]],[1]!Table1[#Data],8,0)</f>
        <v>3.7333333333333298</v>
      </c>
      <c r="N1333">
        <f>Table2[[#This Row],[Auto Arima]]-Table2[[#This Row],[Actual]]</f>
        <v>9.8103157794509954E-2</v>
      </c>
      <c r="O1333">
        <f>_xlfn.NORM.DIST(Table2[[#This Row],[Bias_Arima]],AVERAGE(Table2[Bias_Arima]),_xlfn.STDEV.P(Table2[Bias_Arima]),FALSE)</f>
        <v>0.6130263302834239</v>
      </c>
      <c r="P1333">
        <f>Table2[[#This Row],[WA]]-Table2[[#This Row],[Actual]]</f>
        <v>-0.26666666666667016</v>
      </c>
      <c r="Q1333">
        <f>_xlfn.NORM.DIST(Table2[[#This Row],[Bias_WA]],AVERAGE(Table2[Bias_WA]),_xlfn.STDEV.P(Table2[Bias_WA]),FALSE)</f>
        <v>0.58167521131528244</v>
      </c>
      <c r="R1333">
        <f>ABS(Table2[[#This Row],[Bias_Arima]])</f>
        <v>9.8103157794509954E-2</v>
      </c>
      <c r="S1333">
        <f>ABS(Table2[[#This Row],[Bias_WA]])</f>
        <v>0.26666666666667016</v>
      </c>
    </row>
    <row r="1334" spans="1:19" x14ac:dyDescent="0.2">
      <c r="A133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diensten2022120232</v>
      </c>
      <c r="B1334" t="s">
        <v>31</v>
      </c>
      <c r="C1334" s="3">
        <v>44562</v>
      </c>
      <c r="D1334" s="3">
        <v>45017</v>
      </c>
      <c r="E1334">
        <v>5</v>
      </c>
      <c r="F1334">
        <v>3.396795887445887</v>
      </c>
      <c r="G1334">
        <v>3.5</v>
      </c>
      <c r="H1334">
        <v>0.10320411255411251</v>
      </c>
      <c r="I1334">
        <v>2.948688930117501</v>
      </c>
      <c r="J1334">
        <v>-0.10320411255411251</v>
      </c>
      <c r="K1334">
        <f>_xlfn.NORM.DIST(Table2[[#This Row],[Bias_RF]],AVERAGE(Table2[Bias_RF]),_xlfn.STDEV.P(Table2[Bias_RF]),FALSE)</f>
        <v>0.40990587725542238</v>
      </c>
      <c r="L1334">
        <f>VLOOKUP(Table2[[#This Row],[Key]],[1]!Table1[#Data],7,0)</f>
        <v>3.2460599471483298</v>
      </c>
      <c r="M1334">
        <f>VLOOKUP(Table2[[#This Row],[Key]],[1]!Table1[#Data],8,0)</f>
        <v>3.0333333333333301</v>
      </c>
      <c r="N1334">
        <f>Table2[[#This Row],[Auto Arima]]-Table2[[#This Row],[Actual]]</f>
        <v>-0.25394005285167021</v>
      </c>
      <c r="O1334">
        <f>_xlfn.NORM.DIST(Table2[[#This Row],[Bias_Arima]],AVERAGE(Table2[Bias_Arima]),_xlfn.STDEV.P(Table2[Bias_Arima]),FALSE)</f>
        <v>0.67403695000620567</v>
      </c>
      <c r="P1334">
        <f>Table2[[#This Row],[WA]]-Table2[[#This Row],[Actual]]</f>
        <v>-0.46666666666666989</v>
      </c>
      <c r="Q1334">
        <f>_xlfn.NORM.DIST(Table2[[#This Row],[Bias_WA]],AVERAGE(Table2[Bias_WA]),_xlfn.STDEV.P(Table2[Bias_WA]),FALSE)</f>
        <v>0.68511725896976461</v>
      </c>
      <c r="R1334">
        <f>ABS(Table2[[#This Row],[Bias_Arima]])</f>
        <v>0.25394005285167021</v>
      </c>
      <c r="S1334">
        <f>ABS(Table2[[#This Row],[Bias_WA]])</f>
        <v>0.46666666666666989</v>
      </c>
    </row>
    <row r="1335" spans="1:19" x14ac:dyDescent="0.2">
      <c r="A133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diensten2022120233</v>
      </c>
      <c r="B1335" t="s">
        <v>31</v>
      </c>
      <c r="C1335" s="3">
        <v>44562</v>
      </c>
      <c r="D1335" s="3">
        <v>45108</v>
      </c>
      <c r="E1335">
        <v>6</v>
      </c>
      <c r="F1335">
        <v>3.415595887445888</v>
      </c>
      <c r="G1335">
        <v>3.2</v>
      </c>
      <c r="H1335">
        <v>0.2155958874458874</v>
      </c>
      <c r="I1335">
        <v>6.7373714826839821</v>
      </c>
      <c r="J1335">
        <v>0.2155958874458874</v>
      </c>
      <c r="K1335">
        <f>_xlfn.NORM.DIST(Table2[[#This Row],[Bias_RF]],AVERAGE(Table2[Bias_RF]),_xlfn.STDEV.P(Table2[Bias_RF]),FALSE)</f>
        <v>0.26809742828061339</v>
      </c>
      <c r="L1335">
        <f>VLOOKUP(Table2[[#This Row],[Key]],[1]!Table1[#Data],7,0)</f>
        <v>3.1608951511044601</v>
      </c>
      <c r="M1335">
        <f>VLOOKUP(Table2[[#This Row],[Key]],[1]!Table1[#Data],8,0)</f>
        <v>2.93333333333333</v>
      </c>
      <c r="N1335">
        <f>Table2[[#This Row],[Auto Arima]]-Table2[[#This Row],[Actual]]</f>
        <v>-3.9104848895540112E-2</v>
      </c>
      <c r="O1335">
        <f>_xlfn.NORM.DIST(Table2[[#This Row],[Bias_Arima]],AVERAGE(Table2[Bias_Arima]),_xlfn.STDEV.P(Table2[Bias_Arima]),FALSE)</f>
        <v>0.66402671773573907</v>
      </c>
      <c r="P1335">
        <f>Table2[[#This Row],[WA]]-Table2[[#This Row],[Actual]]</f>
        <v>-0.26666666666667016</v>
      </c>
      <c r="Q1335">
        <f>_xlfn.NORM.DIST(Table2[[#This Row],[Bias_WA]],AVERAGE(Table2[Bias_WA]),_xlfn.STDEV.P(Table2[Bias_WA]),FALSE)</f>
        <v>0.58167521131528244</v>
      </c>
      <c r="R1335">
        <f>ABS(Table2[[#This Row],[Bias_Arima]])</f>
        <v>3.9104848895540112E-2</v>
      </c>
      <c r="S1335">
        <f>ABS(Table2[[#This Row],[Bias_WA]])</f>
        <v>0.26666666666667016</v>
      </c>
    </row>
    <row r="1336" spans="1:19" x14ac:dyDescent="0.2">
      <c r="A133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diensten2022120234</v>
      </c>
      <c r="B1336" t="s">
        <v>31</v>
      </c>
      <c r="C1336" s="3">
        <v>44562</v>
      </c>
      <c r="D1336" s="3">
        <v>45200</v>
      </c>
      <c r="E1336">
        <v>7</v>
      </c>
      <c r="F1336">
        <v>3.3194958874458882</v>
      </c>
      <c r="G1336">
        <v>3.7</v>
      </c>
      <c r="H1336">
        <v>0.38050411255411237</v>
      </c>
      <c r="I1336">
        <v>10.283894933894929</v>
      </c>
      <c r="J1336">
        <v>-0.38050411255411237</v>
      </c>
      <c r="K1336">
        <f>_xlfn.NORM.DIST(Table2[[#This Row],[Bias_RF]],AVERAGE(Table2[Bias_RF]),_xlfn.STDEV.P(Table2[Bias_RF]),FALSE)</f>
        <v>0.50811315012970892</v>
      </c>
      <c r="L1336">
        <f>VLOOKUP(Table2[[#This Row],[Key]],[1]!Table1[#Data],7,0)</f>
        <v>3.6460599471483301</v>
      </c>
      <c r="M1336">
        <f>VLOOKUP(Table2[[#This Row],[Key]],[1]!Table1[#Data],8,0)</f>
        <v>3.3333333333333299</v>
      </c>
      <c r="N1336">
        <f>Table2[[#This Row],[Auto Arima]]-Table2[[#This Row],[Actual]]</f>
        <v>-5.3940052851670028E-2</v>
      </c>
      <c r="O1336">
        <f>_xlfn.NORM.DIST(Table2[[#This Row],[Bias_Arima]],AVERAGE(Table2[Bias_Arima]),_xlfn.STDEV.P(Table2[Bias_Arima]),FALSE)</f>
        <v>0.66759213005992513</v>
      </c>
      <c r="P1336">
        <f>Table2[[#This Row],[WA]]-Table2[[#This Row],[Actual]]</f>
        <v>-0.36666666666667025</v>
      </c>
      <c r="Q1336">
        <f>_xlfn.NORM.DIST(Table2[[#This Row],[Bias_WA]],AVERAGE(Table2[Bias_WA]),_xlfn.STDEV.P(Table2[Bias_WA]),FALSE)</f>
        <v>0.64142811090177843</v>
      </c>
      <c r="R1336">
        <f>ABS(Table2[[#This Row],[Bias_Arima]])</f>
        <v>5.3940052851670028E-2</v>
      </c>
      <c r="S1336">
        <f>ABS(Table2[[#This Row],[Bias_WA]])</f>
        <v>0.36666666666667025</v>
      </c>
    </row>
    <row r="1337" spans="1:19" x14ac:dyDescent="0.2">
      <c r="A133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diensten2022120241</v>
      </c>
      <c r="B1337" t="s">
        <v>31</v>
      </c>
      <c r="C1337" s="3">
        <v>44562</v>
      </c>
      <c r="D1337" s="3">
        <v>45292</v>
      </c>
      <c r="E1337">
        <v>8</v>
      </c>
      <c r="F1337">
        <v>3.3882792207792209</v>
      </c>
      <c r="G1337">
        <v>3.6</v>
      </c>
      <c r="H1337">
        <v>0.21172077922077909</v>
      </c>
      <c r="I1337">
        <v>5.8811327561327538</v>
      </c>
      <c r="J1337">
        <v>-0.21172077922077909</v>
      </c>
      <c r="K1337">
        <f>_xlfn.NORM.DIST(Table2[[#This Row],[Bias_RF]],AVERAGE(Table2[Bias_RF]),_xlfn.STDEV.P(Table2[Bias_RF]),FALSE)</f>
        <v>0.4535472527343597</v>
      </c>
      <c r="L1337">
        <f>VLOOKUP(Table2[[#This Row],[Key]],[1]!Table1[#Data],7,0)</f>
        <v>4.3236835160130402</v>
      </c>
      <c r="M1337">
        <f>VLOOKUP(Table2[[#This Row],[Key]],[1]!Table1[#Data],8,0)</f>
        <v>3.7333333333333298</v>
      </c>
      <c r="N1337">
        <f>Table2[[#This Row],[Auto Arima]]-Table2[[#This Row],[Actual]]</f>
        <v>0.72368351601304015</v>
      </c>
      <c r="O1337">
        <f>_xlfn.NORM.DIST(Table2[[#This Row],[Bias_Arima]],AVERAGE(Table2[Bias_Arima]),_xlfn.STDEV.P(Table2[Bias_Arima]),FALSE)</f>
        <v>0.21250812925198267</v>
      </c>
      <c r="P1337">
        <f>Table2[[#This Row],[WA]]-Table2[[#This Row],[Actual]]</f>
        <v>0.13333333333332975</v>
      </c>
      <c r="Q1337">
        <f>_xlfn.NORM.DIST(Table2[[#This Row],[Bias_WA]],AVERAGE(Table2[Bias_WA]),_xlfn.STDEV.P(Table2[Bias_WA]),FALSE)</f>
        <v>0.28596026107311856</v>
      </c>
      <c r="R1337">
        <f>ABS(Table2[[#This Row],[Bias_Arima]])</f>
        <v>0.72368351601304015</v>
      </c>
      <c r="S1337">
        <f>ABS(Table2[[#This Row],[Bias_WA]])</f>
        <v>0.13333333333332975</v>
      </c>
    </row>
    <row r="1338" spans="1:19" x14ac:dyDescent="0.2">
      <c r="A133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diensten2022220223</v>
      </c>
      <c r="B1338" t="s">
        <v>31</v>
      </c>
      <c r="C1338" s="3">
        <v>44652</v>
      </c>
      <c r="D1338" s="3">
        <v>44743</v>
      </c>
      <c r="E1338">
        <v>1</v>
      </c>
      <c r="F1338">
        <v>3.2572710317460318</v>
      </c>
      <c r="G1338">
        <v>3.4</v>
      </c>
      <c r="H1338">
        <v>0.14272896825396811</v>
      </c>
      <c r="I1338">
        <v>4.1979108309990609</v>
      </c>
      <c r="J1338">
        <v>-0.14272896825396811</v>
      </c>
      <c r="K1338">
        <f>_xlfn.NORM.DIST(Table2[[#This Row],[Bias_RF]],AVERAGE(Table2[Bias_RF]),_xlfn.STDEV.P(Table2[Bias_RF]),FALSE)</f>
        <v>0.42637809811160787</v>
      </c>
      <c r="L1338">
        <f>VLOOKUP(Table2[[#This Row],[Key]],[1]!Table1[#Data],7,0)</f>
        <v>3.6899976061223301</v>
      </c>
      <c r="M1338">
        <f>VLOOKUP(Table2[[#This Row],[Key]],[1]!Table1[#Data],8,0)</f>
        <v>2.93333333333333</v>
      </c>
      <c r="N1338">
        <f>Table2[[#This Row],[Auto Arima]]-Table2[[#This Row],[Actual]]</f>
        <v>0.28999760612233016</v>
      </c>
      <c r="O1338">
        <f>_xlfn.NORM.DIST(Table2[[#This Row],[Bias_Arima]],AVERAGE(Table2[Bias_Arima]),_xlfn.STDEV.P(Table2[Bias_Arima]),FALSE)</f>
        <v>0.50002272550947868</v>
      </c>
      <c r="P1338">
        <f>Table2[[#This Row],[WA]]-Table2[[#This Row],[Actual]]</f>
        <v>-0.46666666666666989</v>
      </c>
      <c r="Q1338">
        <f>_xlfn.NORM.DIST(Table2[[#This Row],[Bias_WA]],AVERAGE(Table2[Bias_WA]),_xlfn.STDEV.P(Table2[Bias_WA]),FALSE)</f>
        <v>0.68511725896976461</v>
      </c>
      <c r="R1338">
        <f>ABS(Table2[[#This Row],[Bias_Arima]])</f>
        <v>0.28999760612233016</v>
      </c>
      <c r="S1338">
        <f>ABS(Table2[[#This Row],[Bias_WA]])</f>
        <v>0.46666666666666989</v>
      </c>
    </row>
    <row r="1339" spans="1:19" x14ac:dyDescent="0.2">
      <c r="A133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diensten2022220224</v>
      </c>
      <c r="B1339" t="s">
        <v>31</v>
      </c>
      <c r="C1339" s="3">
        <v>44652</v>
      </c>
      <c r="D1339" s="3">
        <v>44835</v>
      </c>
      <c r="E1339">
        <v>2</v>
      </c>
      <c r="F1339">
        <v>3.729805952380953</v>
      </c>
      <c r="G1339">
        <v>3.8</v>
      </c>
      <c r="H1339">
        <v>7.019404761904724E-2</v>
      </c>
      <c r="I1339">
        <v>1.847211779448612</v>
      </c>
      <c r="J1339">
        <v>-7.019404761904724E-2</v>
      </c>
      <c r="K1339">
        <f>_xlfn.NORM.DIST(Table2[[#This Row],[Bias_RF]],AVERAGE(Table2[Bias_RF]),_xlfn.STDEV.P(Table2[Bias_RF]),FALSE)</f>
        <v>0.39575061377725013</v>
      </c>
      <c r="L1339">
        <f>VLOOKUP(Table2[[#This Row],[Key]],[1]!Table1[#Data],7,0)</f>
        <v>3.9768218448386099</v>
      </c>
      <c r="M1339">
        <f>VLOOKUP(Table2[[#This Row],[Key]],[1]!Table1[#Data],8,0)</f>
        <v>3.3333333333333299</v>
      </c>
      <c r="N1339">
        <f>Table2[[#This Row],[Auto Arima]]-Table2[[#This Row],[Actual]]</f>
        <v>0.17682184483861008</v>
      </c>
      <c r="O1339">
        <f>_xlfn.NORM.DIST(Table2[[#This Row],[Bias_Arima]],AVERAGE(Table2[Bias_Arima]),_xlfn.STDEV.P(Table2[Bias_Arima]),FALSE)</f>
        <v>0.57123517020000225</v>
      </c>
      <c r="P1339">
        <f>Table2[[#This Row],[WA]]-Table2[[#This Row],[Actual]]</f>
        <v>-0.46666666666666989</v>
      </c>
      <c r="Q1339">
        <f>_xlfn.NORM.DIST(Table2[[#This Row],[Bias_WA]],AVERAGE(Table2[Bias_WA]),_xlfn.STDEV.P(Table2[Bias_WA]),FALSE)</f>
        <v>0.68511725896976461</v>
      </c>
      <c r="R1339">
        <f>ABS(Table2[[#This Row],[Bias_Arima]])</f>
        <v>0.17682184483861008</v>
      </c>
      <c r="S1339">
        <f>ABS(Table2[[#This Row],[Bias_WA]])</f>
        <v>0.46666666666666989</v>
      </c>
    </row>
    <row r="1340" spans="1:19" x14ac:dyDescent="0.2">
      <c r="A134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diensten2022220231</v>
      </c>
      <c r="B1340" t="s">
        <v>31</v>
      </c>
      <c r="C1340" s="3">
        <v>44652</v>
      </c>
      <c r="D1340" s="3">
        <v>44927</v>
      </c>
      <c r="E1340">
        <v>3</v>
      </c>
      <c r="F1340">
        <v>3.4195256493506498</v>
      </c>
      <c r="G1340">
        <v>4</v>
      </c>
      <c r="H1340">
        <v>0.58047435064935016</v>
      </c>
      <c r="I1340">
        <v>14.51185876623375</v>
      </c>
      <c r="J1340">
        <v>-0.58047435064935016</v>
      </c>
      <c r="K1340">
        <f>_xlfn.NORM.DIST(Table2[[#This Row],[Bias_RF]],AVERAGE(Table2[Bias_RF]),_xlfn.STDEV.P(Table2[Bias_RF]),FALSE)</f>
        <v>0.54259535597518826</v>
      </c>
      <c r="L1340">
        <f>VLOOKUP(Table2[[#This Row],[Key]],[1]!Table1[#Data],7,0)</f>
        <v>3.8988634991237499</v>
      </c>
      <c r="M1340">
        <f>VLOOKUP(Table2[[#This Row],[Key]],[1]!Table1[#Data],8,0)</f>
        <v>3.7333333333333298</v>
      </c>
      <c r="N1340">
        <f>Table2[[#This Row],[Auto Arima]]-Table2[[#This Row],[Actual]]</f>
        <v>-0.10113650087625015</v>
      </c>
      <c r="O1340">
        <f>_xlfn.NORM.DIST(Table2[[#This Row],[Bias_Arima]],AVERAGE(Table2[Bias_Arima]),_xlfn.STDEV.P(Table2[Bias_Arima]),FALSE)</f>
        <v>0.6761732324277645</v>
      </c>
      <c r="P1340">
        <f>Table2[[#This Row],[WA]]-Table2[[#This Row],[Actual]]</f>
        <v>-0.26666666666667016</v>
      </c>
      <c r="Q1340">
        <f>_xlfn.NORM.DIST(Table2[[#This Row],[Bias_WA]],AVERAGE(Table2[Bias_WA]),_xlfn.STDEV.P(Table2[Bias_WA]),FALSE)</f>
        <v>0.58167521131528244</v>
      </c>
      <c r="R1340">
        <f>ABS(Table2[[#This Row],[Bias_Arima]])</f>
        <v>0.10113650087625015</v>
      </c>
      <c r="S1340">
        <f>ABS(Table2[[#This Row],[Bias_WA]])</f>
        <v>0.26666666666667016</v>
      </c>
    </row>
    <row r="1341" spans="1:19" x14ac:dyDescent="0.2">
      <c r="A134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diensten2022220232</v>
      </c>
      <c r="B1341" t="s">
        <v>31</v>
      </c>
      <c r="C1341" s="3">
        <v>44652</v>
      </c>
      <c r="D1341" s="3">
        <v>45017</v>
      </c>
      <c r="E1341">
        <v>4</v>
      </c>
      <c r="F1341">
        <v>3.4205256493506488</v>
      </c>
      <c r="G1341">
        <v>3.5</v>
      </c>
      <c r="H1341">
        <v>7.9474350649350711E-2</v>
      </c>
      <c r="I1341">
        <v>2.2706957328385919</v>
      </c>
      <c r="J1341">
        <v>-7.9474350649350711E-2</v>
      </c>
      <c r="K1341">
        <f>_xlfn.NORM.DIST(Table2[[#This Row],[Bias_RF]],AVERAGE(Table2[Bias_RF]),_xlfn.STDEV.P(Table2[Bias_RF]),FALSE)</f>
        <v>0.3997623156566556</v>
      </c>
      <c r="L1341">
        <f>VLOOKUP(Table2[[#This Row],[Key]],[1]!Table1[#Data],7,0)</f>
        <v>3.2718201746970301</v>
      </c>
      <c r="M1341">
        <f>VLOOKUP(Table2[[#This Row],[Key]],[1]!Table1[#Data],8,0)</f>
        <v>3.2999999999999901</v>
      </c>
      <c r="N1341">
        <f>Table2[[#This Row],[Auto Arima]]-Table2[[#This Row],[Actual]]</f>
        <v>-0.22817982530296987</v>
      </c>
      <c r="O1341">
        <f>_xlfn.NORM.DIST(Table2[[#This Row],[Bias_Arima]],AVERAGE(Table2[Bias_Arima]),_xlfn.STDEV.P(Table2[Bias_Arima]),FALSE)</f>
        <v>0.67761912104622235</v>
      </c>
      <c r="P1341">
        <f>Table2[[#This Row],[WA]]-Table2[[#This Row],[Actual]]</f>
        <v>-0.20000000000000995</v>
      </c>
      <c r="Q1341">
        <f>_xlfn.NORM.DIST(Table2[[#This Row],[Bias_WA]],AVERAGE(Table2[Bias_WA]),_xlfn.STDEV.P(Table2[Bias_WA]),FALSE)</f>
        <v>0.53539486850279405</v>
      </c>
      <c r="R1341">
        <f>ABS(Table2[[#This Row],[Bias_Arima]])</f>
        <v>0.22817982530296987</v>
      </c>
      <c r="S1341">
        <f>ABS(Table2[[#This Row],[Bias_WA]])</f>
        <v>0.20000000000000995</v>
      </c>
    </row>
    <row r="1342" spans="1:19" x14ac:dyDescent="0.2">
      <c r="A134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diensten2022220233</v>
      </c>
      <c r="B1342" t="s">
        <v>31</v>
      </c>
      <c r="C1342" s="3">
        <v>44652</v>
      </c>
      <c r="D1342" s="3">
        <v>45108</v>
      </c>
      <c r="E1342">
        <v>5</v>
      </c>
      <c r="F1342">
        <v>3.4581256493506491</v>
      </c>
      <c r="G1342">
        <v>3.2</v>
      </c>
      <c r="H1342">
        <v>0.25812564935064902</v>
      </c>
      <c r="I1342">
        <v>8.0664265422077808</v>
      </c>
      <c r="J1342">
        <v>0.25812564935064902</v>
      </c>
      <c r="K1342">
        <f>_xlfn.NORM.DIST(Table2[[#This Row],[Bias_RF]],AVERAGE(Table2[Bias_RF]),_xlfn.STDEV.P(Table2[Bias_RF]),FALSE)</f>
        <v>0.24972072027992259</v>
      </c>
      <c r="L1342">
        <f>VLOOKUP(Table2[[#This Row],[Key]],[1]!Table1[#Data],7,0)</f>
        <v>3.1954970921030799</v>
      </c>
      <c r="M1342">
        <f>VLOOKUP(Table2[[#This Row],[Key]],[1]!Table1[#Data],8,0)</f>
        <v>2.93333333333333</v>
      </c>
      <c r="N1342">
        <f>Table2[[#This Row],[Auto Arima]]-Table2[[#This Row],[Actual]]</f>
        <v>-4.5029078969203162E-3</v>
      </c>
      <c r="O1342">
        <f>_xlfn.NORM.DIST(Table2[[#This Row],[Bias_Arima]],AVERAGE(Table2[Bias_Arima]),_xlfn.STDEV.P(Table2[Bias_Arima]),FALSE)</f>
        <v>0.65415252247063749</v>
      </c>
      <c r="P1342">
        <f>Table2[[#This Row],[WA]]-Table2[[#This Row],[Actual]]</f>
        <v>-0.26666666666667016</v>
      </c>
      <c r="Q1342">
        <f>_xlfn.NORM.DIST(Table2[[#This Row],[Bias_WA]],AVERAGE(Table2[Bias_WA]),_xlfn.STDEV.P(Table2[Bias_WA]),FALSE)</f>
        <v>0.58167521131528244</v>
      </c>
      <c r="R1342">
        <f>ABS(Table2[[#This Row],[Bias_Arima]])</f>
        <v>4.5029078969203162E-3</v>
      </c>
      <c r="S1342">
        <f>ABS(Table2[[#This Row],[Bias_WA]])</f>
        <v>0.26666666666667016</v>
      </c>
    </row>
    <row r="1343" spans="1:19" x14ac:dyDescent="0.2">
      <c r="A134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diensten2022220234</v>
      </c>
      <c r="B1343" t="s">
        <v>31</v>
      </c>
      <c r="C1343" s="3">
        <v>44652</v>
      </c>
      <c r="D1343" s="3">
        <v>45200</v>
      </c>
      <c r="E1343">
        <v>6</v>
      </c>
      <c r="F1343">
        <v>3.3868589826839832</v>
      </c>
      <c r="G1343">
        <v>3.7</v>
      </c>
      <c r="H1343">
        <v>0.31314101731601701</v>
      </c>
      <c r="I1343">
        <v>8.4632707382707277</v>
      </c>
      <c r="J1343">
        <v>-0.31314101731601701</v>
      </c>
      <c r="K1343">
        <f>_xlfn.NORM.DIST(Table2[[#This Row],[Bias_RF]],AVERAGE(Table2[Bias_RF]),_xlfn.STDEV.P(Table2[Bias_RF]),FALSE)</f>
        <v>0.48870075283378855</v>
      </c>
      <c r="L1343">
        <f>VLOOKUP(Table2[[#This Row],[Key]],[1]!Table1[#Data],7,0)</f>
        <v>3.6545191335796798</v>
      </c>
      <c r="M1343">
        <f>VLOOKUP(Table2[[#This Row],[Key]],[1]!Table1[#Data],8,0)</f>
        <v>3.3333333333333299</v>
      </c>
      <c r="N1343">
        <f>Table2[[#This Row],[Auto Arima]]-Table2[[#This Row],[Actual]]</f>
        <v>-4.5480866420320343E-2</v>
      </c>
      <c r="O1343">
        <f>_xlfn.NORM.DIST(Table2[[#This Row],[Bias_Arima]],AVERAGE(Table2[Bias_Arima]),_xlfn.STDEV.P(Table2[Bias_Arima]),FALSE)</f>
        <v>0.66560904617280892</v>
      </c>
      <c r="P1343">
        <f>Table2[[#This Row],[WA]]-Table2[[#This Row],[Actual]]</f>
        <v>-0.36666666666667025</v>
      </c>
      <c r="Q1343">
        <f>_xlfn.NORM.DIST(Table2[[#This Row],[Bias_WA]],AVERAGE(Table2[Bias_WA]),_xlfn.STDEV.P(Table2[Bias_WA]),FALSE)</f>
        <v>0.64142811090177843</v>
      </c>
      <c r="R1343">
        <f>ABS(Table2[[#This Row],[Bias_Arima]])</f>
        <v>4.5480866420320343E-2</v>
      </c>
      <c r="S1343">
        <f>ABS(Table2[[#This Row],[Bias_WA]])</f>
        <v>0.36666666666667025</v>
      </c>
    </row>
    <row r="1344" spans="1:19" x14ac:dyDescent="0.2">
      <c r="A1344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diensten2022220241</v>
      </c>
      <c r="B1344" t="s">
        <v>31</v>
      </c>
      <c r="C1344" s="3">
        <v>44652</v>
      </c>
      <c r="D1344" s="3">
        <v>45292</v>
      </c>
      <c r="E1344">
        <v>7</v>
      </c>
      <c r="F1344">
        <v>3.3654423160173161</v>
      </c>
      <c r="G1344">
        <v>3.6</v>
      </c>
      <c r="H1344">
        <v>0.23455768398268401</v>
      </c>
      <c r="I1344">
        <v>6.5154912217412209</v>
      </c>
      <c r="J1344">
        <v>-0.23455768398268401</v>
      </c>
      <c r="K1344">
        <f>_xlfn.NORM.DIST(Table2[[#This Row],[Bias_RF]],AVERAGE(Table2[Bias_RF]),_xlfn.STDEV.P(Table2[Bias_RF]),FALSE)</f>
        <v>0.46200992772502014</v>
      </c>
      <c r="L1344">
        <f>VLOOKUP(Table2[[#This Row],[Key]],[1]!Table1[#Data],7,0)</f>
        <v>4.2855933075037003</v>
      </c>
      <c r="M1344">
        <f>VLOOKUP(Table2[[#This Row],[Key]],[1]!Table1[#Data],8,0)</f>
        <v>3.7333333333333298</v>
      </c>
      <c r="N1344">
        <f>Table2[[#This Row],[Auto Arima]]-Table2[[#This Row],[Actual]]</f>
        <v>0.68559330750370018</v>
      </c>
      <c r="O1344">
        <f>_xlfn.NORM.DIST(Table2[[#This Row],[Bias_Arima]],AVERAGE(Table2[Bias_Arima]),_xlfn.STDEV.P(Table2[Bias_Arima]),FALSE)</f>
        <v>0.23417805121664423</v>
      </c>
      <c r="P1344">
        <f>Table2[[#This Row],[WA]]-Table2[[#This Row],[Actual]]</f>
        <v>0.13333333333332975</v>
      </c>
      <c r="Q1344">
        <f>_xlfn.NORM.DIST(Table2[[#This Row],[Bias_WA]],AVERAGE(Table2[Bias_WA]),_xlfn.STDEV.P(Table2[Bias_WA]),FALSE)</f>
        <v>0.28596026107311856</v>
      </c>
      <c r="R1344">
        <f>ABS(Table2[[#This Row],[Bias_Arima]])</f>
        <v>0.68559330750370018</v>
      </c>
      <c r="S1344">
        <f>ABS(Table2[[#This Row],[Bias_WA]])</f>
        <v>0.13333333333332975</v>
      </c>
    </row>
    <row r="1345" spans="1:19" x14ac:dyDescent="0.2">
      <c r="A1345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diensten2022220242</v>
      </c>
      <c r="B1345" t="s">
        <v>31</v>
      </c>
      <c r="C1345" s="3">
        <v>44652</v>
      </c>
      <c r="D1345" s="3">
        <v>45383</v>
      </c>
      <c r="E1345">
        <v>8</v>
      </c>
      <c r="F1345">
        <v>3.3868589826839832</v>
      </c>
      <c r="G1345">
        <v>3.3</v>
      </c>
      <c r="H1345">
        <v>8.6858982683983399E-2</v>
      </c>
      <c r="I1345">
        <v>2.632090384363134</v>
      </c>
      <c r="J1345">
        <v>8.6858982683983399E-2</v>
      </c>
      <c r="K1345">
        <f>_xlfn.NORM.DIST(Table2[[#This Row],[Bias_RF]],AVERAGE(Table2[Bias_RF]),_xlfn.STDEV.P(Table2[Bias_RF]),FALSE)</f>
        <v>0.32560215052386615</v>
      </c>
      <c r="L1345">
        <f>VLOOKUP(Table2[[#This Row],[Key]],[1]!Table1[#Data],7,0)</f>
        <v>3.4510291305940801</v>
      </c>
      <c r="M1345">
        <f>VLOOKUP(Table2[[#This Row],[Key]],[1]!Table1[#Data],8,0)</f>
        <v>3.2999999999999901</v>
      </c>
      <c r="N1345">
        <f>Table2[[#This Row],[Auto Arima]]-Table2[[#This Row],[Actual]]</f>
        <v>0.1510291305940803</v>
      </c>
      <c r="O1345">
        <f>_xlfn.NORM.DIST(Table2[[#This Row],[Bias_Arima]],AVERAGE(Table2[Bias_Arima]),_xlfn.STDEV.P(Table2[Bias_Arima]),FALSE)</f>
        <v>0.58576824711173658</v>
      </c>
      <c r="P1345">
        <f>Table2[[#This Row],[WA]]-Table2[[#This Row],[Actual]]</f>
        <v>-9.7699626167013776E-15</v>
      </c>
      <c r="Q1345">
        <f>_xlfn.NORM.DIST(Table2[[#This Row],[Bias_WA]],AVERAGE(Table2[Bias_WA]),_xlfn.STDEV.P(Table2[Bias_WA]),FALSE)</f>
        <v>0.38346033263359541</v>
      </c>
      <c r="R1345">
        <f>ABS(Table2[[#This Row],[Bias_Arima]])</f>
        <v>0.1510291305940803</v>
      </c>
      <c r="S1345">
        <f>ABS(Table2[[#This Row],[Bias_WA]])</f>
        <v>9.7699626167013776E-15</v>
      </c>
    </row>
    <row r="1346" spans="1:19" x14ac:dyDescent="0.2">
      <c r="A1346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diensten2022320224</v>
      </c>
      <c r="B1346" t="s">
        <v>31</v>
      </c>
      <c r="C1346" s="3">
        <v>44743</v>
      </c>
      <c r="D1346" s="3">
        <v>44835</v>
      </c>
      <c r="E1346">
        <v>1</v>
      </c>
      <c r="F1346">
        <v>3.7034535714285721</v>
      </c>
      <c r="G1346">
        <v>3.8</v>
      </c>
      <c r="H1346">
        <v>9.6546428571428144E-2</v>
      </c>
      <c r="I1346">
        <v>2.5406954887217932</v>
      </c>
      <c r="J1346">
        <v>-9.6546428571428144E-2</v>
      </c>
      <c r="K1346">
        <f>_xlfn.NORM.DIST(Table2[[#This Row],[Bias_RF]],AVERAGE(Table2[Bias_RF]),_xlfn.STDEV.P(Table2[Bias_RF]),FALSE)</f>
        <v>0.40707752686159909</v>
      </c>
      <c r="L1346">
        <f>VLOOKUP(Table2[[#This Row],[Key]],[1]!Table1[#Data],7,0)</f>
        <v>3.9844467464743198</v>
      </c>
      <c r="M1346">
        <f>VLOOKUP(Table2[[#This Row],[Key]],[1]!Table1[#Data],8,0)</f>
        <v>3.3333333333333299</v>
      </c>
      <c r="N1346">
        <f>Table2[[#This Row],[Auto Arima]]-Table2[[#This Row],[Actual]]</f>
        <v>0.18444674647432002</v>
      </c>
      <c r="O1346">
        <f>_xlfn.NORM.DIST(Table2[[#This Row],[Bias_Arima]],AVERAGE(Table2[Bias_Arima]),_xlfn.STDEV.P(Table2[Bias_Arima]),FALSE)</f>
        <v>0.56679792031209619</v>
      </c>
      <c r="P1346">
        <f>Table2[[#This Row],[WA]]-Table2[[#This Row],[Actual]]</f>
        <v>-0.46666666666666989</v>
      </c>
      <c r="Q1346">
        <f>_xlfn.NORM.DIST(Table2[[#This Row],[Bias_WA]],AVERAGE(Table2[Bias_WA]),_xlfn.STDEV.P(Table2[Bias_WA]),FALSE)</f>
        <v>0.68511725896976461</v>
      </c>
      <c r="R1346">
        <f>ABS(Table2[[#This Row],[Bias_Arima]])</f>
        <v>0.18444674647432002</v>
      </c>
      <c r="S1346">
        <f>ABS(Table2[[#This Row],[Bias_WA]])</f>
        <v>0.46666666666666989</v>
      </c>
    </row>
    <row r="1347" spans="1:19" x14ac:dyDescent="0.2">
      <c r="A1347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diensten2022320231</v>
      </c>
      <c r="B1347" t="s">
        <v>31</v>
      </c>
      <c r="C1347" s="3">
        <v>44743</v>
      </c>
      <c r="D1347" s="3">
        <v>44927</v>
      </c>
      <c r="E1347">
        <v>2</v>
      </c>
      <c r="F1347">
        <v>3.4064646825396818</v>
      </c>
      <c r="G1347">
        <v>4</v>
      </c>
      <c r="H1347">
        <v>0.59353531746031774</v>
      </c>
      <c r="I1347">
        <v>14.838382936507941</v>
      </c>
      <c r="J1347">
        <v>-0.59353531746031774</v>
      </c>
      <c r="K1347">
        <f>_xlfn.NORM.DIST(Table2[[#This Row],[Bias_RF]],AVERAGE(Table2[Bias_RF]),_xlfn.STDEV.P(Table2[Bias_RF]),FALSE)</f>
        <v>0.54351169646263098</v>
      </c>
      <c r="L1347">
        <f>VLOOKUP(Table2[[#This Row],[Key]],[1]!Table1[#Data],7,0)</f>
        <v>4.0832495655815499</v>
      </c>
      <c r="M1347">
        <f>VLOOKUP(Table2[[#This Row],[Key]],[1]!Table1[#Data],8,0)</f>
        <v>3.7333333333333298</v>
      </c>
      <c r="N1347">
        <f>Table2[[#This Row],[Auto Arima]]-Table2[[#This Row],[Actual]]</f>
        <v>8.3249565581549945E-2</v>
      </c>
      <c r="O1347">
        <f>_xlfn.NORM.DIST(Table2[[#This Row],[Bias_Arima]],AVERAGE(Table2[Bias_Arima]),_xlfn.STDEV.P(Table2[Bias_Arima]),FALSE)</f>
        <v>0.61999185709813287</v>
      </c>
      <c r="P1347">
        <f>Table2[[#This Row],[WA]]-Table2[[#This Row],[Actual]]</f>
        <v>-0.26666666666667016</v>
      </c>
      <c r="Q1347">
        <f>_xlfn.NORM.DIST(Table2[[#This Row],[Bias_WA]],AVERAGE(Table2[Bias_WA]),_xlfn.STDEV.P(Table2[Bias_WA]),FALSE)</f>
        <v>0.58167521131528244</v>
      </c>
      <c r="R1347">
        <f>ABS(Table2[[#This Row],[Bias_Arima]])</f>
        <v>8.3249565581549945E-2</v>
      </c>
      <c r="S1347">
        <f>ABS(Table2[[#This Row],[Bias_WA]])</f>
        <v>0.26666666666667016</v>
      </c>
    </row>
    <row r="1348" spans="1:19" x14ac:dyDescent="0.2">
      <c r="A1348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diensten2022320232</v>
      </c>
      <c r="B1348" t="s">
        <v>31</v>
      </c>
      <c r="C1348" s="3">
        <v>44743</v>
      </c>
      <c r="D1348" s="3">
        <v>45017</v>
      </c>
      <c r="E1348">
        <v>3</v>
      </c>
      <c r="F1348">
        <v>3.4041646825396819</v>
      </c>
      <c r="G1348">
        <v>3.5</v>
      </c>
      <c r="H1348">
        <v>9.5835317460317704E-2</v>
      </c>
      <c r="I1348">
        <v>2.7381519274376491</v>
      </c>
      <c r="J1348">
        <v>-9.5835317460317704E-2</v>
      </c>
      <c r="K1348">
        <f>_xlfn.NORM.DIST(Table2[[#This Row],[Bias_RF]],AVERAGE(Table2[Bias_RF]),_xlfn.STDEV.P(Table2[Bias_RF]),FALSE)</f>
        <v>0.40677459237315172</v>
      </c>
      <c r="L1348">
        <f>VLOOKUP(Table2[[#This Row],[Key]],[1]!Table1[#Data],7,0)</f>
        <v>3.2903364967147599</v>
      </c>
      <c r="M1348">
        <f>VLOOKUP(Table2[[#This Row],[Key]],[1]!Table1[#Data],8,0)</f>
        <v>3.2999999999999901</v>
      </c>
      <c r="N1348">
        <f>Table2[[#This Row],[Auto Arima]]-Table2[[#This Row],[Actual]]</f>
        <v>-0.20966350328524008</v>
      </c>
      <c r="O1348">
        <f>_xlfn.NORM.DIST(Table2[[#This Row],[Bias_Arima]],AVERAGE(Table2[Bias_Arima]),_xlfn.STDEV.P(Table2[Bias_Arima]),FALSE)</f>
        <v>0.67939391965389351</v>
      </c>
      <c r="P1348">
        <f>Table2[[#This Row],[WA]]-Table2[[#This Row],[Actual]]</f>
        <v>-0.20000000000000995</v>
      </c>
      <c r="Q1348">
        <f>_xlfn.NORM.DIST(Table2[[#This Row],[Bias_WA]],AVERAGE(Table2[Bias_WA]),_xlfn.STDEV.P(Table2[Bias_WA]),FALSE)</f>
        <v>0.53539486850279405</v>
      </c>
      <c r="R1348">
        <f>ABS(Table2[[#This Row],[Bias_Arima]])</f>
        <v>0.20966350328524008</v>
      </c>
      <c r="S1348">
        <f>ABS(Table2[[#This Row],[Bias_WA]])</f>
        <v>0.20000000000000995</v>
      </c>
    </row>
    <row r="1349" spans="1:19" x14ac:dyDescent="0.2">
      <c r="A1349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diensten2022320233</v>
      </c>
      <c r="B1349" t="s">
        <v>31</v>
      </c>
      <c r="C1349" s="3">
        <v>44743</v>
      </c>
      <c r="D1349" s="3">
        <v>45108</v>
      </c>
      <c r="E1349">
        <v>4</v>
      </c>
      <c r="F1349">
        <v>3.4477813492063492</v>
      </c>
      <c r="G1349">
        <v>3.2</v>
      </c>
      <c r="H1349">
        <v>0.24778134920634901</v>
      </c>
      <c r="I1349">
        <v>7.7431671626984064</v>
      </c>
      <c r="J1349">
        <v>0.24778134920634901</v>
      </c>
      <c r="K1349">
        <f>_xlfn.NORM.DIST(Table2[[#This Row],[Bias_RF]],AVERAGE(Table2[Bias_RF]),_xlfn.STDEV.P(Table2[Bias_RF]),FALSE)</f>
        <v>0.25415013276500942</v>
      </c>
      <c r="L1349">
        <f>VLOOKUP(Table2[[#This Row],[Key]],[1]!Table1[#Data],7,0)</f>
        <v>3.1328451794663401</v>
      </c>
      <c r="M1349">
        <f>VLOOKUP(Table2[[#This Row],[Key]],[1]!Table1[#Data],8,0)</f>
        <v>3.1333333333333302</v>
      </c>
      <c r="N1349">
        <f>Table2[[#This Row],[Auto Arima]]-Table2[[#This Row],[Actual]]</f>
        <v>-6.7154820533660065E-2</v>
      </c>
      <c r="O1349">
        <f>_xlfn.NORM.DIST(Table2[[#This Row],[Bias_Arima]],AVERAGE(Table2[Bias_Arima]),_xlfn.STDEV.P(Table2[Bias_Arima]),FALSE)</f>
        <v>0.67042213926937955</v>
      </c>
      <c r="P1349">
        <f>Table2[[#This Row],[WA]]-Table2[[#This Row],[Actual]]</f>
        <v>-6.6666666666669983E-2</v>
      </c>
      <c r="Q1349">
        <f>_xlfn.NORM.DIST(Table2[[#This Row],[Bias_WA]],AVERAGE(Table2[Bias_WA]),_xlfn.STDEV.P(Table2[Bias_WA]),FALSE)</f>
        <v>0.43470451260022758</v>
      </c>
      <c r="R1349">
        <f>ABS(Table2[[#This Row],[Bias_Arima]])</f>
        <v>6.7154820533660065E-2</v>
      </c>
      <c r="S1349">
        <f>ABS(Table2[[#This Row],[Bias_WA]])</f>
        <v>6.6666666666669983E-2</v>
      </c>
    </row>
    <row r="1350" spans="1:19" x14ac:dyDescent="0.2">
      <c r="A1350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diensten2022320234</v>
      </c>
      <c r="B1350" t="s">
        <v>31</v>
      </c>
      <c r="C1350" s="3">
        <v>44743</v>
      </c>
      <c r="D1350" s="3">
        <v>45200</v>
      </c>
      <c r="E1350">
        <v>5</v>
      </c>
      <c r="F1350">
        <v>3.3572646825396828</v>
      </c>
      <c r="G1350">
        <v>3.7</v>
      </c>
      <c r="H1350">
        <v>0.34273531746031738</v>
      </c>
      <c r="I1350">
        <v>9.2631166881166855</v>
      </c>
      <c r="J1350">
        <v>-0.34273531746031738</v>
      </c>
      <c r="K1350">
        <f>_xlfn.NORM.DIST(Table2[[#This Row],[Bias_RF]],AVERAGE(Table2[Bias_RF]),_xlfn.STDEV.P(Table2[Bias_RF]),FALSE)</f>
        <v>0.49765579584880509</v>
      </c>
      <c r="L1350">
        <f>VLOOKUP(Table2[[#This Row],[Key]],[1]!Table1[#Data],7,0)</f>
        <v>3.6490283617735102</v>
      </c>
      <c r="M1350">
        <f>VLOOKUP(Table2[[#This Row],[Key]],[1]!Table1[#Data],8,0)</f>
        <v>3.3333333333333299</v>
      </c>
      <c r="N1350">
        <f>Table2[[#This Row],[Auto Arima]]-Table2[[#This Row],[Actual]]</f>
        <v>-5.0971638226489979E-2</v>
      </c>
      <c r="O1350">
        <f>_xlfn.NORM.DIST(Table2[[#This Row],[Bias_Arima]],AVERAGE(Table2[Bias_Arima]),_xlfn.STDEV.P(Table2[Bias_Arima]),FALSE)</f>
        <v>0.66691140670742644</v>
      </c>
      <c r="P1350">
        <f>Table2[[#This Row],[WA]]-Table2[[#This Row],[Actual]]</f>
        <v>-0.36666666666667025</v>
      </c>
      <c r="Q1350">
        <f>_xlfn.NORM.DIST(Table2[[#This Row],[Bias_WA]],AVERAGE(Table2[Bias_WA]),_xlfn.STDEV.P(Table2[Bias_WA]),FALSE)</f>
        <v>0.64142811090177843</v>
      </c>
      <c r="R1350">
        <f>ABS(Table2[[#This Row],[Bias_Arima]])</f>
        <v>5.0971638226489979E-2</v>
      </c>
      <c r="S1350">
        <f>ABS(Table2[[#This Row],[Bias_WA]])</f>
        <v>0.36666666666667025</v>
      </c>
    </row>
    <row r="1351" spans="1:19" x14ac:dyDescent="0.2">
      <c r="A1351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diensten2022320241</v>
      </c>
      <c r="B1351" t="s">
        <v>31</v>
      </c>
      <c r="C1351" s="3">
        <v>44743</v>
      </c>
      <c r="D1351" s="3">
        <v>45292</v>
      </c>
      <c r="E1351">
        <v>6</v>
      </c>
      <c r="F1351">
        <v>3.357764682539683</v>
      </c>
      <c r="G1351">
        <v>3.6</v>
      </c>
      <c r="H1351">
        <v>0.2422353174603176</v>
      </c>
      <c r="I1351">
        <v>6.7287588183421549</v>
      </c>
      <c r="J1351">
        <v>-0.2422353174603176</v>
      </c>
      <c r="K1351">
        <f>_xlfn.NORM.DIST(Table2[[#This Row],[Bias_RF]],AVERAGE(Table2[Bias_RF]),_xlfn.STDEV.P(Table2[Bias_RF]),FALSE)</f>
        <v>0.46478854258999491</v>
      </c>
      <c r="L1351">
        <f>VLOOKUP(Table2[[#This Row],[Key]],[1]!Table1[#Data],7,0)</f>
        <v>4.3211835632775903</v>
      </c>
      <c r="M1351">
        <f>VLOOKUP(Table2[[#This Row],[Key]],[1]!Table1[#Data],8,0)</f>
        <v>3.7333333333333298</v>
      </c>
      <c r="N1351">
        <f>Table2[[#This Row],[Auto Arima]]-Table2[[#This Row],[Actual]]</f>
        <v>0.72118356327759026</v>
      </c>
      <c r="O1351">
        <f>_xlfn.NORM.DIST(Table2[[#This Row],[Bias_Arima]],AVERAGE(Table2[Bias_Arima]),_xlfn.STDEV.P(Table2[Bias_Arima]),FALSE)</f>
        <v>0.21389448837251424</v>
      </c>
      <c r="P1351">
        <f>Table2[[#This Row],[WA]]-Table2[[#This Row],[Actual]]</f>
        <v>0.13333333333332975</v>
      </c>
      <c r="Q1351">
        <f>_xlfn.NORM.DIST(Table2[[#This Row],[Bias_WA]],AVERAGE(Table2[Bias_WA]),_xlfn.STDEV.P(Table2[Bias_WA]),FALSE)</f>
        <v>0.28596026107311856</v>
      </c>
      <c r="R1351">
        <f>ABS(Table2[[#This Row],[Bias_Arima]])</f>
        <v>0.72118356327759026</v>
      </c>
      <c r="S1351">
        <f>ABS(Table2[[#This Row],[Bias_WA]])</f>
        <v>0.13333333333332975</v>
      </c>
    </row>
    <row r="1352" spans="1:19" x14ac:dyDescent="0.2">
      <c r="A1352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diensten2022320242</v>
      </c>
      <c r="B1352" t="s">
        <v>31</v>
      </c>
      <c r="C1352" s="3">
        <v>44743</v>
      </c>
      <c r="D1352" s="3">
        <v>45383</v>
      </c>
      <c r="E1352">
        <v>7</v>
      </c>
      <c r="F1352">
        <v>3.3572646825396828</v>
      </c>
      <c r="G1352">
        <v>3.3</v>
      </c>
      <c r="H1352">
        <v>5.7264682539682983E-2</v>
      </c>
      <c r="I1352">
        <v>1.735293410293423</v>
      </c>
      <c r="J1352">
        <v>5.7264682539682983E-2</v>
      </c>
      <c r="K1352">
        <f>_xlfn.NORM.DIST(Table2[[#This Row],[Bias_RF]],AVERAGE(Table2[Bias_RF]),_xlfn.STDEV.P(Table2[Bias_RF]),FALSE)</f>
        <v>0.33898903819833959</v>
      </c>
      <c r="L1352">
        <f>VLOOKUP(Table2[[#This Row],[Key]],[1]!Table1[#Data],7,0)</f>
        <v>3.4729671787135801</v>
      </c>
      <c r="M1352">
        <f>VLOOKUP(Table2[[#This Row],[Key]],[1]!Table1[#Data],8,0)</f>
        <v>3.2999999999999901</v>
      </c>
      <c r="N1352">
        <f>Table2[[#This Row],[Auto Arima]]-Table2[[#This Row],[Actual]]</f>
        <v>0.17296717871358025</v>
      </c>
      <c r="O1352">
        <f>_xlfn.NORM.DIST(Table2[[#This Row],[Bias_Arima]],AVERAGE(Table2[Bias_Arima]),_xlfn.STDEV.P(Table2[Bias_Arima]),FALSE)</f>
        <v>0.57345460154332761</v>
      </c>
      <c r="P1352">
        <f>Table2[[#This Row],[WA]]-Table2[[#This Row],[Actual]]</f>
        <v>-9.7699626167013776E-15</v>
      </c>
      <c r="Q1352">
        <f>_xlfn.NORM.DIST(Table2[[#This Row],[Bias_WA]],AVERAGE(Table2[Bias_WA]),_xlfn.STDEV.P(Table2[Bias_WA]),FALSE)</f>
        <v>0.38346033263359541</v>
      </c>
      <c r="R1352">
        <f>ABS(Table2[[#This Row],[Bias_Arima]])</f>
        <v>0.17296717871358025</v>
      </c>
      <c r="S1352">
        <f>ABS(Table2[[#This Row],[Bias_WA]])</f>
        <v>9.7699626167013776E-15</v>
      </c>
    </row>
    <row r="1353" spans="1:19" x14ac:dyDescent="0.2">
      <c r="A1353" t="str">
        <f>CONCATENATE(Table2[[#This Row],[Sector]],YEAR(Table2[[#This Row],[Cutoff]]),ROUNDUP(MONTH(Table2[[#This Row],[Cutoff]])/3,0),YEAR(Table2[[#This Row],[TargetDate]]),ROUNDUP(MONTH(Table2[[#This Row],[TargetDate]])/3,0))</f>
        <v>M Specialistische zakelijke diensten2022320243</v>
      </c>
      <c r="B1353" t="s">
        <v>31</v>
      </c>
      <c r="C1353" s="3">
        <v>44743</v>
      </c>
      <c r="D1353" s="3">
        <v>45474</v>
      </c>
      <c r="E1353">
        <v>8</v>
      </c>
      <c r="F1353">
        <v>3.303431349206349</v>
      </c>
      <c r="G1353">
        <v>3.3</v>
      </c>
      <c r="H1353">
        <v>3.431349206349132E-3</v>
      </c>
      <c r="I1353">
        <v>0.1039802789802767</v>
      </c>
      <c r="J1353">
        <v>3.431349206349132E-3</v>
      </c>
      <c r="K1353">
        <f>_xlfn.NORM.DIST(Table2[[#This Row],[Bias_RF]],AVERAGE(Table2[Bias_RF]),_xlfn.STDEV.P(Table2[Bias_RF]),FALSE)</f>
        <v>0.36323906920713322</v>
      </c>
      <c r="L1353">
        <f>VLOOKUP(Table2[[#This Row],[Key]],[1]!Table1[#Data],7,0)</f>
        <v>3.1194409907654701</v>
      </c>
      <c r="M1353">
        <f>VLOOKUP(Table2[[#This Row],[Key]],[1]!Table1[#Data],8,0)</f>
        <v>3.1333333333333302</v>
      </c>
      <c r="N1353">
        <f>Table2[[#This Row],[Auto Arima]]-Table2[[#This Row],[Actual]]</f>
        <v>-0.18055900923452972</v>
      </c>
      <c r="O1353">
        <f>_xlfn.NORM.DIST(Table2[[#This Row],[Bias_Arima]],AVERAGE(Table2[Bias_Arima]),_xlfn.STDEV.P(Table2[Bias_Arima]),FALSE)</f>
        <v>0.68081716466647946</v>
      </c>
      <c r="P1353">
        <f>Table2[[#This Row],[WA]]-Table2[[#This Row],[Actual]]</f>
        <v>-0.16666666666666963</v>
      </c>
      <c r="Q1353">
        <f>_xlfn.NORM.DIST(Table2[[#This Row],[Bias_WA]],AVERAGE(Table2[Bias_WA]),_xlfn.STDEV.P(Table2[Bias_WA]),FALSE)</f>
        <v>0.51093141851898038</v>
      </c>
      <c r="R1353">
        <f>ABS(Table2[[#This Row],[Bias_Arima]])</f>
        <v>0.18055900923452972</v>
      </c>
      <c r="S1353">
        <f>ABS(Table2[[#This Row],[Bias_WA]])</f>
        <v>0.16666666666666963</v>
      </c>
    </row>
    <row r="1354" spans="1:19" x14ac:dyDescent="0.2">
      <c r="A135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diensten2019320194</v>
      </c>
      <c r="B1354" t="s">
        <v>32</v>
      </c>
      <c r="C1354" s="3">
        <v>43647</v>
      </c>
      <c r="D1354" s="3">
        <v>43739</v>
      </c>
      <c r="E1354">
        <v>1</v>
      </c>
      <c r="F1354">
        <v>3.7921214285714289</v>
      </c>
      <c r="G1354">
        <v>4.2</v>
      </c>
      <c r="H1354">
        <v>0.40787857142857131</v>
      </c>
      <c r="I1354">
        <v>9.7113945578231267</v>
      </c>
      <c r="J1354">
        <v>-0.40787857142857131</v>
      </c>
      <c r="K1354">
        <f>_xlfn.NORM.DIST(Table2[[#This Row],[Bias_RF]],AVERAGE(Table2[Bias_RF]),_xlfn.STDEV.P(Table2[Bias_RF]),FALSE)</f>
        <v>0.51497040562070651</v>
      </c>
      <c r="L1354">
        <f>VLOOKUP(Table2[[#This Row],[Key]],[1]!Table1[#Data],7,0)</f>
        <v>4.4755293509344298</v>
      </c>
      <c r="M1354">
        <f>VLOOKUP(Table2[[#This Row],[Key]],[1]!Table1[#Data],8,0)</f>
        <v>3.69999999999999</v>
      </c>
      <c r="N1354">
        <f>Table2[[#This Row],[Auto Arima]]-Table2[[#This Row],[Actual]]</f>
        <v>0.27552935093442965</v>
      </c>
      <c r="O1354">
        <f>_xlfn.NORM.DIST(Table2[[#This Row],[Bias_Arima]],AVERAGE(Table2[Bias_Arima]),_xlfn.STDEV.P(Table2[Bias_Arima]),FALSE)</f>
        <v>0.509665774968038</v>
      </c>
      <c r="P1354">
        <f>Table2[[#This Row],[WA]]-Table2[[#This Row],[Actual]]</f>
        <v>-0.50000000000001021</v>
      </c>
      <c r="Q1354">
        <f>_xlfn.NORM.DIST(Table2[[#This Row],[Bias_WA]],AVERAGE(Table2[Bias_WA]),_xlfn.STDEV.P(Table2[Bias_WA]),FALSE)</f>
        <v>0.69538607388356755</v>
      </c>
      <c r="R1354">
        <f>ABS(Table2[[#This Row],[Bias_Arima]])</f>
        <v>0.27552935093442965</v>
      </c>
      <c r="S1354">
        <f>ABS(Table2[[#This Row],[Bias_WA]])</f>
        <v>0.50000000000001021</v>
      </c>
    </row>
    <row r="1355" spans="1:19" x14ac:dyDescent="0.2">
      <c r="A135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diensten2019320201</v>
      </c>
      <c r="B1355" t="s">
        <v>32</v>
      </c>
      <c r="C1355" s="3">
        <v>43647</v>
      </c>
      <c r="D1355" s="3">
        <v>43831</v>
      </c>
      <c r="E1355">
        <v>2</v>
      </c>
      <c r="F1355">
        <v>3.9796904761904761</v>
      </c>
      <c r="G1355">
        <v>4.5999999999999996</v>
      </c>
      <c r="H1355">
        <v>0.62030952380952353</v>
      </c>
      <c r="I1355">
        <v>13.484989648033119</v>
      </c>
      <c r="J1355">
        <v>-0.62030952380952353</v>
      </c>
      <c r="K1355">
        <f>_xlfn.NORM.DIST(Table2[[#This Row],[Bias_RF]],AVERAGE(Table2[Bias_RF]),_xlfn.STDEV.P(Table2[Bias_RF]),FALSE)</f>
        <v>0.54485144959586629</v>
      </c>
      <c r="L1355">
        <f>VLOOKUP(Table2[[#This Row],[Key]],[1]!Table1[#Data],7,0)</f>
        <v>4.1640904456082897</v>
      </c>
      <c r="M1355">
        <f>VLOOKUP(Table2[[#This Row],[Key]],[1]!Table1[#Data],8,0)</f>
        <v>4.0333333333333297</v>
      </c>
      <c r="N1355">
        <f>Table2[[#This Row],[Auto Arima]]-Table2[[#This Row],[Actual]]</f>
        <v>-0.43590955439170997</v>
      </c>
      <c r="O1355">
        <f>_xlfn.NORM.DIST(Table2[[#This Row],[Bias_Arima]],AVERAGE(Table2[Bias_Arima]),_xlfn.STDEV.P(Table2[Bias_Arima]),FALSE)</f>
        <v>0.61448383665063044</v>
      </c>
      <c r="P1355">
        <f>Table2[[#This Row],[WA]]-Table2[[#This Row],[Actual]]</f>
        <v>-0.56666666666666998</v>
      </c>
      <c r="Q1355">
        <f>_xlfn.NORM.DIST(Table2[[#This Row],[Bias_WA]],AVERAGE(Table2[Bias_WA]),_xlfn.STDEV.P(Table2[Bias_WA]),FALSE)</f>
        <v>0.70881241059406874</v>
      </c>
      <c r="R1355">
        <f>ABS(Table2[[#This Row],[Bias_Arima]])</f>
        <v>0.43590955439170997</v>
      </c>
      <c r="S1355">
        <f>ABS(Table2[[#This Row],[Bias_WA]])</f>
        <v>0.56666666666666998</v>
      </c>
    </row>
    <row r="1356" spans="1:19" x14ac:dyDescent="0.2">
      <c r="A135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diensten2019320202</v>
      </c>
      <c r="B1356" t="s">
        <v>32</v>
      </c>
      <c r="C1356" s="3">
        <v>43647</v>
      </c>
      <c r="D1356" s="3">
        <v>43922</v>
      </c>
      <c r="E1356">
        <v>3</v>
      </c>
      <c r="F1356">
        <v>3.8021214285714291</v>
      </c>
      <c r="G1356">
        <v>4.0999999999999996</v>
      </c>
      <c r="H1356">
        <v>0.29787857142857049</v>
      </c>
      <c r="I1356">
        <v>7.2653310104529414</v>
      </c>
      <c r="J1356">
        <v>-0.29787857142857049</v>
      </c>
      <c r="K1356">
        <f>_xlfn.NORM.DIST(Table2[[#This Row],[Bias_RF]],AVERAGE(Table2[Bias_RF]),_xlfn.STDEV.P(Table2[Bias_RF]),FALSE)</f>
        <v>0.48383583426595772</v>
      </c>
      <c r="L1356">
        <f>VLOOKUP(Table2[[#This Row],[Key]],[1]!Table1[#Data],7,0)</f>
        <v>4.0051161984074097</v>
      </c>
      <c r="M1356">
        <f>VLOOKUP(Table2[[#This Row],[Key]],[1]!Table1[#Data],8,0)</f>
        <v>3.5666666666666602</v>
      </c>
      <c r="N1356">
        <f>Table2[[#This Row],[Auto Arima]]-Table2[[#This Row],[Actual]]</f>
        <v>-9.4883801592589911E-2</v>
      </c>
      <c r="O1356">
        <f>_xlfn.NORM.DIST(Table2[[#This Row],[Bias_Arima]],AVERAGE(Table2[Bias_Arima]),_xlfn.STDEV.P(Table2[Bias_Arima]),FALSE)</f>
        <v>0.67528184705635563</v>
      </c>
      <c r="P1356">
        <f>Table2[[#This Row],[WA]]-Table2[[#This Row],[Actual]]</f>
        <v>-0.53333333333333943</v>
      </c>
      <c r="Q1356">
        <f>_xlfn.NORM.DIST(Table2[[#This Row],[Bias_WA]],AVERAGE(Table2[Bias_WA]),_xlfn.STDEV.P(Table2[Bias_WA]),FALSE)</f>
        <v>0.70331215638132416</v>
      </c>
      <c r="R1356">
        <f>ABS(Table2[[#This Row],[Bias_Arima]])</f>
        <v>9.4883801592589911E-2</v>
      </c>
      <c r="S1356">
        <f>ABS(Table2[[#This Row],[Bias_WA]])</f>
        <v>0.53333333333333943</v>
      </c>
    </row>
    <row r="1357" spans="1:19" x14ac:dyDescent="0.2">
      <c r="A135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diensten2019320203</v>
      </c>
      <c r="B1357" t="s">
        <v>32</v>
      </c>
      <c r="C1357" s="3">
        <v>43647</v>
      </c>
      <c r="D1357" s="3">
        <v>44013</v>
      </c>
      <c r="E1357">
        <v>4</v>
      </c>
      <c r="F1357">
        <v>3.8021214285714291</v>
      </c>
      <c r="G1357">
        <v>4.0999999999999996</v>
      </c>
      <c r="H1357">
        <v>0.29787857142857049</v>
      </c>
      <c r="I1357">
        <v>7.2653310104529414</v>
      </c>
      <c r="J1357">
        <v>-0.29787857142857049</v>
      </c>
      <c r="K1357">
        <f>_xlfn.NORM.DIST(Table2[[#This Row],[Bias_RF]],AVERAGE(Table2[Bias_RF]),_xlfn.STDEV.P(Table2[Bias_RF]),FALSE)</f>
        <v>0.48383583426595772</v>
      </c>
      <c r="L1357">
        <f>VLOOKUP(Table2[[#This Row],[Key]],[1]!Table1[#Data],7,0)</f>
        <v>4.1051161866616397</v>
      </c>
      <c r="M1357">
        <f>VLOOKUP(Table2[[#This Row],[Key]],[1]!Table1[#Data],8,0)</f>
        <v>3.5333333333333301</v>
      </c>
      <c r="N1357">
        <f>Table2[[#This Row],[Auto Arima]]-Table2[[#This Row],[Actual]]</f>
        <v>5.1161866616400431E-3</v>
      </c>
      <c r="O1357">
        <f>_xlfn.NORM.DIST(Table2[[#This Row],[Bias_Arima]],AVERAGE(Table2[Bias_Arima]),_xlfn.STDEV.P(Table2[Bias_Arima]),FALSE)</f>
        <v>0.65103024636587226</v>
      </c>
      <c r="P1357">
        <f>Table2[[#This Row],[WA]]-Table2[[#This Row],[Actual]]</f>
        <v>-0.56666666666666954</v>
      </c>
      <c r="Q1357">
        <f>_xlfn.NORM.DIST(Table2[[#This Row],[Bias_WA]],AVERAGE(Table2[Bias_WA]),_xlfn.STDEV.P(Table2[Bias_WA]),FALSE)</f>
        <v>0.70881241059406874</v>
      </c>
      <c r="R1357">
        <f>ABS(Table2[[#This Row],[Bias_Arima]])</f>
        <v>5.1161866616400431E-3</v>
      </c>
      <c r="S1357">
        <f>ABS(Table2[[#This Row],[Bias_WA]])</f>
        <v>0.56666666666666954</v>
      </c>
    </row>
    <row r="1358" spans="1:19" x14ac:dyDescent="0.2">
      <c r="A135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diensten2019320204</v>
      </c>
      <c r="B1358" t="s">
        <v>32</v>
      </c>
      <c r="C1358" s="3">
        <v>43647</v>
      </c>
      <c r="D1358" s="3">
        <v>44105</v>
      </c>
      <c r="E1358">
        <v>5</v>
      </c>
      <c r="F1358">
        <v>3.7881214285714289</v>
      </c>
      <c r="G1358">
        <v>4.4000000000000004</v>
      </c>
      <c r="H1358">
        <v>0.61187857142857149</v>
      </c>
      <c r="I1358">
        <v>13.906331168831169</v>
      </c>
      <c r="J1358">
        <v>-0.61187857142857149</v>
      </c>
      <c r="K1358">
        <f>_xlfn.NORM.DIST(Table2[[#This Row],[Bias_RF]],AVERAGE(Table2[Bias_RF]),_xlfn.STDEV.P(Table2[Bias_RF]),FALSE)</f>
        <v>0.54450793542541631</v>
      </c>
      <c r="L1358">
        <f>VLOOKUP(Table2[[#This Row],[Key]],[1]!Table1[#Data],7,0)</f>
        <v>4.4450177193479199</v>
      </c>
      <c r="M1358">
        <f>VLOOKUP(Table2[[#This Row],[Key]],[1]!Table1[#Data],8,0)</f>
        <v>3.69999999999999</v>
      </c>
      <c r="N1358">
        <f>Table2[[#This Row],[Auto Arima]]-Table2[[#This Row],[Actual]]</f>
        <v>4.5017719347919538E-2</v>
      </c>
      <c r="O1358">
        <f>_xlfn.NORM.DIST(Table2[[#This Row],[Bias_Arima]],AVERAGE(Table2[Bias_Arima]),_xlfn.STDEV.P(Table2[Bias_Arima]),FALSE)</f>
        <v>0.6364025668635872</v>
      </c>
      <c r="P1358">
        <f>Table2[[#This Row],[WA]]-Table2[[#This Row],[Actual]]</f>
        <v>-0.70000000000001039</v>
      </c>
      <c r="Q1358">
        <f>_xlfn.NORM.DIST(Table2[[#This Row],[Bias_WA]],AVERAGE(Table2[Bias_WA]),_xlfn.STDEV.P(Table2[Bias_WA]),FALSE)</f>
        <v>0.70578855065157331</v>
      </c>
      <c r="R1358">
        <f>ABS(Table2[[#This Row],[Bias_Arima]])</f>
        <v>4.5017719347919538E-2</v>
      </c>
      <c r="S1358">
        <f>ABS(Table2[[#This Row],[Bias_WA]])</f>
        <v>0.70000000000001039</v>
      </c>
    </row>
    <row r="1359" spans="1:19" x14ac:dyDescent="0.2">
      <c r="A135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diensten2019320211</v>
      </c>
      <c r="B1359" t="s">
        <v>32</v>
      </c>
      <c r="C1359" s="3">
        <v>43647</v>
      </c>
      <c r="D1359" s="3">
        <v>44197</v>
      </c>
      <c r="E1359">
        <v>6</v>
      </c>
      <c r="F1359">
        <v>3.9796904761904761</v>
      </c>
      <c r="G1359">
        <v>4.0999999999999996</v>
      </c>
      <c r="H1359">
        <v>0.12030952380952351</v>
      </c>
      <c r="I1359">
        <v>2.934378629500574</v>
      </c>
      <c r="J1359">
        <v>-0.12030952380952351</v>
      </c>
      <c r="K1359">
        <f>_xlfn.NORM.DIST(Table2[[#This Row],[Bias_RF]],AVERAGE(Table2[Bias_RF]),_xlfn.STDEV.P(Table2[Bias_RF]),FALSE)</f>
        <v>0.4171045863799272</v>
      </c>
      <c r="L1359">
        <f>VLOOKUP(Table2[[#This Row],[Key]],[1]!Table1[#Data],7,0)</f>
        <v>4.4387711458126899</v>
      </c>
      <c r="M1359">
        <f>VLOOKUP(Table2[[#This Row],[Key]],[1]!Table1[#Data],8,0)</f>
        <v>4.0333333333333297</v>
      </c>
      <c r="N1359">
        <f>Table2[[#This Row],[Auto Arima]]-Table2[[#This Row],[Actual]]</f>
        <v>0.3387711458126903</v>
      </c>
      <c r="O1359">
        <f>_xlfn.NORM.DIST(Table2[[#This Row],[Bias_Arima]],AVERAGE(Table2[Bias_Arima]),_xlfn.STDEV.P(Table2[Bias_Arima]),FALSE)</f>
        <v>0.46673781542546239</v>
      </c>
      <c r="P1359">
        <f>Table2[[#This Row],[WA]]-Table2[[#This Row],[Actual]]</f>
        <v>-6.6666666666669983E-2</v>
      </c>
      <c r="Q1359">
        <f>_xlfn.NORM.DIST(Table2[[#This Row],[Bias_WA]],AVERAGE(Table2[Bias_WA]),_xlfn.STDEV.P(Table2[Bias_WA]),FALSE)</f>
        <v>0.43470451260022758</v>
      </c>
      <c r="R1359">
        <f>ABS(Table2[[#This Row],[Bias_Arima]])</f>
        <v>0.3387711458126903</v>
      </c>
      <c r="S1359">
        <f>ABS(Table2[[#This Row],[Bias_WA]])</f>
        <v>6.6666666666669983E-2</v>
      </c>
    </row>
    <row r="1360" spans="1:19" x14ac:dyDescent="0.2">
      <c r="A136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diensten2019320212</v>
      </c>
      <c r="B1360" t="s">
        <v>32</v>
      </c>
      <c r="C1360" s="3">
        <v>43647</v>
      </c>
      <c r="D1360" s="3">
        <v>44287</v>
      </c>
      <c r="E1360">
        <v>7</v>
      </c>
      <c r="F1360">
        <v>3.8365428571428581</v>
      </c>
      <c r="G1360">
        <v>4.0999999999999996</v>
      </c>
      <c r="H1360">
        <v>0.26345714285714189</v>
      </c>
      <c r="I1360">
        <v>6.425783972125414</v>
      </c>
      <c r="J1360">
        <v>-0.26345714285714189</v>
      </c>
      <c r="K1360">
        <f>_xlfn.NORM.DIST(Table2[[#This Row],[Bias_RF]],AVERAGE(Table2[Bias_RF]),_xlfn.STDEV.P(Table2[Bias_RF]),FALSE)</f>
        <v>0.47228532109783977</v>
      </c>
      <c r="L1360">
        <f>VLOOKUP(Table2[[#This Row],[Key]],[1]!Table1[#Data],7,0)</f>
        <v>4.3802242956114297</v>
      </c>
      <c r="M1360">
        <f>VLOOKUP(Table2[[#This Row],[Key]],[1]!Table1[#Data],8,0)</f>
        <v>3.5666666666666602</v>
      </c>
      <c r="N1360">
        <f>Table2[[#This Row],[Auto Arima]]-Table2[[#This Row],[Actual]]</f>
        <v>0.28022429561143003</v>
      </c>
      <c r="O1360">
        <f>_xlfn.NORM.DIST(Table2[[#This Row],[Bias_Arima]],AVERAGE(Table2[Bias_Arima]),_xlfn.STDEV.P(Table2[Bias_Arima]),FALSE)</f>
        <v>0.50655025254362707</v>
      </c>
      <c r="P1360">
        <f>Table2[[#This Row],[WA]]-Table2[[#This Row],[Actual]]</f>
        <v>-0.53333333333333943</v>
      </c>
      <c r="Q1360">
        <f>_xlfn.NORM.DIST(Table2[[#This Row],[Bias_WA]],AVERAGE(Table2[Bias_WA]),_xlfn.STDEV.P(Table2[Bias_WA]),FALSE)</f>
        <v>0.70331215638132416</v>
      </c>
      <c r="R1360">
        <f>ABS(Table2[[#This Row],[Bias_Arima]])</f>
        <v>0.28022429561143003</v>
      </c>
      <c r="S1360">
        <f>ABS(Table2[[#This Row],[Bias_WA]])</f>
        <v>0.53333333333333943</v>
      </c>
    </row>
    <row r="1361" spans="1:19" x14ac:dyDescent="0.2">
      <c r="A136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diensten2019320213</v>
      </c>
      <c r="B1361" t="s">
        <v>32</v>
      </c>
      <c r="C1361" s="3">
        <v>43647</v>
      </c>
      <c r="D1361" s="3">
        <v>44378</v>
      </c>
      <c r="E1361">
        <v>8</v>
      </c>
      <c r="F1361">
        <v>3.822892857142858</v>
      </c>
      <c r="G1361">
        <v>4</v>
      </c>
      <c r="H1361">
        <v>0.17710714285714249</v>
      </c>
      <c r="I1361">
        <v>4.4276785714285616</v>
      </c>
      <c r="J1361">
        <v>-0.17710714285714249</v>
      </c>
      <c r="K1361">
        <f>_xlfn.NORM.DIST(Table2[[#This Row],[Bias_RF]],AVERAGE(Table2[Bias_RF]),_xlfn.STDEV.P(Table2[Bias_RF]),FALSE)</f>
        <v>0.44019596845345893</v>
      </c>
      <c r="L1361">
        <f>VLOOKUP(Table2[[#This Row],[Key]],[1]!Table1[#Data],7,0)</f>
        <v>4.4802242905045802</v>
      </c>
      <c r="M1361">
        <f>VLOOKUP(Table2[[#This Row],[Key]],[1]!Table1[#Data],8,0)</f>
        <v>3.5333333333333301</v>
      </c>
      <c r="N1361">
        <f>Table2[[#This Row],[Auto Arima]]-Table2[[#This Row],[Actual]]</f>
        <v>0.48022429050458015</v>
      </c>
      <c r="O1361">
        <f>_xlfn.NORM.DIST(Table2[[#This Row],[Bias_Arima]],AVERAGE(Table2[Bias_Arima]),_xlfn.STDEV.P(Table2[Bias_Arima]),FALSE)</f>
        <v>0.36752459173659346</v>
      </c>
      <c r="P1361">
        <f>Table2[[#This Row],[WA]]-Table2[[#This Row],[Actual]]</f>
        <v>-0.46666666666666989</v>
      </c>
      <c r="Q1361">
        <f>_xlfn.NORM.DIST(Table2[[#This Row],[Bias_WA]],AVERAGE(Table2[Bias_WA]),_xlfn.STDEV.P(Table2[Bias_WA]),FALSE)</f>
        <v>0.68511725896976461</v>
      </c>
      <c r="R1361">
        <f>ABS(Table2[[#This Row],[Bias_Arima]])</f>
        <v>0.48022429050458015</v>
      </c>
      <c r="S1361">
        <f>ABS(Table2[[#This Row],[Bias_WA]])</f>
        <v>0.46666666666666989</v>
      </c>
    </row>
    <row r="1362" spans="1:19" x14ac:dyDescent="0.2">
      <c r="A136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diensten2019420201</v>
      </c>
      <c r="B1362" t="s">
        <v>32</v>
      </c>
      <c r="C1362" s="3">
        <v>43739</v>
      </c>
      <c r="D1362" s="3">
        <v>43831</v>
      </c>
      <c r="E1362">
        <v>1</v>
      </c>
      <c r="F1362">
        <v>4.0505154761904762</v>
      </c>
      <c r="G1362">
        <v>4.5999999999999996</v>
      </c>
      <c r="H1362">
        <v>0.5494845238095234</v>
      </c>
      <c r="I1362">
        <v>11.94531573498964</v>
      </c>
      <c r="J1362">
        <v>-0.5494845238095234</v>
      </c>
      <c r="K1362">
        <f>_xlfn.NORM.DIST(Table2[[#This Row],[Bias_RF]],AVERAGE(Table2[Bias_RF]),_xlfn.STDEV.P(Table2[Bias_RF]),FALSE)</f>
        <v>0.53973807241891969</v>
      </c>
      <c r="L1362">
        <f>VLOOKUP(Table2[[#This Row],[Key]],[1]!Table1[#Data],7,0)</f>
        <v>4.0437009427047101</v>
      </c>
      <c r="M1362">
        <f>VLOOKUP(Table2[[#This Row],[Key]],[1]!Table1[#Data],8,0)</f>
        <v>4.0333333333333297</v>
      </c>
      <c r="N1362">
        <f>Table2[[#This Row],[Auto Arima]]-Table2[[#This Row],[Actual]]</f>
        <v>-0.5562990572952895</v>
      </c>
      <c r="O1362">
        <f>_xlfn.NORM.DIST(Table2[[#This Row],[Bias_Arima]],AVERAGE(Table2[Bias_Arima]),_xlfn.STDEV.P(Table2[Bias_Arima]),FALSE)</f>
        <v>0.54815733212320639</v>
      </c>
      <c r="P1362">
        <f>Table2[[#This Row],[WA]]-Table2[[#This Row],[Actual]]</f>
        <v>-0.56666666666666998</v>
      </c>
      <c r="Q1362">
        <f>_xlfn.NORM.DIST(Table2[[#This Row],[Bias_WA]],AVERAGE(Table2[Bias_WA]),_xlfn.STDEV.P(Table2[Bias_WA]),FALSE)</f>
        <v>0.70881241059406874</v>
      </c>
      <c r="R1362">
        <f>ABS(Table2[[#This Row],[Bias_Arima]])</f>
        <v>0.5562990572952895</v>
      </c>
      <c r="S1362">
        <f>ABS(Table2[[#This Row],[Bias_WA]])</f>
        <v>0.56666666666666998</v>
      </c>
    </row>
    <row r="1363" spans="1:19" x14ac:dyDescent="0.2">
      <c r="A136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diensten2019420202</v>
      </c>
      <c r="B1363" t="s">
        <v>32</v>
      </c>
      <c r="C1363" s="3">
        <v>43739</v>
      </c>
      <c r="D1363" s="3">
        <v>43922</v>
      </c>
      <c r="E1363">
        <v>2</v>
      </c>
      <c r="F1363">
        <v>3.948817857142858</v>
      </c>
      <c r="G1363">
        <v>4.0999999999999996</v>
      </c>
      <c r="H1363">
        <v>0.15118214285714199</v>
      </c>
      <c r="I1363">
        <v>3.6873693379790748</v>
      </c>
      <c r="J1363">
        <v>-0.15118214285714199</v>
      </c>
      <c r="K1363">
        <f>_xlfn.NORM.DIST(Table2[[#This Row],[Bias_RF]],AVERAGE(Table2[Bias_RF]),_xlfn.STDEV.P(Table2[Bias_RF]),FALSE)</f>
        <v>0.42982304652697512</v>
      </c>
      <c r="L1363">
        <f>VLOOKUP(Table2[[#This Row],[Key]],[1]!Table1[#Data],7,0)</f>
        <v>3.8720899259697399</v>
      </c>
      <c r="M1363">
        <f>VLOOKUP(Table2[[#This Row],[Key]],[1]!Table1[#Data],8,0)</f>
        <v>3.5666666666666602</v>
      </c>
      <c r="N1363">
        <f>Table2[[#This Row],[Auto Arima]]-Table2[[#This Row],[Actual]]</f>
        <v>-0.22791007403025976</v>
      </c>
      <c r="O1363">
        <f>_xlfn.NORM.DIST(Table2[[#This Row],[Bias_Arima]],AVERAGE(Table2[Bias_Arima]),_xlfn.STDEV.P(Table2[Bias_Arima]),FALSE)</f>
        <v>0.67764980188400548</v>
      </c>
      <c r="P1363">
        <f>Table2[[#This Row],[WA]]-Table2[[#This Row],[Actual]]</f>
        <v>-0.53333333333333943</v>
      </c>
      <c r="Q1363">
        <f>_xlfn.NORM.DIST(Table2[[#This Row],[Bias_WA]],AVERAGE(Table2[Bias_WA]),_xlfn.STDEV.P(Table2[Bias_WA]),FALSE)</f>
        <v>0.70331215638132416</v>
      </c>
      <c r="R1363">
        <f>ABS(Table2[[#This Row],[Bias_Arima]])</f>
        <v>0.22791007403025976</v>
      </c>
      <c r="S1363">
        <f>ABS(Table2[[#This Row],[Bias_WA]])</f>
        <v>0.53333333333333943</v>
      </c>
    </row>
    <row r="1364" spans="1:19" x14ac:dyDescent="0.2">
      <c r="A136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diensten2019420203</v>
      </c>
      <c r="B1364" t="s">
        <v>32</v>
      </c>
      <c r="C1364" s="3">
        <v>43739</v>
      </c>
      <c r="D1364" s="3">
        <v>44013</v>
      </c>
      <c r="E1364">
        <v>3</v>
      </c>
      <c r="F1364">
        <v>3.9515678571428579</v>
      </c>
      <c r="G1364">
        <v>4.0999999999999996</v>
      </c>
      <c r="H1364">
        <v>0.14843214285714179</v>
      </c>
      <c r="I1364">
        <v>3.620296167247361</v>
      </c>
      <c r="J1364">
        <v>-0.14843214285714179</v>
      </c>
      <c r="K1364">
        <f>_xlfn.NORM.DIST(Table2[[#This Row],[Bias_RF]],AVERAGE(Table2[Bias_RF]),_xlfn.STDEV.P(Table2[Bias_RF]),FALSE)</f>
        <v>0.42870557246585866</v>
      </c>
      <c r="L1364">
        <f>VLOOKUP(Table2[[#This Row],[Key]],[1]!Table1[#Data],7,0)</f>
        <v>3.97208992596974</v>
      </c>
      <c r="M1364">
        <f>VLOOKUP(Table2[[#This Row],[Key]],[1]!Table1[#Data],8,0)</f>
        <v>3.5333333333333301</v>
      </c>
      <c r="N1364">
        <f>Table2[[#This Row],[Auto Arima]]-Table2[[#This Row],[Actual]]</f>
        <v>-0.12791007403025967</v>
      </c>
      <c r="O1364">
        <f>_xlfn.NORM.DIST(Table2[[#This Row],[Bias_Arima]],AVERAGE(Table2[Bias_Arima]),_xlfn.STDEV.P(Table2[Bias_Arima]),FALSE)</f>
        <v>0.67912813876006206</v>
      </c>
      <c r="P1364">
        <f>Table2[[#This Row],[WA]]-Table2[[#This Row],[Actual]]</f>
        <v>-0.56666666666666954</v>
      </c>
      <c r="Q1364">
        <f>_xlfn.NORM.DIST(Table2[[#This Row],[Bias_WA]],AVERAGE(Table2[Bias_WA]),_xlfn.STDEV.P(Table2[Bias_WA]),FALSE)</f>
        <v>0.70881241059406874</v>
      </c>
      <c r="R1364">
        <f>ABS(Table2[[#This Row],[Bias_Arima]])</f>
        <v>0.12791007403025967</v>
      </c>
      <c r="S1364">
        <f>ABS(Table2[[#This Row],[Bias_WA]])</f>
        <v>0.56666666666666954</v>
      </c>
    </row>
    <row r="1365" spans="1:19" x14ac:dyDescent="0.2">
      <c r="A136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diensten2019420204</v>
      </c>
      <c r="B1365" t="s">
        <v>32</v>
      </c>
      <c r="C1365" s="3">
        <v>43739</v>
      </c>
      <c r="D1365" s="3">
        <v>44105</v>
      </c>
      <c r="E1365">
        <v>4</v>
      </c>
      <c r="F1365">
        <v>3.9023845238095238</v>
      </c>
      <c r="G1365">
        <v>4.4000000000000004</v>
      </c>
      <c r="H1365">
        <v>0.49761547619047608</v>
      </c>
      <c r="I1365">
        <v>11.309442640692639</v>
      </c>
      <c r="J1365">
        <v>-0.49761547619047608</v>
      </c>
      <c r="K1365">
        <f>_xlfn.NORM.DIST(Table2[[#This Row],[Bias_RF]],AVERAGE(Table2[Bias_RF]),_xlfn.STDEV.P(Table2[Bias_RF]),FALSE)</f>
        <v>0.53284414345292752</v>
      </c>
      <c r="L1365">
        <f>VLOOKUP(Table2[[#This Row],[Key]],[1]!Table1[#Data],7,0)</f>
        <v>4.1827910074030203</v>
      </c>
      <c r="M1365">
        <f>VLOOKUP(Table2[[#This Row],[Key]],[1]!Table1[#Data],8,0)</f>
        <v>3.93333333333333</v>
      </c>
      <c r="N1365">
        <f>Table2[[#This Row],[Auto Arima]]-Table2[[#This Row],[Actual]]</f>
        <v>-0.21720899259698001</v>
      </c>
      <c r="O1365">
        <f>_xlfn.NORM.DIST(Table2[[#This Row],[Bias_Arima]],AVERAGE(Table2[Bias_Arima]),_xlfn.STDEV.P(Table2[Bias_Arima]),FALSE)</f>
        <v>0.67875195783384257</v>
      </c>
      <c r="P1365">
        <f>Table2[[#This Row],[WA]]-Table2[[#This Row],[Actual]]</f>
        <v>-0.46666666666667034</v>
      </c>
      <c r="Q1365">
        <f>_xlfn.NORM.DIST(Table2[[#This Row],[Bias_WA]],AVERAGE(Table2[Bias_WA]),_xlfn.STDEV.P(Table2[Bias_WA]),FALSE)</f>
        <v>0.68511725896976483</v>
      </c>
      <c r="R1365">
        <f>ABS(Table2[[#This Row],[Bias_Arima]])</f>
        <v>0.21720899259698001</v>
      </c>
      <c r="S1365">
        <f>ABS(Table2[[#This Row],[Bias_WA]])</f>
        <v>0.46666666666667034</v>
      </c>
    </row>
    <row r="1366" spans="1:19" x14ac:dyDescent="0.2">
      <c r="A136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diensten2019420211</v>
      </c>
      <c r="B1366" t="s">
        <v>32</v>
      </c>
      <c r="C1366" s="3">
        <v>43739</v>
      </c>
      <c r="D1366" s="3">
        <v>44197</v>
      </c>
      <c r="E1366">
        <v>5</v>
      </c>
      <c r="F1366">
        <v>4.0440571428571426</v>
      </c>
      <c r="G1366">
        <v>4.0999999999999996</v>
      </c>
      <c r="H1366">
        <v>5.5942857142856177E-2</v>
      </c>
      <c r="I1366">
        <v>1.364459930313566</v>
      </c>
      <c r="J1366">
        <v>-5.5942857142856177E-2</v>
      </c>
      <c r="K1366">
        <f>_xlfn.NORM.DIST(Table2[[#This Row],[Bias_RF]],AVERAGE(Table2[Bias_RF]),_xlfn.STDEV.P(Table2[Bias_RF]),FALSE)</f>
        <v>0.38954618421820919</v>
      </c>
      <c r="L1366">
        <f>VLOOKUP(Table2[[#This Row],[Key]],[1]!Table1[#Data],7,0)</f>
        <v>4.2319312926177002</v>
      </c>
      <c r="M1366">
        <f>VLOOKUP(Table2[[#This Row],[Key]],[1]!Table1[#Data],8,0)</f>
        <v>4.0333333333333297</v>
      </c>
      <c r="N1366">
        <f>Table2[[#This Row],[Auto Arima]]-Table2[[#This Row],[Actual]]</f>
        <v>0.13193129261770054</v>
      </c>
      <c r="O1366">
        <f>_xlfn.NORM.DIST(Table2[[#This Row],[Bias_Arima]],AVERAGE(Table2[Bias_Arima]),_xlfn.STDEV.P(Table2[Bias_Arima]),FALSE)</f>
        <v>0.59602201655274156</v>
      </c>
      <c r="P1366">
        <f>Table2[[#This Row],[WA]]-Table2[[#This Row],[Actual]]</f>
        <v>-6.6666666666669983E-2</v>
      </c>
      <c r="Q1366">
        <f>_xlfn.NORM.DIST(Table2[[#This Row],[Bias_WA]],AVERAGE(Table2[Bias_WA]),_xlfn.STDEV.P(Table2[Bias_WA]),FALSE)</f>
        <v>0.43470451260022758</v>
      </c>
      <c r="R1366">
        <f>ABS(Table2[[#This Row],[Bias_Arima]])</f>
        <v>0.13193129261770054</v>
      </c>
      <c r="S1366">
        <f>ABS(Table2[[#This Row],[Bias_WA]])</f>
        <v>6.6666666666669983E-2</v>
      </c>
    </row>
    <row r="1367" spans="1:19" x14ac:dyDescent="0.2">
      <c r="A136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diensten2019420212</v>
      </c>
      <c r="B1367" t="s">
        <v>32</v>
      </c>
      <c r="C1367" s="3">
        <v>43739</v>
      </c>
      <c r="D1367" s="3">
        <v>44287</v>
      </c>
      <c r="E1367">
        <v>6</v>
      </c>
      <c r="F1367">
        <v>3.9441678571428578</v>
      </c>
      <c r="G1367">
        <v>4.0999999999999996</v>
      </c>
      <c r="H1367">
        <v>0.15583214285714189</v>
      </c>
      <c r="I1367">
        <v>3.8007839721254109</v>
      </c>
      <c r="J1367">
        <v>-0.15583214285714189</v>
      </c>
      <c r="K1367">
        <f>_xlfn.NORM.DIST(Table2[[#This Row],[Bias_RF]],AVERAGE(Table2[Bias_RF]),_xlfn.STDEV.P(Table2[Bias_RF]),FALSE)</f>
        <v>0.43170533682713885</v>
      </c>
      <c r="L1367">
        <f>VLOOKUP(Table2[[#This Row],[Key]],[1]!Table1[#Data],7,0)</f>
        <v>4.1554823522431601</v>
      </c>
      <c r="M1367">
        <f>VLOOKUP(Table2[[#This Row],[Key]],[1]!Table1[#Data],8,0)</f>
        <v>3.5666666666666602</v>
      </c>
      <c r="N1367">
        <f>Table2[[#This Row],[Auto Arima]]-Table2[[#This Row],[Actual]]</f>
        <v>5.5482352243160449E-2</v>
      </c>
      <c r="O1367">
        <f>_xlfn.NORM.DIST(Table2[[#This Row],[Bias_Arima]],AVERAGE(Table2[Bias_Arima]),_xlfn.STDEV.P(Table2[Bias_Arima]),FALSE)</f>
        <v>0.63213550468481605</v>
      </c>
      <c r="P1367">
        <f>Table2[[#This Row],[WA]]-Table2[[#This Row],[Actual]]</f>
        <v>-0.53333333333333943</v>
      </c>
      <c r="Q1367">
        <f>_xlfn.NORM.DIST(Table2[[#This Row],[Bias_WA]],AVERAGE(Table2[Bias_WA]),_xlfn.STDEV.P(Table2[Bias_WA]),FALSE)</f>
        <v>0.70331215638132416</v>
      </c>
      <c r="R1367">
        <f>ABS(Table2[[#This Row],[Bias_Arima]])</f>
        <v>5.5482352243160449E-2</v>
      </c>
      <c r="S1367">
        <f>ABS(Table2[[#This Row],[Bias_WA]])</f>
        <v>0.53333333333333943</v>
      </c>
    </row>
    <row r="1368" spans="1:19" x14ac:dyDescent="0.2">
      <c r="A136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diensten2019420213</v>
      </c>
      <c r="B1368" t="s">
        <v>32</v>
      </c>
      <c r="C1368" s="3">
        <v>43739</v>
      </c>
      <c r="D1368" s="3">
        <v>44378</v>
      </c>
      <c r="E1368">
        <v>7</v>
      </c>
      <c r="F1368">
        <v>3.9200428571428581</v>
      </c>
      <c r="G1368">
        <v>4</v>
      </c>
      <c r="H1368">
        <v>7.9957142857142394E-2</v>
      </c>
      <c r="I1368">
        <v>1.9989285714285601</v>
      </c>
      <c r="J1368">
        <v>-7.9957142857142394E-2</v>
      </c>
      <c r="K1368">
        <f>_xlfn.NORM.DIST(Table2[[#This Row],[Bias_RF]],AVERAGE(Table2[Bias_RF]),_xlfn.STDEV.P(Table2[Bias_RF]),FALSE)</f>
        <v>0.39997036453068968</v>
      </c>
      <c r="L1368">
        <f>VLOOKUP(Table2[[#This Row],[Key]],[1]!Table1[#Data],7,0)</f>
        <v>4.2554823522431597</v>
      </c>
      <c r="M1368">
        <f>VLOOKUP(Table2[[#This Row],[Key]],[1]!Table1[#Data],8,0)</f>
        <v>3.5333333333333301</v>
      </c>
      <c r="N1368">
        <f>Table2[[#This Row],[Auto Arima]]-Table2[[#This Row],[Actual]]</f>
        <v>0.25548235224315974</v>
      </c>
      <c r="O1368">
        <f>_xlfn.NORM.DIST(Table2[[#This Row],[Bias_Arima]],AVERAGE(Table2[Bias_Arima]),_xlfn.STDEV.P(Table2[Bias_Arima]),FALSE)</f>
        <v>0.52280796896595616</v>
      </c>
      <c r="P1368">
        <f>Table2[[#This Row],[WA]]-Table2[[#This Row],[Actual]]</f>
        <v>-0.46666666666666989</v>
      </c>
      <c r="Q1368">
        <f>_xlfn.NORM.DIST(Table2[[#This Row],[Bias_WA]],AVERAGE(Table2[Bias_WA]),_xlfn.STDEV.P(Table2[Bias_WA]),FALSE)</f>
        <v>0.68511725896976461</v>
      </c>
      <c r="R1368">
        <f>ABS(Table2[[#This Row],[Bias_Arima]])</f>
        <v>0.25548235224315974</v>
      </c>
      <c r="S1368">
        <f>ABS(Table2[[#This Row],[Bias_WA]])</f>
        <v>0.46666666666666989</v>
      </c>
    </row>
    <row r="1369" spans="1:19" x14ac:dyDescent="0.2">
      <c r="A136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diensten2019420214</v>
      </c>
      <c r="B1369" t="s">
        <v>32</v>
      </c>
      <c r="C1369" s="3">
        <v>43739</v>
      </c>
      <c r="D1369" s="3">
        <v>44470</v>
      </c>
      <c r="E1369">
        <v>8</v>
      </c>
      <c r="F1369">
        <v>4.0365321428571432</v>
      </c>
      <c r="G1369">
        <v>4.7</v>
      </c>
      <c r="H1369">
        <v>0.66346785714285694</v>
      </c>
      <c r="I1369">
        <v>14.11633738601823</v>
      </c>
      <c r="J1369">
        <v>-0.66346785714285694</v>
      </c>
      <c r="K1369">
        <f>_xlfn.NORM.DIST(Table2[[#This Row],[Bias_RF]],AVERAGE(Table2[Bias_RF]),_xlfn.STDEV.P(Table2[Bias_RF]),FALSE)</f>
        <v>0.54547673044780676</v>
      </c>
      <c r="L1369">
        <f>VLOOKUP(Table2[[#This Row],[Key]],[1]!Table1[#Data],7,0)</f>
        <v>4.5522283966613104</v>
      </c>
      <c r="M1369">
        <f>VLOOKUP(Table2[[#This Row],[Key]],[1]!Table1[#Data],8,0)</f>
        <v>3.93333333333333</v>
      </c>
      <c r="N1369">
        <f>Table2[[#This Row],[Auto Arima]]-Table2[[#This Row],[Actual]]</f>
        <v>-0.14777160333868977</v>
      </c>
      <c r="O1369">
        <f>_xlfn.NORM.DIST(Table2[[#This Row],[Bias_Arima]],AVERAGE(Table2[Bias_Arima]),_xlfn.STDEV.P(Table2[Bias_Arima]),FALSE)</f>
        <v>0.68040991909131809</v>
      </c>
      <c r="P1369">
        <f>Table2[[#This Row],[WA]]-Table2[[#This Row],[Actual]]</f>
        <v>-0.76666666666667016</v>
      </c>
      <c r="Q1369">
        <f>_xlfn.NORM.DIST(Table2[[#This Row],[Bias_WA]],AVERAGE(Table2[Bias_WA]),_xlfn.STDEV.P(Table2[Bias_WA]),FALSE)</f>
        <v>0.68946556572687312</v>
      </c>
      <c r="R1369">
        <f>ABS(Table2[[#This Row],[Bias_Arima]])</f>
        <v>0.14777160333868977</v>
      </c>
      <c r="S1369">
        <f>ABS(Table2[[#This Row],[Bias_WA]])</f>
        <v>0.76666666666667016</v>
      </c>
    </row>
    <row r="1370" spans="1:19" x14ac:dyDescent="0.2">
      <c r="A137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diensten2020120202</v>
      </c>
      <c r="B1370" t="s">
        <v>32</v>
      </c>
      <c r="C1370" s="3">
        <v>43831</v>
      </c>
      <c r="D1370" s="3">
        <v>43922</v>
      </c>
      <c r="E1370">
        <v>1</v>
      </c>
      <c r="F1370">
        <v>4.0773289682539682</v>
      </c>
      <c r="G1370">
        <v>4.0999999999999996</v>
      </c>
      <c r="H1370">
        <v>2.267103174603147E-2</v>
      </c>
      <c r="I1370">
        <v>0.55295199380564553</v>
      </c>
      <c r="J1370">
        <v>-2.267103174603147E-2</v>
      </c>
      <c r="K1370">
        <f>_xlfn.NORM.DIST(Table2[[#This Row],[Bias_RF]],AVERAGE(Table2[Bias_RF]),_xlfn.STDEV.P(Table2[Bias_RF]),FALSE)</f>
        <v>0.37488234232147255</v>
      </c>
      <c r="L1370">
        <f>VLOOKUP(Table2[[#This Row],[Key]],[1]!Table1[#Data],7,0)</f>
        <v>4.1739658240257498</v>
      </c>
      <c r="M1370">
        <f>VLOOKUP(Table2[[#This Row],[Key]],[1]!Table1[#Data],8,0)</f>
        <v>3.5666666666666602</v>
      </c>
      <c r="N1370">
        <f>Table2[[#This Row],[Auto Arima]]-Table2[[#This Row],[Actual]]</f>
        <v>7.3965824025750138E-2</v>
      </c>
      <c r="O1370">
        <f>_xlfn.NORM.DIST(Table2[[#This Row],[Bias_Arima]],AVERAGE(Table2[Bias_Arima]),_xlfn.STDEV.P(Table2[Bias_Arima]),FALSE)</f>
        <v>0.62418179530862916</v>
      </c>
      <c r="P1370">
        <f>Table2[[#This Row],[WA]]-Table2[[#This Row],[Actual]]</f>
        <v>-0.53333333333333943</v>
      </c>
      <c r="Q1370">
        <f>_xlfn.NORM.DIST(Table2[[#This Row],[Bias_WA]],AVERAGE(Table2[Bias_WA]),_xlfn.STDEV.P(Table2[Bias_WA]),FALSE)</f>
        <v>0.70331215638132416</v>
      </c>
      <c r="R1370">
        <f>ABS(Table2[[#This Row],[Bias_Arima]])</f>
        <v>7.3965824025750138E-2</v>
      </c>
      <c r="S1370">
        <f>ABS(Table2[[#This Row],[Bias_WA]])</f>
        <v>0.53333333333333943</v>
      </c>
    </row>
    <row r="1371" spans="1:19" x14ac:dyDescent="0.2">
      <c r="A137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diensten2020120203</v>
      </c>
      <c r="B1371" t="s">
        <v>32</v>
      </c>
      <c r="C1371" s="3">
        <v>43831</v>
      </c>
      <c r="D1371" s="3">
        <v>44013</v>
      </c>
      <c r="E1371">
        <v>2</v>
      </c>
      <c r="F1371">
        <v>4.0773289682539682</v>
      </c>
      <c r="G1371">
        <v>4.0999999999999996</v>
      </c>
      <c r="H1371">
        <v>2.267103174603147E-2</v>
      </c>
      <c r="I1371">
        <v>0.55295199380564553</v>
      </c>
      <c r="J1371">
        <v>-2.267103174603147E-2</v>
      </c>
      <c r="K1371">
        <f>_xlfn.NORM.DIST(Table2[[#This Row],[Bias_RF]],AVERAGE(Table2[Bias_RF]),_xlfn.STDEV.P(Table2[Bias_RF]),FALSE)</f>
        <v>0.37488234232147255</v>
      </c>
      <c r="L1371">
        <f>VLOOKUP(Table2[[#This Row],[Key]],[1]!Table1[#Data],7,0)</f>
        <v>4.2739658240257503</v>
      </c>
      <c r="M1371">
        <f>VLOOKUP(Table2[[#This Row],[Key]],[1]!Table1[#Data],8,0)</f>
        <v>3.5333333333333301</v>
      </c>
      <c r="N1371">
        <f>Table2[[#This Row],[Auto Arima]]-Table2[[#This Row],[Actual]]</f>
        <v>0.17396582402575067</v>
      </c>
      <c r="O1371">
        <f>_xlfn.NORM.DIST(Table2[[#This Row],[Bias_Arima]],AVERAGE(Table2[Bias_Arima]),_xlfn.STDEV.P(Table2[Bias_Arima]),FALSE)</f>
        <v>0.5728811574144631</v>
      </c>
      <c r="P1371">
        <f>Table2[[#This Row],[WA]]-Table2[[#This Row],[Actual]]</f>
        <v>-0.56666666666666954</v>
      </c>
      <c r="Q1371">
        <f>_xlfn.NORM.DIST(Table2[[#This Row],[Bias_WA]],AVERAGE(Table2[Bias_WA]),_xlfn.STDEV.P(Table2[Bias_WA]),FALSE)</f>
        <v>0.70881241059406874</v>
      </c>
      <c r="R1371">
        <f>ABS(Table2[[#This Row],[Bias_Arima]])</f>
        <v>0.17396582402575067</v>
      </c>
      <c r="S1371">
        <f>ABS(Table2[[#This Row],[Bias_WA]])</f>
        <v>0.56666666666666954</v>
      </c>
    </row>
    <row r="1372" spans="1:19" x14ac:dyDescent="0.2">
      <c r="A137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diensten2020120204</v>
      </c>
      <c r="B1372" t="s">
        <v>32</v>
      </c>
      <c r="C1372" s="3">
        <v>43831</v>
      </c>
      <c r="D1372" s="3">
        <v>44105</v>
      </c>
      <c r="E1372">
        <v>3</v>
      </c>
      <c r="F1372">
        <v>4.0332003968253964</v>
      </c>
      <c r="G1372">
        <v>4.4000000000000004</v>
      </c>
      <c r="H1372">
        <v>0.36679960317460392</v>
      </c>
      <c r="I1372">
        <v>8.3363546176046341</v>
      </c>
      <c r="J1372">
        <v>-0.36679960317460392</v>
      </c>
      <c r="K1372">
        <f>_xlfn.NORM.DIST(Table2[[#This Row],[Bias_RF]],AVERAGE(Table2[Bias_RF]),_xlfn.STDEV.P(Table2[Bias_RF]),FALSE)</f>
        <v>0.50444901014130128</v>
      </c>
      <c r="L1372">
        <f>VLOOKUP(Table2[[#This Row],[Key]],[1]!Table1[#Data],7,0)</f>
        <v>4.4236923978298703</v>
      </c>
      <c r="M1372">
        <f>VLOOKUP(Table2[[#This Row],[Key]],[1]!Table1[#Data],8,0)</f>
        <v>3.93333333333333</v>
      </c>
      <c r="N1372">
        <f>Table2[[#This Row],[Auto Arima]]-Table2[[#This Row],[Actual]]</f>
        <v>2.3692397829869982E-2</v>
      </c>
      <c r="O1372">
        <f>_xlfn.NORM.DIST(Table2[[#This Row],[Bias_Arima]],AVERAGE(Table2[Bias_Arima]),_xlfn.STDEV.P(Table2[Bias_Arima]),FALSE)</f>
        <v>0.64455076000511213</v>
      </c>
      <c r="P1372">
        <f>Table2[[#This Row],[WA]]-Table2[[#This Row],[Actual]]</f>
        <v>-0.46666666666667034</v>
      </c>
      <c r="Q1372">
        <f>_xlfn.NORM.DIST(Table2[[#This Row],[Bias_WA]],AVERAGE(Table2[Bias_WA]),_xlfn.STDEV.P(Table2[Bias_WA]),FALSE)</f>
        <v>0.68511725896976483</v>
      </c>
      <c r="R1372">
        <f>ABS(Table2[[#This Row],[Bias_Arima]])</f>
        <v>2.3692397829869982E-2</v>
      </c>
      <c r="S1372">
        <f>ABS(Table2[[#This Row],[Bias_WA]])</f>
        <v>0.46666666666667034</v>
      </c>
    </row>
    <row r="1373" spans="1:19" x14ac:dyDescent="0.2">
      <c r="A137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diensten2020120211</v>
      </c>
      <c r="B1373" t="s">
        <v>32</v>
      </c>
      <c r="C1373" s="3">
        <v>43831</v>
      </c>
      <c r="D1373" s="3">
        <v>44197</v>
      </c>
      <c r="E1373">
        <v>4</v>
      </c>
      <c r="F1373">
        <v>4.1972337301587297</v>
      </c>
      <c r="G1373">
        <v>4.0999999999999996</v>
      </c>
      <c r="H1373">
        <v>9.7233730158730047E-2</v>
      </c>
      <c r="I1373">
        <v>2.3715543941153672</v>
      </c>
      <c r="J1373">
        <v>9.7233730158730047E-2</v>
      </c>
      <c r="K1373">
        <f>_xlfn.NORM.DIST(Table2[[#This Row],[Bias_RF]],AVERAGE(Table2[Bias_RF]),_xlfn.STDEV.P(Table2[Bias_RF]),FALSE)</f>
        <v>0.32091097600919988</v>
      </c>
      <c r="L1373">
        <f>VLOOKUP(Table2[[#This Row],[Key]],[1]!Table1[#Data],7,0)</f>
        <v>4.5618929309520402</v>
      </c>
      <c r="M1373">
        <f>VLOOKUP(Table2[[#This Row],[Key]],[1]!Table1[#Data],8,0)</f>
        <v>4.36666666666666</v>
      </c>
      <c r="N1373">
        <f>Table2[[#This Row],[Auto Arima]]-Table2[[#This Row],[Actual]]</f>
        <v>0.46189293095204054</v>
      </c>
      <c r="O1373">
        <f>_xlfn.NORM.DIST(Table2[[#This Row],[Bias_Arima]],AVERAGE(Table2[Bias_Arima]),_xlfn.STDEV.P(Table2[Bias_Arima]),FALSE)</f>
        <v>0.38033316101769005</v>
      </c>
      <c r="P1373">
        <f>Table2[[#This Row],[WA]]-Table2[[#This Row],[Actual]]</f>
        <v>0.26666666666666039</v>
      </c>
      <c r="Q1373">
        <f>_xlfn.NORM.DIST(Table2[[#This Row],[Bias_WA]],AVERAGE(Table2[Bias_WA]),_xlfn.STDEV.P(Table2[Bias_WA]),FALSE)</f>
        <v>0.20149663098405823</v>
      </c>
      <c r="R1373">
        <f>ABS(Table2[[#This Row],[Bias_Arima]])</f>
        <v>0.46189293095204054</v>
      </c>
      <c r="S1373">
        <f>ABS(Table2[[#This Row],[Bias_WA]])</f>
        <v>0.26666666666666039</v>
      </c>
    </row>
    <row r="1374" spans="1:19" x14ac:dyDescent="0.2">
      <c r="A137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diensten2020120212</v>
      </c>
      <c r="B1374" t="s">
        <v>32</v>
      </c>
      <c r="C1374" s="3">
        <v>43831</v>
      </c>
      <c r="D1374" s="3">
        <v>44287</v>
      </c>
      <c r="E1374">
        <v>5</v>
      </c>
      <c r="F1374">
        <v>3.9755456349206342</v>
      </c>
      <c r="G1374">
        <v>4.0999999999999996</v>
      </c>
      <c r="H1374">
        <v>0.1244543650793655</v>
      </c>
      <c r="I1374">
        <v>3.0354723190089139</v>
      </c>
      <c r="J1374">
        <v>-0.1244543650793655</v>
      </c>
      <c r="K1374">
        <f>_xlfn.NORM.DIST(Table2[[#This Row],[Bias_RF]],AVERAGE(Table2[Bias_RF]),_xlfn.STDEV.P(Table2[Bias_RF]),FALSE)</f>
        <v>0.41883337361335171</v>
      </c>
      <c r="L1374">
        <f>VLOOKUP(Table2[[#This Row],[Key]],[1]!Table1[#Data],7,0)</f>
        <v>4.2311734119195297</v>
      </c>
      <c r="M1374">
        <f>VLOOKUP(Table2[[#This Row],[Key]],[1]!Table1[#Data],8,0)</f>
        <v>3.5666666666666602</v>
      </c>
      <c r="N1374">
        <f>Table2[[#This Row],[Auto Arima]]-Table2[[#This Row],[Actual]]</f>
        <v>0.13117341191953003</v>
      </c>
      <c r="O1374">
        <f>_xlfn.NORM.DIST(Table2[[#This Row],[Bias_Arima]],AVERAGE(Table2[Bias_Arima]),_xlfn.STDEV.P(Table2[Bias_Arima]),FALSE)</f>
        <v>0.59641953722886176</v>
      </c>
      <c r="P1374">
        <f>Table2[[#This Row],[WA]]-Table2[[#This Row],[Actual]]</f>
        <v>-0.53333333333333943</v>
      </c>
      <c r="Q1374">
        <f>_xlfn.NORM.DIST(Table2[[#This Row],[Bias_WA]],AVERAGE(Table2[Bias_WA]),_xlfn.STDEV.P(Table2[Bias_WA]),FALSE)</f>
        <v>0.70331215638132416</v>
      </c>
      <c r="R1374">
        <f>ABS(Table2[[#This Row],[Bias_Arima]])</f>
        <v>0.13117341191953003</v>
      </c>
      <c r="S1374">
        <f>ABS(Table2[[#This Row],[Bias_WA]])</f>
        <v>0.53333333333333943</v>
      </c>
    </row>
    <row r="1375" spans="1:19" x14ac:dyDescent="0.2">
      <c r="A137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diensten2020120213</v>
      </c>
      <c r="B1375" t="s">
        <v>32</v>
      </c>
      <c r="C1375" s="3">
        <v>43831</v>
      </c>
      <c r="D1375" s="3">
        <v>44378</v>
      </c>
      <c r="E1375">
        <v>6</v>
      </c>
      <c r="F1375">
        <v>3.9685456349206349</v>
      </c>
      <c r="G1375">
        <v>4</v>
      </c>
      <c r="H1375">
        <v>3.1454365079365498E-2</v>
      </c>
      <c r="I1375">
        <v>0.78635912698413746</v>
      </c>
      <c r="J1375">
        <v>-3.1454365079365498E-2</v>
      </c>
      <c r="K1375">
        <f>_xlfn.NORM.DIST(Table2[[#This Row],[Bias_RF]],AVERAGE(Table2[Bias_RF]),_xlfn.STDEV.P(Table2[Bias_RF]),FALSE)</f>
        <v>0.37877506892418517</v>
      </c>
      <c r="L1375">
        <f>VLOOKUP(Table2[[#This Row],[Key]],[1]!Table1[#Data],7,0)</f>
        <v>4.3311734119195302</v>
      </c>
      <c r="M1375">
        <f>VLOOKUP(Table2[[#This Row],[Key]],[1]!Table1[#Data],8,0)</f>
        <v>3.5333333333333301</v>
      </c>
      <c r="N1375">
        <f>Table2[[#This Row],[Auto Arima]]-Table2[[#This Row],[Actual]]</f>
        <v>0.3311734119195302</v>
      </c>
      <c r="O1375">
        <f>_xlfn.NORM.DIST(Table2[[#This Row],[Bias_Arima]],AVERAGE(Table2[Bias_Arima]),_xlfn.STDEV.P(Table2[Bias_Arima]),FALSE)</f>
        <v>0.47198825947978296</v>
      </c>
      <c r="P1375">
        <f>Table2[[#This Row],[WA]]-Table2[[#This Row],[Actual]]</f>
        <v>-0.46666666666666989</v>
      </c>
      <c r="Q1375">
        <f>_xlfn.NORM.DIST(Table2[[#This Row],[Bias_WA]],AVERAGE(Table2[Bias_WA]),_xlfn.STDEV.P(Table2[Bias_WA]),FALSE)</f>
        <v>0.68511725896976461</v>
      </c>
      <c r="R1375">
        <f>ABS(Table2[[#This Row],[Bias_Arima]])</f>
        <v>0.3311734119195302</v>
      </c>
      <c r="S1375">
        <f>ABS(Table2[[#This Row],[Bias_WA]])</f>
        <v>0.46666666666666989</v>
      </c>
    </row>
    <row r="1376" spans="1:19" x14ac:dyDescent="0.2">
      <c r="A137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diensten2020120214</v>
      </c>
      <c r="B1376" t="s">
        <v>32</v>
      </c>
      <c r="C1376" s="3">
        <v>43831</v>
      </c>
      <c r="D1376" s="3">
        <v>44470</v>
      </c>
      <c r="E1376">
        <v>7</v>
      </c>
      <c r="F1376">
        <v>4.2025670634920633</v>
      </c>
      <c r="G1376">
        <v>4.7</v>
      </c>
      <c r="H1376">
        <v>0.49743293650793691</v>
      </c>
      <c r="I1376">
        <v>10.58367950016887</v>
      </c>
      <c r="J1376">
        <v>-0.49743293650793691</v>
      </c>
      <c r="K1376">
        <f>_xlfn.NORM.DIST(Table2[[#This Row],[Bias_RF]],AVERAGE(Table2[Bias_RF]),_xlfn.STDEV.P(Table2[Bias_RF]),FALSE)</f>
        <v>0.53281530542682909</v>
      </c>
      <c r="L1376">
        <f>VLOOKUP(Table2[[#This Row],[Key]],[1]!Table1[#Data],7,0)</f>
        <v>4.5946606339944998</v>
      </c>
      <c r="M1376">
        <f>VLOOKUP(Table2[[#This Row],[Key]],[1]!Table1[#Data],8,0)</f>
        <v>3.93333333333333</v>
      </c>
      <c r="N1376">
        <f>Table2[[#This Row],[Auto Arima]]-Table2[[#This Row],[Actual]]</f>
        <v>-0.10533936600550042</v>
      </c>
      <c r="O1376">
        <f>_xlfn.NORM.DIST(Table2[[#This Row],[Bias_Arima]],AVERAGE(Table2[Bias_Arima]),_xlfn.STDEV.P(Table2[Bias_Arima]),FALSE)</f>
        <v>0.67672973698590499</v>
      </c>
      <c r="P1376">
        <f>Table2[[#This Row],[WA]]-Table2[[#This Row],[Actual]]</f>
        <v>-0.76666666666667016</v>
      </c>
      <c r="Q1376">
        <f>_xlfn.NORM.DIST(Table2[[#This Row],[Bias_WA]],AVERAGE(Table2[Bias_WA]),_xlfn.STDEV.P(Table2[Bias_WA]),FALSE)</f>
        <v>0.68946556572687312</v>
      </c>
      <c r="R1376">
        <f>ABS(Table2[[#This Row],[Bias_Arima]])</f>
        <v>0.10533936600550042</v>
      </c>
      <c r="S1376">
        <f>ABS(Table2[[#This Row],[Bias_WA]])</f>
        <v>0.76666666666667016</v>
      </c>
    </row>
    <row r="1377" spans="1:19" x14ac:dyDescent="0.2">
      <c r="A137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diensten2020120221</v>
      </c>
      <c r="B1377" t="s">
        <v>32</v>
      </c>
      <c r="C1377" s="3">
        <v>43831</v>
      </c>
      <c r="D1377" s="3">
        <v>44562</v>
      </c>
      <c r="E1377">
        <v>8</v>
      </c>
      <c r="F1377">
        <v>4.2025670634920633</v>
      </c>
      <c r="G1377">
        <v>5.5</v>
      </c>
      <c r="H1377">
        <v>1.2974329365079369</v>
      </c>
      <c r="I1377">
        <v>23.589689754689761</v>
      </c>
      <c r="J1377">
        <v>-1.2974329365079369</v>
      </c>
      <c r="K1377">
        <f>_xlfn.NORM.DIST(Table2[[#This Row],[Bias_RF]],AVERAGE(Table2[Bias_RF]),_xlfn.STDEV.P(Table2[Bias_RF]),FALSE)</f>
        <v>0.37136988374613566</v>
      </c>
      <c r="L1377">
        <f>VLOOKUP(Table2[[#This Row],[Key]],[1]!Table1[#Data],7,0)</f>
        <v>4.9217966234804598</v>
      </c>
      <c r="M1377">
        <f>VLOOKUP(Table2[[#This Row],[Key]],[1]!Table1[#Data],8,0)</f>
        <v>4.36666666666666</v>
      </c>
      <c r="N1377">
        <f>Table2[[#This Row],[Auto Arima]]-Table2[[#This Row],[Actual]]</f>
        <v>-0.57820337651954024</v>
      </c>
      <c r="O1377">
        <f>_xlfn.NORM.DIST(Table2[[#This Row],[Bias_Arima]],AVERAGE(Table2[Bias_Arima]),_xlfn.STDEV.P(Table2[Bias_Arima]),FALSE)</f>
        <v>0.53445123137604955</v>
      </c>
      <c r="P1377">
        <f>Table2[[#This Row],[WA]]-Table2[[#This Row],[Actual]]</f>
        <v>-1.13333333333334</v>
      </c>
      <c r="Q1377">
        <f>_xlfn.NORM.DIST(Table2[[#This Row],[Bias_WA]],AVERAGE(Table2[Bias_WA]),_xlfn.STDEV.P(Table2[Bias_WA]),FALSE)</f>
        <v>0.47052942526408204</v>
      </c>
      <c r="R1377">
        <f>ABS(Table2[[#This Row],[Bias_Arima]])</f>
        <v>0.57820337651954024</v>
      </c>
      <c r="S1377">
        <f>ABS(Table2[[#This Row],[Bias_WA]])</f>
        <v>1.13333333333334</v>
      </c>
    </row>
    <row r="1378" spans="1:19" x14ac:dyDescent="0.2">
      <c r="A137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diensten2020220203</v>
      </c>
      <c r="B1378" t="s">
        <v>32</v>
      </c>
      <c r="C1378" s="3">
        <v>43922</v>
      </c>
      <c r="D1378" s="3">
        <v>44013</v>
      </c>
      <c r="E1378">
        <v>1</v>
      </c>
      <c r="F1378">
        <v>4.1406416666666663</v>
      </c>
      <c r="G1378">
        <v>4.0999999999999996</v>
      </c>
      <c r="H1378">
        <v>4.0641666666666687E-2</v>
      </c>
      <c r="I1378">
        <v>0.99126016260162664</v>
      </c>
      <c r="J1378">
        <v>4.0641666666666687E-2</v>
      </c>
      <c r="K1378">
        <f>_xlfn.NORM.DIST(Table2[[#This Row],[Bias_RF]],AVERAGE(Table2[Bias_RF]),_xlfn.STDEV.P(Table2[Bias_RF]),FALSE)</f>
        <v>0.34649942514003573</v>
      </c>
      <c r="L1378">
        <f>VLOOKUP(Table2[[#This Row],[Key]],[1]!Table1[#Data],7,0)</f>
        <v>4.25079435749387</v>
      </c>
      <c r="M1378">
        <f>VLOOKUP(Table2[[#This Row],[Key]],[1]!Table1[#Data],8,0)</f>
        <v>3.5333333333333301</v>
      </c>
      <c r="N1378">
        <f>Table2[[#This Row],[Auto Arima]]-Table2[[#This Row],[Actual]]</f>
        <v>0.15079435749387038</v>
      </c>
      <c r="O1378">
        <f>_xlfn.NORM.DIST(Table2[[#This Row],[Bias_Arima]],AVERAGE(Table2[Bias_Arima]),_xlfn.STDEV.P(Table2[Bias_Arima]),FALSE)</f>
        <v>0.58589700068241746</v>
      </c>
      <c r="P1378">
        <f>Table2[[#This Row],[WA]]-Table2[[#This Row],[Actual]]</f>
        <v>-0.56666666666666954</v>
      </c>
      <c r="Q1378">
        <f>_xlfn.NORM.DIST(Table2[[#This Row],[Bias_WA]],AVERAGE(Table2[Bias_WA]),_xlfn.STDEV.P(Table2[Bias_WA]),FALSE)</f>
        <v>0.70881241059406874</v>
      </c>
      <c r="R1378">
        <f>ABS(Table2[[#This Row],[Bias_Arima]])</f>
        <v>0.15079435749387038</v>
      </c>
      <c r="S1378">
        <f>ABS(Table2[[#This Row],[Bias_WA]])</f>
        <v>0.56666666666666954</v>
      </c>
    </row>
    <row r="1379" spans="1:19" x14ac:dyDescent="0.2">
      <c r="A137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diensten2020220204</v>
      </c>
      <c r="B1379" t="s">
        <v>32</v>
      </c>
      <c r="C1379" s="3">
        <v>43922</v>
      </c>
      <c r="D1379" s="3">
        <v>44105</v>
      </c>
      <c r="E1379">
        <v>2</v>
      </c>
      <c r="F1379">
        <v>4.0861749999999999</v>
      </c>
      <c r="G1379">
        <v>4.4000000000000004</v>
      </c>
      <c r="H1379">
        <v>0.31382500000000052</v>
      </c>
      <c r="I1379">
        <v>7.1323863636363738</v>
      </c>
      <c r="J1379">
        <v>-0.31382500000000052</v>
      </c>
      <c r="K1379">
        <f>_xlfn.NORM.DIST(Table2[[#This Row],[Bias_RF]],AVERAGE(Table2[Bias_RF]),_xlfn.STDEV.P(Table2[Bias_RF]),FALSE)</f>
        <v>0.48891492920602425</v>
      </c>
      <c r="L1379">
        <f>VLOOKUP(Table2[[#This Row],[Key]],[1]!Table1[#Data],7,0)</f>
        <v>4.4180097188804002</v>
      </c>
      <c r="M1379">
        <f>VLOOKUP(Table2[[#This Row],[Key]],[1]!Table1[#Data],8,0)</f>
        <v>3.93333333333333</v>
      </c>
      <c r="N1379">
        <f>Table2[[#This Row],[Auto Arima]]-Table2[[#This Row],[Actual]]</f>
        <v>1.8009718880399816E-2</v>
      </c>
      <c r="O1379">
        <f>_xlfn.NORM.DIST(Table2[[#This Row],[Bias_Arima]],AVERAGE(Table2[Bias_Arima]),_xlfn.STDEV.P(Table2[Bias_Arima]),FALSE)</f>
        <v>0.64659503810056773</v>
      </c>
      <c r="P1379">
        <f>Table2[[#This Row],[WA]]-Table2[[#This Row],[Actual]]</f>
        <v>-0.46666666666667034</v>
      </c>
      <c r="Q1379">
        <f>_xlfn.NORM.DIST(Table2[[#This Row],[Bias_WA]],AVERAGE(Table2[Bias_WA]),_xlfn.STDEV.P(Table2[Bias_WA]),FALSE)</f>
        <v>0.68511725896976483</v>
      </c>
      <c r="R1379">
        <f>ABS(Table2[[#This Row],[Bias_Arima]])</f>
        <v>1.8009718880399816E-2</v>
      </c>
      <c r="S1379">
        <f>ABS(Table2[[#This Row],[Bias_WA]])</f>
        <v>0.46666666666667034</v>
      </c>
    </row>
    <row r="1380" spans="1:19" x14ac:dyDescent="0.2">
      <c r="A138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diensten2020220211</v>
      </c>
      <c r="B1380" t="s">
        <v>32</v>
      </c>
      <c r="C1380" s="3">
        <v>43922</v>
      </c>
      <c r="D1380" s="3">
        <v>44197</v>
      </c>
      <c r="E1380">
        <v>3</v>
      </c>
      <c r="F1380">
        <v>4.1954857142857147</v>
      </c>
      <c r="G1380">
        <v>4.0999999999999996</v>
      </c>
      <c r="H1380">
        <v>9.5485714285715062E-2</v>
      </c>
      <c r="I1380">
        <v>2.328919860627197</v>
      </c>
      <c r="J1380">
        <v>9.5485714285715062E-2</v>
      </c>
      <c r="K1380">
        <f>_xlfn.NORM.DIST(Table2[[#This Row],[Bias_RF]],AVERAGE(Table2[Bias_RF]),_xlfn.STDEV.P(Table2[Bias_RF]),FALSE)</f>
        <v>0.32170115428758606</v>
      </c>
      <c r="L1380">
        <f>VLOOKUP(Table2[[#This Row],[Key]],[1]!Table1[#Data],7,0)</f>
        <v>4.57246832404077</v>
      </c>
      <c r="M1380">
        <f>VLOOKUP(Table2[[#This Row],[Key]],[1]!Table1[#Data],8,0)</f>
        <v>4.36666666666666</v>
      </c>
      <c r="N1380">
        <f>Table2[[#This Row],[Auto Arima]]-Table2[[#This Row],[Actual]]</f>
        <v>0.47246832404077033</v>
      </c>
      <c r="O1380">
        <f>_xlfn.NORM.DIST(Table2[[#This Row],[Bias_Arima]],AVERAGE(Table2[Bias_Arima]),_xlfn.STDEV.P(Table2[Bias_Arima]),FALSE)</f>
        <v>0.37293492581820853</v>
      </c>
      <c r="P1380">
        <f>Table2[[#This Row],[WA]]-Table2[[#This Row],[Actual]]</f>
        <v>0.26666666666666039</v>
      </c>
      <c r="Q1380">
        <f>_xlfn.NORM.DIST(Table2[[#This Row],[Bias_WA]],AVERAGE(Table2[Bias_WA]),_xlfn.STDEV.P(Table2[Bias_WA]),FALSE)</f>
        <v>0.20149663098405823</v>
      </c>
      <c r="R1380">
        <f>ABS(Table2[[#This Row],[Bias_Arima]])</f>
        <v>0.47246832404077033</v>
      </c>
      <c r="S1380">
        <f>ABS(Table2[[#This Row],[Bias_WA]])</f>
        <v>0.26666666666666039</v>
      </c>
    </row>
    <row r="1381" spans="1:19" x14ac:dyDescent="0.2">
      <c r="A138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diensten2020220212</v>
      </c>
      <c r="B1381" t="s">
        <v>32</v>
      </c>
      <c r="C1381" s="3">
        <v>43922</v>
      </c>
      <c r="D1381" s="3">
        <v>44287</v>
      </c>
      <c r="E1381">
        <v>4</v>
      </c>
      <c r="F1381">
        <v>4.0297761904761904</v>
      </c>
      <c r="G1381">
        <v>4.0999999999999996</v>
      </c>
      <c r="H1381">
        <v>7.0223809523809244E-2</v>
      </c>
      <c r="I1381">
        <v>1.7127758420441279</v>
      </c>
      <c r="J1381">
        <v>-7.0223809523809244E-2</v>
      </c>
      <c r="K1381">
        <f>_xlfn.NORM.DIST(Table2[[#This Row],[Bias_RF]],AVERAGE(Table2[Bias_RF]),_xlfn.STDEV.P(Table2[Bias_RF]),FALSE)</f>
        <v>0.3957635165908211</v>
      </c>
      <c r="L1381">
        <f>VLOOKUP(Table2[[#This Row],[Key]],[1]!Table1[#Data],7,0)</f>
        <v>4.1638569672529497</v>
      </c>
      <c r="M1381">
        <f>VLOOKUP(Table2[[#This Row],[Key]],[1]!Table1[#Data],8,0)</f>
        <v>3.8</v>
      </c>
      <c r="N1381">
        <f>Table2[[#This Row],[Auto Arima]]-Table2[[#This Row],[Actual]]</f>
        <v>6.3856967252950092E-2</v>
      </c>
      <c r="O1381">
        <f>_xlfn.NORM.DIST(Table2[[#This Row],[Bias_Arima]],AVERAGE(Table2[Bias_Arima]),_xlfn.STDEV.P(Table2[Bias_Arima]),FALSE)</f>
        <v>0.62859681354701524</v>
      </c>
      <c r="P1381">
        <f>Table2[[#This Row],[WA]]-Table2[[#This Row],[Actual]]</f>
        <v>-0.29999999999999982</v>
      </c>
      <c r="Q1381">
        <f>_xlfn.NORM.DIST(Table2[[#This Row],[Bias_WA]],AVERAGE(Table2[Bias_WA]),_xlfn.STDEV.P(Table2[Bias_WA]),FALSE)</f>
        <v>0.6030805375300422</v>
      </c>
      <c r="R1381">
        <f>ABS(Table2[[#This Row],[Bias_Arima]])</f>
        <v>6.3856967252950092E-2</v>
      </c>
      <c r="S1381">
        <f>ABS(Table2[[#This Row],[Bias_WA]])</f>
        <v>0.29999999999999982</v>
      </c>
    </row>
    <row r="1382" spans="1:19" x14ac:dyDescent="0.2">
      <c r="A138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diensten2020220213</v>
      </c>
      <c r="B1382" t="s">
        <v>32</v>
      </c>
      <c r="C1382" s="3">
        <v>43922</v>
      </c>
      <c r="D1382" s="3">
        <v>44378</v>
      </c>
      <c r="E1382">
        <v>5</v>
      </c>
      <c r="F1382">
        <v>4.0243928571428578</v>
      </c>
      <c r="G1382">
        <v>4</v>
      </c>
      <c r="H1382">
        <v>2.4392857142857771E-2</v>
      </c>
      <c r="I1382">
        <v>0.60982142857144428</v>
      </c>
      <c r="J1382">
        <v>2.4392857142857771E-2</v>
      </c>
      <c r="K1382">
        <f>_xlfn.NORM.DIST(Table2[[#This Row],[Bias_RF]],AVERAGE(Table2[Bias_RF]),_xlfn.STDEV.P(Table2[Bias_RF]),FALSE)</f>
        <v>0.35382481351952055</v>
      </c>
      <c r="L1382">
        <f>VLOOKUP(Table2[[#This Row],[Key]],[1]!Table1[#Data],7,0)</f>
        <v>4.3146513239487296</v>
      </c>
      <c r="M1382">
        <f>VLOOKUP(Table2[[#This Row],[Key]],[1]!Table1[#Data],8,0)</f>
        <v>3.5333333333333301</v>
      </c>
      <c r="N1382">
        <f>Table2[[#This Row],[Auto Arima]]-Table2[[#This Row],[Actual]]</f>
        <v>0.31465132394872963</v>
      </c>
      <c r="O1382">
        <f>_xlfn.NORM.DIST(Table2[[#This Row],[Bias_Arima]],AVERAGE(Table2[Bias_Arima]),_xlfn.STDEV.P(Table2[Bias_Arima]),FALSE)</f>
        <v>0.48333004523494205</v>
      </c>
      <c r="P1382">
        <f>Table2[[#This Row],[WA]]-Table2[[#This Row],[Actual]]</f>
        <v>-0.46666666666666989</v>
      </c>
      <c r="Q1382">
        <f>_xlfn.NORM.DIST(Table2[[#This Row],[Bias_WA]],AVERAGE(Table2[Bias_WA]),_xlfn.STDEV.P(Table2[Bias_WA]),FALSE)</f>
        <v>0.68511725896976461</v>
      </c>
      <c r="R1382">
        <f>ABS(Table2[[#This Row],[Bias_Arima]])</f>
        <v>0.31465132394872963</v>
      </c>
      <c r="S1382">
        <f>ABS(Table2[[#This Row],[Bias_WA]])</f>
        <v>0.46666666666666989</v>
      </c>
    </row>
    <row r="1383" spans="1:19" x14ac:dyDescent="0.2">
      <c r="A138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diensten2020220214</v>
      </c>
      <c r="B1383" t="s">
        <v>32</v>
      </c>
      <c r="C1383" s="3">
        <v>43922</v>
      </c>
      <c r="D1383" s="3">
        <v>44470</v>
      </c>
      <c r="E1383">
        <v>6</v>
      </c>
      <c r="F1383">
        <v>4.1850702380952383</v>
      </c>
      <c r="G1383">
        <v>4.7</v>
      </c>
      <c r="H1383">
        <v>0.51492976190476192</v>
      </c>
      <c r="I1383">
        <v>10.955952380952381</v>
      </c>
      <c r="J1383">
        <v>-0.51492976190476192</v>
      </c>
      <c r="K1383">
        <f>_xlfn.NORM.DIST(Table2[[#This Row],[Bias_RF]],AVERAGE(Table2[Bias_RF]),_xlfn.STDEV.P(Table2[Bias_RF]),FALSE)</f>
        <v>0.53543493772059514</v>
      </c>
      <c r="L1383">
        <f>VLOOKUP(Table2[[#This Row],[Key]],[1]!Table1[#Data],7,0)</f>
        <v>4.5876778847050197</v>
      </c>
      <c r="M1383">
        <f>VLOOKUP(Table2[[#This Row],[Key]],[1]!Table1[#Data],8,0)</f>
        <v>3.93333333333333</v>
      </c>
      <c r="N1383">
        <f>Table2[[#This Row],[Auto Arima]]-Table2[[#This Row],[Actual]]</f>
        <v>-0.11232211529498048</v>
      </c>
      <c r="O1383">
        <f>_xlfn.NORM.DIST(Table2[[#This Row],[Bias_Arima]],AVERAGE(Table2[Bias_Arima]),_xlfn.STDEV.P(Table2[Bias_Arima]),FALSE)</f>
        <v>0.67757824859005067</v>
      </c>
      <c r="P1383">
        <f>Table2[[#This Row],[WA]]-Table2[[#This Row],[Actual]]</f>
        <v>-0.76666666666667016</v>
      </c>
      <c r="Q1383">
        <f>_xlfn.NORM.DIST(Table2[[#This Row],[Bias_WA]],AVERAGE(Table2[Bias_WA]),_xlfn.STDEV.P(Table2[Bias_WA]),FALSE)</f>
        <v>0.68946556572687312</v>
      </c>
      <c r="R1383">
        <f>ABS(Table2[[#This Row],[Bias_Arima]])</f>
        <v>0.11232211529498048</v>
      </c>
      <c r="S1383">
        <f>ABS(Table2[[#This Row],[Bias_WA]])</f>
        <v>0.76666666666667016</v>
      </c>
    </row>
    <row r="1384" spans="1:19" x14ac:dyDescent="0.2">
      <c r="A138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diensten2020220221</v>
      </c>
      <c r="B1384" t="s">
        <v>32</v>
      </c>
      <c r="C1384" s="3">
        <v>43922</v>
      </c>
      <c r="D1384" s="3">
        <v>44562</v>
      </c>
      <c r="E1384">
        <v>7</v>
      </c>
      <c r="F1384">
        <v>4.1717369047619064</v>
      </c>
      <c r="G1384">
        <v>5.5</v>
      </c>
      <c r="H1384">
        <v>1.328263095238094</v>
      </c>
      <c r="I1384">
        <v>24.15023809523808</v>
      </c>
      <c r="J1384">
        <v>-1.328263095238094</v>
      </c>
      <c r="K1384">
        <f>_xlfn.NORM.DIST(Table2[[#This Row],[Bias_RF]],AVERAGE(Table2[Bias_RF]),_xlfn.STDEV.P(Table2[Bias_RF]),FALSE)</f>
        <v>0.35757362454406261</v>
      </c>
      <c r="L1384">
        <f>VLOOKUP(Table2[[#This Row],[Key]],[1]!Table1[#Data],7,0)</f>
        <v>4.92146484090493</v>
      </c>
      <c r="M1384">
        <f>VLOOKUP(Table2[[#This Row],[Key]],[1]!Table1[#Data],8,0)</f>
        <v>4.36666666666666</v>
      </c>
      <c r="N1384">
        <f>Table2[[#This Row],[Auto Arima]]-Table2[[#This Row],[Actual]]</f>
        <v>-0.57853515909507003</v>
      </c>
      <c r="O1384">
        <f>_xlfn.NORM.DIST(Table2[[#This Row],[Bias_Arima]],AVERAGE(Table2[Bias_Arima]),_xlfn.STDEV.P(Table2[Bias_Arima]),FALSE)</f>
        <v>0.53424054203765892</v>
      </c>
      <c r="P1384">
        <f>Table2[[#This Row],[WA]]-Table2[[#This Row],[Actual]]</f>
        <v>-1.13333333333334</v>
      </c>
      <c r="Q1384">
        <f>_xlfn.NORM.DIST(Table2[[#This Row],[Bias_WA]],AVERAGE(Table2[Bias_WA]),_xlfn.STDEV.P(Table2[Bias_WA]),FALSE)</f>
        <v>0.47052942526408204</v>
      </c>
      <c r="R1384">
        <f>ABS(Table2[[#This Row],[Bias_Arima]])</f>
        <v>0.57853515909507003</v>
      </c>
      <c r="S1384">
        <f>ABS(Table2[[#This Row],[Bias_WA]])</f>
        <v>1.13333333333334</v>
      </c>
    </row>
    <row r="1385" spans="1:19" x14ac:dyDescent="0.2">
      <c r="A138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diensten2020220222</v>
      </c>
      <c r="B1385" t="s">
        <v>32</v>
      </c>
      <c r="C1385" s="3">
        <v>43922</v>
      </c>
      <c r="D1385" s="3">
        <v>44652</v>
      </c>
      <c r="E1385">
        <v>8</v>
      </c>
      <c r="F1385">
        <v>4.1566083333333328</v>
      </c>
      <c r="G1385">
        <v>4.7</v>
      </c>
      <c r="H1385">
        <v>0.54339166666666738</v>
      </c>
      <c r="I1385">
        <v>11.56152482269505</v>
      </c>
      <c r="J1385">
        <v>-0.54339166666666738</v>
      </c>
      <c r="K1385">
        <f>_xlfn.NORM.DIST(Table2[[#This Row],[Bias_RF]],AVERAGE(Table2[Bias_RF]),_xlfn.STDEV.P(Table2[Bias_RF]),FALSE)</f>
        <v>0.53906420509963493</v>
      </c>
      <c r="L1385">
        <f>VLOOKUP(Table2[[#This Row],[Key]],[1]!Table1[#Data],7,0)</f>
        <v>4.3849093836200499</v>
      </c>
      <c r="M1385">
        <f>VLOOKUP(Table2[[#This Row],[Key]],[1]!Table1[#Data],8,0)</f>
        <v>3.8</v>
      </c>
      <c r="N1385">
        <f>Table2[[#This Row],[Auto Arima]]-Table2[[#This Row],[Actual]]</f>
        <v>-0.31509061637995028</v>
      </c>
      <c r="O1385">
        <f>_xlfn.NORM.DIST(Table2[[#This Row],[Bias_Arima]],AVERAGE(Table2[Bias_Arima]),_xlfn.STDEV.P(Table2[Bias_Arima]),FALSE)</f>
        <v>0.66047631260167672</v>
      </c>
      <c r="P1385">
        <f>Table2[[#This Row],[WA]]-Table2[[#This Row],[Actual]]</f>
        <v>-0.90000000000000036</v>
      </c>
      <c r="Q1385">
        <f>_xlfn.NORM.DIST(Table2[[#This Row],[Bias_WA]],AVERAGE(Table2[Bias_WA]),_xlfn.STDEV.P(Table2[Bias_WA]),FALSE)</f>
        <v>0.63055238523174562</v>
      </c>
      <c r="R1385">
        <f>ABS(Table2[[#This Row],[Bias_Arima]])</f>
        <v>0.31509061637995028</v>
      </c>
      <c r="S1385">
        <f>ABS(Table2[[#This Row],[Bias_WA]])</f>
        <v>0.90000000000000036</v>
      </c>
    </row>
    <row r="1386" spans="1:19" x14ac:dyDescent="0.2">
      <c r="A138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diensten2020320204</v>
      </c>
      <c r="B1386" t="s">
        <v>32</v>
      </c>
      <c r="C1386" s="3">
        <v>44013</v>
      </c>
      <c r="D1386" s="3">
        <v>44105</v>
      </c>
      <c r="E1386">
        <v>1</v>
      </c>
      <c r="F1386">
        <v>4.0910809523809526</v>
      </c>
      <c r="G1386">
        <v>4.4000000000000004</v>
      </c>
      <c r="H1386">
        <v>0.30891904761904782</v>
      </c>
      <c r="I1386">
        <v>7.0208874458874488</v>
      </c>
      <c r="J1386">
        <v>-0.30891904761904782</v>
      </c>
      <c r="K1386">
        <f>_xlfn.NORM.DIST(Table2[[#This Row],[Bias_RF]],AVERAGE(Table2[Bias_RF]),_xlfn.STDEV.P(Table2[Bias_RF]),FALSE)</f>
        <v>0.48737136012917498</v>
      </c>
      <c r="L1386">
        <f>VLOOKUP(Table2[[#This Row],[Key]],[1]!Table1[#Data],7,0)</f>
        <v>4.2672153611272696</v>
      </c>
      <c r="M1386">
        <f>VLOOKUP(Table2[[#This Row],[Key]],[1]!Table1[#Data],8,0)</f>
        <v>3.93333333333333</v>
      </c>
      <c r="N1386">
        <f>Table2[[#This Row],[Auto Arima]]-Table2[[#This Row],[Actual]]</f>
        <v>-0.13278463887273073</v>
      </c>
      <c r="O1386">
        <f>_xlfn.NORM.DIST(Table2[[#This Row],[Bias_Arima]],AVERAGE(Table2[Bias_Arima]),_xlfn.STDEV.P(Table2[Bias_Arima]),FALSE)</f>
        <v>0.67951480371258266</v>
      </c>
      <c r="P1386">
        <f>Table2[[#This Row],[WA]]-Table2[[#This Row],[Actual]]</f>
        <v>-0.46666666666667034</v>
      </c>
      <c r="Q1386">
        <f>_xlfn.NORM.DIST(Table2[[#This Row],[Bias_WA]],AVERAGE(Table2[Bias_WA]),_xlfn.STDEV.P(Table2[Bias_WA]),FALSE)</f>
        <v>0.68511725896976483</v>
      </c>
      <c r="R1386">
        <f>ABS(Table2[[#This Row],[Bias_Arima]])</f>
        <v>0.13278463887273073</v>
      </c>
      <c r="S1386">
        <f>ABS(Table2[[#This Row],[Bias_WA]])</f>
        <v>0.46666666666667034</v>
      </c>
    </row>
    <row r="1387" spans="1:19" x14ac:dyDescent="0.2">
      <c r="A138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diensten2020320211</v>
      </c>
      <c r="B1387" t="s">
        <v>32</v>
      </c>
      <c r="C1387" s="3">
        <v>44013</v>
      </c>
      <c r="D1387" s="3">
        <v>44197</v>
      </c>
      <c r="E1387">
        <v>2</v>
      </c>
      <c r="F1387">
        <v>4.1713166666666668</v>
      </c>
      <c r="G1387">
        <v>4.0999999999999996</v>
      </c>
      <c r="H1387">
        <v>7.1316666666667139E-2</v>
      </c>
      <c r="I1387">
        <v>1.7394308943089549</v>
      </c>
      <c r="J1387">
        <v>7.1316666666667139E-2</v>
      </c>
      <c r="K1387">
        <f>_xlfn.NORM.DIST(Table2[[#This Row],[Bias_RF]],AVERAGE(Table2[Bias_RF]),_xlfn.STDEV.P(Table2[Bias_RF]),FALSE)</f>
        <v>0.33263330407767117</v>
      </c>
      <c r="L1387">
        <f>VLOOKUP(Table2[[#This Row],[Key]],[1]!Table1[#Data],7,0)</f>
        <v>4.4216739665731</v>
      </c>
      <c r="M1387">
        <f>VLOOKUP(Table2[[#This Row],[Key]],[1]!Table1[#Data],8,0)</f>
        <v>4.36666666666666</v>
      </c>
      <c r="N1387">
        <f>Table2[[#This Row],[Auto Arima]]-Table2[[#This Row],[Actual]]</f>
        <v>0.32167396657310032</v>
      </c>
      <c r="O1387">
        <f>_xlfn.NORM.DIST(Table2[[#This Row],[Bias_Arima]],AVERAGE(Table2[Bias_Arima]),_xlfn.STDEV.P(Table2[Bias_Arima]),FALSE)</f>
        <v>0.47852283708678778</v>
      </c>
      <c r="P1387">
        <f>Table2[[#This Row],[WA]]-Table2[[#This Row],[Actual]]</f>
        <v>0.26666666666666039</v>
      </c>
      <c r="Q1387">
        <f>_xlfn.NORM.DIST(Table2[[#This Row],[Bias_WA]],AVERAGE(Table2[Bias_WA]),_xlfn.STDEV.P(Table2[Bias_WA]),FALSE)</f>
        <v>0.20149663098405823</v>
      </c>
      <c r="R1387">
        <f>ABS(Table2[[#This Row],[Bias_Arima]])</f>
        <v>0.32167396657310032</v>
      </c>
      <c r="S1387">
        <f>ABS(Table2[[#This Row],[Bias_WA]])</f>
        <v>0.26666666666666039</v>
      </c>
    </row>
    <row r="1388" spans="1:19" x14ac:dyDescent="0.2">
      <c r="A138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diensten2020320212</v>
      </c>
      <c r="B1388" t="s">
        <v>32</v>
      </c>
      <c r="C1388" s="3">
        <v>44013</v>
      </c>
      <c r="D1388" s="3">
        <v>44287</v>
      </c>
      <c r="E1388">
        <v>3</v>
      </c>
      <c r="F1388">
        <v>4.0156642857142852</v>
      </c>
      <c r="G1388">
        <v>4.0999999999999996</v>
      </c>
      <c r="H1388">
        <v>8.4335714285714403E-2</v>
      </c>
      <c r="I1388">
        <v>2.0569686411149859</v>
      </c>
      <c r="J1388">
        <v>-8.4335714285714403E-2</v>
      </c>
      <c r="K1388">
        <f>_xlfn.NORM.DIST(Table2[[#This Row],[Bias_RF]],AVERAGE(Table2[Bias_RF]),_xlfn.STDEV.P(Table2[Bias_RF]),FALSE)</f>
        <v>0.40185416945262842</v>
      </c>
      <c r="L1388">
        <f>VLOOKUP(Table2[[#This Row],[Key]],[1]!Table1[#Data],7,0)</f>
        <v>4.01306260983083</v>
      </c>
      <c r="M1388">
        <f>VLOOKUP(Table2[[#This Row],[Key]],[1]!Table1[#Data],8,0)</f>
        <v>3.8</v>
      </c>
      <c r="N1388">
        <f>Table2[[#This Row],[Auto Arima]]-Table2[[#This Row],[Actual]]</f>
        <v>-8.6937390169169682E-2</v>
      </c>
      <c r="O1388">
        <f>_xlfn.NORM.DIST(Table2[[#This Row],[Bias_Arima]],AVERAGE(Table2[Bias_Arima]),_xlfn.STDEV.P(Table2[Bias_Arima]),FALSE)</f>
        <v>0.67403991302358168</v>
      </c>
      <c r="P1388">
        <f>Table2[[#This Row],[WA]]-Table2[[#This Row],[Actual]]</f>
        <v>-0.29999999999999982</v>
      </c>
      <c r="Q1388">
        <f>_xlfn.NORM.DIST(Table2[[#This Row],[Bias_WA]],AVERAGE(Table2[Bias_WA]),_xlfn.STDEV.P(Table2[Bias_WA]),FALSE)</f>
        <v>0.6030805375300422</v>
      </c>
      <c r="R1388">
        <f>ABS(Table2[[#This Row],[Bias_Arima]])</f>
        <v>8.6937390169169682E-2</v>
      </c>
      <c r="S1388">
        <f>ABS(Table2[[#This Row],[Bias_WA]])</f>
        <v>0.29999999999999982</v>
      </c>
    </row>
    <row r="1389" spans="1:19" x14ac:dyDescent="0.2">
      <c r="A138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diensten2020320213</v>
      </c>
      <c r="B1389" t="s">
        <v>32</v>
      </c>
      <c r="C1389" s="3">
        <v>44013</v>
      </c>
      <c r="D1389" s="3">
        <v>44378</v>
      </c>
      <c r="E1389">
        <v>4</v>
      </c>
      <c r="F1389">
        <v>4.0128642857142864</v>
      </c>
      <c r="G1389">
        <v>4</v>
      </c>
      <c r="H1389">
        <v>1.286428571428555E-2</v>
      </c>
      <c r="I1389">
        <v>0.32160714285713882</v>
      </c>
      <c r="J1389">
        <v>1.286428571428555E-2</v>
      </c>
      <c r="K1389">
        <f>_xlfn.NORM.DIST(Table2[[#This Row],[Bias_RF]],AVERAGE(Table2[Bias_RF]),_xlfn.STDEV.P(Table2[Bias_RF]),FALSE)</f>
        <v>0.35900842926019383</v>
      </c>
      <c r="L1389">
        <f>VLOOKUP(Table2[[#This Row],[Key]],[1]!Table1[#Data],7,0)</f>
        <v>4.0982942006485601</v>
      </c>
      <c r="M1389">
        <f>VLOOKUP(Table2[[#This Row],[Key]],[1]!Table1[#Data],8,0)</f>
        <v>3.7999999999999901</v>
      </c>
      <c r="N1389">
        <f>Table2[[#This Row],[Auto Arima]]-Table2[[#This Row],[Actual]]</f>
        <v>9.8294200648560093E-2</v>
      </c>
      <c r="O1389">
        <f>_xlfn.NORM.DIST(Table2[[#This Row],[Bias_Arima]],AVERAGE(Table2[Bias_Arima]),_xlfn.STDEV.P(Table2[Bias_Arima]),FALSE)</f>
        <v>0.61293468713420396</v>
      </c>
      <c r="P1389">
        <f>Table2[[#This Row],[WA]]-Table2[[#This Row],[Actual]]</f>
        <v>-0.20000000000000995</v>
      </c>
      <c r="Q1389">
        <f>_xlfn.NORM.DIST(Table2[[#This Row],[Bias_WA]],AVERAGE(Table2[Bias_WA]),_xlfn.STDEV.P(Table2[Bias_WA]),FALSE)</f>
        <v>0.53539486850279405</v>
      </c>
      <c r="R1389">
        <f>ABS(Table2[[#This Row],[Bias_Arima]])</f>
        <v>9.8294200648560093E-2</v>
      </c>
      <c r="S1389">
        <f>ABS(Table2[[#This Row],[Bias_WA]])</f>
        <v>0.20000000000000995</v>
      </c>
    </row>
    <row r="1390" spans="1:19" x14ac:dyDescent="0.2">
      <c r="A139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diensten2020320214</v>
      </c>
      <c r="B1390" t="s">
        <v>32</v>
      </c>
      <c r="C1390" s="3">
        <v>44013</v>
      </c>
      <c r="D1390" s="3">
        <v>44470</v>
      </c>
      <c r="E1390">
        <v>5</v>
      </c>
      <c r="F1390">
        <v>4.1841333333333326</v>
      </c>
      <c r="G1390">
        <v>4.7</v>
      </c>
      <c r="H1390">
        <v>0.51586666666666758</v>
      </c>
      <c r="I1390">
        <v>10.975886524822711</v>
      </c>
      <c r="J1390">
        <v>-0.51586666666666758</v>
      </c>
      <c r="K1390">
        <f>_xlfn.NORM.DIST(Table2[[#This Row],[Bias_RF]],AVERAGE(Table2[Bias_RF]),_xlfn.STDEV.P(Table2[Bias_RF]),FALSE)</f>
        <v>0.53556692710862608</v>
      </c>
      <c r="L1390">
        <f>VLOOKUP(Table2[[#This Row],[Key]],[1]!Table1[#Data],7,0)</f>
        <v>4.3713207612634397</v>
      </c>
      <c r="M1390">
        <f>VLOOKUP(Table2[[#This Row],[Key]],[1]!Table1[#Data],8,0)</f>
        <v>3.93333333333333</v>
      </c>
      <c r="N1390">
        <f>Table2[[#This Row],[Auto Arima]]-Table2[[#This Row],[Actual]]</f>
        <v>-0.32867923873656046</v>
      </c>
      <c r="O1390">
        <f>_xlfn.NORM.DIST(Table2[[#This Row],[Bias_Arima]],AVERAGE(Table2[Bias_Arima]),_xlfn.STDEV.P(Table2[Bias_Arima]),FALSE)</f>
        <v>0.65652822857554327</v>
      </c>
      <c r="P1390">
        <f>Table2[[#This Row],[WA]]-Table2[[#This Row],[Actual]]</f>
        <v>-0.76666666666667016</v>
      </c>
      <c r="Q1390">
        <f>_xlfn.NORM.DIST(Table2[[#This Row],[Bias_WA]],AVERAGE(Table2[Bias_WA]),_xlfn.STDEV.P(Table2[Bias_WA]),FALSE)</f>
        <v>0.68946556572687312</v>
      </c>
      <c r="R1390">
        <f>ABS(Table2[[#This Row],[Bias_Arima]])</f>
        <v>0.32867923873656046</v>
      </c>
      <c r="S1390">
        <f>ABS(Table2[[#This Row],[Bias_WA]])</f>
        <v>0.76666666666667016</v>
      </c>
    </row>
    <row r="1391" spans="1:19" x14ac:dyDescent="0.2">
      <c r="A139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diensten2020320221</v>
      </c>
      <c r="B1391" t="s">
        <v>32</v>
      </c>
      <c r="C1391" s="3">
        <v>44013</v>
      </c>
      <c r="D1391" s="3">
        <v>44562</v>
      </c>
      <c r="E1391">
        <v>6</v>
      </c>
      <c r="F1391">
        <v>4.1759499999999994</v>
      </c>
      <c r="G1391">
        <v>5.5</v>
      </c>
      <c r="H1391">
        <v>1.3240500000000011</v>
      </c>
      <c r="I1391">
        <v>24.073636363636371</v>
      </c>
      <c r="J1391">
        <v>-1.3240500000000011</v>
      </c>
      <c r="K1391">
        <f>_xlfn.NORM.DIST(Table2[[#This Row],[Bias_RF]],AVERAGE(Table2[Bias_RF]),_xlfn.STDEV.P(Table2[Bias_RF]),FALSE)</f>
        <v>0.35946596684373766</v>
      </c>
      <c r="L1391">
        <f>VLOOKUP(Table2[[#This Row],[Key]],[1]!Table1[#Data],7,0)</f>
        <v>4.70510771770223</v>
      </c>
      <c r="M1391">
        <f>VLOOKUP(Table2[[#This Row],[Key]],[1]!Table1[#Data],8,0)</f>
        <v>4.36666666666666</v>
      </c>
      <c r="N1391">
        <f>Table2[[#This Row],[Auto Arima]]-Table2[[#This Row],[Actual]]</f>
        <v>-0.79489228229776998</v>
      </c>
      <c r="O1391">
        <f>_xlfn.NORM.DIST(Table2[[#This Row],[Bias_Arima]],AVERAGE(Table2[Bias_Arima]),_xlfn.STDEV.P(Table2[Bias_Arima]),FALSE)</f>
        <v>0.38584527075522257</v>
      </c>
      <c r="P1391">
        <f>Table2[[#This Row],[WA]]-Table2[[#This Row],[Actual]]</f>
        <v>-1.13333333333334</v>
      </c>
      <c r="Q1391">
        <f>_xlfn.NORM.DIST(Table2[[#This Row],[Bias_WA]],AVERAGE(Table2[Bias_WA]),_xlfn.STDEV.P(Table2[Bias_WA]),FALSE)</f>
        <v>0.47052942526408204</v>
      </c>
      <c r="R1391">
        <f>ABS(Table2[[#This Row],[Bias_Arima]])</f>
        <v>0.79489228229776998</v>
      </c>
      <c r="S1391">
        <f>ABS(Table2[[#This Row],[Bias_WA]])</f>
        <v>1.13333333333334</v>
      </c>
    </row>
    <row r="1392" spans="1:19" x14ac:dyDescent="0.2">
      <c r="A139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diensten2020320222</v>
      </c>
      <c r="B1392" t="s">
        <v>32</v>
      </c>
      <c r="C1392" s="3">
        <v>44013</v>
      </c>
      <c r="D1392" s="3">
        <v>44652</v>
      </c>
      <c r="E1392">
        <v>7</v>
      </c>
      <c r="F1392">
        <v>4.1673833333333334</v>
      </c>
      <c r="G1392">
        <v>4.7</v>
      </c>
      <c r="H1392">
        <v>0.53261666666666763</v>
      </c>
      <c r="I1392">
        <v>11.332269503546121</v>
      </c>
      <c r="J1392">
        <v>-0.53261666666666763</v>
      </c>
      <c r="K1392">
        <f>_xlfn.NORM.DIST(Table2[[#This Row],[Bias_RF]],AVERAGE(Table2[Bias_RF]),_xlfn.STDEV.P(Table2[Bias_RF]),FALSE)</f>
        <v>0.53778317024805378</v>
      </c>
      <c r="L1392">
        <f>VLOOKUP(Table2[[#This Row],[Key]],[1]!Table1[#Data],7,0)</f>
        <v>4.1685522603991396</v>
      </c>
      <c r="M1392">
        <f>VLOOKUP(Table2[[#This Row],[Key]],[1]!Table1[#Data],8,0)</f>
        <v>3.8</v>
      </c>
      <c r="N1392">
        <f>Table2[[#This Row],[Auto Arima]]-Table2[[#This Row],[Actual]]</f>
        <v>-0.53144773960086056</v>
      </c>
      <c r="O1392">
        <f>_xlfn.NORM.DIST(Table2[[#This Row],[Bias_Arima]],AVERAGE(Table2[Bias_Arima]),_xlfn.STDEV.P(Table2[Bias_Arima]),FALSE)</f>
        <v>0.56317956645786915</v>
      </c>
      <c r="P1392">
        <f>Table2[[#This Row],[WA]]-Table2[[#This Row],[Actual]]</f>
        <v>-0.90000000000000036</v>
      </c>
      <c r="Q1392">
        <f>_xlfn.NORM.DIST(Table2[[#This Row],[Bias_WA]],AVERAGE(Table2[Bias_WA]),_xlfn.STDEV.P(Table2[Bias_WA]),FALSE)</f>
        <v>0.63055238523174562</v>
      </c>
      <c r="R1392">
        <f>ABS(Table2[[#This Row],[Bias_Arima]])</f>
        <v>0.53144773960086056</v>
      </c>
      <c r="S1392">
        <f>ABS(Table2[[#This Row],[Bias_WA]])</f>
        <v>0.90000000000000036</v>
      </c>
    </row>
    <row r="1393" spans="1:19" x14ac:dyDescent="0.2">
      <c r="A139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diensten2020320223</v>
      </c>
      <c r="B1393" t="s">
        <v>32</v>
      </c>
      <c r="C1393" s="3">
        <v>44013</v>
      </c>
      <c r="D1393" s="3">
        <v>44743</v>
      </c>
      <c r="E1393">
        <v>8</v>
      </c>
      <c r="F1393">
        <v>4.1673833333333334</v>
      </c>
      <c r="G1393">
        <v>4.4000000000000004</v>
      </c>
      <c r="H1393">
        <v>0.2326166666666678</v>
      </c>
      <c r="I1393">
        <v>5.2867424242424486</v>
      </c>
      <c r="J1393">
        <v>-0.2326166666666678</v>
      </c>
      <c r="K1393">
        <f>_xlfn.NORM.DIST(Table2[[#This Row],[Bias_RF]],AVERAGE(Table2[Bias_RF]),_xlfn.STDEV.P(Table2[Bias_RF]),FALSE)</f>
        <v>0.4613020365241281</v>
      </c>
      <c r="L1393">
        <f>VLOOKUP(Table2[[#This Row],[Key]],[1]!Table1[#Data],7,0)</f>
        <v>4.4373595852858401</v>
      </c>
      <c r="M1393">
        <f>VLOOKUP(Table2[[#This Row],[Key]],[1]!Table1[#Data],8,0)</f>
        <v>3.7999999999999901</v>
      </c>
      <c r="N1393">
        <f>Table2[[#This Row],[Auto Arima]]-Table2[[#This Row],[Actual]]</f>
        <v>3.7359585285839714E-2</v>
      </c>
      <c r="O1393">
        <f>_xlfn.NORM.DIST(Table2[[#This Row],[Bias_Arima]],AVERAGE(Table2[Bias_Arima]),_xlfn.STDEV.P(Table2[Bias_Arima]),FALSE)</f>
        <v>0.63941421650466235</v>
      </c>
      <c r="P1393">
        <f>Table2[[#This Row],[WA]]-Table2[[#This Row],[Actual]]</f>
        <v>-0.6000000000000103</v>
      </c>
      <c r="Q1393">
        <f>_xlfn.NORM.DIST(Table2[[#This Row],[Bias_WA]],AVERAGE(Table2[Bias_WA]),_xlfn.STDEV.P(Table2[Bias_WA]),FALSE)</f>
        <v>0.71182880125825831</v>
      </c>
      <c r="R1393">
        <f>ABS(Table2[[#This Row],[Bias_Arima]])</f>
        <v>3.7359585285839714E-2</v>
      </c>
      <c r="S1393">
        <f>ABS(Table2[[#This Row],[Bias_WA]])</f>
        <v>0.6000000000000103</v>
      </c>
    </row>
    <row r="1394" spans="1:19" x14ac:dyDescent="0.2">
      <c r="A139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diensten2020420211</v>
      </c>
      <c r="B1394" t="s">
        <v>32</v>
      </c>
      <c r="C1394" s="3">
        <v>44105</v>
      </c>
      <c r="D1394" s="3">
        <v>44197</v>
      </c>
      <c r="E1394">
        <v>1</v>
      </c>
      <c r="F1394">
        <v>4.1907928571428572</v>
      </c>
      <c r="G1394">
        <v>4.0999999999999996</v>
      </c>
      <c r="H1394">
        <v>9.0792857142857564E-2</v>
      </c>
      <c r="I1394">
        <v>2.2144599303135988</v>
      </c>
      <c r="J1394">
        <v>9.0792857142857564E-2</v>
      </c>
      <c r="K1394">
        <f>_xlfn.NORM.DIST(Table2[[#This Row],[Bias_RF]],AVERAGE(Table2[Bias_RF]),_xlfn.STDEV.P(Table2[Bias_RF]),FALSE)</f>
        <v>0.32382301357528792</v>
      </c>
      <c r="L1394">
        <f>VLOOKUP(Table2[[#This Row],[Key]],[1]!Table1[#Data],7,0)</f>
        <v>4.60456104752482</v>
      </c>
      <c r="M1394">
        <f>VLOOKUP(Table2[[#This Row],[Key]],[1]!Table1[#Data],8,0)</f>
        <v>4.36666666666666</v>
      </c>
      <c r="N1394">
        <f>Table2[[#This Row],[Auto Arima]]-Table2[[#This Row],[Actual]]</f>
        <v>0.50456104752482034</v>
      </c>
      <c r="O1394">
        <f>_xlfn.NORM.DIST(Table2[[#This Row],[Bias_Arima]],AVERAGE(Table2[Bias_Arima]),_xlfn.STDEV.P(Table2[Bias_Arima]),FALSE)</f>
        <v>0.35065313614839283</v>
      </c>
      <c r="P1394">
        <f>Table2[[#This Row],[WA]]-Table2[[#This Row],[Actual]]</f>
        <v>0.26666666666666039</v>
      </c>
      <c r="Q1394">
        <f>_xlfn.NORM.DIST(Table2[[#This Row],[Bias_WA]],AVERAGE(Table2[Bias_WA]),_xlfn.STDEV.P(Table2[Bias_WA]),FALSE)</f>
        <v>0.20149663098405823</v>
      </c>
      <c r="R1394">
        <f>ABS(Table2[[#This Row],[Bias_Arima]])</f>
        <v>0.50456104752482034</v>
      </c>
      <c r="S1394">
        <f>ABS(Table2[[#This Row],[Bias_WA]])</f>
        <v>0.26666666666666039</v>
      </c>
    </row>
    <row r="1395" spans="1:19" x14ac:dyDescent="0.2">
      <c r="A139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diensten2020420212</v>
      </c>
      <c r="B1395" t="s">
        <v>32</v>
      </c>
      <c r="C1395" s="3">
        <v>44105</v>
      </c>
      <c r="D1395" s="3">
        <v>44287</v>
      </c>
      <c r="E1395">
        <v>2</v>
      </c>
      <c r="F1395">
        <v>4.0609285714285708</v>
      </c>
      <c r="G1395">
        <v>4.0999999999999996</v>
      </c>
      <c r="H1395">
        <v>3.9071428571428868E-2</v>
      </c>
      <c r="I1395">
        <v>0.95296167247387498</v>
      </c>
      <c r="J1395">
        <v>-3.9071428571428868E-2</v>
      </c>
      <c r="K1395">
        <f>_xlfn.NORM.DIST(Table2[[#This Row],[Bias_RF]],AVERAGE(Table2[Bias_RF]),_xlfn.STDEV.P(Table2[Bias_RF]),FALSE)</f>
        <v>0.38213899209177654</v>
      </c>
      <c r="L1395">
        <f>VLOOKUP(Table2[[#This Row],[Key]],[1]!Table1[#Data],7,0)</f>
        <v>4.2761967742539397</v>
      </c>
      <c r="M1395">
        <f>VLOOKUP(Table2[[#This Row],[Key]],[1]!Table1[#Data],8,0)</f>
        <v>3.8</v>
      </c>
      <c r="N1395">
        <f>Table2[[#This Row],[Auto Arima]]-Table2[[#This Row],[Actual]]</f>
        <v>0.17619677425394009</v>
      </c>
      <c r="O1395">
        <f>_xlfn.NORM.DIST(Table2[[#This Row],[Bias_Arima]],AVERAGE(Table2[Bias_Arima]),_xlfn.STDEV.P(Table2[Bias_Arima]),FALSE)</f>
        <v>0.57159616835582883</v>
      </c>
      <c r="P1395">
        <f>Table2[[#This Row],[WA]]-Table2[[#This Row],[Actual]]</f>
        <v>-0.29999999999999982</v>
      </c>
      <c r="Q1395">
        <f>_xlfn.NORM.DIST(Table2[[#This Row],[Bias_WA]],AVERAGE(Table2[Bias_WA]),_xlfn.STDEV.P(Table2[Bias_WA]),FALSE)</f>
        <v>0.6030805375300422</v>
      </c>
      <c r="R1395">
        <f>ABS(Table2[[#This Row],[Bias_Arima]])</f>
        <v>0.17619677425394009</v>
      </c>
      <c r="S1395">
        <f>ABS(Table2[[#This Row],[Bias_WA]])</f>
        <v>0.29999999999999982</v>
      </c>
    </row>
    <row r="1396" spans="1:19" x14ac:dyDescent="0.2">
      <c r="A139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diensten2020420213</v>
      </c>
      <c r="B1396" t="s">
        <v>32</v>
      </c>
      <c r="C1396" s="3">
        <v>44105</v>
      </c>
      <c r="D1396" s="3">
        <v>44378</v>
      </c>
      <c r="E1396">
        <v>3</v>
      </c>
      <c r="F1396">
        <v>4.0571285714285716</v>
      </c>
      <c r="G1396">
        <v>4</v>
      </c>
      <c r="H1396">
        <v>5.712857142857164E-2</v>
      </c>
      <c r="I1396">
        <v>1.428214285714291</v>
      </c>
      <c r="J1396">
        <v>5.712857142857164E-2</v>
      </c>
      <c r="K1396">
        <f>_xlfn.NORM.DIST(Table2[[#This Row],[Bias_RF]],AVERAGE(Table2[Bias_RF]),_xlfn.STDEV.P(Table2[Bias_RF]),FALSE)</f>
        <v>0.33905057949619832</v>
      </c>
      <c r="L1396">
        <f>VLOOKUP(Table2[[#This Row],[Key]],[1]!Table1[#Data],7,0)</f>
        <v>4.2674738325477</v>
      </c>
      <c r="M1396">
        <f>VLOOKUP(Table2[[#This Row],[Key]],[1]!Table1[#Data],8,0)</f>
        <v>3.7999999999999901</v>
      </c>
      <c r="N1396">
        <f>Table2[[#This Row],[Auto Arima]]-Table2[[#This Row],[Actual]]</f>
        <v>0.26747383254769996</v>
      </c>
      <c r="O1396">
        <f>_xlfn.NORM.DIST(Table2[[#This Row],[Bias_Arima]],AVERAGE(Table2[Bias_Arima]),_xlfn.STDEV.P(Table2[Bias_Arima]),FALSE)</f>
        <v>0.51497900170214295</v>
      </c>
      <c r="P1396">
        <f>Table2[[#This Row],[WA]]-Table2[[#This Row],[Actual]]</f>
        <v>-0.20000000000000995</v>
      </c>
      <c r="Q1396">
        <f>_xlfn.NORM.DIST(Table2[[#This Row],[Bias_WA]],AVERAGE(Table2[Bias_WA]),_xlfn.STDEV.P(Table2[Bias_WA]),FALSE)</f>
        <v>0.53539486850279405</v>
      </c>
      <c r="R1396">
        <f>ABS(Table2[[#This Row],[Bias_Arima]])</f>
        <v>0.26747383254769996</v>
      </c>
      <c r="S1396">
        <f>ABS(Table2[[#This Row],[Bias_WA]])</f>
        <v>0.20000000000000995</v>
      </c>
    </row>
    <row r="1397" spans="1:19" x14ac:dyDescent="0.2">
      <c r="A139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diensten2020420214</v>
      </c>
      <c r="B1397" t="s">
        <v>32</v>
      </c>
      <c r="C1397" s="3">
        <v>44105</v>
      </c>
      <c r="D1397" s="3">
        <v>44470</v>
      </c>
      <c r="E1397">
        <v>4</v>
      </c>
      <c r="F1397">
        <v>4.2029714285714288</v>
      </c>
      <c r="G1397">
        <v>4.7</v>
      </c>
      <c r="H1397">
        <v>0.49702857142857138</v>
      </c>
      <c r="I1397">
        <v>10.57507598784194</v>
      </c>
      <c r="J1397">
        <v>-0.49702857142857138</v>
      </c>
      <c r="K1397">
        <f>_xlfn.NORM.DIST(Table2[[#This Row],[Bias_RF]],AVERAGE(Table2[Bias_RF]),_xlfn.STDEV.P(Table2[Bias_RF]),FALSE)</f>
        <v>0.53275131028930545</v>
      </c>
      <c r="L1397">
        <f>VLOOKUP(Table2[[#This Row],[Key]],[1]!Table1[#Data],7,0)</f>
        <v>4.6719855788951499</v>
      </c>
      <c r="M1397">
        <f>VLOOKUP(Table2[[#This Row],[Key]],[1]!Table1[#Data],8,0)</f>
        <v>4.1666666666666599</v>
      </c>
      <c r="N1397">
        <f>Table2[[#This Row],[Auto Arima]]-Table2[[#This Row],[Actual]]</f>
        <v>-2.8014421104850307E-2</v>
      </c>
      <c r="O1397">
        <f>_xlfn.NORM.DIST(Table2[[#This Row],[Bias_Arima]],AVERAGE(Table2[Bias_Arima]),_xlfn.STDEV.P(Table2[Bias_Arima]),FALSE)</f>
        <v>0.66109681593425929</v>
      </c>
      <c r="P1397">
        <f>Table2[[#This Row],[WA]]-Table2[[#This Row],[Actual]]</f>
        <v>-0.53333333333334032</v>
      </c>
      <c r="Q1397">
        <f>_xlfn.NORM.DIST(Table2[[#This Row],[Bias_WA]],AVERAGE(Table2[Bias_WA]),_xlfn.STDEV.P(Table2[Bias_WA]),FALSE)</f>
        <v>0.70331215638132427</v>
      </c>
      <c r="R1397">
        <f>ABS(Table2[[#This Row],[Bias_Arima]])</f>
        <v>2.8014421104850307E-2</v>
      </c>
      <c r="S1397">
        <f>ABS(Table2[[#This Row],[Bias_WA]])</f>
        <v>0.53333333333334032</v>
      </c>
    </row>
    <row r="1398" spans="1:19" x14ac:dyDescent="0.2">
      <c r="A139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diensten2020420221</v>
      </c>
      <c r="B1398" t="s">
        <v>32</v>
      </c>
      <c r="C1398" s="3">
        <v>44105</v>
      </c>
      <c r="D1398" s="3">
        <v>44562</v>
      </c>
      <c r="E1398">
        <v>5</v>
      </c>
      <c r="F1398">
        <v>4.241654761904762</v>
      </c>
      <c r="G1398">
        <v>5.5</v>
      </c>
      <c r="H1398">
        <v>1.258345238095238</v>
      </c>
      <c r="I1398">
        <v>22.879004329004331</v>
      </c>
      <c r="J1398">
        <v>-1.258345238095238</v>
      </c>
      <c r="K1398">
        <f>_xlfn.NORM.DIST(Table2[[#This Row],[Bias_RF]],AVERAGE(Table2[Bias_RF]),_xlfn.STDEV.P(Table2[Bias_RF]),FALSE)</f>
        <v>0.38863500257269928</v>
      </c>
      <c r="L1398">
        <f>VLOOKUP(Table2[[#This Row],[Key]],[1]!Table1[#Data],7,0)</f>
        <v>4.9882604066896103</v>
      </c>
      <c r="M1398">
        <f>VLOOKUP(Table2[[#This Row],[Key]],[1]!Table1[#Data],8,0)</f>
        <v>4.36666666666666</v>
      </c>
      <c r="N1398">
        <f>Table2[[#This Row],[Auto Arima]]-Table2[[#This Row],[Actual]]</f>
        <v>-0.51173959331038965</v>
      </c>
      <c r="O1398">
        <f>_xlfn.NORM.DIST(Table2[[#This Row],[Bias_Arima]],AVERAGE(Table2[Bias_Arima]),_xlfn.STDEV.P(Table2[Bias_Arima]),FALSE)</f>
        <v>0.5746494421019368</v>
      </c>
      <c r="P1398">
        <f>Table2[[#This Row],[WA]]-Table2[[#This Row],[Actual]]</f>
        <v>-1.13333333333334</v>
      </c>
      <c r="Q1398">
        <f>_xlfn.NORM.DIST(Table2[[#This Row],[Bias_WA]],AVERAGE(Table2[Bias_WA]),_xlfn.STDEV.P(Table2[Bias_WA]),FALSE)</f>
        <v>0.47052942526408204</v>
      </c>
      <c r="R1398">
        <f>ABS(Table2[[#This Row],[Bias_Arima]])</f>
        <v>0.51173959331038965</v>
      </c>
      <c r="S1398">
        <f>ABS(Table2[[#This Row],[Bias_WA]])</f>
        <v>1.13333333333334</v>
      </c>
    </row>
    <row r="1399" spans="1:19" x14ac:dyDescent="0.2">
      <c r="A139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diensten2020420222</v>
      </c>
      <c r="B1399" t="s">
        <v>32</v>
      </c>
      <c r="C1399" s="3">
        <v>44105</v>
      </c>
      <c r="D1399" s="3">
        <v>44652</v>
      </c>
      <c r="E1399">
        <v>6</v>
      </c>
      <c r="F1399">
        <v>4.2333000000000007</v>
      </c>
      <c r="G1399">
        <v>4.7</v>
      </c>
      <c r="H1399">
        <v>0.46669999999999939</v>
      </c>
      <c r="I1399">
        <v>9.929787234042541</v>
      </c>
      <c r="J1399">
        <v>-0.46669999999999939</v>
      </c>
      <c r="K1399">
        <f>_xlfn.NORM.DIST(Table2[[#This Row],[Bias_RF]],AVERAGE(Table2[Bias_RF]),_xlfn.STDEV.P(Table2[Bias_RF]),FALSE)</f>
        <v>0.52751346994830284</v>
      </c>
      <c r="L1399">
        <f>VLOOKUP(Table2[[#This Row],[Key]],[1]!Table1[#Data],7,0)</f>
        <v>4.5565316871900796</v>
      </c>
      <c r="M1399">
        <f>VLOOKUP(Table2[[#This Row],[Key]],[1]!Table1[#Data],8,0)</f>
        <v>3.8</v>
      </c>
      <c r="N1399">
        <f>Table2[[#This Row],[Auto Arima]]-Table2[[#This Row],[Actual]]</f>
        <v>-0.14346831280992056</v>
      </c>
      <c r="O1399">
        <f>_xlfn.NORM.DIST(Table2[[#This Row],[Bias_Arima]],AVERAGE(Table2[Bias_Arima]),_xlfn.STDEV.P(Table2[Bias_Arima]),FALSE)</f>
        <v>0.68019832845621142</v>
      </c>
      <c r="P1399">
        <f>Table2[[#This Row],[WA]]-Table2[[#This Row],[Actual]]</f>
        <v>-0.90000000000000036</v>
      </c>
      <c r="Q1399">
        <f>_xlfn.NORM.DIST(Table2[[#This Row],[Bias_WA]],AVERAGE(Table2[Bias_WA]),_xlfn.STDEV.P(Table2[Bias_WA]),FALSE)</f>
        <v>0.63055238523174562</v>
      </c>
      <c r="R1399">
        <f>ABS(Table2[[#This Row],[Bias_Arima]])</f>
        <v>0.14346831280992056</v>
      </c>
      <c r="S1399">
        <f>ABS(Table2[[#This Row],[Bias_WA]])</f>
        <v>0.90000000000000036</v>
      </c>
    </row>
    <row r="1400" spans="1:19" x14ac:dyDescent="0.2">
      <c r="A140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diensten2020420223</v>
      </c>
      <c r="B1400" t="s">
        <v>32</v>
      </c>
      <c r="C1400" s="3">
        <v>44105</v>
      </c>
      <c r="D1400" s="3">
        <v>44743</v>
      </c>
      <c r="E1400">
        <v>7</v>
      </c>
      <c r="F1400">
        <v>4.2333000000000007</v>
      </c>
      <c r="G1400">
        <v>4.4000000000000004</v>
      </c>
      <c r="H1400">
        <v>0.1666999999999996</v>
      </c>
      <c r="I1400">
        <v>3.7886363636363551</v>
      </c>
      <c r="J1400">
        <v>-0.1666999999999996</v>
      </c>
      <c r="K1400">
        <f>_xlfn.NORM.DIST(Table2[[#This Row],[Bias_RF]],AVERAGE(Table2[Bias_RF]),_xlfn.STDEV.P(Table2[Bias_RF]),FALSE)</f>
        <v>0.43606802849399318</v>
      </c>
      <c r="L1400">
        <f>VLOOKUP(Table2[[#This Row],[Key]],[1]!Table1[#Data],7,0)</f>
        <v>4.5500805298695104</v>
      </c>
      <c r="M1400">
        <f>VLOOKUP(Table2[[#This Row],[Key]],[1]!Table1[#Data],8,0)</f>
        <v>3.7999999999999901</v>
      </c>
      <c r="N1400">
        <f>Table2[[#This Row],[Auto Arima]]-Table2[[#This Row],[Actual]]</f>
        <v>0.15008052986951004</v>
      </c>
      <c r="O1400">
        <f>_xlfn.NORM.DIST(Table2[[#This Row],[Bias_Arima]],AVERAGE(Table2[Bias_Arima]),_xlfn.STDEV.P(Table2[Bias_Arima]),FALSE)</f>
        <v>0.58628807151709139</v>
      </c>
      <c r="P1400">
        <f>Table2[[#This Row],[WA]]-Table2[[#This Row],[Actual]]</f>
        <v>-0.6000000000000103</v>
      </c>
      <c r="Q1400">
        <f>_xlfn.NORM.DIST(Table2[[#This Row],[Bias_WA]],AVERAGE(Table2[Bias_WA]),_xlfn.STDEV.P(Table2[Bias_WA]),FALSE)</f>
        <v>0.71182880125825831</v>
      </c>
      <c r="R1400">
        <f>ABS(Table2[[#This Row],[Bias_Arima]])</f>
        <v>0.15008052986951004</v>
      </c>
      <c r="S1400">
        <f>ABS(Table2[[#This Row],[Bias_WA]])</f>
        <v>0.6000000000000103</v>
      </c>
    </row>
    <row r="1401" spans="1:19" x14ac:dyDescent="0.2">
      <c r="A140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diensten2020420224</v>
      </c>
      <c r="B1401" t="s">
        <v>32</v>
      </c>
      <c r="C1401" s="3">
        <v>44105</v>
      </c>
      <c r="D1401" s="3">
        <v>44835</v>
      </c>
      <c r="E1401">
        <v>8</v>
      </c>
      <c r="F1401">
        <v>4.2333000000000007</v>
      </c>
      <c r="G1401">
        <v>5</v>
      </c>
      <c r="H1401">
        <v>0.76669999999999927</v>
      </c>
      <c r="I1401">
        <v>15.333999999999991</v>
      </c>
      <c r="J1401">
        <v>-0.76669999999999927</v>
      </c>
      <c r="K1401">
        <f>_xlfn.NORM.DIST(Table2[[#This Row],[Bias_RF]],AVERAGE(Table2[Bias_RF]),_xlfn.STDEV.P(Table2[Bias_RF]),FALSE)</f>
        <v>0.53930205731845626</v>
      </c>
      <c r="L1401">
        <f>VLOOKUP(Table2[[#This Row],[Key]],[1]!Table1[#Data],7,0)</f>
        <v>4.8591588876509597</v>
      </c>
      <c r="M1401">
        <f>VLOOKUP(Table2[[#This Row],[Key]],[1]!Table1[#Data],8,0)</f>
        <v>4.1666666666666599</v>
      </c>
      <c r="N1401">
        <f>Table2[[#This Row],[Auto Arima]]-Table2[[#This Row],[Actual]]</f>
        <v>-0.14084111234904029</v>
      </c>
      <c r="O1401">
        <f>_xlfn.NORM.DIST(Table2[[#This Row],[Bias_Arima]],AVERAGE(Table2[Bias_Arima]),_xlfn.STDEV.P(Table2[Bias_Arima]),FALSE)</f>
        <v>0.68005114646997111</v>
      </c>
      <c r="P1401">
        <f>Table2[[#This Row],[WA]]-Table2[[#This Row],[Actual]]</f>
        <v>-0.83333333333334014</v>
      </c>
      <c r="Q1401">
        <f>_xlfn.NORM.DIST(Table2[[#This Row],[Bias_WA]],AVERAGE(Table2[Bias_WA]),_xlfn.STDEV.P(Table2[Bias_WA]),FALSE)</f>
        <v>0.6640408072851165</v>
      </c>
      <c r="R1401">
        <f>ABS(Table2[[#This Row],[Bias_Arima]])</f>
        <v>0.14084111234904029</v>
      </c>
      <c r="S1401">
        <f>ABS(Table2[[#This Row],[Bias_WA]])</f>
        <v>0.83333333333334014</v>
      </c>
    </row>
    <row r="1402" spans="1:19" x14ac:dyDescent="0.2">
      <c r="A140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diensten2021120212</v>
      </c>
      <c r="B1402" t="s">
        <v>32</v>
      </c>
      <c r="C1402" s="3">
        <v>44197</v>
      </c>
      <c r="D1402" s="3">
        <v>44287</v>
      </c>
      <c r="E1402">
        <v>1</v>
      </c>
      <c r="F1402">
        <v>4.0795309523809529</v>
      </c>
      <c r="G1402">
        <v>4.0999999999999996</v>
      </c>
      <c r="H1402">
        <v>2.046904761904678E-2</v>
      </c>
      <c r="I1402">
        <v>0.49924506387918971</v>
      </c>
      <c r="J1402">
        <v>-2.046904761904678E-2</v>
      </c>
      <c r="K1402">
        <f>_xlfn.NORM.DIST(Table2[[#This Row],[Bias_RF]],AVERAGE(Table2[Bias_RF]),_xlfn.STDEV.P(Table2[Bias_RF]),FALSE)</f>
        <v>0.37390426733675253</v>
      </c>
      <c r="L1402">
        <f>VLOOKUP(Table2[[#This Row],[Key]],[1]!Table1[#Data],7,0)</f>
        <v>4.6242037489566696</v>
      </c>
      <c r="M1402">
        <f>VLOOKUP(Table2[[#This Row],[Key]],[1]!Table1[#Data],8,0)</f>
        <v>3.8</v>
      </c>
      <c r="N1402">
        <f>Table2[[#This Row],[Auto Arima]]-Table2[[#This Row],[Actual]]</f>
        <v>0.52420374895666999</v>
      </c>
      <c r="O1402">
        <f>_xlfn.NORM.DIST(Table2[[#This Row],[Bias_Arima]],AVERAGE(Table2[Bias_Arima]),_xlfn.STDEV.P(Table2[Bias_Arima]),FALSE)</f>
        <v>0.33717780502664502</v>
      </c>
      <c r="P1402">
        <f>Table2[[#This Row],[WA]]-Table2[[#This Row],[Actual]]</f>
        <v>-0.29999999999999982</v>
      </c>
      <c r="Q1402">
        <f>_xlfn.NORM.DIST(Table2[[#This Row],[Bias_WA]],AVERAGE(Table2[Bias_WA]),_xlfn.STDEV.P(Table2[Bias_WA]),FALSE)</f>
        <v>0.6030805375300422</v>
      </c>
      <c r="R1402">
        <f>ABS(Table2[[#This Row],[Bias_Arima]])</f>
        <v>0.52420374895666999</v>
      </c>
      <c r="S1402">
        <f>ABS(Table2[[#This Row],[Bias_WA]])</f>
        <v>0.29999999999999982</v>
      </c>
    </row>
    <row r="1403" spans="1:19" x14ac:dyDescent="0.2">
      <c r="A140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diensten2021120213</v>
      </c>
      <c r="B1403" t="s">
        <v>32</v>
      </c>
      <c r="C1403" s="3">
        <v>44197</v>
      </c>
      <c r="D1403" s="3">
        <v>44378</v>
      </c>
      <c r="E1403">
        <v>2</v>
      </c>
      <c r="F1403">
        <v>4.0777309523809544</v>
      </c>
      <c r="G1403">
        <v>4</v>
      </c>
      <c r="H1403">
        <v>7.7730952380953511E-2</v>
      </c>
      <c r="I1403">
        <v>1.943273809523838</v>
      </c>
      <c r="J1403">
        <v>7.7730952380953511E-2</v>
      </c>
      <c r="K1403">
        <f>_xlfn.NORM.DIST(Table2[[#This Row],[Bias_RF]],AVERAGE(Table2[Bias_RF]),_xlfn.STDEV.P(Table2[Bias_RF]),FALSE)</f>
        <v>0.32973139155082487</v>
      </c>
      <c r="L1403">
        <f>VLOOKUP(Table2[[#This Row],[Key]],[1]!Table1[#Data],7,0)</f>
        <v>4.5606784973837202</v>
      </c>
      <c r="M1403">
        <f>VLOOKUP(Table2[[#This Row],[Key]],[1]!Table1[#Data],8,0)</f>
        <v>3.7999999999999901</v>
      </c>
      <c r="N1403">
        <f>Table2[[#This Row],[Auto Arima]]-Table2[[#This Row],[Actual]]</f>
        <v>0.56067849738372022</v>
      </c>
      <c r="O1403">
        <f>_xlfn.NORM.DIST(Table2[[#This Row],[Bias_Arima]],AVERAGE(Table2[Bias_Arima]),_xlfn.STDEV.P(Table2[Bias_Arima]),FALSE)</f>
        <v>0.31258047065439715</v>
      </c>
      <c r="P1403">
        <f>Table2[[#This Row],[WA]]-Table2[[#This Row],[Actual]]</f>
        <v>-0.20000000000000995</v>
      </c>
      <c r="Q1403">
        <f>_xlfn.NORM.DIST(Table2[[#This Row],[Bias_WA]],AVERAGE(Table2[Bias_WA]),_xlfn.STDEV.P(Table2[Bias_WA]),FALSE)</f>
        <v>0.53539486850279405</v>
      </c>
      <c r="R1403">
        <f>ABS(Table2[[#This Row],[Bias_Arima]])</f>
        <v>0.56067849738372022</v>
      </c>
      <c r="S1403">
        <f>ABS(Table2[[#This Row],[Bias_WA]])</f>
        <v>0.20000000000000995</v>
      </c>
    </row>
    <row r="1404" spans="1:19" x14ac:dyDescent="0.2">
      <c r="A140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diensten2021120214</v>
      </c>
      <c r="B1404" t="s">
        <v>32</v>
      </c>
      <c r="C1404" s="3">
        <v>44197</v>
      </c>
      <c r="D1404" s="3">
        <v>44470</v>
      </c>
      <c r="E1404">
        <v>3</v>
      </c>
      <c r="F1404">
        <v>4.1842738095238108</v>
      </c>
      <c r="G1404">
        <v>4.7</v>
      </c>
      <c r="H1404">
        <v>0.51572619047618939</v>
      </c>
      <c r="I1404">
        <v>10.97289766970616</v>
      </c>
      <c r="J1404">
        <v>-0.51572619047618939</v>
      </c>
      <c r="K1404">
        <f>_xlfn.NORM.DIST(Table2[[#This Row],[Bias_RF]],AVERAGE(Table2[Bias_RF]),_xlfn.STDEV.P(Table2[Bias_RF]),FALSE)</f>
        <v>0.53554719102636139</v>
      </c>
      <c r="L1404">
        <f>VLOOKUP(Table2[[#This Row],[Key]],[1]!Table1[#Data],7,0)</f>
        <v>4.7124459544444797</v>
      </c>
      <c r="M1404">
        <f>VLOOKUP(Table2[[#This Row],[Key]],[1]!Table1[#Data],8,0)</f>
        <v>4.1666666666666599</v>
      </c>
      <c r="N1404">
        <f>Table2[[#This Row],[Auto Arima]]-Table2[[#This Row],[Actual]]</f>
        <v>1.244595444447949E-2</v>
      </c>
      <c r="O1404">
        <f>_xlfn.NORM.DIST(Table2[[#This Row],[Bias_Arima]],AVERAGE(Table2[Bias_Arima]),_xlfn.STDEV.P(Table2[Bias_Arima]),FALSE)</f>
        <v>0.6485437064493641</v>
      </c>
      <c r="P1404">
        <f>Table2[[#This Row],[WA]]-Table2[[#This Row],[Actual]]</f>
        <v>-0.53333333333334032</v>
      </c>
      <c r="Q1404">
        <f>_xlfn.NORM.DIST(Table2[[#This Row],[Bias_WA]],AVERAGE(Table2[Bias_WA]),_xlfn.STDEV.P(Table2[Bias_WA]),FALSE)</f>
        <v>0.70331215638132427</v>
      </c>
      <c r="R1404">
        <f>ABS(Table2[[#This Row],[Bias_Arima]])</f>
        <v>1.244595444447949E-2</v>
      </c>
      <c r="S1404">
        <f>ABS(Table2[[#This Row],[Bias_WA]])</f>
        <v>0.53333333333334032</v>
      </c>
    </row>
    <row r="1405" spans="1:19" x14ac:dyDescent="0.2">
      <c r="A140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diensten2021120221</v>
      </c>
      <c r="B1405" t="s">
        <v>32</v>
      </c>
      <c r="C1405" s="3">
        <v>44197</v>
      </c>
      <c r="D1405" s="3">
        <v>44562</v>
      </c>
      <c r="E1405">
        <v>4</v>
      </c>
      <c r="F1405">
        <v>4.2304166666666667</v>
      </c>
      <c r="G1405">
        <v>5.5</v>
      </c>
      <c r="H1405">
        <v>1.2695833333333331</v>
      </c>
      <c r="I1405">
        <v>23.083333333333329</v>
      </c>
      <c r="J1405">
        <v>-1.2695833333333331</v>
      </c>
      <c r="K1405">
        <f>_xlfn.NORM.DIST(Table2[[#This Row],[Bias_RF]],AVERAGE(Table2[Bias_RF]),_xlfn.STDEV.P(Table2[Bias_RF]),FALSE)</f>
        <v>0.38370274923571424</v>
      </c>
      <c r="L1405">
        <f>VLOOKUP(Table2[[#This Row],[Key]],[1]!Table1[#Data],7,0)</f>
        <v>5.0298690953543002</v>
      </c>
      <c r="M1405">
        <f>VLOOKUP(Table2[[#This Row],[Key]],[1]!Table1[#Data],8,0)</f>
        <v>4.2666666666666604</v>
      </c>
      <c r="N1405">
        <f>Table2[[#This Row],[Auto Arima]]-Table2[[#This Row],[Actual]]</f>
        <v>-0.47013090464569984</v>
      </c>
      <c r="O1405">
        <f>_xlfn.NORM.DIST(Table2[[#This Row],[Bias_Arima]],AVERAGE(Table2[Bias_Arima]),_xlfn.STDEV.P(Table2[Bias_Arima]),FALSE)</f>
        <v>0.5974138695357295</v>
      </c>
      <c r="P1405">
        <f>Table2[[#This Row],[WA]]-Table2[[#This Row],[Actual]]</f>
        <v>-1.2333333333333396</v>
      </c>
      <c r="Q1405">
        <f>_xlfn.NORM.DIST(Table2[[#This Row],[Bias_WA]],AVERAGE(Table2[Bias_WA]),_xlfn.STDEV.P(Table2[Bias_WA]),FALSE)</f>
        <v>0.39356496694449555</v>
      </c>
      <c r="R1405">
        <f>ABS(Table2[[#This Row],[Bias_Arima]])</f>
        <v>0.47013090464569984</v>
      </c>
      <c r="S1405">
        <f>ABS(Table2[[#This Row],[Bias_WA]])</f>
        <v>1.2333333333333396</v>
      </c>
    </row>
    <row r="1406" spans="1:19" x14ac:dyDescent="0.2">
      <c r="A140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diensten2021120222</v>
      </c>
      <c r="B1406" t="s">
        <v>32</v>
      </c>
      <c r="C1406" s="3">
        <v>44197</v>
      </c>
      <c r="D1406" s="3">
        <v>44652</v>
      </c>
      <c r="E1406">
        <v>5</v>
      </c>
      <c r="F1406">
        <v>4.2159619047619046</v>
      </c>
      <c r="G1406">
        <v>4.7</v>
      </c>
      <c r="H1406">
        <v>0.4840380952380956</v>
      </c>
      <c r="I1406">
        <v>10.298682877406289</v>
      </c>
      <c r="J1406">
        <v>-0.4840380952380956</v>
      </c>
      <c r="K1406">
        <f>_xlfn.NORM.DIST(Table2[[#This Row],[Bias_RF]],AVERAGE(Table2[Bias_RF]),_xlfn.STDEV.P(Table2[Bias_RF]),FALSE)</f>
        <v>0.53061318978044847</v>
      </c>
      <c r="L1406">
        <f>VLOOKUP(Table2[[#This Row],[Key]],[1]!Table1[#Data],7,0)</f>
        <v>5.0776402538083998</v>
      </c>
      <c r="M1406">
        <f>VLOOKUP(Table2[[#This Row],[Key]],[1]!Table1[#Data],8,0)</f>
        <v>3.8</v>
      </c>
      <c r="N1406">
        <f>Table2[[#This Row],[Auto Arima]]-Table2[[#This Row],[Actual]]</f>
        <v>0.37764025380839961</v>
      </c>
      <c r="O1406">
        <f>_xlfn.NORM.DIST(Table2[[#This Row],[Bias_Arima]],AVERAGE(Table2[Bias_Arima]),_xlfn.STDEV.P(Table2[Bias_Arima]),FALSE)</f>
        <v>0.43961898050037107</v>
      </c>
      <c r="P1406">
        <f>Table2[[#This Row],[WA]]-Table2[[#This Row],[Actual]]</f>
        <v>-0.90000000000000036</v>
      </c>
      <c r="Q1406">
        <f>_xlfn.NORM.DIST(Table2[[#This Row],[Bias_WA]],AVERAGE(Table2[Bias_WA]),_xlfn.STDEV.P(Table2[Bias_WA]),FALSE)</f>
        <v>0.63055238523174562</v>
      </c>
      <c r="R1406">
        <f>ABS(Table2[[#This Row],[Bias_Arima]])</f>
        <v>0.37764025380839961</v>
      </c>
      <c r="S1406">
        <f>ABS(Table2[[#This Row],[Bias_WA]])</f>
        <v>0.90000000000000036</v>
      </c>
    </row>
    <row r="1407" spans="1:19" x14ac:dyDescent="0.2">
      <c r="A140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diensten2021120223</v>
      </c>
      <c r="B1407" t="s">
        <v>32</v>
      </c>
      <c r="C1407" s="3">
        <v>44197</v>
      </c>
      <c r="D1407" s="3">
        <v>44743</v>
      </c>
      <c r="E1407">
        <v>6</v>
      </c>
      <c r="F1407">
        <v>4.2054619047619051</v>
      </c>
      <c r="G1407">
        <v>4.4000000000000004</v>
      </c>
      <c r="H1407">
        <v>0.19453809523809529</v>
      </c>
      <c r="I1407">
        <v>4.4213203463203472</v>
      </c>
      <c r="J1407">
        <v>-0.19453809523809529</v>
      </c>
      <c r="K1407">
        <f>_xlfn.NORM.DIST(Table2[[#This Row],[Bias_RF]],AVERAGE(Table2[Bias_RF]),_xlfn.STDEV.P(Table2[Bias_RF]),FALSE)</f>
        <v>0.44699476877475636</v>
      </c>
      <c r="L1407">
        <f>VLOOKUP(Table2[[#This Row],[Key]],[1]!Table1[#Data],7,0)</f>
        <v>5.1919857066397199</v>
      </c>
      <c r="M1407">
        <f>VLOOKUP(Table2[[#This Row],[Key]],[1]!Table1[#Data],8,0)</f>
        <v>3.7999999999999901</v>
      </c>
      <c r="N1407">
        <f>Table2[[#This Row],[Auto Arima]]-Table2[[#This Row],[Actual]]</f>
        <v>0.79198570663971957</v>
      </c>
      <c r="O1407">
        <f>_xlfn.NORM.DIST(Table2[[#This Row],[Bias_Arima]],AVERAGE(Table2[Bias_Arima]),_xlfn.STDEV.P(Table2[Bias_Arima]),FALSE)</f>
        <v>0.17666865371121018</v>
      </c>
      <c r="P1407">
        <f>Table2[[#This Row],[WA]]-Table2[[#This Row],[Actual]]</f>
        <v>-0.6000000000000103</v>
      </c>
      <c r="Q1407">
        <f>_xlfn.NORM.DIST(Table2[[#This Row],[Bias_WA]],AVERAGE(Table2[Bias_WA]),_xlfn.STDEV.P(Table2[Bias_WA]),FALSE)</f>
        <v>0.71182880125825831</v>
      </c>
      <c r="R1407">
        <f>ABS(Table2[[#This Row],[Bias_Arima]])</f>
        <v>0.79198570663971957</v>
      </c>
      <c r="S1407">
        <f>ABS(Table2[[#This Row],[Bias_WA]])</f>
        <v>0.6000000000000103</v>
      </c>
    </row>
    <row r="1408" spans="1:19" x14ac:dyDescent="0.2">
      <c r="A140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diensten2021120224</v>
      </c>
      <c r="B1408" t="s">
        <v>32</v>
      </c>
      <c r="C1408" s="3">
        <v>44197</v>
      </c>
      <c r="D1408" s="3">
        <v>44835</v>
      </c>
      <c r="E1408">
        <v>7</v>
      </c>
      <c r="F1408">
        <v>4.2159619047619046</v>
      </c>
      <c r="G1408">
        <v>5</v>
      </c>
      <c r="H1408">
        <v>0.78403809523809542</v>
      </c>
      <c r="I1408">
        <v>15.68076190476191</v>
      </c>
      <c r="J1408">
        <v>-0.78403809523809542</v>
      </c>
      <c r="K1408">
        <f>_xlfn.NORM.DIST(Table2[[#This Row],[Bias_RF]],AVERAGE(Table2[Bias_RF]),_xlfn.STDEV.P(Table2[Bias_RF]),FALSE)</f>
        <v>0.53722097323791662</v>
      </c>
      <c r="L1408">
        <f>VLOOKUP(Table2[[#This Row],[Key]],[1]!Table1[#Data],7,0)</f>
        <v>5.1919857066397199</v>
      </c>
      <c r="M1408">
        <f>VLOOKUP(Table2[[#This Row],[Key]],[1]!Table1[#Data],8,0)</f>
        <v>4.1666666666666599</v>
      </c>
      <c r="N1408">
        <f>Table2[[#This Row],[Auto Arima]]-Table2[[#This Row],[Actual]]</f>
        <v>0.19198570663971992</v>
      </c>
      <c r="O1408">
        <f>_xlfn.NORM.DIST(Table2[[#This Row],[Bias_Arima]],AVERAGE(Table2[Bias_Arima]),_xlfn.STDEV.P(Table2[Bias_Arima]),FALSE)</f>
        <v>0.56235092204240722</v>
      </c>
      <c r="P1408">
        <f>Table2[[#This Row],[WA]]-Table2[[#This Row],[Actual]]</f>
        <v>-0.83333333333334014</v>
      </c>
      <c r="Q1408">
        <f>_xlfn.NORM.DIST(Table2[[#This Row],[Bias_WA]],AVERAGE(Table2[Bias_WA]),_xlfn.STDEV.P(Table2[Bias_WA]),FALSE)</f>
        <v>0.6640408072851165</v>
      </c>
      <c r="R1408">
        <f>ABS(Table2[[#This Row],[Bias_Arima]])</f>
        <v>0.19198570663971992</v>
      </c>
      <c r="S1408">
        <f>ABS(Table2[[#This Row],[Bias_WA]])</f>
        <v>0.83333333333334014</v>
      </c>
    </row>
    <row r="1409" spans="1:19" x14ac:dyDescent="0.2">
      <c r="A140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diensten2021120231</v>
      </c>
      <c r="B1409" t="s">
        <v>32</v>
      </c>
      <c r="C1409" s="3">
        <v>44197</v>
      </c>
      <c r="D1409" s="3">
        <v>44927</v>
      </c>
      <c r="E1409">
        <v>8</v>
      </c>
      <c r="F1409">
        <v>4.2159619047619046</v>
      </c>
      <c r="G1409">
        <v>4.9000000000000004</v>
      </c>
      <c r="H1409">
        <v>0.68403809523809578</v>
      </c>
      <c r="I1409">
        <v>13.95996112730808</v>
      </c>
      <c r="J1409">
        <v>-0.68403809523809578</v>
      </c>
      <c r="K1409">
        <f>_xlfn.NORM.DIST(Table2[[#This Row],[Bias_RF]],AVERAGE(Table2[Bias_RF]),_xlfn.STDEV.P(Table2[Bias_RF]),FALSE)</f>
        <v>0.54510655820856357</v>
      </c>
      <c r="L1409">
        <f>VLOOKUP(Table2[[#This Row],[Key]],[1]!Table1[#Data],7,0)</f>
        <v>4.81141678334909</v>
      </c>
      <c r="M1409">
        <f>VLOOKUP(Table2[[#This Row],[Key]],[1]!Table1[#Data],8,0)</f>
        <v>4.2666666666666604</v>
      </c>
      <c r="N1409">
        <f>Table2[[#This Row],[Auto Arima]]-Table2[[#This Row],[Actual]]</f>
        <v>-8.8583216650910401E-2</v>
      </c>
      <c r="O1409">
        <f>_xlfn.NORM.DIST(Table2[[#This Row],[Bias_Arima]],AVERAGE(Table2[Bias_Arima]),_xlfn.STDEV.P(Table2[Bias_Arima]),FALSE)</f>
        <v>0.67430713434097689</v>
      </c>
      <c r="P1409">
        <f>Table2[[#This Row],[WA]]-Table2[[#This Row],[Actual]]</f>
        <v>-0.63333333333333997</v>
      </c>
      <c r="Q1409">
        <f>_xlfn.NORM.DIST(Table2[[#This Row],[Bias_WA]],AVERAGE(Table2[Bias_WA]),_xlfn.STDEV.P(Table2[Bias_WA]),FALSE)</f>
        <v>0.71232937309261235</v>
      </c>
      <c r="R1409">
        <f>ABS(Table2[[#This Row],[Bias_Arima]])</f>
        <v>8.8583216650910401E-2</v>
      </c>
      <c r="S1409">
        <f>ABS(Table2[[#This Row],[Bias_WA]])</f>
        <v>0.63333333333333997</v>
      </c>
    </row>
    <row r="1410" spans="1:19" x14ac:dyDescent="0.2">
      <c r="A141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diensten2021220213</v>
      </c>
      <c r="B1410" t="s">
        <v>32</v>
      </c>
      <c r="C1410" s="3">
        <v>44287</v>
      </c>
      <c r="D1410" s="3">
        <v>44378</v>
      </c>
      <c r="E1410">
        <v>1</v>
      </c>
      <c r="F1410">
        <v>4.0661214285714298</v>
      </c>
      <c r="G1410">
        <v>4</v>
      </c>
      <c r="H1410">
        <v>6.6121428571429774E-2</v>
      </c>
      <c r="I1410">
        <v>1.6530357142857439</v>
      </c>
      <c r="J1410">
        <v>6.6121428571429774E-2</v>
      </c>
      <c r="K1410">
        <f>_xlfn.NORM.DIST(Table2[[#This Row],[Bias_RF]],AVERAGE(Table2[Bias_RF]),_xlfn.STDEV.P(Table2[Bias_RF]),FALSE)</f>
        <v>0.33498352313303675</v>
      </c>
      <c r="L1410">
        <f>VLOOKUP(Table2[[#This Row],[Key]],[1]!Table1[#Data],7,0)</f>
        <v>4.3635771486580897</v>
      </c>
      <c r="M1410">
        <f>VLOOKUP(Table2[[#This Row],[Key]],[1]!Table1[#Data],8,0)</f>
        <v>3.7999999999999901</v>
      </c>
      <c r="N1410">
        <f>Table2[[#This Row],[Auto Arima]]-Table2[[#This Row],[Actual]]</f>
        <v>0.36357714865808965</v>
      </c>
      <c r="O1410">
        <f>_xlfn.NORM.DIST(Table2[[#This Row],[Bias_Arima]],AVERAGE(Table2[Bias_Arima]),_xlfn.STDEV.P(Table2[Bias_Arima]),FALSE)</f>
        <v>0.44947220793236614</v>
      </c>
      <c r="P1410">
        <f>Table2[[#This Row],[WA]]-Table2[[#This Row],[Actual]]</f>
        <v>-0.20000000000000995</v>
      </c>
      <c r="Q1410">
        <f>_xlfn.NORM.DIST(Table2[[#This Row],[Bias_WA]],AVERAGE(Table2[Bias_WA]),_xlfn.STDEV.P(Table2[Bias_WA]),FALSE)</f>
        <v>0.53539486850279405</v>
      </c>
      <c r="R1410">
        <f>ABS(Table2[[#This Row],[Bias_Arima]])</f>
        <v>0.36357714865808965</v>
      </c>
      <c r="S1410">
        <f>ABS(Table2[[#This Row],[Bias_WA]])</f>
        <v>0.20000000000000995</v>
      </c>
    </row>
    <row r="1411" spans="1:19" x14ac:dyDescent="0.2">
      <c r="A141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diensten2021220214</v>
      </c>
      <c r="B1411" t="s">
        <v>32</v>
      </c>
      <c r="C1411" s="3">
        <v>44287</v>
      </c>
      <c r="D1411" s="3">
        <v>44470</v>
      </c>
      <c r="E1411">
        <v>2</v>
      </c>
      <c r="F1411">
        <v>4.1615785714285716</v>
      </c>
      <c r="G1411">
        <v>4.7</v>
      </c>
      <c r="H1411">
        <v>0.53842142857142772</v>
      </c>
      <c r="I1411">
        <v>11.45577507598782</v>
      </c>
      <c r="J1411">
        <v>-0.53842142857142772</v>
      </c>
      <c r="K1411">
        <f>_xlfn.NORM.DIST(Table2[[#This Row],[Bias_RF]],AVERAGE(Table2[Bias_RF]),_xlfn.STDEV.P(Table2[Bias_RF]),FALSE)</f>
        <v>0.53848744075536781</v>
      </c>
      <c r="L1411">
        <f>VLOOKUP(Table2[[#This Row],[Key]],[1]!Table1[#Data],7,0)</f>
        <v>4.51032730895888</v>
      </c>
      <c r="M1411">
        <f>VLOOKUP(Table2[[#This Row],[Key]],[1]!Table1[#Data],8,0)</f>
        <v>4.1666666666666599</v>
      </c>
      <c r="N1411">
        <f>Table2[[#This Row],[Auto Arima]]-Table2[[#This Row],[Actual]]</f>
        <v>-0.18967269104112017</v>
      </c>
      <c r="O1411">
        <f>_xlfn.NORM.DIST(Table2[[#This Row],[Bias_Arima]],AVERAGE(Table2[Bias_Arima]),_xlfn.STDEV.P(Table2[Bias_Arima]),FALSE)</f>
        <v>0.68055175377257704</v>
      </c>
      <c r="P1411">
        <f>Table2[[#This Row],[WA]]-Table2[[#This Row],[Actual]]</f>
        <v>-0.53333333333334032</v>
      </c>
      <c r="Q1411">
        <f>_xlfn.NORM.DIST(Table2[[#This Row],[Bias_WA]],AVERAGE(Table2[Bias_WA]),_xlfn.STDEV.P(Table2[Bias_WA]),FALSE)</f>
        <v>0.70331215638132427</v>
      </c>
      <c r="R1411">
        <f>ABS(Table2[[#This Row],[Bias_Arima]])</f>
        <v>0.18967269104112017</v>
      </c>
      <c r="S1411">
        <f>ABS(Table2[[#This Row],[Bias_WA]])</f>
        <v>0.53333333333334032</v>
      </c>
    </row>
    <row r="1412" spans="1:19" x14ac:dyDescent="0.2">
      <c r="A141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diensten2021220221</v>
      </c>
      <c r="B1412" t="s">
        <v>32</v>
      </c>
      <c r="C1412" s="3">
        <v>44287</v>
      </c>
      <c r="D1412" s="3">
        <v>44562</v>
      </c>
      <c r="E1412">
        <v>3</v>
      </c>
      <c r="F1412">
        <v>4.2142119047619051</v>
      </c>
      <c r="G1412">
        <v>5.5</v>
      </c>
      <c r="H1412">
        <v>1.2857880952380949</v>
      </c>
      <c r="I1412">
        <v>23.377965367965359</v>
      </c>
      <c r="J1412">
        <v>-1.2857880952380949</v>
      </c>
      <c r="K1412">
        <f>_xlfn.NORM.DIST(Table2[[#This Row],[Bias_RF]],AVERAGE(Table2[Bias_RF]),_xlfn.STDEV.P(Table2[Bias_RF]),FALSE)</f>
        <v>0.37654411459672626</v>
      </c>
      <c r="L1412">
        <f>VLOOKUP(Table2[[#This Row],[Key]],[1]!Table1[#Data],7,0)</f>
        <v>4.8062897885717399</v>
      </c>
      <c r="M1412">
        <f>VLOOKUP(Table2[[#This Row],[Key]],[1]!Table1[#Data],8,0)</f>
        <v>4.2666666666666604</v>
      </c>
      <c r="N1412">
        <f>Table2[[#This Row],[Auto Arima]]-Table2[[#This Row],[Actual]]</f>
        <v>-0.69371021142826006</v>
      </c>
      <c r="O1412">
        <f>_xlfn.NORM.DIST(Table2[[#This Row],[Bias_Arima]],AVERAGE(Table2[Bias_Arima]),_xlfn.STDEV.P(Table2[Bias_Arima]),FALSE)</f>
        <v>0.4569587085639879</v>
      </c>
      <c r="P1412">
        <f>Table2[[#This Row],[WA]]-Table2[[#This Row],[Actual]]</f>
        <v>-1.2333333333333396</v>
      </c>
      <c r="Q1412">
        <f>_xlfn.NORM.DIST(Table2[[#This Row],[Bias_WA]],AVERAGE(Table2[Bias_WA]),_xlfn.STDEV.P(Table2[Bias_WA]),FALSE)</f>
        <v>0.39356496694449555</v>
      </c>
      <c r="R1412">
        <f>ABS(Table2[[#This Row],[Bias_Arima]])</f>
        <v>0.69371021142826006</v>
      </c>
      <c r="S1412">
        <f>ABS(Table2[[#This Row],[Bias_WA]])</f>
        <v>1.2333333333333396</v>
      </c>
    </row>
    <row r="1413" spans="1:19" x14ac:dyDescent="0.2">
      <c r="A141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diensten2021220222</v>
      </c>
      <c r="B1413" t="s">
        <v>32</v>
      </c>
      <c r="C1413" s="3">
        <v>44287</v>
      </c>
      <c r="D1413" s="3">
        <v>44652</v>
      </c>
      <c r="E1413">
        <v>4</v>
      </c>
      <c r="F1413">
        <v>4.2040690476190479</v>
      </c>
      <c r="G1413">
        <v>4.7</v>
      </c>
      <c r="H1413">
        <v>0.49593095238095231</v>
      </c>
      <c r="I1413">
        <v>10.551722391084089</v>
      </c>
      <c r="J1413">
        <v>-0.49593095238095231</v>
      </c>
      <c r="K1413">
        <f>_xlfn.NORM.DIST(Table2[[#This Row],[Bias_RF]],AVERAGE(Table2[Bias_RF]),_xlfn.STDEV.P(Table2[Bias_RF]),FALSE)</f>
        <v>0.53257681815980162</v>
      </c>
      <c r="L1413">
        <f>VLOOKUP(Table2[[#This Row],[Key]],[1]!Table1[#Data],7,0)</f>
        <v>4.84608711268916</v>
      </c>
      <c r="M1413">
        <f>VLOOKUP(Table2[[#This Row],[Key]],[1]!Table1[#Data],8,0)</f>
        <v>3.9666666666666601</v>
      </c>
      <c r="N1413">
        <f>Table2[[#This Row],[Auto Arima]]-Table2[[#This Row],[Actual]]</f>
        <v>0.14608711268915986</v>
      </c>
      <c r="O1413">
        <f>_xlfn.NORM.DIST(Table2[[#This Row],[Bias_Arima]],AVERAGE(Table2[Bias_Arima]),_xlfn.STDEV.P(Table2[Bias_Arima]),FALSE)</f>
        <v>0.58846457391092255</v>
      </c>
      <c r="P1413">
        <f>Table2[[#This Row],[WA]]-Table2[[#This Row],[Actual]]</f>
        <v>-0.73333333333334005</v>
      </c>
      <c r="Q1413">
        <f>_xlfn.NORM.DIST(Table2[[#This Row],[Bias_WA]],AVERAGE(Table2[Bias_WA]),_xlfn.STDEV.P(Table2[Bias_WA]),FALSE)</f>
        <v>0.69881636677069725</v>
      </c>
      <c r="R1413">
        <f>ABS(Table2[[#This Row],[Bias_Arima]])</f>
        <v>0.14608711268915986</v>
      </c>
      <c r="S1413">
        <f>ABS(Table2[[#This Row],[Bias_WA]])</f>
        <v>0.73333333333334005</v>
      </c>
    </row>
    <row r="1414" spans="1:19" x14ac:dyDescent="0.2">
      <c r="A141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diensten2021220223</v>
      </c>
      <c r="B1414" t="s">
        <v>32</v>
      </c>
      <c r="C1414" s="3">
        <v>44287</v>
      </c>
      <c r="D1414" s="3">
        <v>44743</v>
      </c>
      <c r="E1414">
        <v>5</v>
      </c>
      <c r="F1414">
        <v>4.1991523809523814</v>
      </c>
      <c r="G1414">
        <v>4.4000000000000004</v>
      </c>
      <c r="H1414">
        <v>0.20084761904761891</v>
      </c>
      <c r="I1414">
        <v>4.5647186147186121</v>
      </c>
      <c r="J1414">
        <v>-0.20084761904761891</v>
      </c>
      <c r="K1414">
        <f>_xlfn.NORM.DIST(Table2[[#This Row],[Bias_RF]],AVERAGE(Table2[Bias_RF]),_xlfn.STDEV.P(Table2[Bias_RF]),FALSE)</f>
        <v>0.44941860833145469</v>
      </c>
      <c r="L1414">
        <f>VLOOKUP(Table2[[#This Row],[Key]],[1]!Table1[#Data],7,0)</f>
        <v>5.0240041684444101</v>
      </c>
      <c r="M1414">
        <f>VLOOKUP(Table2[[#This Row],[Key]],[1]!Table1[#Data],8,0)</f>
        <v>3.7999999999999901</v>
      </c>
      <c r="N1414">
        <f>Table2[[#This Row],[Auto Arima]]-Table2[[#This Row],[Actual]]</f>
        <v>0.62400416844440976</v>
      </c>
      <c r="O1414">
        <f>_xlfn.NORM.DIST(Table2[[#This Row],[Bias_Arima]],AVERAGE(Table2[Bias_Arima]),_xlfn.STDEV.P(Table2[Bias_Arima]),FALSE)</f>
        <v>0.27154980347016883</v>
      </c>
      <c r="P1414">
        <f>Table2[[#This Row],[WA]]-Table2[[#This Row],[Actual]]</f>
        <v>-0.6000000000000103</v>
      </c>
      <c r="Q1414">
        <f>_xlfn.NORM.DIST(Table2[[#This Row],[Bias_WA]],AVERAGE(Table2[Bias_WA]),_xlfn.STDEV.P(Table2[Bias_WA]),FALSE)</f>
        <v>0.71182880125825831</v>
      </c>
      <c r="R1414">
        <f>ABS(Table2[[#This Row],[Bias_Arima]])</f>
        <v>0.62400416844440976</v>
      </c>
      <c r="S1414">
        <f>ABS(Table2[[#This Row],[Bias_WA]])</f>
        <v>0.6000000000000103</v>
      </c>
    </row>
    <row r="1415" spans="1:19" x14ac:dyDescent="0.2">
      <c r="A141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diensten2021220224</v>
      </c>
      <c r="B1415" t="s">
        <v>32</v>
      </c>
      <c r="C1415" s="3">
        <v>44287</v>
      </c>
      <c r="D1415" s="3">
        <v>44835</v>
      </c>
      <c r="E1415">
        <v>6</v>
      </c>
      <c r="F1415">
        <v>4.2040690476190479</v>
      </c>
      <c r="G1415">
        <v>5</v>
      </c>
      <c r="H1415">
        <v>0.79593095238095213</v>
      </c>
      <c r="I1415">
        <v>15.918619047619041</v>
      </c>
      <c r="J1415">
        <v>-0.79593095238095213</v>
      </c>
      <c r="K1415">
        <f>_xlfn.NORM.DIST(Table2[[#This Row],[Bias_RF]],AVERAGE(Table2[Bias_RF]),_xlfn.STDEV.P(Table2[Bias_RF]),FALSE)</f>
        <v>0.53562402112611673</v>
      </c>
      <c r="L1415">
        <f>VLOOKUP(Table2[[#This Row],[Key]],[1]!Table1[#Data],7,0)</f>
        <v>5.0240041684444101</v>
      </c>
      <c r="M1415">
        <f>VLOOKUP(Table2[[#This Row],[Key]],[1]!Table1[#Data],8,0)</f>
        <v>4.1666666666666599</v>
      </c>
      <c r="N1415">
        <f>Table2[[#This Row],[Auto Arima]]-Table2[[#This Row],[Actual]]</f>
        <v>2.4004168444410112E-2</v>
      </c>
      <c r="O1415">
        <f>_xlfn.NORM.DIST(Table2[[#This Row],[Bias_Arima]],AVERAGE(Table2[Bias_Arima]),_xlfn.STDEV.P(Table2[Bias_Arima]),FALSE)</f>
        <v>0.64443703702894939</v>
      </c>
      <c r="P1415">
        <f>Table2[[#This Row],[WA]]-Table2[[#This Row],[Actual]]</f>
        <v>-0.83333333333334014</v>
      </c>
      <c r="Q1415">
        <f>_xlfn.NORM.DIST(Table2[[#This Row],[Bias_WA]],AVERAGE(Table2[Bias_WA]),_xlfn.STDEV.P(Table2[Bias_WA]),FALSE)</f>
        <v>0.6640408072851165</v>
      </c>
      <c r="R1415">
        <f>ABS(Table2[[#This Row],[Bias_Arima]])</f>
        <v>2.4004168444410112E-2</v>
      </c>
      <c r="S1415">
        <f>ABS(Table2[[#This Row],[Bias_WA]])</f>
        <v>0.83333333333334014</v>
      </c>
    </row>
    <row r="1416" spans="1:19" x14ac:dyDescent="0.2">
      <c r="A141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diensten2021220231</v>
      </c>
      <c r="B1416" t="s">
        <v>32</v>
      </c>
      <c r="C1416" s="3">
        <v>44287</v>
      </c>
      <c r="D1416" s="3">
        <v>44927</v>
      </c>
      <c r="E1416">
        <v>7</v>
      </c>
      <c r="F1416">
        <v>4.2040690476190479</v>
      </c>
      <c r="G1416">
        <v>4.9000000000000004</v>
      </c>
      <c r="H1416">
        <v>0.69593095238095248</v>
      </c>
      <c r="I1416">
        <v>14.202672497570459</v>
      </c>
      <c r="J1416">
        <v>-0.69593095238095248</v>
      </c>
      <c r="K1416">
        <f>_xlfn.NORM.DIST(Table2[[#This Row],[Bias_RF]],AVERAGE(Table2[Bias_RF]),_xlfn.STDEV.P(Table2[Bias_RF]),FALSE)</f>
        <v>0.54469602220731661</v>
      </c>
      <c r="L1416">
        <f>VLOOKUP(Table2[[#This Row],[Key]],[1]!Table1[#Data],7,0)</f>
        <v>4.6754360320005199</v>
      </c>
      <c r="M1416">
        <f>VLOOKUP(Table2[[#This Row],[Key]],[1]!Table1[#Data],8,0)</f>
        <v>4.2666666666666604</v>
      </c>
      <c r="N1416">
        <f>Table2[[#This Row],[Auto Arima]]-Table2[[#This Row],[Actual]]</f>
        <v>-0.22456396799948042</v>
      </c>
      <c r="O1416">
        <f>_xlfn.NORM.DIST(Table2[[#This Row],[Bias_Arima]],AVERAGE(Table2[Bias_Arima]),_xlfn.STDEV.P(Table2[Bias_Arima]),FALSE)</f>
        <v>0.67801854600664069</v>
      </c>
      <c r="P1416">
        <f>Table2[[#This Row],[WA]]-Table2[[#This Row],[Actual]]</f>
        <v>-0.63333333333333997</v>
      </c>
      <c r="Q1416">
        <f>_xlfn.NORM.DIST(Table2[[#This Row],[Bias_WA]],AVERAGE(Table2[Bias_WA]),_xlfn.STDEV.P(Table2[Bias_WA]),FALSE)</f>
        <v>0.71232937309261235</v>
      </c>
      <c r="R1416">
        <f>ABS(Table2[[#This Row],[Bias_Arima]])</f>
        <v>0.22456396799948042</v>
      </c>
      <c r="S1416">
        <f>ABS(Table2[[#This Row],[Bias_WA]])</f>
        <v>0.63333333333333997</v>
      </c>
    </row>
    <row r="1417" spans="1:19" x14ac:dyDescent="0.2">
      <c r="A141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diensten2021220232</v>
      </c>
      <c r="B1417" t="s">
        <v>32</v>
      </c>
      <c r="C1417" s="3">
        <v>44287</v>
      </c>
      <c r="D1417" s="3">
        <v>45017</v>
      </c>
      <c r="E1417">
        <v>8</v>
      </c>
      <c r="F1417">
        <v>4.2560785714285716</v>
      </c>
      <c r="G1417">
        <v>4.3</v>
      </c>
      <c r="H1417">
        <v>4.3921428571428223E-2</v>
      </c>
      <c r="I1417">
        <v>1.0214285714285629</v>
      </c>
      <c r="J1417">
        <v>-4.3921428571428223E-2</v>
      </c>
      <c r="K1417">
        <f>_xlfn.NORM.DIST(Table2[[#This Row],[Bias_RF]],AVERAGE(Table2[Bias_RF]),_xlfn.STDEV.P(Table2[Bias_RF]),FALSE)</f>
        <v>0.38427472543732194</v>
      </c>
      <c r="L1417">
        <f>VLOOKUP(Table2[[#This Row],[Key]],[1]!Table1[#Data],7,0)</f>
        <v>4.6754360320005199</v>
      </c>
      <c r="M1417">
        <f>VLOOKUP(Table2[[#This Row],[Key]],[1]!Table1[#Data],8,0)</f>
        <v>3.9666666666666601</v>
      </c>
      <c r="N1417">
        <f>Table2[[#This Row],[Auto Arima]]-Table2[[#This Row],[Actual]]</f>
        <v>0.37543603200052011</v>
      </c>
      <c r="O1417">
        <f>_xlfn.NORM.DIST(Table2[[#This Row],[Bias_Arima]],AVERAGE(Table2[Bias_Arima]),_xlfn.STDEV.P(Table2[Bias_Arima]),FALSE)</f>
        <v>0.44116575530497104</v>
      </c>
      <c r="P1417">
        <f>Table2[[#This Row],[WA]]-Table2[[#This Row],[Actual]]</f>
        <v>-0.3333333333333397</v>
      </c>
      <c r="Q1417">
        <f>_xlfn.NORM.DIST(Table2[[#This Row],[Bias_WA]],AVERAGE(Table2[Bias_WA]),_xlfn.STDEV.P(Table2[Bias_WA]),FALSE)</f>
        <v>0.62306179826912511</v>
      </c>
      <c r="R1417">
        <f>ABS(Table2[[#This Row],[Bias_Arima]])</f>
        <v>0.37543603200052011</v>
      </c>
      <c r="S1417">
        <f>ABS(Table2[[#This Row],[Bias_WA]])</f>
        <v>0.3333333333333397</v>
      </c>
    </row>
    <row r="1418" spans="1:19" x14ac:dyDescent="0.2">
      <c r="A141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diensten2021320214</v>
      </c>
      <c r="B1418" t="s">
        <v>32</v>
      </c>
      <c r="C1418" s="3">
        <v>44378</v>
      </c>
      <c r="D1418" s="3">
        <v>44470</v>
      </c>
      <c r="E1418">
        <v>1</v>
      </c>
      <c r="F1418">
        <v>4.152822619047619</v>
      </c>
      <c r="G1418">
        <v>4.7</v>
      </c>
      <c r="H1418">
        <v>0.54717738095238122</v>
      </c>
      <c r="I1418">
        <v>11.64207193515705</v>
      </c>
      <c r="J1418">
        <v>-0.54717738095238122</v>
      </c>
      <c r="K1418">
        <f>_xlfn.NORM.DIST(Table2[[#This Row],[Bias_RF]],AVERAGE(Table2[Bias_RF]),_xlfn.STDEV.P(Table2[Bias_RF]),FALSE)</f>
        <v>0.53948720941632433</v>
      </c>
      <c r="L1418">
        <f>VLOOKUP(Table2[[#This Row],[Key]],[1]!Table1[#Data],7,0)</f>
        <v>4.3856754744698199</v>
      </c>
      <c r="M1418">
        <f>VLOOKUP(Table2[[#This Row],[Key]],[1]!Table1[#Data],8,0)</f>
        <v>4.1666666666666599</v>
      </c>
      <c r="N1418">
        <f>Table2[[#This Row],[Auto Arima]]-Table2[[#This Row],[Actual]]</f>
        <v>-0.31432452553018031</v>
      </c>
      <c r="O1418">
        <f>_xlfn.NORM.DIST(Table2[[#This Row],[Bias_Arima]],AVERAGE(Table2[Bias_Arima]),_xlfn.STDEV.P(Table2[Bias_Arima]),FALSE)</f>
        <v>0.66068901769302657</v>
      </c>
      <c r="P1418">
        <f>Table2[[#This Row],[WA]]-Table2[[#This Row],[Actual]]</f>
        <v>-0.53333333333334032</v>
      </c>
      <c r="Q1418">
        <f>_xlfn.NORM.DIST(Table2[[#This Row],[Bias_WA]],AVERAGE(Table2[Bias_WA]),_xlfn.STDEV.P(Table2[Bias_WA]),FALSE)</f>
        <v>0.70331215638132427</v>
      </c>
      <c r="R1418">
        <f>ABS(Table2[[#This Row],[Bias_Arima]])</f>
        <v>0.31432452553018031</v>
      </c>
      <c r="S1418">
        <f>ABS(Table2[[#This Row],[Bias_WA]])</f>
        <v>0.53333333333334032</v>
      </c>
    </row>
    <row r="1419" spans="1:19" x14ac:dyDescent="0.2">
      <c r="A141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diensten2021320221</v>
      </c>
      <c r="B1419" t="s">
        <v>32</v>
      </c>
      <c r="C1419" s="3">
        <v>44378</v>
      </c>
      <c r="D1419" s="3">
        <v>44562</v>
      </c>
      <c r="E1419">
        <v>2</v>
      </c>
      <c r="F1419">
        <v>4.2138309523809534</v>
      </c>
      <c r="G1419">
        <v>5.5</v>
      </c>
      <c r="H1419">
        <v>1.286169047619047</v>
      </c>
      <c r="I1419">
        <v>23.38489177489177</v>
      </c>
      <c r="J1419">
        <v>-1.286169047619047</v>
      </c>
      <c r="K1419">
        <f>_xlfn.NORM.DIST(Table2[[#This Row],[Bias_RF]],AVERAGE(Table2[Bias_RF]),_xlfn.STDEV.P(Table2[Bias_RF]),FALSE)</f>
        <v>0.37637521807464852</v>
      </c>
      <c r="L1419">
        <f>VLOOKUP(Table2[[#This Row],[Key]],[1]!Table1[#Data],7,0)</f>
        <v>4.6865534494182404</v>
      </c>
      <c r="M1419">
        <f>VLOOKUP(Table2[[#This Row],[Key]],[1]!Table1[#Data],8,0)</f>
        <v>4.2666666666666604</v>
      </c>
      <c r="N1419">
        <f>Table2[[#This Row],[Auto Arima]]-Table2[[#This Row],[Actual]]</f>
        <v>-0.81344655058175963</v>
      </c>
      <c r="O1419">
        <f>_xlfn.NORM.DIST(Table2[[#This Row],[Bias_Arima]],AVERAGE(Table2[Bias_Arima]),_xlfn.STDEV.P(Table2[Bias_Arima]),FALSE)</f>
        <v>0.37285191134500723</v>
      </c>
      <c r="P1419">
        <f>Table2[[#This Row],[WA]]-Table2[[#This Row],[Actual]]</f>
        <v>-1.2333333333333396</v>
      </c>
      <c r="Q1419">
        <f>_xlfn.NORM.DIST(Table2[[#This Row],[Bias_WA]],AVERAGE(Table2[Bias_WA]),_xlfn.STDEV.P(Table2[Bias_WA]),FALSE)</f>
        <v>0.39356496694449555</v>
      </c>
      <c r="R1419">
        <f>ABS(Table2[[#This Row],[Bias_Arima]])</f>
        <v>0.81344655058175963</v>
      </c>
      <c r="S1419">
        <f>ABS(Table2[[#This Row],[Bias_WA]])</f>
        <v>1.2333333333333396</v>
      </c>
    </row>
    <row r="1420" spans="1:19" x14ac:dyDescent="0.2">
      <c r="A142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diensten2021320222</v>
      </c>
      <c r="B1420" t="s">
        <v>32</v>
      </c>
      <c r="C1420" s="3">
        <v>44378</v>
      </c>
      <c r="D1420" s="3">
        <v>44652</v>
      </c>
      <c r="E1420">
        <v>3</v>
      </c>
      <c r="F1420">
        <v>4.176909523809524</v>
      </c>
      <c r="G1420">
        <v>4.7</v>
      </c>
      <c r="H1420">
        <v>0.52309047619047622</v>
      </c>
      <c r="I1420">
        <v>11.12958459979737</v>
      </c>
      <c r="J1420">
        <v>-0.52309047619047622</v>
      </c>
      <c r="K1420">
        <f>_xlfn.NORM.DIST(Table2[[#This Row],[Bias_RF]],AVERAGE(Table2[Bias_RF]),_xlfn.STDEV.P(Table2[Bias_RF]),FALSE)</f>
        <v>0.53655612589265378</v>
      </c>
      <c r="L1420">
        <f>VLOOKUP(Table2[[#This Row],[Key]],[1]!Table1[#Data],7,0)</f>
        <v>4.7224744205056401</v>
      </c>
      <c r="M1420">
        <f>VLOOKUP(Table2[[#This Row],[Key]],[1]!Table1[#Data],8,0)</f>
        <v>3.9666666666666601</v>
      </c>
      <c r="N1420">
        <f>Table2[[#This Row],[Auto Arima]]-Table2[[#This Row],[Actual]]</f>
        <v>2.2474420505639969E-2</v>
      </c>
      <c r="O1420">
        <f>_xlfn.NORM.DIST(Table2[[#This Row],[Bias_Arima]],AVERAGE(Table2[Bias_Arima]),_xlfn.STDEV.P(Table2[Bias_Arima]),FALSE)</f>
        <v>0.64499347727968426</v>
      </c>
      <c r="P1420">
        <f>Table2[[#This Row],[WA]]-Table2[[#This Row],[Actual]]</f>
        <v>-0.73333333333334005</v>
      </c>
      <c r="Q1420">
        <f>_xlfn.NORM.DIST(Table2[[#This Row],[Bias_WA]],AVERAGE(Table2[Bias_WA]),_xlfn.STDEV.P(Table2[Bias_WA]),FALSE)</f>
        <v>0.69881636677069725</v>
      </c>
      <c r="R1420">
        <f>ABS(Table2[[#This Row],[Bias_Arima]])</f>
        <v>2.2474420505639969E-2</v>
      </c>
      <c r="S1420">
        <f>ABS(Table2[[#This Row],[Bias_WA]])</f>
        <v>0.73333333333334005</v>
      </c>
    </row>
    <row r="1421" spans="1:19" x14ac:dyDescent="0.2">
      <c r="A142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diensten2021320223</v>
      </c>
      <c r="B1421" t="s">
        <v>32</v>
      </c>
      <c r="C1421" s="3">
        <v>44378</v>
      </c>
      <c r="D1421" s="3">
        <v>44743</v>
      </c>
      <c r="E1421">
        <v>4</v>
      </c>
      <c r="F1421">
        <v>4.1718595238095242</v>
      </c>
      <c r="G1421">
        <v>4.4000000000000004</v>
      </c>
      <c r="H1421">
        <v>0.2281404761904762</v>
      </c>
      <c r="I1421">
        <v>5.1850108225108213</v>
      </c>
      <c r="J1421">
        <v>-0.2281404761904762</v>
      </c>
      <c r="K1421">
        <f>_xlfn.NORM.DIST(Table2[[#This Row],[Bias_RF]],AVERAGE(Table2[Bias_RF]),_xlfn.STDEV.P(Table2[Bias_RF]),FALSE)</f>
        <v>0.45966135310699852</v>
      </c>
      <c r="L1421">
        <f>VLOOKUP(Table2[[#This Row],[Key]],[1]!Table1[#Data],7,0)</f>
        <v>4.9802296356041804</v>
      </c>
      <c r="M1421">
        <f>VLOOKUP(Table2[[#This Row],[Key]],[1]!Table1[#Data],8,0)</f>
        <v>3.9666666666666601</v>
      </c>
      <c r="N1421">
        <f>Table2[[#This Row],[Auto Arima]]-Table2[[#This Row],[Actual]]</f>
        <v>0.58022963560418006</v>
      </c>
      <c r="O1421">
        <f>_xlfn.NORM.DIST(Table2[[#This Row],[Bias_Arima]],AVERAGE(Table2[Bias_Arima]),_xlfn.STDEV.P(Table2[Bias_Arima]),FALSE)</f>
        <v>0.2996646009648401</v>
      </c>
      <c r="P1421">
        <f>Table2[[#This Row],[WA]]-Table2[[#This Row],[Actual]]</f>
        <v>-0.43333333333334023</v>
      </c>
      <c r="Q1421">
        <f>_xlfn.NORM.DIST(Table2[[#This Row],[Bias_WA]],AVERAGE(Table2[Bias_WA]),_xlfn.STDEV.P(Table2[Bias_WA]),FALSE)</f>
        <v>0.67261241795071214</v>
      </c>
      <c r="R1421">
        <f>ABS(Table2[[#This Row],[Bias_Arima]])</f>
        <v>0.58022963560418006</v>
      </c>
      <c r="S1421">
        <f>ABS(Table2[[#This Row],[Bias_WA]])</f>
        <v>0.43333333333334023</v>
      </c>
    </row>
    <row r="1422" spans="1:19" x14ac:dyDescent="0.2">
      <c r="A142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diensten2021320224</v>
      </c>
      <c r="B1422" t="s">
        <v>32</v>
      </c>
      <c r="C1422" s="3">
        <v>44378</v>
      </c>
      <c r="D1422" s="3">
        <v>44835</v>
      </c>
      <c r="E1422">
        <v>5</v>
      </c>
      <c r="F1422">
        <v>4.176909523809524</v>
      </c>
      <c r="G1422">
        <v>5</v>
      </c>
      <c r="H1422">
        <v>0.82309047619047604</v>
      </c>
      <c r="I1422">
        <v>16.461809523809521</v>
      </c>
      <c r="J1422">
        <v>-0.82309047619047604</v>
      </c>
      <c r="K1422">
        <f>_xlfn.NORM.DIST(Table2[[#This Row],[Bias_RF]],AVERAGE(Table2[Bias_RF]),_xlfn.STDEV.P(Table2[Bias_RF]),FALSE)</f>
        <v>0.53146762430233807</v>
      </c>
      <c r="L1422">
        <f>VLOOKUP(Table2[[#This Row],[Key]],[1]!Table1[#Data],7,0)</f>
        <v>4.9802296356041804</v>
      </c>
      <c r="M1422">
        <f>VLOOKUP(Table2[[#This Row],[Key]],[1]!Table1[#Data],8,0)</f>
        <v>4.1666666666666599</v>
      </c>
      <c r="N1422">
        <f>Table2[[#This Row],[Auto Arima]]-Table2[[#This Row],[Actual]]</f>
        <v>-1.9770364395819584E-2</v>
      </c>
      <c r="O1422">
        <f>_xlfn.NORM.DIST(Table2[[#This Row],[Bias_Arima]],AVERAGE(Table2[Bias_Arima]),_xlfn.STDEV.P(Table2[Bias_Arima]),FALSE)</f>
        <v>0.65877428831895135</v>
      </c>
      <c r="P1422">
        <f>Table2[[#This Row],[WA]]-Table2[[#This Row],[Actual]]</f>
        <v>-0.83333333333334014</v>
      </c>
      <c r="Q1422">
        <f>_xlfn.NORM.DIST(Table2[[#This Row],[Bias_WA]],AVERAGE(Table2[Bias_WA]),_xlfn.STDEV.P(Table2[Bias_WA]),FALSE)</f>
        <v>0.6640408072851165</v>
      </c>
      <c r="R1422">
        <f>ABS(Table2[[#This Row],[Bias_Arima]])</f>
        <v>1.9770364395819584E-2</v>
      </c>
      <c r="S1422">
        <f>ABS(Table2[[#This Row],[Bias_WA]])</f>
        <v>0.83333333333334014</v>
      </c>
    </row>
    <row r="1423" spans="1:19" x14ac:dyDescent="0.2">
      <c r="A142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diensten2021320231</v>
      </c>
      <c r="B1423" t="s">
        <v>32</v>
      </c>
      <c r="C1423" s="3">
        <v>44378</v>
      </c>
      <c r="D1423" s="3">
        <v>44927</v>
      </c>
      <c r="E1423">
        <v>6</v>
      </c>
      <c r="F1423">
        <v>4.176909523809524</v>
      </c>
      <c r="G1423">
        <v>4.9000000000000004</v>
      </c>
      <c r="H1423">
        <v>0.72309047619047639</v>
      </c>
      <c r="I1423">
        <v>14.75694849368319</v>
      </c>
      <c r="J1423">
        <v>-0.72309047619047639</v>
      </c>
      <c r="K1423">
        <f>_xlfn.NORM.DIST(Table2[[#This Row],[Bias_RF]],AVERAGE(Table2[Bias_RF]),_xlfn.STDEV.P(Table2[Bias_RF]),FALSE)</f>
        <v>0.54322074730955028</v>
      </c>
      <c r="L1423">
        <f>VLOOKUP(Table2[[#This Row],[Key]],[1]!Table1[#Data],7,0)</f>
        <v>4.6318699186048198</v>
      </c>
      <c r="M1423">
        <f>VLOOKUP(Table2[[#This Row],[Key]],[1]!Table1[#Data],8,0)</f>
        <v>4.2666666666666604</v>
      </c>
      <c r="N1423">
        <f>Table2[[#This Row],[Auto Arima]]-Table2[[#This Row],[Actual]]</f>
        <v>-0.26813008139518058</v>
      </c>
      <c r="O1423">
        <f>_xlfn.NORM.DIST(Table2[[#This Row],[Bias_Arima]],AVERAGE(Table2[Bias_Arima]),_xlfn.STDEV.P(Table2[Bias_Arima]),FALSE)</f>
        <v>0.67151707747826872</v>
      </c>
      <c r="P1423">
        <f>Table2[[#This Row],[WA]]-Table2[[#This Row],[Actual]]</f>
        <v>-0.63333333333333997</v>
      </c>
      <c r="Q1423">
        <f>_xlfn.NORM.DIST(Table2[[#This Row],[Bias_WA]],AVERAGE(Table2[Bias_WA]),_xlfn.STDEV.P(Table2[Bias_WA]),FALSE)</f>
        <v>0.71232937309261235</v>
      </c>
      <c r="R1423">
        <f>ABS(Table2[[#This Row],[Bias_Arima]])</f>
        <v>0.26813008139518058</v>
      </c>
      <c r="S1423">
        <f>ABS(Table2[[#This Row],[Bias_WA]])</f>
        <v>0.63333333333333997</v>
      </c>
    </row>
    <row r="1424" spans="1:19" x14ac:dyDescent="0.2">
      <c r="A142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diensten2021320232</v>
      </c>
      <c r="B1424" t="s">
        <v>32</v>
      </c>
      <c r="C1424" s="3">
        <v>44378</v>
      </c>
      <c r="D1424" s="3">
        <v>45017</v>
      </c>
      <c r="E1424">
        <v>7</v>
      </c>
      <c r="F1424">
        <v>4.248447619047619</v>
      </c>
      <c r="G1424">
        <v>4.3</v>
      </c>
      <c r="H1424">
        <v>5.1552380952380787E-2</v>
      </c>
      <c r="I1424">
        <v>1.198892580287926</v>
      </c>
      <c r="J1424">
        <v>-5.1552380952380787E-2</v>
      </c>
      <c r="K1424">
        <f>_xlfn.NORM.DIST(Table2[[#This Row],[Bias_RF]],AVERAGE(Table2[Bias_RF]),_xlfn.STDEV.P(Table2[Bias_RF]),FALSE)</f>
        <v>0.38762474778744593</v>
      </c>
      <c r="L1424">
        <f>VLOOKUP(Table2[[#This Row],[Key]],[1]!Table1[#Data],7,0)</f>
        <v>4.6318699186048198</v>
      </c>
      <c r="M1424">
        <f>VLOOKUP(Table2[[#This Row],[Key]],[1]!Table1[#Data],8,0)</f>
        <v>3.9666666666666601</v>
      </c>
      <c r="N1424">
        <f>Table2[[#This Row],[Auto Arima]]-Table2[[#This Row],[Actual]]</f>
        <v>0.33186991860481996</v>
      </c>
      <c r="O1424">
        <f>_xlfn.NORM.DIST(Table2[[#This Row],[Bias_Arima]],AVERAGE(Table2[Bias_Arima]),_xlfn.STDEV.P(Table2[Bias_Arima]),FALSE)</f>
        <v>0.47150778796778897</v>
      </c>
      <c r="P1424">
        <f>Table2[[#This Row],[WA]]-Table2[[#This Row],[Actual]]</f>
        <v>-0.3333333333333397</v>
      </c>
      <c r="Q1424">
        <f>_xlfn.NORM.DIST(Table2[[#This Row],[Bias_WA]],AVERAGE(Table2[Bias_WA]),_xlfn.STDEV.P(Table2[Bias_WA]),FALSE)</f>
        <v>0.62306179826912511</v>
      </c>
      <c r="R1424">
        <f>ABS(Table2[[#This Row],[Bias_Arima]])</f>
        <v>0.33186991860481996</v>
      </c>
      <c r="S1424">
        <f>ABS(Table2[[#This Row],[Bias_WA]])</f>
        <v>0.3333333333333397</v>
      </c>
    </row>
    <row r="1425" spans="1:19" x14ac:dyDescent="0.2">
      <c r="A142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diensten2021320233</v>
      </c>
      <c r="B1425" t="s">
        <v>32</v>
      </c>
      <c r="C1425" s="3">
        <v>44378</v>
      </c>
      <c r="D1425" s="3">
        <v>45108</v>
      </c>
      <c r="E1425">
        <v>8</v>
      </c>
      <c r="F1425">
        <v>4.248447619047619</v>
      </c>
      <c r="G1425">
        <v>4.4000000000000004</v>
      </c>
      <c r="H1425">
        <v>0.1515523809523813</v>
      </c>
      <c r="I1425">
        <v>3.444372294372303</v>
      </c>
      <c r="J1425">
        <v>-0.1515523809523813</v>
      </c>
      <c r="K1425">
        <f>_xlfn.NORM.DIST(Table2[[#This Row],[Bias_RF]],AVERAGE(Table2[Bias_RF]),_xlfn.STDEV.P(Table2[Bias_RF]),FALSE)</f>
        <v>0.42997325228326239</v>
      </c>
      <c r="L1425">
        <f>VLOOKUP(Table2[[#This Row],[Key]],[1]!Table1[#Data],7,0)</f>
        <v>4.8466659311869398</v>
      </c>
      <c r="M1425">
        <f>VLOOKUP(Table2[[#This Row],[Key]],[1]!Table1[#Data],8,0)</f>
        <v>3.9666666666666601</v>
      </c>
      <c r="N1425">
        <f>Table2[[#This Row],[Auto Arima]]-Table2[[#This Row],[Actual]]</f>
        <v>0.44666593118693942</v>
      </c>
      <c r="O1425">
        <f>_xlfn.NORM.DIST(Table2[[#This Row],[Bias_Arima]],AVERAGE(Table2[Bias_Arima]),_xlfn.STDEV.P(Table2[Bias_Arima]),FALSE)</f>
        <v>0.39102022631709821</v>
      </c>
      <c r="P1425">
        <f>Table2[[#This Row],[WA]]-Table2[[#This Row],[Actual]]</f>
        <v>-0.43333333333334023</v>
      </c>
      <c r="Q1425">
        <f>_xlfn.NORM.DIST(Table2[[#This Row],[Bias_WA]],AVERAGE(Table2[Bias_WA]),_xlfn.STDEV.P(Table2[Bias_WA]),FALSE)</f>
        <v>0.67261241795071214</v>
      </c>
      <c r="R1425">
        <f>ABS(Table2[[#This Row],[Bias_Arima]])</f>
        <v>0.44666593118693942</v>
      </c>
      <c r="S1425">
        <f>ABS(Table2[[#This Row],[Bias_WA]])</f>
        <v>0.43333333333334023</v>
      </c>
    </row>
    <row r="1426" spans="1:19" x14ac:dyDescent="0.2">
      <c r="A142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diensten2021420221</v>
      </c>
      <c r="B1426" t="s">
        <v>32</v>
      </c>
      <c r="C1426" s="3">
        <v>44470</v>
      </c>
      <c r="D1426" s="3">
        <v>44562</v>
      </c>
      <c r="E1426">
        <v>1</v>
      </c>
      <c r="F1426">
        <v>4.3812976190476176</v>
      </c>
      <c r="G1426">
        <v>5.5</v>
      </c>
      <c r="H1426">
        <v>1.1187023809523819</v>
      </c>
      <c r="I1426">
        <v>20.340043290043301</v>
      </c>
      <c r="J1426">
        <v>-1.1187023809523819</v>
      </c>
      <c r="K1426">
        <f>_xlfn.NORM.DIST(Table2[[#This Row],[Bias_RF]],AVERAGE(Table2[Bias_RF]),_xlfn.STDEV.P(Table2[Bias_RF]),FALSE)</f>
        <v>0.44659496896129863</v>
      </c>
      <c r="L1426">
        <f>VLOOKUP(Table2[[#This Row],[Key]],[1]!Table1[#Data],7,0)</f>
        <v>4.7728951513390099</v>
      </c>
      <c r="M1426">
        <f>VLOOKUP(Table2[[#This Row],[Key]],[1]!Table1[#Data],8,0)</f>
        <v>4.2666666666666604</v>
      </c>
      <c r="N1426">
        <f>Table2[[#This Row],[Auto Arima]]-Table2[[#This Row],[Actual]]</f>
        <v>-0.72710484866099012</v>
      </c>
      <c r="O1426">
        <f>_xlfn.NORM.DIST(Table2[[#This Row],[Bias_Arima]],AVERAGE(Table2[Bias_Arima]),_xlfn.STDEV.P(Table2[Bias_Arima]),FALSE)</f>
        <v>0.43357340159492325</v>
      </c>
      <c r="P1426">
        <f>Table2[[#This Row],[WA]]-Table2[[#This Row],[Actual]]</f>
        <v>-1.2333333333333396</v>
      </c>
      <c r="Q1426">
        <f>_xlfn.NORM.DIST(Table2[[#This Row],[Bias_WA]],AVERAGE(Table2[Bias_WA]),_xlfn.STDEV.P(Table2[Bias_WA]),FALSE)</f>
        <v>0.39356496694449555</v>
      </c>
      <c r="R1426">
        <f>ABS(Table2[[#This Row],[Bias_Arima]])</f>
        <v>0.72710484866099012</v>
      </c>
      <c r="S1426">
        <f>ABS(Table2[[#This Row],[Bias_WA]])</f>
        <v>1.2333333333333396</v>
      </c>
    </row>
    <row r="1427" spans="1:19" x14ac:dyDescent="0.2">
      <c r="A142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diensten2021420222</v>
      </c>
      <c r="B1427" t="s">
        <v>32</v>
      </c>
      <c r="C1427" s="3">
        <v>44470</v>
      </c>
      <c r="D1427" s="3">
        <v>44652</v>
      </c>
      <c r="E1427">
        <v>2</v>
      </c>
      <c r="F1427">
        <v>4.2768976190476176</v>
      </c>
      <c r="G1427">
        <v>4.7</v>
      </c>
      <c r="H1427">
        <v>0.42310238095238167</v>
      </c>
      <c r="I1427">
        <v>9.0021783181357815</v>
      </c>
      <c r="J1427">
        <v>-0.42310238095238167</v>
      </c>
      <c r="K1427">
        <f>_xlfn.NORM.DIST(Table2[[#This Row],[Bias_RF]],AVERAGE(Table2[Bias_RF]),_xlfn.STDEV.P(Table2[Bias_RF]),FALSE)</f>
        <v>0.51850945937368176</v>
      </c>
      <c r="L1427">
        <f>VLOOKUP(Table2[[#This Row],[Key]],[1]!Table1[#Data],7,0)</f>
        <v>4.8139184466115301</v>
      </c>
      <c r="M1427">
        <f>VLOOKUP(Table2[[#This Row],[Key]],[1]!Table1[#Data],8,0)</f>
        <v>3.9666666666666601</v>
      </c>
      <c r="N1427">
        <f>Table2[[#This Row],[Auto Arima]]-Table2[[#This Row],[Actual]]</f>
        <v>0.11391844661152994</v>
      </c>
      <c r="O1427">
        <f>_xlfn.NORM.DIST(Table2[[#This Row],[Bias_Arima]],AVERAGE(Table2[Bias_Arima]),_xlfn.STDEV.P(Table2[Bias_Arima]),FALSE)</f>
        <v>0.60526804358277764</v>
      </c>
      <c r="P1427">
        <f>Table2[[#This Row],[WA]]-Table2[[#This Row],[Actual]]</f>
        <v>-0.73333333333334005</v>
      </c>
      <c r="Q1427">
        <f>_xlfn.NORM.DIST(Table2[[#This Row],[Bias_WA]],AVERAGE(Table2[Bias_WA]),_xlfn.STDEV.P(Table2[Bias_WA]),FALSE)</f>
        <v>0.69881636677069725</v>
      </c>
      <c r="R1427">
        <f>ABS(Table2[[#This Row],[Bias_Arima]])</f>
        <v>0.11391844661152994</v>
      </c>
      <c r="S1427">
        <f>ABS(Table2[[#This Row],[Bias_WA]])</f>
        <v>0.73333333333334005</v>
      </c>
    </row>
    <row r="1428" spans="1:19" x14ac:dyDescent="0.2">
      <c r="A142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diensten2021420223</v>
      </c>
      <c r="B1428" t="s">
        <v>32</v>
      </c>
      <c r="C1428" s="3">
        <v>44470</v>
      </c>
      <c r="D1428" s="3">
        <v>44743</v>
      </c>
      <c r="E1428">
        <v>3</v>
      </c>
      <c r="F1428">
        <v>4.2264642857142851</v>
      </c>
      <c r="G1428">
        <v>4.4000000000000004</v>
      </c>
      <c r="H1428">
        <v>0.17353571428571521</v>
      </c>
      <c r="I1428">
        <v>3.943993506493527</v>
      </c>
      <c r="J1428">
        <v>-0.17353571428571521</v>
      </c>
      <c r="K1428">
        <f>_xlfn.NORM.DIST(Table2[[#This Row],[Bias_RF]],AVERAGE(Table2[Bias_RF]),_xlfn.STDEV.P(Table2[Bias_RF]),FALSE)</f>
        <v>0.43878500843346196</v>
      </c>
      <c r="L1428">
        <f>VLOOKUP(Table2[[#This Row],[Key]],[1]!Table1[#Data],7,0)</f>
        <v>5.0371220125465701</v>
      </c>
      <c r="M1428">
        <f>VLOOKUP(Table2[[#This Row],[Key]],[1]!Table1[#Data],8,0)</f>
        <v>3.9666666666666601</v>
      </c>
      <c r="N1428">
        <f>Table2[[#This Row],[Auto Arima]]-Table2[[#This Row],[Actual]]</f>
        <v>0.63712201254656975</v>
      </c>
      <c r="O1428">
        <f>_xlfn.NORM.DIST(Table2[[#This Row],[Bias_Arima]],AVERAGE(Table2[Bias_Arima]),_xlfn.STDEV.P(Table2[Bias_Arima]),FALSE)</f>
        <v>0.26336362264547958</v>
      </c>
      <c r="P1428">
        <f>Table2[[#This Row],[WA]]-Table2[[#This Row],[Actual]]</f>
        <v>-0.43333333333334023</v>
      </c>
      <c r="Q1428">
        <f>_xlfn.NORM.DIST(Table2[[#This Row],[Bias_WA]],AVERAGE(Table2[Bias_WA]),_xlfn.STDEV.P(Table2[Bias_WA]),FALSE)</f>
        <v>0.67261241795071214</v>
      </c>
      <c r="R1428">
        <f>ABS(Table2[[#This Row],[Bias_Arima]])</f>
        <v>0.63712201254656975</v>
      </c>
      <c r="S1428">
        <f>ABS(Table2[[#This Row],[Bias_WA]])</f>
        <v>0.43333333333334023</v>
      </c>
    </row>
    <row r="1429" spans="1:19" x14ac:dyDescent="0.2">
      <c r="A142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diensten2021420224</v>
      </c>
      <c r="B1429" t="s">
        <v>32</v>
      </c>
      <c r="C1429" s="3">
        <v>44470</v>
      </c>
      <c r="D1429" s="3">
        <v>44835</v>
      </c>
      <c r="E1429">
        <v>4</v>
      </c>
      <c r="F1429">
        <v>4.3275642857142849</v>
      </c>
      <c r="G1429">
        <v>5</v>
      </c>
      <c r="H1429">
        <v>0.67243571428571514</v>
      </c>
      <c r="I1429">
        <v>13.448714285714299</v>
      </c>
      <c r="J1429">
        <v>-0.67243571428571514</v>
      </c>
      <c r="K1429">
        <f>_xlfn.NORM.DIST(Table2[[#This Row],[Bias_RF]],AVERAGE(Table2[Bias_RF]),_xlfn.STDEV.P(Table2[Bias_RF]),FALSE)</f>
        <v>0.54536836405138511</v>
      </c>
      <c r="L1429">
        <f>VLOOKUP(Table2[[#This Row],[Key]],[1]!Table1[#Data],7,0)</f>
        <v>5.0371220125465701</v>
      </c>
      <c r="M1429">
        <f>VLOOKUP(Table2[[#This Row],[Key]],[1]!Table1[#Data],8,0)</f>
        <v>4.43333333333333</v>
      </c>
      <c r="N1429">
        <f>Table2[[#This Row],[Auto Arima]]-Table2[[#This Row],[Actual]]</f>
        <v>3.7122012546570105E-2</v>
      </c>
      <c r="O1429">
        <f>_xlfn.NORM.DIST(Table2[[#This Row],[Bias_Arima]],AVERAGE(Table2[Bias_Arima]),_xlfn.STDEV.P(Table2[Bias_Arima]),FALSE)</f>
        <v>0.63950612497847614</v>
      </c>
      <c r="P1429">
        <f>Table2[[#This Row],[WA]]-Table2[[#This Row],[Actual]]</f>
        <v>-0.56666666666666998</v>
      </c>
      <c r="Q1429">
        <f>_xlfn.NORM.DIST(Table2[[#This Row],[Bias_WA]],AVERAGE(Table2[Bias_WA]),_xlfn.STDEV.P(Table2[Bias_WA]),FALSE)</f>
        <v>0.70881241059406874</v>
      </c>
      <c r="R1429">
        <f>ABS(Table2[[#This Row],[Bias_Arima]])</f>
        <v>3.7122012546570105E-2</v>
      </c>
      <c r="S1429">
        <f>ABS(Table2[[#This Row],[Bias_WA]])</f>
        <v>0.56666666666666998</v>
      </c>
    </row>
    <row r="1430" spans="1:19" x14ac:dyDescent="0.2">
      <c r="A143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diensten2021420231</v>
      </c>
      <c r="B1430" t="s">
        <v>32</v>
      </c>
      <c r="C1430" s="3">
        <v>44470</v>
      </c>
      <c r="D1430" s="3">
        <v>44927</v>
      </c>
      <c r="E1430">
        <v>5</v>
      </c>
      <c r="F1430">
        <v>4.3275642857142849</v>
      </c>
      <c r="G1430">
        <v>4.9000000000000004</v>
      </c>
      <c r="H1430">
        <v>0.57243571428571549</v>
      </c>
      <c r="I1430">
        <v>11.68236151603501</v>
      </c>
      <c r="J1430">
        <v>-0.57243571428571549</v>
      </c>
      <c r="K1430">
        <f>_xlfn.NORM.DIST(Table2[[#This Row],[Bias_RF]],AVERAGE(Table2[Bias_RF]),_xlfn.STDEV.P(Table2[Bias_RF]),FALSE)</f>
        <v>0.54194620421089645</v>
      </c>
      <c r="L1430">
        <f>VLOOKUP(Table2[[#This Row],[Key]],[1]!Table1[#Data],7,0)</f>
        <v>4.6872835070065602</v>
      </c>
      <c r="M1430">
        <f>VLOOKUP(Table2[[#This Row],[Key]],[1]!Table1[#Data],8,0)</f>
        <v>4.2666666666666604</v>
      </c>
      <c r="N1430">
        <f>Table2[[#This Row],[Auto Arima]]-Table2[[#This Row],[Actual]]</f>
        <v>-0.2127164929934402</v>
      </c>
      <c r="O1430">
        <f>_xlfn.NORM.DIST(Table2[[#This Row],[Bias_Arima]],AVERAGE(Table2[Bias_Arima]),_xlfn.STDEV.P(Table2[Bias_Arima]),FALSE)</f>
        <v>0.67914766953236505</v>
      </c>
      <c r="P1430">
        <f>Table2[[#This Row],[WA]]-Table2[[#This Row],[Actual]]</f>
        <v>-0.63333333333333997</v>
      </c>
      <c r="Q1430">
        <f>_xlfn.NORM.DIST(Table2[[#This Row],[Bias_WA]],AVERAGE(Table2[Bias_WA]),_xlfn.STDEV.P(Table2[Bias_WA]),FALSE)</f>
        <v>0.71232937309261235</v>
      </c>
      <c r="R1430">
        <f>ABS(Table2[[#This Row],[Bias_Arima]])</f>
        <v>0.2127164929934402</v>
      </c>
      <c r="S1430">
        <f>ABS(Table2[[#This Row],[Bias_WA]])</f>
        <v>0.63333333333333997</v>
      </c>
    </row>
    <row r="1431" spans="1:19" x14ac:dyDescent="0.2">
      <c r="A143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diensten2021420232</v>
      </c>
      <c r="B1431" t="s">
        <v>32</v>
      </c>
      <c r="C1431" s="3">
        <v>44470</v>
      </c>
      <c r="D1431" s="3">
        <v>45017</v>
      </c>
      <c r="E1431">
        <v>6</v>
      </c>
      <c r="F1431">
        <v>4.380064285714286</v>
      </c>
      <c r="G1431">
        <v>4.3</v>
      </c>
      <c r="H1431">
        <v>8.0064285714286143E-2</v>
      </c>
      <c r="I1431">
        <v>1.861960132890375</v>
      </c>
      <c r="J1431">
        <v>8.0064285714286143E-2</v>
      </c>
      <c r="K1431">
        <f>_xlfn.NORM.DIST(Table2[[#This Row],[Bias_RF]],AVERAGE(Table2[Bias_RF]),_xlfn.STDEV.P(Table2[Bias_RF]),FALSE)</f>
        <v>0.32867577865629821</v>
      </c>
      <c r="L1431">
        <f>VLOOKUP(Table2[[#This Row],[Key]],[1]!Table1[#Data],7,0)</f>
        <v>4.6872835070065602</v>
      </c>
      <c r="M1431">
        <f>VLOOKUP(Table2[[#This Row],[Key]],[1]!Table1[#Data],8,0)</f>
        <v>3.9666666666666601</v>
      </c>
      <c r="N1431">
        <f>Table2[[#This Row],[Auto Arima]]-Table2[[#This Row],[Actual]]</f>
        <v>0.38728350700656033</v>
      </c>
      <c r="O1431">
        <f>_xlfn.NORM.DIST(Table2[[#This Row],[Bias_Arima]],AVERAGE(Table2[Bias_Arima]),_xlfn.STDEV.P(Table2[Bias_Arima]),FALSE)</f>
        <v>0.43284346683470099</v>
      </c>
      <c r="P1431">
        <f>Table2[[#This Row],[WA]]-Table2[[#This Row],[Actual]]</f>
        <v>-0.3333333333333397</v>
      </c>
      <c r="Q1431">
        <f>_xlfn.NORM.DIST(Table2[[#This Row],[Bias_WA]],AVERAGE(Table2[Bias_WA]),_xlfn.STDEV.P(Table2[Bias_WA]),FALSE)</f>
        <v>0.62306179826912511</v>
      </c>
      <c r="R1431">
        <f>ABS(Table2[[#This Row],[Bias_Arima]])</f>
        <v>0.38728350700656033</v>
      </c>
      <c r="S1431">
        <f>ABS(Table2[[#This Row],[Bias_WA]])</f>
        <v>0.3333333333333397</v>
      </c>
    </row>
    <row r="1432" spans="1:19" x14ac:dyDescent="0.2">
      <c r="A143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diensten2021420233</v>
      </c>
      <c r="B1432" t="s">
        <v>32</v>
      </c>
      <c r="C1432" s="3">
        <v>44470</v>
      </c>
      <c r="D1432" s="3">
        <v>45108</v>
      </c>
      <c r="E1432">
        <v>7</v>
      </c>
      <c r="F1432">
        <v>4.380064285714286</v>
      </c>
      <c r="G1432">
        <v>4.4000000000000004</v>
      </c>
      <c r="H1432">
        <v>1.993571428571439E-2</v>
      </c>
      <c r="I1432">
        <v>0.45308441558441792</v>
      </c>
      <c r="J1432">
        <v>-1.993571428571439E-2</v>
      </c>
      <c r="K1432">
        <f>_xlfn.NORM.DIST(Table2[[#This Row],[Bias_RF]],AVERAGE(Table2[Bias_RF]),_xlfn.STDEV.P(Table2[Bias_RF]),FALSE)</f>
        <v>0.37366724642455046</v>
      </c>
      <c r="L1432">
        <f>VLOOKUP(Table2[[#This Row],[Key]],[1]!Table1[#Data],7,0)</f>
        <v>4.8732864786190904</v>
      </c>
      <c r="M1432">
        <f>VLOOKUP(Table2[[#This Row],[Key]],[1]!Table1[#Data],8,0)</f>
        <v>3.9666666666666601</v>
      </c>
      <c r="N1432">
        <f>Table2[[#This Row],[Auto Arima]]-Table2[[#This Row],[Actual]]</f>
        <v>0.47328647861909001</v>
      </c>
      <c r="O1432">
        <f>_xlfn.NORM.DIST(Table2[[#This Row],[Bias_Arima]],AVERAGE(Table2[Bias_Arima]),_xlfn.STDEV.P(Table2[Bias_Arima]),FALSE)</f>
        <v>0.37236354648864023</v>
      </c>
      <c r="P1432">
        <f>Table2[[#This Row],[WA]]-Table2[[#This Row],[Actual]]</f>
        <v>-0.43333333333334023</v>
      </c>
      <c r="Q1432">
        <f>_xlfn.NORM.DIST(Table2[[#This Row],[Bias_WA]],AVERAGE(Table2[Bias_WA]),_xlfn.STDEV.P(Table2[Bias_WA]),FALSE)</f>
        <v>0.67261241795071214</v>
      </c>
      <c r="R1432">
        <f>ABS(Table2[[#This Row],[Bias_Arima]])</f>
        <v>0.47328647861909001</v>
      </c>
      <c r="S1432">
        <f>ABS(Table2[[#This Row],[Bias_WA]])</f>
        <v>0.43333333333334023</v>
      </c>
    </row>
    <row r="1433" spans="1:19" x14ac:dyDescent="0.2">
      <c r="A143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diensten2021420234</v>
      </c>
      <c r="B1433" t="s">
        <v>32</v>
      </c>
      <c r="C1433" s="3">
        <v>44470</v>
      </c>
      <c r="D1433" s="3">
        <v>45200</v>
      </c>
      <c r="E1433">
        <v>8</v>
      </c>
      <c r="F1433">
        <v>4.3786476190476176</v>
      </c>
      <c r="G1433">
        <v>4.8</v>
      </c>
      <c r="H1433">
        <v>0.42135238095238142</v>
      </c>
      <c r="I1433">
        <v>8.7781746031746124</v>
      </c>
      <c r="J1433">
        <v>-0.42135238095238142</v>
      </c>
      <c r="K1433">
        <f>_xlfn.NORM.DIST(Table2[[#This Row],[Bias_RF]],AVERAGE(Table2[Bias_RF]),_xlfn.STDEV.P(Table2[Bias_RF]),FALSE)</f>
        <v>0.51811282645712531</v>
      </c>
      <c r="L1433">
        <f>VLOOKUP(Table2[[#This Row],[Key]],[1]!Table1[#Data],7,0)</f>
        <v>4.6832383383051601</v>
      </c>
      <c r="M1433">
        <f>VLOOKUP(Table2[[#This Row],[Key]],[1]!Table1[#Data],8,0)</f>
        <v>4.43333333333333</v>
      </c>
      <c r="N1433">
        <f>Table2[[#This Row],[Auto Arima]]-Table2[[#This Row],[Actual]]</f>
        <v>-0.1167616616948397</v>
      </c>
      <c r="O1433">
        <f>_xlfn.NORM.DIST(Table2[[#This Row],[Bias_Arima]],AVERAGE(Table2[Bias_Arima]),_xlfn.STDEV.P(Table2[Bias_Arima]),FALSE)</f>
        <v>0.6780681883554156</v>
      </c>
      <c r="P1433">
        <f>Table2[[#This Row],[WA]]-Table2[[#This Row],[Actual]]</f>
        <v>-0.3666666666666698</v>
      </c>
      <c r="Q1433">
        <f>_xlfn.NORM.DIST(Table2[[#This Row],[Bias_WA]],AVERAGE(Table2[Bias_WA]),_xlfn.STDEV.P(Table2[Bias_WA]),FALSE)</f>
        <v>0.6414281109017782</v>
      </c>
      <c r="R1433">
        <f>ABS(Table2[[#This Row],[Bias_Arima]])</f>
        <v>0.1167616616948397</v>
      </c>
      <c r="S1433">
        <f>ABS(Table2[[#This Row],[Bias_WA]])</f>
        <v>0.3666666666666698</v>
      </c>
    </row>
    <row r="1434" spans="1:19" x14ac:dyDescent="0.2">
      <c r="A143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diensten2022120222</v>
      </c>
      <c r="B1434" t="s">
        <v>32</v>
      </c>
      <c r="C1434" s="3">
        <v>44562</v>
      </c>
      <c r="D1434" s="3">
        <v>44652</v>
      </c>
      <c r="E1434">
        <v>1</v>
      </c>
      <c r="F1434">
        <v>4.5870476190476186</v>
      </c>
      <c r="G1434">
        <v>4.7</v>
      </c>
      <c r="H1434">
        <v>0.1129523809523816</v>
      </c>
      <c r="I1434">
        <v>2.4032421479230122</v>
      </c>
      <c r="J1434">
        <v>-0.1129523809523816</v>
      </c>
      <c r="K1434">
        <f>_xlfn.NORM.DIST(Table2[[#This Row],[Bias_RF]],AVERAGE(Table2[Bias_RF]),_xlfn.STDEV.P(Table2[Bias_RF]),FALSE)</f>
        <v>0.41402076965569273</v>
      </c>
      <c r="L1434">
        <f>VLOOKUP(Table2[[#This Row],[Key]],[1]!Table1[#Data],7,0)</f>
        <v>5.0028676777120902</v>
      </c>
      <c r="M1434">
        <f>VLOOKUP(Table2[[#This Row],[Key]],[1]!Table1[#Data],8,0)</f>
        <v>3.9666666666666601</v>
      </c>
      <c r="N1434">
        <f>Table2[[#This Row],[Auto Arima]]-Table2[[#This Row],[Actual]]</f>
        <v>0.30286767771209</v>
      </c>
      <c r="O1434">
        <f>_xlfn.NORM.DIST(Table2[[#This Row],[Bias_Arima]],AVERAGE(Table2[Bias_Arima]),_xlfn.STDEV.P(Table2[Bias_Arima]),FALSE)</f>
        <v>0.49134642107630738</v>
      </c>
      <c r="P1434">
        <f>Table2[[#This Row],[WA]]-Table2[[#This Row],[Actual]]</f>
        <v>-0.73333333333334005</v>
      </c>
      <c r="Q1434">
        <f>_xlfn.NORM.DIST(Table2[[#This Row],[Bias_WA]],AVERAGE(Table2[Bias_WA]),_xlfn.STDEV.P(Table2[Bias_WA]),FALSE)</f>
        <v>0.69881636677069725</v>
      </c>
      <c r="R1434">
        <f>ABS(Table2[[#This Row],[Bias_Arima]])</f>
        <v>0.30286767771209</v>
      </c>
      <c r="S1434">
        <f>ABS(Table2[[#This Row],[Bias_WA]])</f>
        <v>0.73333333333334005</v>
      </c>
    </row>
    <row r="1435" spans="1:19" x14ac:dyDescent="0.2">
      <c r="A143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diensten2022120223</v>
      </c>
      <c r="B1435" t="s">
        <v>32</v>
      </c>
      <c r="C1435" s="3">
        <v>44562</v>
      </c>
      <c r="D1435" s="3">
        <v>44743</v>
      </c>
      <c r="E1435">
        <v>2</v>
      </c>
      <c r="F1435">
        <v>4.5041642857142854</v>
      </c>
      <c r="G1435">
        <v>4.4000000000000004</v>
      </c>
      <c r="H1435">
        <v>0.104164285714285</v>
      </c>
      <c r="I1435">
        <v>2.367370129870114</v>
      </c>
      <c r="J1435">
        <v>0.104164285714285</v>
      </c>
      <c r="K1435">
        <f>_xlfn.NORM.DIST(Table2[[#This Row],[Bias_RF]],AVERAGE(Table2[Bias_RF]),_xlfn.STDEV.P(Table2[Bias_RF]),FALSE)</f>
        <v>0.31777925443132371</v>
      </c>
      <c r="L1435">
        <f>VLOOKUP(Table2[[#This Row],[Key]],[1]!Table1[#Data],7,0)</f>
        <v>5.2231895399314103</v>
      </c>
      <c r="M1435">
        <f>VLOOKUP(Table2[[#This Row],[Key]],[1]!Table1[#Data],8,0)</f>
        <v>3.9666666666666601</v>
      </c>
      <c r="N1435">
        <f>Table2[[#This Row],[Auto Arima]]-Table2[[#This Row],[Actual]]</f>
        <v>0.82318953993140997</v>
      </c>
      <c r="O1435">
        <f>_xlfn.NORM.DIST(Table2[[#This Row],[Bias_Arima]],AVERAGE(Table2[Bias_Arima]),_xlfn.STDEV.P(Table2[Bias_Arima]),FALSE)</f>
        <v>0.16163992472631095</v>
      </c>
      <c r="P1435">
        <f>Table2[[#This Row],[WA]]-Table2[[#This Row],[Actual]]</f>
        <v>-0.43333333333334023</v>
      </c>
      <c r="Q1435">
        <f>_xlfn.NORM.DIST(Table2[[#This Row],[Bias_WA]],AVERAGE(Table2[Bias_WA]),_xlfn.STDEV.P(Table2[Bias_WA]),FALSE)</f>
        <v>0.67261241795071214</v>
      </c>
      <c r="R1435">
        <f>ABS(Table2[[#This Row],[Bias_Arima]])</f>
        <v>0.82318953993140997</v>
      </c>
      <c r="S1435">
        <f>ABS(Table2[[#This Row],[Bias_WA]])</f>
        <v>0.43333333333334023</v>
      </c>
    </row>
    <row r="1436" spans="1:19" x14ac:dyDescent="0.2">
      <c r="A143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diensten2022120224</v>
      </c>
      <c r="B1436" t="s">
        <v>32</v>
      </c>
      <c r="C1436" s="3">
        <v>44562</v>
      </c>
      <c r="D1436" s="3">
        <v>44835</v>
      </c>
      <c r="E1436">
        <v>3</v>
      </c>
      <c r="F1436">
        <v>4.7714904761904764</v>
      </c>
      <c r="G1436">
        <v>5</v>
      </c>
      <c r="H1436">
        <v>0.2285095238095245</v>
      </c>
      <c r="I1436">
        <v>4.5701904761904899</v>
      </c>
      <c r="J1436">
        <v>-0.2285095238095245</v>
      </c>
      <c r="K1436">
        <f>_xlfn.NORM.DIST(Table2[[#This Row],[Bias_RF]],AVERAGE(Table2[Bias_RF]),_xlfn.STDEV.P(Table2[Bias_RF]),FALSE)</f>
        <v>0.45979705274603894</v>
      </c>
      <c r="L1436">
        <f>VLOOKUP(Table2[[#This Row],[Key]],[1]!Table1[#Data],7,0)</f>
        <v>5.2231895399314103</v>
      </c>
      <c r="M1436">
        <f>VLOOKUP(Table2[[#This Row],[Key]],[1]!Table1[#Data],8,0)</f>
        <v>4.43333333333333</v>
      </c>
      <c r="N1436">
        <f>Table2[[#This Row],[Auto Arima]]-Table2[[#This Row],[Actual]]</f>
        <v>0.22318953993141033</v>
      </c>
      <c r="O1436">
        <f>_xlfn.NORM.DIST(Table2[[#This Row],[Bias_Arima]],AVERAGE(Table2[Bias_Arima]),_xlfn.STDEV.P(Table2[Bias_Arima]),FALSE)</f>
        <v>0.54335513594470386</v>
      </c>
      <c r="P1436">
        <f>Table2[[#This Row],[WA]]-Table2[[#This Row],[Actual]]</f>
        <v>-0.56666666666666998</v>
      </c>
      <c r="Q1436">
        <f>_xlfn.NORM.DIST(Table2[[#This Row],[Bias_WA]],AVERAGE(Table2[Bias_WA]),_xlfn.STDEV.P(Table2[Bias_WA]),FALSE)</f>
        <v>0.70881241059406874</v>
      </c>
      <c r="R1436">
        <f>ABS(Table2[[#This Row],[Bias_Arima]])</f>
        <v>0.22318953993141033</v>
      </c>
      <c r="S1436">
        <f>ABS(Table2[[#This Row],[Bias_WA]])</f>
        <v>0.56666666666666998</v>
      </c>
    </row>
    <row r="1437" spans="1:19" x14ac:dyDescent="0.2">
      <c r="A143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diensten2022120231</v>
      </c>
      <c r="B1437" t="s">
        <v>32</v>
      </c>
      <c r="C1437" s="3">
        <v>44562</v>
      </c>
      <c r="D1437" s="3">
        <v>44927</v>
      </c>
      <c r="E1437">
        <v>4</v>
      </c>
      <c r="F1437">
        <v>4.812157142857143</v>
      </c>
      <c r="G1437">
        <v>4.9000000000000004</v>
      </c>
      <c r="H1437">
        <v>8.7842857142857333E-2</v>
      </c>
      <c r="I1437">
        <v>1.792711370262394</v>
      </c>
      <c r="J1437">
        <v>-8.7842857142857333E-2</v>
      </c>
      <c r="K1437">
        <f>_xlfn.NORM.DIST(Table2[[#This Row],[Bias_RF]],AVERAGE(Table2[Bias_RF]),_xlfn.STDEV.P(Table2[Bias_RF]),FALSE)</f>
        <v>0.40335902581870237</v>
      </c>
      <c r="L1437">
        <f>VLOOKUP(Table2[[#This Row],[Key]],[1]!Table1[#Data],7,0)</f>
        <v>4.8321826460367303</v>
      </c>
      <c r="M1437">
        <f>VLOOKUP(Table2[[#This Row],[Key]],[1]!Table1[#Data],8,0)</f>
        <v>4.7333333333333298</v>
      </c>
      <c r="N1437">
        <f>Table2[[#This Row],[Auto Arima]]-Table2[[#This Row],[Actual]]</f>
        <v>-6.7817353963270044E-2</v>
      </c>
      <c r="O1437">
        <f>_xlfn.NORM.DIST(Table2[[#This Row],[Bias_Arima]],AVERAGE(Table2[Bias_Arima]),_xlfn.STDEV.P(Table2[Bias_Arima]),FALSE)</f>
        <v>0.67055535923274634</v>
      </c>
      <c r="P1437">
        <f>Table2[[#This Row],[WA]]-Table2[[#This Row],[Actual]]</f>
        <v>-0.16666666666667052</v>
      </c>
      <c r="Q1437">
        <f>_xlfn.NORM.DIST(Table2[[#This Row],[Bias_WA]],AVERAGE(Table2[Bias_WA]),_xlfn.STDEV.P(Table2[Bias_WA]),FALSE)</f>
        <v>0.51093141851898105</v>
      </c>
      <c r="R1437">
        <f>ABS(Table2[[#This Row],[Bias_Arima]])</f>
        <v>6.7817353963270044E-2</v>
      </c>
      <c r="S1437">
        <f>ABS(Table2[[#This Row],[Bias_WA]])</f>
        <v>0.16666666666667052</v>
      </c>
    </row>
    <row r="1438" spans="1:19" x14ac:dyDescent="0.2">
      <c r="A143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diensten2022120232</v>
      </c>
      <c r="B1438" t="s">
        <v>32</v>
      </c>
      <c r="C1438" s="3">
        <v>44562</v>
      </c>
      <c r="D1438" s="3">
        <v>45017</v>
      </c>
      <c r="E1438">
        <v>5</v>
      </c>
      <c r="F1438">
        <v>4.8061904761904763</v>
      </c>
      <c r="G1438">
        <v>4.3</v>
      </c>
      <c r="H1438">
        <v>0.50619047619047652</v>
      </c>
      <c r="I1438">
        <v>11.771871539313411</v>
      </c>
      <c r="J1438">
        <v>0.50619047619047652</v>
      </c>
      <c r="K1438">
        <f>_xlfn.NORM.DIST(Table2[[#This Row],[Bias_RF]],AVERAGE(Table2[Bias_RF]),_xlfn.STDEV.P(Table2[Bias_RF]),FALSE)</f>
        <v>0.15428259903221303</v>
      </c>
      <c r="L1438">
        <f>VLOOKUP(Table2[[#This Row],[Key]],[1]!Table1[#Data],7,0)</f>
        <v>4.8321826460367303</v>
      </c>
      <c r="M1438">
        <f>VLOOKUP(Table2[[#This Row],[Key]],[1]!Table1[#Data],8,0)</f>
        <v>3.9666666666666601</v>
      </c>
      <c r="N1438">
        <f>Table2[[#This Row],[Auto Arima]]-Table2[[#This Row],[Actual]]</f>
        <v>0.53218264603673049</v>
      </c>
      <c r="O1438">
        <f>_xlfn.NORM.DIST(Table2[[#This Row],[Bias_Arima]],AVERAGE(Table2[Bias_Arima]),_xlfn.STDEV.P(Table2[Bias_Arima]),FALSE)</f>
        <v>0.33174662917575698</v>
      </c>
      <c r="P1438">
        <f>Table2[[#This Row],[WA]]-Table2[[#This Row],[Actual]]</f>
        <v>-0.3333333333333397</v>
      </c>
      <c r="Q1438">
        <f>_xlfn.NORM.DIST(Table2[[#This Row],[Bias_WA]],AVERAGE(Table2[Bias_WA]),_xlfn.STDEV.P(Table2[Bias_WA]),FALSE)</f>
        <v>0.62306179826912511</v>
      </c>
      <c r="R1438">
        <f>ABS(Table2[[#This Row],[Bias_Arima]])</f>
        <v>0.53218264603673049</v>
      </c>
      <c r="S1438">
        <f>ABS(Table2[[#This Row],[Bias_WA]])</f>
        <v>0.3333333333333397</v>
      </c>
    </row>
    <row r="1439" spans="1:19" x14ac:dyDescent="0.2">
      <c r="A143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diensten2022120233</v>
      </c>
      <c r="B1439" t="s">
        <v>32</v>
      </c>
      <c r="C1439" s="3">
        <v>44562</v>
      </c>
      <c r="D1439" s="3">
        <v>45108</v>
      </c>
      <c r="E1439">
        <v>6</v>
      </c>
      <c r="F1439">
        <v>4.8061904761904763</v>
      </c>
      <c r="G1439">
        <v>4.4000000000000004</v>
      </c>
      <c r="H1439">
        <v>0.40619047619047599</v>
      </c>
      <c r="I1439">
        <v>9.2316017316017263</v>
      </c>
      <c r="J1439">
        <v>0.40619047619047599</v>
      </c>
      <c r="K1439">
        <f>_xlfn.NORM.DIST(Table2[[#This Row],[Bias_RF]],AVERAGE(Table2[Bias_RF]),_xlfn.STDEV.P(Table2[Bias_RF]),FALSE)</f>
        <v>0.18994859934103694</v>
      </c>
      <c r="L1439">
        <f>VLOOKUP(Table2[[#This Row],[Key]],[1]!Table1[#Data],7,0)</f>
        <v>5.0157841978861697</v>
      </c>
      <c r="M1439">
        <f>VLOOKUP(Table2[[#This Row],[Key]],[1]!Table1[#Data],8,0)</f>
        <v>3.9666666666666601</v>
      </c>
      <c r="N1439">
        <f>Table2[[#This Row],[Auto Arima]]-Table2[[#This Row],[Actual]]</f>
        <v>0.61578419788616934</v>
      </c>
      <c r="O1439">
        <f>_xlfn.NORM.DIST(Table2[[#This Row],[Bias_Arima]],AVERAGE(Table2[Bias_Arima]),_xlfn.STDEV.P(Table2[Bias_Arima]),FALSE)</f>
        <v>0.27673794262496509</v>
      </c>
      <c r="P1439">
        <f>Table2[[#This Row],[WA]]-Table2[[#This Row],[Actual]]</f>
        <v>-0.43333333333334023</v>
      </c>
      <c r="Q1439">
        <f>_xlfn.NORM.DIST(Table2[[#This Row],[Bias_WA]],AVERAGE(Table2[Bias_WA]),_xlfn.STDEV.P(Table2[Bias_WA]),FALSE)</f>
        <v>0.67261241795071214</v>
      </c>
      <c r="R1439">
        <f>ABS(Table2[[#This Row],[Bias_Arima]])</f>
        <v>0.61578419788616934</v>
      </c>
      <c r="S1439">
        <f>ABS(Table2[[#This Row],[Bias_WA]])</f>
        <v>0.43333333333334023</v>
      </c>
    </row>
    <row r="1440" spans="1:19" x14ac:dyDescent="0.2">
      <c r="A144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diensten2022120234</v>
      </c>
      <c r="B1440" t="s">
        <v>32</v>
      </c>
      <c r="C1440" s="3">
        <v>44562</v>
      </c>
      <c r="D1440" s="3">
        <v>45200</v>
      </c>
      <c r="E1440">
        <v>7</v>
      </c>
      <c r="F1440">
        <v>4.595473809523809</v>
      </c>
      <c r="G1440">
        <v>4.8</v>
      </c>
      <c r="H1440">
        <v>0.20452619047619081</v>
      </c>
      <c r="I1440">
        <v>4.260962301587309</v>
      </c>
      <c r="J1440">
        <v>-0.20452619047619081</v>
      </c>
      <c r="K1440">
        <f>_xlfn.NORM.DIST(Table2[[#This Row],[Bias_RF]],AVERAGE(Table2[Bias_RF]),_xlfn.STDEV.P(Table2[Bias_RF]),FALSE)</f>
        <v>0.45082232779402037</v>
      </c>
      <c r="L1440">
        <f>VLOOKUP(Table2[[#This Row],[Key]],[1]!Table1[#Data],7,0)</f>
        <v>4.80175634234811</v>
      </c>
      <c r="M1440">
        <f>VLOOKUP(Table2[[#This Row],[Key]],[1]!Table1[#Data],8,0)</f>
        <v>4.43333333333333</v>
      </c>
      <c r="N1440">
        <f>Table2[[#This Row],[Auto Arima]]-Table2[[#This Row],[Actual]]</f>
        <v>1.7563423481101736E-3</v>
      </c>
      <c r="O1440">
        <f>_xlfn.NORM.DIST(Table2[[#This Row],[Bias_Arima]],AVERAGE(Table2[Bias_Arima]),_xlfn.STDEV.P(Table2[Bias_Arima]),FALSE)</f>
        <v>0.65213910229409189</v>
      </c>
      <c r="P1440">
        <f>Table2[[#This Row],[WA]]-Table2[[#This Row],[Actual]]</f>
        <v>-0.3666666666666698</v>
      </c>
      <c r="Q1440">
        <f>_xlfn.NORM.DIST(Table2[[#This Row],[Bias_WA]],AVERAGE(Table2[Bias_WA]),_xlfn.STDEV.P(Table2[Bias_WA]),FALSE)</f>
        <v>0.6414281109017782</v>
      </c>
      <c r="R1440">
        <f>ABS(Table2[[#This Row],[Bias_Arima]])</f>
        <v>1.7563423481101736E-3</v>
      </c>
      <c r="S1440">
        <f>ABS(Table2[[#This Row],[Bias_WA]])</f>
        <v>0.3666666666666698</v>
      </c>
    </row>
    <row r="1441" spans="1:19" x14ac:dyDescent="0.2">
      <c r="A144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diensten2022120241</v>
      </c>
      <c r="B1441" t="s">
        <v>32</v>
      </c>
      <c r="C1441" s="3">
        <v>44562</v>
      </c>
      <c r="D1441" s="3">
        <v>45292</v>
      </c>
      <c r="E1441">
        <v>8</v>
      </c>
      <c r="F1441">
        <v>4.6625404761904754</v>
      </c>
      <c r="G1441">
        <v>4.9000000000000004</v>
      </c>
      <c r="H1441">
        <v>0.23745952380952501</v>
      </c>
      <c r="I1441">
        <v>4.8461127308066319</v>
      </c>
      <c r="J1441">
        <v>-0.23745952380952501</v>
      </c>
      <c r="K1441">
        <f>_xlfn.NORM.DIST(Table2[[#This Row],[Bias_RF]],AVERAGE(Table2[Bias_RF]),_xlfn.STDEV.P(Table2[Bias_RF]),FALSE)</f>
        <v>0.46306417479668299</v>
      </c>
      <c r="L1441">
        <f>VLOOKUP(Table2[[#This Row],[Key]],[1]!Table1[#Data],7,0)</f>
        <v>4.80175634234811</v>
      </c>
      <c r="M1441">
        <f>VLOOKUP(Table2[[#This Row],[Key]],[1]!Table1[#Data],8,0)</f>
        <v>4.7333333333333298</v>
      </c>
      <c r="N1441">
        <f>Table2[[#This Row],[Auto Arima]]-Table2[[#This Row],[Actual]]</f>
        <v>-9.8243657651890359E-2</v>
      </c>
      <c r="O1441">
        <f>_xlfn.NORM.DIST(Table2[[#This Row],[Bias_Arima]],AVERAGE(Table2[Bias_Arima]),_xlfn.STDEV.P(Table2[Bias_Arima]),FALSE)</f>
        <v>0.67577024941415886</v>
      </c>
      <c r="P1441">
        <f>Table2[[#This Row],[WA]]-Table2[[#This Row],[Actual]]</f>
        <v>-0.16666666666667052</v>
      </c>
      <c r="Q1441">
        <f>_xlfn.NORM.DIST(Table2[[#This Row],[Bias_WA]],AVERAGE(Table2[Bias_WA]),_xlfn.STDEV.P(Table2[Bias_WA]),FALSE)</f>
        <v>0.51093141851898105</v>
      </c>
      <c r="R1441">
        <f>ABS(Table2[[#This Row],[Bias_Arima]])</f>
        <v>9.8243657651890359E-2</v>
      </c>
      <c r="S1441">
        <f>ABS(Table2[[#This Row],[Bias_WA]])</f>
        <v>0.16666666666667052</v>
      </c>
    </row>
    <row r="1442" spans="1:19" x14ac:dyDescent="0.2">
      <c r="A144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diensten2022220223</v>
      </c>
      <c r="B1442" t="s">
        <v>32</v>
      </c>
      <c r="C1442" s="3">
        <v>44652</v>
      </c>
      <c r="D1442" s="3">
        <v>44743</v>
      </c>
      <c r="E1442">
        <v>1</v>
      </c>
      <c r="F1442">
        <v>4.6704738095238092</v>
      </c>
      <c r="G1442">
        <v>4.4000000000000004</v>
      </c>
      <c r="H1442">
        <v>0.27047380952380878</v>
      </c>
      <c r="I1442">
        <v>6.1471320346320182</v>
      </c>
      <c r="J1442">
        <v>0.27047380952380878</v>
      </c>
      <c r="K1442">
        <f>_xlfn.NORM.DIST(Table2[[#This Row],[Bias_RF]],AVERAGE(Table2[Bias_RF]),_xlfn.STDEV.P(Table2[Bias_RF]),FALSE)</f>
        <v>0.24447017222155654</v>
      </c>
      <c r="L1442">
        <f>VLOOKUP(Table2[[#This Row],[Key]],[1]!Table1[#Data],7,0)</f>
        <v>5.1579449330304197</v>
      </c>
      <c r="M1442">
        <f>VLOOKUP(Table2[[#This Row],[Key]],[1]!Table1[#Data],8,0)</f>
        <v>3.9666666666666601</v>
      </c>
      <c r="N1442">
        <f>Table2[[#This Row],[Auto Arima]]-Table2[[#This Row],[Actual]]</f>
        <v>0.75794493303041932</v>
      </c>
      <c r="O1442">
        <f>_xlfn.NORM.DIST(Table2[[#This Row],[Bias_Arima]],AVERAGE(Table2[Bias_Arima]),_xlfn.STDEV.P(Table2[Bias_Arima]),FALSE)</f>
        <v>0.19403306488928915</v>
      </c>
      <c r="P1442">
        <f>Table2[[#This Row],[WA]]-Table2[[#This Row],[Actual]]</f>
        <v>-0.43333333333334023</v>
      </c>
      <c r="Q1442">
        <f>_xlfn.NORM.DIST(Table2[[#This Row],[Bias_WA]],AVERAGE(Table2[Bias_WA]),_xlfn.STDEV.P(Table2[Bias_WA]),FALSE)</f>
        <v>0.67261241795071214</v>
      </c>
      <c r="R1442">
        <f>ABS(Table2[[#This Row],[Bias_Arima]])</f>
        <v>0.75794493303041932</v>
      </c>
      <c r="S1442">
        <f>ABS(Table2[[#This Row],[Bias_WA]])</f>
        <v>0.43333333333334023</v>
      </c>
    </row>
    <row r="1443" spans="1:19" x14ac:dyDescent="0.2">
      <c r="A144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diensten2022220224</v>
      </c>
      <c r="B1443" t="s">
        <v>32</v>
      </c>
      <c r="C1443" s="3">
        <v>44652</v>
      </c>
      <c r="D1443" s="3">
        <v>44835</v>
      </c>
      <c r="E1443">
        <v>2</v>
      </c>
      <c r="F1443">
        <v>4.8433119047619053</v>
      </c>
      <c r="G1443">
        <v>5</v>
      </c>
      <c r="H1443">
        <v>0.15668809523809471</v>
      </c>
      <c r="I1443">
        <v>3.1337619047618932</v>
      </c>
      <c r="J1443">
        <v>-0.15668809523809471</v>
      </c>
      <c r="K1443">
        <f>_xlfn.NORM.DIST(Table2[[#This Row],[Bias_RF]],AVERAGE(Table2[Bias_RF]),_xlfn.STDEV.P(Table2[Bias_RF]),FALSE)</f>
        <v>0.43205081458350769</v>
      </c>
      <c r="L1443">
        <f>VLOOKUP(Table2[[#This Row],[Key]],[1]!Table1[#Data],7,0)</f>
        <v>5.1579449330304197</v>
      </c>
      <c r="M1443">
        <f>VLOOKUP(Table2[[#This Row],[Key]],[1]!Table1[#Data],8,0)</f>
        <v>4.43333333333333</v>
      </c>
      <c r="N1443">
        <f>Table2[[#This Row],[Auto Arima]]-Table2[[#This Row],[Actual]]</f>
        <v>0.15794493303041968</v>
      </c>
      <c r="O1443">
        <f>_xlfn.NORM.DIST(Table2[[#This Row],[Bias_Arima]],AVERAGE(Table2[Bias_Arima]),_xlfn.STDEV.P(Table2[Bias_Arima]),FALSE)</f>
        <v>0.58194624929400252</v>
      </c>
      <c r="P1443">
        <f>Table2[[#This Row],[WA]]-Table2[[#This Row],[Actual]]</f>
        <v>-0.56666666666666998</v>
      </c>
      <c r="Q1443">
        <f>_xlfn.NORM.DIST(Table2[[#This Row],[Bias_WA]],AVERAGE(Table2[Bias_WA]),_xlfn.STDEV.P(Table2[Bias_WA]),FALSE)</f>
        <v>0.70881241059406874</v>
      </c>
      <c r="R1443">
        <f>ABS(Table2[[#This Row],[Bias_Arima]])</f>
        <v>0.15794493303041968</v>
      </c>
      <c r="S1443">
        <f>ABS(Table2[[#This Row],[Bias_WA]])</f>
        <v>0.56666666666666998</v>
      </c>
    </row>
    <row r="1444" spans="1:19" x14ac:dyDescent="0.2">
      <c r="A144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diensten2022220231</v>
      </c>
      <c r="B1444" t="s">
        <v>32</v>
      </c>
      <c r="C1444" s="3">
        <v>44652</v>
      </c>
      <c r="D1444" s="3">
        <v>44927</v>
      </c>
      <c r="E1444">
        <v>3</v>
      </c>
      <c r="F1444">
        <v>4.8406619047619044</v>
      </c>
      <c r="G1444">
        <v>4.9000000000000004</v>
      </c>
      <c r="H1444">
        <v>5.9338095238095967E-2</v>
      </c>
      <c r="I1444">
        <v>1.210981535471346</v>
      </c>
      <c r="J1444">
        <v>-5.9338095238095967E-2</v>
      </c>
      <c r="K1444">
        <f>_xlfn.NORM.DIST(Table2[[#This Row],[Bias_RF]],AVERAGE(Table2[Bias_RF]),_xlfn.STDEV.P(Table2[Bias_RF]),FALSE)</f>
        <v>0.39102893208670769</v>
      </c>
      <c r="L1444">
        <f>VLOOKUP(Table2[[#This Row],[Key]],[1]!Table1[#Data],7,0)</f>
        <v>4.7813188633395098</v>
      </c>
      <c r="M1444">
        <f>VLOOKUP(Table2[[#This Row],[Key]],[1]!Table1[#Data],8,0)</f>
        <v>4.7333333333333298</v>
      </c>
      <c r="N1444">
        <f>Table2[[#This Row],[Auto Arima]]-Table2[[#This Row],[Actual]]</f>
        <v>-0.11868113666049052</v>
      </c>
      <c r="O1444">
        <f>_xlfn.NORM.DIST(Table2[[#This Row],[Bias_Arima]],AVERAGE(Table2[Bias_Arima]),_xlfn.STDEV.P(Table2[Bias_Arima]),FALSE)</f>
        <v>0.67826806838203624</v>
      </c>
      <c r="P1444">
        <f>Table2[[#This Row],[WA]]-Table2[[#This Row],[Actual]]</f>
        <v>-0.16666666666667052</v>
      </c>
      <c r="Q1444">
        <f>_xlfn.NORM.DIST(Table2[[#This Row],[Bias_WA]],AVERAGE(Table2[Bias_WA]),_xlfn.STDEV.P(Table2[Bias_WA]),FALSE)</f>
        <v>0.51093141851898105</v>
      </c>
      <c r="R1444">
        <f>ABS(Table2[[#This Row],[Bias_Arima]])</f>
        <v>0.11868113666049052</v>
      </c>
      <c r="S1444">
        <f>ABS(Table2[[#This Row],[Bias_WA]])</f>
        <v>0.16666666666667052</v>
      </c>
    </row>
    <row r="1445" spans="1:19" x14ac:dyDescent="0.2">
      <c r="A144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diensten2022220232</v>
      </c>
      <c r="B1445" t="s">
        <v>32</v>
      </c>
      <c r="C1445" s="3">
        <v>44652</v>
      </c>
      <c r="D1445" s="3">
        <v>45017</v>
      </c>
      <c r="E1445">
        <v>4</v>
      </c>
      <c r="F1445">
        <v>4.8398119047619046</v>
      </c>
      <c r="G1445">
        <v>4.3</v>
      </c>
      <c r="H1445">
        <v>0.53981190476190477</v>
      </c>
      <c r="I1445">
        <v>12.55376522702104</v>
      </c>
      <c r="J1445">
        <v>0.53981190476190477</v>
      </c>
      <c r="K1445">
        <f>_xlfn.NORM.DIST(Table2[[#This Row],[Bias_RF]],AVERAGE(Table2[Bias_RF]),_xlfn.STDEV.P(Table2[Bias_RF]),FALSE)</f>
        <v>0.14326046813655391</v>
      </c>
      <c r="L1445">
        <f>VLOOKUP(Table2[[#This Row],[Key]],[1]!Table1[#Data],7,0)</f>
        <v>4.7813188633395098</v>
      </c>
      <c r="M1445">
        <f>VLOOKUP(Table2[[#This Row],[Key]],[1]!Table1[#Data],8,0)</f>
        <v>4.3</v>
      </c>
      <c r="N1445">
        <f>Table2[[#This Row],[Auto Arima]]-Table2[[#This Row],[Actual]]</f>
        <v>0.48131886333951002</v>
      </c>
      <c r="O1445">
        <f>_xlfn.NORM.DIST(Table2[[#This Row],[Bias_Arima]],AVERAGE(Table2[Bias_Arima]),_xlfn.STDEV.P(Table2[Bias_Arima]),FALSE)</f>
        <v>0.36676222111775675</v>
      </c>
      <c r="P1445">
        <f>Table2[[#This Row],[WA]]-Table2[[#This Row],[Actual]]</f>
        <v>0</v>
      </c>
      <c r="Q1445">
        <f>_xlfn.NORM.DIST(Table2[[#This Row],[Bias_WA]],AVERAGE(Table2[Bias_WA]),_xlfn.STDEV.P(Table2[Bias_WA]),FALSE)</f>
        <v>0.38346033263358809</v>
      </c>
      <c r="R1445">
        <f>ABS(Table2[[#This Row],[Bias_Arima]])</f>
        <v>0.48131886333951002</v>
      </c>
      <c r="S1445">
        <f>ABS(Table2[[#This Row],[Bias_WA]])</f>
        <v>0</v>
      </c>
    </row>
    <row r="1446" spans="1:19" x14ac:dyDescent="0.2">
      <c r="A144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diensten2022220233</v>
      </c>
      <c r="B1446" t="s">
        <v>32</v>
      </c>
      <c r="C1446" s="3">
        <v>44652</v>
      </c>
      <c r="D1446" s="3">
        <v>45108</v>
      </c>
      <c r="E1446">
        <v>5</v>
      </c>
      <c r="F1446">
        <v>4.8398119047619046</v>
      </c>
      <c r="G1446">
        <v>4.4000000000000004</v>
      </c>
      <c r="H1446">
        <v>0.43981190476190418</v>
      </c>
      <c r="I1446">
        <v>9.9957251082250949</v>
      </c>
      <c r="J1446">
        <v>0.43981190476190418</v>
      </c>
      <c r="K1446">
        <f>_xlfn.NORM.DIST(Table2[[#This Row],[Bias_RF]],AVERAGE(Table2[Bias_RF]),_xlfn.STDEV.P(Table2[Bias_RF]),FALSE)</f>
        <v>0.17749070089163421</v>
      </c>
      <c r="L1446">
        <f>VLOOKUP(Table2[[#This Row],[Key]],[1]!Table1[#Data],7,0)</f>
        <v>4.9650123562516901</v>
      </c>
      <c r="M1446">
        <f>VLOOKUP(Table2[[#This Row],[Key]],[1]!Table1[#Data],8,0)</f>
        <v>3.9666666666666601</v>
      </c>
      <c r="N1446">
        <f>Table2[[#This Row],[Auto Arima]]-Table2[[#This Row],[Actual]]</f>
        <v>0.56501235625168977</v>
      </c>
      <c r="O1446">
        <f>_xlfn.NORM.DIST(Table2[[#This Row],[Bias_Arima]],AVERAGE(Table2[Bias_Arima]),_xlfn.STDEV.P(Table2[Bias_Arima]),FALSE)</f>
        <v>0.30969998677958921</v>
      </c>
      <c r="P1446">
        <f>Table2[[#This Row],[WA]]-Table2[[#This Row],[Actual]]</f>
        <v>-0.43333333333334023</v>
      </c>
      <c r="Q1446">
        <f>_xlfn.NORM.DIST(Table2[[#This Row],[Bias_WA]],AVERAGE(Table2[Bias_WA]),_xlfn.STDEV.P(Table2[Bias_WA]),FALSE)</f>
        <v>0.67261241795071214</v>
      </c>
      <c r="R1446">
        <f>ABS(Table2[[#This Row],[Bias_Arima]])</f>
        <v>0.56501235625168977</v>
      </c>
      <c r="S1446">
        <f>ABS(Table2[[#This Row],[Bias_WA]])</f>
        <v>0.43333333333334023</v>
      </c>
    </row>
    <row r="1447" spans="1:19" x14ac:dyDescent="0.2">
      <c r="A144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diensten2022220234</v>
      </c>
      <c r="B1447" t="s">
        <v>32</v>
      </c>
      <c r="C1447" s="3">
        <v>44652</v>
      </c>
      <c r="D1447" s="3">
        <v>45200</v>
      </c>
      <c r="E1447">
        <v>6</v>
      </c>
      <c r="F1447">
        <v>4.629947619047619</v>
      </c>
      <c r="G1447">
        <v>4.8</v>
      </c>
      <c r="H1447">
        <v>0.17005238095238079</v>
      </c>
      <c r="I1447">
        <v>3.5427579365079338</v>
      </c>
      <c r="J1447">
        <v>-0.17005238095238079</v>
      </c>
      <c r="K1447">
        <f>_xlfn.NORM.DIST(Table2[[#This Row],[Bias_RF]],AVERAGE(Table2[Bias_RF]),_xlfn.STDEV.P(Table2[Bias_RF]),FALSE)</f>
        <v>0.43740316008158703</v>
      </c>
      <c r="L1447">
        <f>VLOOKUP(Table2[[#This Row],[Key]],[1]!Table1[#Data],7,0)</f>
        <v>4.7617793923946996</v>
      </c>
      <c r="M1447">
        <f>VLOOKUP(Table2[[#This Row],[Key]],[1]!Table1[#Data],8,0)</f>
        <v>4.43333333333333</v>
      </c>
      <c r="N1447">
        <f>Table2[[#This Row],[Auto Arima]]-Table2[[#This Row],[Actual]]</f>
        <v>-3.8220607605300216E-2</v>
      </c>
      <c r="O1447">
        <f>_xlfn.NORM.DIST(Table2[[#This Row],[Bias_Arima]],AVERAGE(Table2[Bias_Arima]),_xlfn.STDEV.P(Table2[Bias_Arima]),FALSE)</f>
        <v>0.66380136655728883</v>
      </c>
      <c r="P1447">
        <f>Table2[[#This Row],[WA]]-Table2[[#This Row],[Actual]]</f>
        <v>-0.3666666666666698</v>
      </c>
      <c r="Q1447">
        <f>_xlfn.NORM.DIST(Table2[[#This Row],[Bias_WA]],AVERAGE(Table2[Bias_WA]),_xlfn.STDEV.P(Table2[Bias_WA]),FALSE)</f>
        <v>0.6414281109017782</v>
      </c>
      <c r="R1447">
        <f>ABS(Table2[[#This Row],[Bias_Arima]])</f>
        <v>3.8220607605300216E-2</v>
      </c>
      <c r="S1447">
        <f>ABS(Table2[[#This Row],[Bias_WA]])</f>
        <v>0.3666666666666698</v>
      </c>
    </row>
    <row r="1448" spans="1:19" x14ac:dyDescent="0.2">
      <c r="A1448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diensten2022220241</v>
      </c>
      <c r="B1448" t="s">
        <v>32</v>
      </c>
      <c r="C1448" s="3">
        <v>44652</v>
      </c>
      <c r="D1448" s="3">
        <v>45292</v>
      </c>
      <c r="E1448">
        <v>7</v>
      </c>
      <c r="F1448">
        <v>4.6639809523809523</v>
      </c>
      <c r="G1448">
        <v>4.9000000000000004</v>
      </c>
      <c r="H1448">
        <v>0.23601904761904799</v>
      </c>
      <c r="I1448">
        <v>4.8167152575315919</v>
      </c>
      <c r="J1448">
        <v>-0.23601904761904799</v>
      </c>
      <c r="K1448">
        <f>_xlfn.NORM.DIST(Table2[[#This Row],[Bias_RF]],AVERAGE(Table2[Bias_RF]),_xlfn.STDEV.P(Table2[Bias_RF]),FALSE)</f>
        <v>0.46254145539758124</v>
      </c>
      <c r="L1448">
        <f>VLOOKUP(Table2[[#This Row],[Key]],[1]!Table1[#Data],7,0)</f>
        <v>4.7617793923946996</v>
      </c>
      <c r="M1448">
        <f>VLOOKUP(Table2[[#This Row],[Key]],[1]!Table1[#Data],8,0)</f>
        <v>4.7333333333333298</v>
      </c>
      <c r="N1448">
        <f>Table2[[#This Row],[Auto Arima]]-Table2[[#This Row],[Actual]]</f>
        <v>-0.13822060760530075</v>
      </c>
      <c r="O1448">
        <f>_xlfn.NORM.DIST(Table2[[#This Row],[Bias_Arima]],AVERAGE(Table2[Bias_Arima]),_xlfn.STDEV.P(Table2[Bias_Arima]),FALSE)</f>
        <v>0.67989075252879128</v>
      </c>
      <c r="P1448">
        <f>Table2[[#This Row],[WA]]-Table2[[#This Row],[Actual]]</f>
        <v>-0.16666666666667052</v>
      </c>
      <c r="Q1448">
        <f>_xlfn.NORM.DIST(Table2[[#This Row],[Bias_WA]],AVERAGE(Table2[Bias_WA]),_xlfn.STDEV.P(Table2[Bias_WA]),FALSE)</f>
        <v>0.51093141851898105</v>
      </c>
      <c r="R1448">
        <f>ABS(Table2[[#This Row],[Bias_Arima]])</f>
        <v>0.13822060760530075</v>
      </c>
      <c r="S1448">
        <f>ABS(Table2[[#This Row],[Bias_WA]])</f>
        <v>0.16666666666667052</v>
      </c>
    </row>
    <row r="1449" spans="1:19" x14ac:dyDescent="0.2">
      <c r="A1449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diensten2022220242</v>
      </c>
      <c r="B1449" t="s">
        <v>32</v>
      </c>
      <c r="C1449" s="3">
        <v>44652</v>
      </c>
      <c r="D1449" s="3">
        <v>45383</v>
      </c>
      <c r="E1449">
        <v>8</v>
      </c>
      <c r="F1449">
        <v>4.629947619047619</v>
      </c>
      <c r="G1449">
        <v>4.7</v>
      </c>
      <c r="H1449">
        <v>7.0052380952381199E-2</v>
      </c>
      <c r="I1449">
        <v>1.4904761904761961</v>
      </c>
      <c r="J1449">
        <v>-7.0052380952381199E-2</v>
      </c>
      <c r="K1449">
        <f>_xlfn.NORM.DIST(Table2[[#This Row],[Bias_RF]],AVERAGE(Table2[Bias_RF]),_xlfn.STDEV.P(Table2[Bias_RF]),FALSE)</f>
        <v>0.3956891931675639</v>
      </c>
      <c r="L1449">
        <f>VLOOKUP(Table2[[#This Row],[Key]],[1]!Table1[#Data],7,0)</f>
        <v>4.7617793923946996</v>
      </c>
      <c r="M1449">
        <f>VLOOKUP(Table2[[#This Row],[Key]],[1]!Table1[#Data],8,0)</f>
        <v>4.3</v>
      </c>
      <c r="N1449">
        <f>Table2[[#This Row],[Auto Arima]]-Table2[[#This Row],[Actual]]</f>
        <v>6.1779392394699428E-2</v>
      </c>
      <c r="O1449">
        <f>_xlfn.NORM.DIST(Table2[[#This Row],[Bias_Arima]],AVERAGE(Table2[Bias_Arima]),_xlfn.STDEV.P(Table2[Bias_Arima]),FALSE)</f>
        <v>0.62948483568635982</v>
      </c>
      <c r="P1449">
        <f>Table2[[#This Row],[WA]]-Table2[[#This Row],[Actual]]</f>
        <v>-0.40000000000000036</v>
      </c>
      <c r="Q1449">
        <f>_xlfn.NORM.DIST(Table2[[#This Row],[Bias_WA]],AVERAGE(Table2[Bias_WA]),_xlfn.STDEV.P(Table2[Bias_WA]),FALSE)</f>
        <v>0.65800002201620467</v>
      </c>
      <c r="R1449">
        <f>ABS(Table2[[#This Row],[Bias_Arima]])</f>
        <v>6.1779392394699428E-2</v>
      </c>
      <c r="S1449">
        <f>ABS(Table2[[#This Row],[Bias_WA]])</f>
        <v>0.40000000000000036</v>
      </c>
    </row>
    <row r="1450" spans="1:19" x14ac:dyDescent="0.2">
      <c r="A1450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diensten2022320224</v>
      </c>
      <c r="B1450" t="s">
        <v>32</v>
      </c>
      <c r="C1450" s="3">
        <v>44743</v>
      </c>
      <c r="D1450" s="3">
        <v>44835</v>
      </c>
      <c r="E1450">
        <v>1</v>
      </c>
      <c r="F1450">
        <v>4.7543571428571436</v>
      </c>
      <c r="G1450">
        <v>5</v>
      </c>
      <c r="H1450">
        <v>0.24564285714285641</v>
      </c>
      <c r="I1450">
        <v>4.9128571428571277</v>
      </c>
      <c r="J1450">
        <v>-0.24564285714285641</v>
      </c>
      <c r="K1450">
        <f>_xlfn.NORM.DIST(Table2[[#This Row],[Bias_RF]],AVERAGE(Table2[Bias_RF]),_xlfn.STDEV.P(Table2[Bias_RF]),FALSE)</f>
        <v>0.46601065841952077</v>
      </c>
      <c r="L1450">
        <f>VLOOKUP(Table2[[#This Row],[Key]],[1]!Table1[#Data],7,0)</f>
        <v>4.7652627461083998</v>
      </c>
      <c r="M1450">
        <f>VLOOKUP(Table2[[#This Row],[Key]],[1]!Table1[#Data],8,0)</f>
        <v>4.43333333333333</v>
      </c>
      <c r="N1450">
        <f>Table2[[#This Row],[Auto Arima]]-Table2[[#This Row],[Actual]]</f>
        <v>-0.23473725389160016</v>
      </c>
      <c r="O1450">
        <f>_xlfn.NORM.DIST(Table2[[#This Row],[Bias_Arima]],AVERAGE(Table2[Bias_Arima]),_xlfn.STDEV.P(Table2[Bias_Arima]),FALSE)</f>
        <v>0.67682958497951051</v>
      </c>
      <c r="P1450">
        <f>Table2[[#This Row],[WA]]-Table2[[#This Row],[Actual]]</f>
        <v>-0.56666666666666998</v>
      </c>
      <c r="Q1450">
        <f>_xlfn.NORM.DIST(Table2[[#This Row],[Bias_WA]],AVERAGE(Table2[Bias_WA]),_xlfn.STDEV.P(Table2[Bias_WA]),FALSE)</f>
        <v>0.70881241059406874</v>
      </c>
      <c r="R1450">
        <f>ABS(Table2[[#This Row],[Bias_Arima]])</f>
        <v>0.23473725389160016</v>
      </c>
      <c r="S1450">
        <f>ABS(Table2[[#This Row],[Bias_WA]])</f>
        <v>0.56666666666666998</v>
      </c>
    </row>
    <row r="1451" spans="1:19" x14ac:dyDescent="0.2">
      <c r="A1451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diensten2022320231</v>
      </c>
      <c r="B1451" t="s">
        <v>32</v>
      </c>
      <c r="C1451" s="3">
        <v>44743</v>
      </c>
      <c r="D1451" s="3">
        <v>44927</v>
      </c>
      <c r="E1451">
        <v>2</v>
      </c>
      <c r="F1451">
        <v>4.7847238095238094</v>
      </c>
      <c r="G1451">
        <v>4.9000000000000004</v>
      </c>
      <c r="H1451">
        <v>0.115276190476191</v>
      </c>
      <c r="I1451">
        <v>2.3525753158406322</v>
      </c>
      <c r="J1451">
        <v>-0.115276190476191</v>
      </c>
      <c r="K1451">
        <f>_xlfn.NORM.DIST(Table2[[#This Row],[Bias_RF]],AVERAGE(Table2[Bias_RF]),_xlfn.STDEV.P(Table2[Bias_RF]),FALSE)</f>
        <v>0.41499688296630927</v>
      </c>
      <c r="L1451">
        <f>VLOOKUP(Table2[[#This Row],[Key]],[1]!Table1[#Data],7,0)</f>
        <v>4.5863245430891801</v>
      </c>
      <c r="M1451">
        <f>VLOOKUP(Table2[[#This Row],[Key]],[1]!Table1[#Data],8,0)</f>
        <v>4.7333333333333298</v>
      </c>
      <c r="N1451">
        <f>Table2[[#This Row],[Auto Arima]]-Table2[[#This Row],[Actual]]</f>
        <v>-0.31367545691082022</v>
      </c>
      <c r="O1451">
        <f>_xlfn.NORM.DIST(Table2[[#This Row],[Bias_Arima]],AVERAGE(Table2[Bias_Arima]),_xlfn.STDEV.P(Table2[Bias_Arima]),FALSE)</f>
        <v>0.66086840096818433</v>
      </c>
      <c r="P1451">
        <f>Table2[[#This Row],[WA]]-Table2[[#This Row],[Actual]]</f>
        <v>-0.16666666666667052</v>
      </c>
      <c r="Q1451">
        <f>_xlfn.NORM.DIST(Table2[[#This Row],[Bias_WA]],AVERAGE(Table2[Bias_WA]),_xlfn.STDEV.P(Table2[Bias_WA]),FALSE)</f>
        <v>0.51093141851898105</v>
      </c>
      <c r="R1451">
        <f>ABS(Table2[[#This Row],[Bias_Arima]])</f>
        <v>0.31367545691082022</v>
      </c>
      <c r="S1451">
        <f>ABS(Table2[[#This Row],[Bias_WA]])</f>
        <v>0.16666666666667052</v>
      </c>
    </row>
    <row r="1452" spans="1:19" x14ac:dyDescent="0.2">
      <c r="A1452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diensten2022320232</v>
      </c>
      <c r="B1452" t="s">
        <v>32</v>
      </c>
      <c r="C1452" s="3">
        <v>44743</v>
      </c>
      <c r="D1452" s="3">
        <v>45017</v>
      </c>
      <c r="E1452">
        <v>3</v>
      </c>
      <c r="F1452">
        <v>4.8144404761904767</v>
      </c>
      <c r="G1452">
        <v>4.3</v>
      </c>
      <c r="H1452">
        <v>0.51444047619047684</v>
      </c>
      <c r="I1452">
        <v>11.963732004429691</v>
      </c>
      <c r="J1452">
        <v>0.51444047619047684</v>
      </c>
      <c r="K1452">
        <f>_xlfn.NORM.DIST(Table2[[#This Row],[Bias_RF]],AVERAGE(Table2[Bias_RF]),_xlfn.STDEV.P(Table2[Bias_RF]),FALSE)</f>
        <v>0.151531537324441</v>
      </c>
      <c r="L1452">
        <f>VLOOKUP(Table2[[#This Row],[Key]],[1]!Table1[#Data],7,0)</f>
        <v>4.39808910687655</v>
      </c>
      <c r="M1452">
        <f>VLOOKUP(Table2[[#This Row],[Key]],[1]!Table1[#Data],8,0)</f>
        <v>4.3</v>
      </c>
      <c r="N1452">
        <f>Table2[[#This Row],[Auto Arima]]-Table2[[#This Row],[Actual]]</f>
        <v>9.8089106876550147E-2</v>
      </c>
      <c r="O1452">
        <f>_xlfn.NORM.DIST(Table2[[#This Row],[Bias_Arima]],AVERAGE(Table2[Bias_Arima]),_xlfn.STDEV.P(Table2[Bias_Arima]),FALSE)</f>
        <v>0.61303306846850492</v>
      </c>
      <c r="P1452">
        <f>Table2[[#This Row],[WA]]-Table2[[#This Row],[Actual]]</f>
        <v>0</v>
      </c>
      <c r="Q1452">
        <f>_xlfn.NORM.DIST(Table2[[#This Row],[Bias_WA]],AVERAGE(Table2[Bias_WA]),_xlfn.STDEV.P(Table2[Bias_WA]),FALSE)</f>
        <v>0.38346033263358809</v>
      </c>
      <c r="R1452">
        <f>ABS(Table2[[#This Row],[Bias_Arima]])</f>
        <v>9.8089106876550147E-2</v>
      </c>
      <c r="S1452">
        <f>ABS(Table2[[#This Row],[Bias_WA]])</f>
        <v>0</v>
      </c>
    </row>
    <row r="1453" spans="1:19" x14ac:dyDescent="0.2">
      <c r="A1453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diensten2022320233</v>
      </c>
      <c r="B1453" t="s">
        <v>32</v>
      </c>
      <c r="C1453" s="3">
        <v>44743</v>
      </c>
      <c r="D1453" s="3">
        <v>45108</v>
      </c>
      <c r="E1453">
        <v>4</v>
      </c>
      <c r="F1453">
        <v>4.8144404761904767</v>
      </c>
      <c r="G1453">
        <v>4.4000000000000004</v>
      </c>
      <c r="H1453">
        <v>0.4144404761904763</v>
      </c>
      <c r="I1453">
        <v>9.4191017316017334</v>
      </c>
      <c r="J1453">
        <v>0.4144404761904763</v>
      </c>
      <c r="K1453">
        <f>_xlfn.NORM.DIST(Table2[[#This Row],[Bias_RF]],AVERAGE(Table2[Bias_RF]),_xlfn.STDEV.P(Table2[Bias_RF]),FALSE)</f>
        <v>0.18684956262030955</v>
      </c>
      <c r="L1453">
        <f>VLOOKUP(Table2[[#This Row],[Key]],[1]!Table1[#Data],7,0)</f>
        <v>4.2385874706200397</v>
      </c>
      <c r="M1453">
        <f>VLOOKUP(Table2[[#This Row],[Key]],[1]!Table1[#Data],8,0)</f>
        <v>4.1666666666666599</v>
      </c>
      <c r="N1453">
        <f>Table2[[#This Row],[Auto Arima]]-Table2[[#This Row],[Actual]]</f>
        <v>-0.16141252937996065</v>
      </c>
      <c r="O1453">
        <f>_xlfn.NORM.DIST(Table2[[#This Row],[Bias_Arima]],AVERAGE(Table2[Bias_Arima]),_xlfn.STDEV.P(Table2[Bias_Arima]),FALSE)</f>
        <v>0.68083828188667128</v>
      </c>
      <c r="P1453">
        <f>Table2[[#This Row],[WA]]-Table2[[#This Row],[Actual]]</f>
        <v>-0.2333333333333405</v>
      </c>
      <c r="Q1453">
        <f>_xlfn.NORM.DIST(Table2[[#This Row],[Bias_WA]],AVERAGE(Table2[Bias_WA]),_xlfn.STDEV.P(Table2[Bias_WA]),FALSE)</f>
        <v>0.55904511038871074</v>
      </c>
      <c r="R1453">
        <f>ABS(Table2[[#This Row],[Bias_Arima]])</f>
        <v>0.16141252937996065</v>
      </c>
      <c r="S1453">
        <f>ABS(Table2[[#This Row],[Bias_WA]])</f>
        <v>0.2333333333333405</v>
      </c>
    </row>
    <row r="1454" spans="1:19" x14ac:dyDescent="0.2">
      <c r="A1454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diensten2022320234</v>
      </c>
      <c r="B1454" t="s">
        <v>32</v>
      </c>
      <c r="C1454" s="3">
        <v>44743</v>
      </c>
      <c r="D1454" s="3">
        <v>45200</v>
      </c>
      <c r="E1454">
        <v>5</v>
      </c>
      <c r="F1454">
        <v>4.5952761904761914</v>
      </c>
      <c r="G1454">
        <v>4.8</v>
      </c>
      <c r="H1454">
        <v>0.20472380952380839</v>
      </c>
      <c r="I1454">
        <v>4.2650793650793428</v>
      </c>
      <c r="J1454">
        <v>-0.20472380952380839</v>
      </c>
      <c r="K1454">
        <f>_xlfn.NORM.DIST(Table2[[#This Row],[Bias_RF]],AVERAGE(Table2[Bias_RF]),_xlfn.STDEV.P(Table2[Bias_RF]),FALSE)</f>
        <v>0.45089753904619573</v>
      </c>
      <c r="L1454">
        <f>VLOOKUP(Table2[[#This Row],[Key]],[1]!Table1[#Data],7,0)</f>
        <v>4.7976080006158304</v>
      </c>
      <c r="M1454">
        <f>VLOOKUP(Table2[[#This Row],[Key]],[1]!Table1[#Data],8,0)</f>
        <v>4.43333333333333</v>
      </c>
      <c r="N1454">
        <f>Table2[[#This Row],[Auto Arima]]-Table2[[#This Row],[Actual]]</f>
        <v>-2.391999384169452E-3</v>
      </c>
      <c r="O1454">
        <f>_xlfn.NORM.DIST(Table2[[#This Row],[Bias_Arima]],AVERAGE(Table2[Bias_Arima]),_xlfn.STDEV.P(Table2[Bias_Arima]),FALSE)</f>
        <v>0.65348114554986181</v>
      </c>
      <c r="P1454">
        <f>Table2[[#This Row],[WA]]-Table2[[#This Row],[Actual]]</f>
        <v>-0.3666666666666698</v>
      </c>
      <c r="Q1454">
        <f>_xlfn.NORM.DIST(Table2[[#This Row],[Bias_WA]],AVERAGE(Table2[Bias_WA]),_xlfn.STDEV.P(Table2[Bias_WA]),FALSE)</f>
        <v>0.6414281109017782</v>
      </c>
      <c r="R1454">
        <f>ABS(Table2[[#This Row],[Bias_Arima]])</f>
        <v>2.391999384169452E-3</v>
      </c>
      <c r="S1454">
        <f>ABS(Table2[[#This Row],[Bias_WA]])</f>
        <v>0.3666666666666698</v>
      </c>
    </row>
    <row r="1455" spans="1:19" x14ac:dyDescent="0.2">
      <c r="A1455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diensten2022320241</v>
      </c>
      <c r="B1455" t="s">
        <v>32</v>
      </c>
      <c r="C1455" s="3">
        <v>44743</v>
      </c>
      <c r="D1455" s="3">
        <v>45292</v>
      </c>
      <c r="E1455">
        <v>6</v>
      </c>
      <c r="F1455">
        <v>4.6749095238095233</v>
      </c>
      <c r="G1455">
        <v>4.9000000000000004</v>
      </c>
      <c r="H1455">
        <v>0.22509047619047709</v>
      </c>
      <c r="I1455">
        <v>4.5936831875607567</v>
      </c>
      <c r="J1455">
        <v>-0.22509047619047709</v>
      </c>
      <c r="K1455">
        <f>_xlfn.NORM.DIST(Table2[[#This Row],[Bias_RF]],AVERAGE(Table2[Bias_RF]),_xlfn.STDEV.P(Table2[Bias_RF]),FALSE)</f>
        <v>0.45853692315659766</v>
      </c>
      <c r="L1455">
        <f>VLOOKUP(Table2[[#This Row],[Key]],[1]!Table1[#Data],7,0)</f>
        <v>5.4248346291104301</v>
      </c>
      <c r="M1455">
        <f>VLOOKUP(Table2[[#This Row],[Key]],[1]!Table1[#Data],8,0)</f>
        <v>4.7333333333333298</v>
      </c>
      <c r="N1455">
        <f>Table2[[#This Row],[Auto Arima]]-Table2[[#This Row],[Actual]]</f>
        <v>0.52483462911042977</v>
      </c>
      <c r="O1455">
        <f>_xlfn.NORM.DIST(Table2[[#This Row],[Bias_Arima]],AVERAGE(Table2[Bias_Arima]),_xlfn.STDEV.P(Table2[Bias_Arima]),FALSE)</f>
        <v>0.33674742505116184</v>
      </c>
      <c r="P1455">
        <f>Table2[[#This Row],[WA]]-Table2[[#This Row],[Actual]]</f>
        <v>-0.16666666666667052</v>
      </c>
      <c r="Q1455">
        <f>_xlfn.NORM.DIST(Table2[[#This Row],[Bias_WA]],AVERAGE(Table2[Bias_WA]),_xlfn.STDEV.P(Table2[Bias_WA]),FALSE)</f>
        <v>0.51093141851898105</v>
      </c>
      <c r="R1455">
        <f>ABS(Table2[[#This Row],[Bias_Arima]])</f>
        <v>0.52483462911042977</v>
      </c>
      <c r="S1455">
        <f>ABS(Table2[[#This Row],[Bias_WA]])</f>
        <v>0.16666666666667052</v>
      </c>
    </row>
    <row r="1456" spans="1:19" x14ac:dyDescent="0.2">
      <c r="A1456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diensten2022320242</v>
      </c>
      <c r="B1456" t="s">
        <v>32</v>
      </c>
      <c r="C1456" s="3">
        <v>44743</v>
      </c>
      <c r="D1456" s="3">
        <v>45383</v>
      </c>
      <c r="E1456">
        <v>7</v>
      </c>
      <c r="F1456">
        <v>4.5952761904761914</v>
      </c>
      <c r="G1456">
        <v>4.7</v>
      </c>
      <c r="H1456">
        <v>0.1047238095238088</v>
      </c>
      <c r="I1456">
        <v>2.2281661600810381</v>
      </c>
      <c r="J1456">
        <v>-0.1047238095238088</v>
      </c>
      <c r="K1456">
        <f>_xlfn.NORM.DIST(Table2[[#This Row],[Bias_RF]],AVERAGE(Table2[Bias_RF]),_xlfn.STDEV.P(Table2[Bias_RF]),FALSE)</f>
        <v>0.41054946268776726</v>
      </c>
      <c r="L1456">
        <f>VLOOKUP(Table2[[#This Row],[Key]],[1]!Table1[#Data],7,0)</f>
        <v>4.7026744186715197</v>
      </c>
      <c r="M1456">
        <f>VLOOKUP(Table2[[#This Row],[Key]],[1]!Table1[#Data],8,0)</f>
        <v>4.3</v>
      </c>
      <c r="N1456">
        <f>Table2[[#This Row],[Auto Arima]]-Table2[[#This Row],[Actual]]</f>
        <v>2.6744186715195184E-3</v>
      </c>
      <c r="O1456">
        <f>_xlfn.NORM.DIST(Table2[[#This Row],[Bias_Arima]],AVERAGE(Table2[Bias_Arima]),_xlfn.STDEV.P(Table2[Bias_Arima]),FALSE)</f>
        <v>0.65183804884183694</v>
      </c>
      <c r="P1456">
        <f>Table2[[#This Row],[WA]]-Table2[[#This Row],[Actual]]</f>
        <v>-0.40000000000000036</v>
      </c>
      <c r="Q1456">
        <f>_xlfn.NORM.DIST(Table2[[#This Row],[Bias_WA]],AVERAGE(Table2[Bias_WA]),_xlfn.STDEV.P(Table2[Bias_WA]),FALSE)</f>
        <v>0.65800002201620467</v>
      </c>
      <c r="R1456">
        <f>ABS(Table2[[#This Row],[Bias_Arima]])</f>
        <v>2.6744186715195184E-3</v>
      </c>
      <c r="S1456">
        <f>ABS(Table2[[#This Row],[Bias_WA]])</f>
        <v>0.40000000000000036</v>
      </c>
    </row>
    <row r="1457" spans="1:19" x14ac:dyDescent="0.2">
      <c r="A1457" t="str">
        <f>CONCATENATE(Table2[[#This Row],[Sector]],YEAR(Table2[[#This Row],[Cutoff]]),ROUNDUP(MONTH(Table2[[#This Row],[Cutoff]])/3,0),YEAR(Table2[[#This Row],[TargetDate]]),ROUNDUP(MONTH(Table2[[#This Row],[TargetDate]])/3,0))</f>
        <v>N Verhuur en overige zakelijke diensten2022320243</v>
      </c>
      <c r="B1457" t="s">
        <v>32</v>
      </c>
      <c r="C1457" s="3">
        <v>44743</v>
      </c>
      <c r="D1457" s="3">
        <v>45474</v>
      </c>
      <c r="E1457">
        <v>8</v>
      </c>
      <c r="F1457">
        <v>4.5251761904761896</v>
      </c>
      <c r="G1457">
        <v>4.7</v>
      </c>
      <c r="H1457">
        <v>0.17482380952380969</v>
      </c>
      <c r="I1457">
        <v>3.719655521783185</v>
      </c>
      <c r="J1457">
        <v>-0.17482380952380969</v>
      </c>
      <c r="K1457">
        <f>_xlfn.NORM.DIST(Table2[[#This Row],[Bias_RF]],AVERAGE(Table2[Bias_RF]),_xlfn.STDEV.P(Table2[Bias_RF]),FALSE)</f>
        <v>0.43929458036883312</v>
      </c>
      <c r="L1457">
        <f>VLOOKUP(Table2[[#This Row],[Key]],[1]!Table1[#Data],7,0)</f>
        <v>4.5289650266186401</v>
      </c>
      <c r="M1457">
        <f>VLOOKUP(Table2[[#This Row],[Key]],[1]!Table1[#Data],8,0)</f>
        <v>4.1666666666666599</v>
      </c>
      <c r="N1457">
        <f>Table2[[#This Row],[Auto Arima]]-Table2[[#This Row],[Actual]]</f>
        <v>-0.17103497338136009</v>
      </c>
      <c r="O1457">
        <f>_xlfn.NORM.DIST(Table2[[#This Row],[Bias_Arima]],AVERAGE(Table2[Bias_Arima]),_xlfn.STDEV.P(Table2[Bias_Arima]),FALSE)</f>
        <v>0.68091855833446668</v>
      </c>
      <c r="P1457">
        <f>Table2[[#This Row],[WA]]-Table2[[#This Row],[Actual]]</f>
        <v>-0.53333333333334032</v>
      </c>
      <c r="Q1457">
        <f>_xlfn.NORM.DIST(Table2[[#This Row],[Bias_WA]],AVERAGE(Table2[Bias_WA]),_xlfn.STDEV.P(Table2[Bias_WA]),FALSE)</f>
        <v>0.70331215638132427</v>
      </c>
      <c r="R1457">
        <f>ABS(Table2[[#This Row],[Bias_Arima]])</f>
        <v>0.17103497338136009</v>
      </c>
      <c r="S1457">
        <f>ABS(Table2[[#This Row],[Bias_WA]])</f>
        <v>0.53333333333334032</v>
      </c>
    </row>
    <row r="1458" spans="1:19" x14ac:dyDescent="0.2">
      <c r="A145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overheidsdiensten2019320194</v>
      </c>
      <c r="B1458" t="s">
        <v>33</v>
      </c>
      <c r="C1458" s="3">
        <v>43647</v>
      </c>
      <c r="D1458" s="3">
        <v>43739</v>
      </c>
      <c r="E1458">
        <v>1</v>
      </c>
      <c r="F1458">
        <v>5.2596784992784986</v>
      </c>
      <c r="G1458">
        <v>5.6</v>
      </c>
      <c r="H1458">
        <v>0.34032150072150102</v>
      </c>
      <c r="I1458">
        <v>6.0771696557410904</v>
      </c>
      <c r="J1458">
        <v>-0.34032150072150102</v>
      </c>
      <c r="K1458">
        <f>_xlfn.NORM.DIST(Table2[[#This Row],[Bias_RF]],AVERAGE(Table2[Bias_RF]),_xlfn.STDEV.P(Table2[Bias_RF]),FALSE)</f>
        <v>0.4969497640303146</v>
      </c>
      <c r="L1458">
        <f>VLOOKUP(Table2[[#This Row],[Key]],[1]!Table1[#Data],7,0)</f>
        <v>5.5619458674484603</v>
      </c>
      <c r="M1458">
        <f>VLOOKUP(Table2[[#This Row],[Key]],[1]!Table1[#Data],8,0)</f>
        <v>5.6333333333333302</v>
      </c>
      <c r="N1458">
        <f>Table2[[#This Row],[Auto Arima]]-Table2[[#This Row],[Actual]]</f>
        <v>-3.8054132551539332E-2</v>
      </c>
      <c r="O1458">
        <f>_xlfn.NORM.DIST(Table2[[#This Row],[Bias_Arima]],AVERAGE(Table2[Bias_Arima]),_xlfn.STDEV.P(Table2[Bias_Arima]),FALSE)</f>
        <v>0.66375877939848449</v>
      </c>
      <c r="P1458">
        <f>Table2[[#This Row],[WA]]-Table2[[#This Row],[Actual]]</f>
        <v>3.333333333333055E-2</v>
      </c>
      <c r="Q1458">
        <f>_xlfn.NORM.DIST(Table2[[#This Row],[Bias_WA]],AVERAGE(Table2[Bias_WA]),_xlfn.STDEV.P(Table2[Bias_WA]),FALSE)</f>
        <v>0.35824090528997726</v>
      </c>
      <c r="R1458">
        <f>ABS(Table2[[#This Row],[Bias_Arima]])</f>
        <v>3.8054132551539332E-2</v>
      </c>
      <c r="S1458">
        <f>ABS(Table2[[#This Row],[Bias_WA]])</f>
        <v>3.333333333333055E-2</v>
      </c>
    </row>
    <row r="1459" spans="1:19" x14ac:dyDescent="0.2">
      <c r="A145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overheidsdiensten2019320201</v>
      </c>
      <c r="B1459" t="s">
        <v>33</v>
      </c>
      <c r="C1459" s="3">
        <v>43647</v>
      </c>
      <c r="D1459" s="3">
        <v>43831</v>
      </c>
      <c r="E1459">
        <v>2</v>
      </c>
      <c r="F1459">
        <v>5.6116798881673891</v>
      </c>
      <c r="G1459">
        <v>6.3</v>
      </c>
      <c r="H1459">
        <v>0.68832011183261077</v>
      </c>
      <c r="I1459">
        <v>10.925716060835089</v>
      </c>
      <c r="J1459">
        <v>-0.68832011183261077</v>
      </c>
      <c r="K1459">
        <f>_xlfn.NORM.DIST(Table2[[#This Row],[Bias_RF]],AVERAGE(Table2[Bias_RF]),_xlfn.STDEV.P(Table2[Bias_RF]),FALSE)</f>
        <v>0.54497531273508948</v>
      </c>
      <c r="L1459">
        <f>VLOOKUP(Table2[[#This Row],[Key]],[1]!Table1[#Data],7,0)</f>
        <v>6.0800904952475996</v>
      </c>
      <c r="M1459">
        <f>VLOOKUP(Table2[[#This Row],[Key]],[1]!Table1[#Data],8,0)</f>
        <v>6.0999999999999899</v>
      </c>
      <c r="N1459">
        <f>Table2[[#This Row],[Auto Arima]]-Table2[[#This Row],[Actual]]</f>
        <v>-0.21990950475240023</v>
      </c>
      <c r="O1459">
        <f>_xlfn.NORM.DIST(Table2[[#This Row],[Bias_Arima]],AVERAGE(Table2[Bias_Arima]),_xlfn.STDEV.P(Table2[Bias_Arima]),FALSE)</f>
        <v>0.67849500252010386</v>
      </c>
      <c r="P1459">
        <f>Table2[[#This Row],[WA]]-Table2[[#This Row],[Actual]]</f>
        <v>-0.20000000000000995</v>
      </c>
      <c r="Q1459">
        <f>_xlfn.NORM.DIST(Table2[[#This Row],[Bias_WA]],AVERAGE(Table2[Bias_WA]),_xlfn.STDEV.P(Table2[Bias_WA]),FALSE)</f>
        <v>0.53539486850279405</v>
      </c>
      <c r="R1459">
        <f>ABS(Table2[[#This Row],[Bias_Arima]])</f>
        <v>0.21990950475240023</v>
      </c>
      <c r="S1459">
        <f>ABS(Table2[[#This Row],[Bias_WA]])</f>
        <v>0.20000000000000995</v>
      </c>
    </row>
    <row r="1460" spans="1:19" x14ac:dyDescent="0.2">
      <c r="A146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overheidsdiensten2019320202</v>
      </c>
      <c r="B1460" t="s">
        <v>33</v>
      </c>
      <c r="C1460" s="3">
        <v>43647</v>
      </c>
      <c r="D1460" s="3">
        <v>43922</v>
      </c>
      <c r="E1460">
        <v>3</v>
      </c>
      <c r="F1460">
        <v>5.4363802849927856</v>
      </c>
      <c r="G1460">
        <v>4.7</v>
      </c>
      <c r="H1460">
        <v>0.73638028499278541</v>
      </c>
      <c r="I1460">
        <v>15.667665638144371</v>
      </c>
      <c r="J1460">
        <v>0.73638028499278541</v>
      </c>
      <c r="K1460">
        <f>_xlfn.NORM.DIST(Table2[[#This Row],[Bias_RF]],AVERAGE(Table2[Bias_RF]),_xlfn.STDEV.P(Table2[Bias_RF]),FALSE)</f>
        <v>8.9033320159159823E-2</v>
      </c>
      <c r="L1460">
        <f>VLOOKUP(Table2[[#This Row],[Key]],[1]!Table1[#Data],7,0)</f>
        <v>5.0333506630946898</v>
      </c>
      <c r="M1460">
        <f>VLOOKUP(Table2[[#This Row],[Key]],[1]!Table1[#Data],8,0)</f>
        <v>5.1999999999999904</v>
      </c>
      <c r="N1460">
        <f>Table2[[#This Row],[Auto Arima]]-Table2[[#This Row],[Actual]]</f>
        <v>0.33335066309468964</v>
      </c>
      <c r="O1460">
        <f>_xlfn.NORM.DIST(Table2[[#This Row],[Bias_Arima]],AVERAGE(Table2[Bias_Arima]),_xlfn.STDEV.P(Table2[Bias_Arima]),FALSE)</f>
        <v>0.47048574053388936</v>
      </c>
      <c r="P1460">
        <f>Table2[[#This Row],[WA]]-Table2[[#This Row],[Actual]]</f>
        <v>0.49999999999999023</v>
      </c>
      <c r="Q1460">
        <f>_xlfn.NORM.DIST(Table2[[#This Row],[Bias_WA]],AVERAGE(Table2[Bias_WA]),_xlfn.STDEV.P(Table2[Bias_WA]),FALSE)</f>
        <v>9.5269097407750095E-2</v>
      </c>
      <c r="R1460">
        <f>ABS(Table2[[#This Row],[Bias_Arima]])</f>
        <v>0.33335066309468964</v>
      </c>
      <c r="S1460">
        <f>ABS(Table2[[#This Row],[Bias_WA]])</f>
        <v>0.49999999999999023</v>
      </c>
    </row>
    <row r="1461" spans="1:19" x14ac:dyDescent="0.2">
      <c r="A146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overheidsdiensten2019320203</v>
      </c>
      <c r="B1461" t="s">
        <v>33</v>
      </c>
      <c r="C1461" s="3">
        <v>43647</v>
      </c>
      <c r="D1461" s="3">
        <v>44013</v>
      </c>
      <c r="E1461">
        <v>4</v>
      </c>
      <c r="F1461">
        <v>5.4552171897546886</v>
      </c>
      <c r="G1461">
        <v>4.5</v>
      </c>
      <c r="H1461">
        <v>0.9552171897546895</v>
      </c>
      <c r="I1461">
        <v>21.227048661215321</v>
      </c>
      <c r="J1461">
        <v>0.9552171897546895</v>
      </c>
      <c r="K1461">
        <f>_xlfn.NORM.DIST(Table2[[#This Row],[Bias_RF]],AVERAGE(Table2[Bias_RF]),_xlfn.STDEV.P(Table2[Bias_RF]),FALSE)</f>
        <v>4.8158010288161225E-2</v>
      </c>
      <c r="L1461">
        <f>VLOOKUP(Table2[[#This Row],[Key]],[1]!Table1[#Data],7,0)</f>
        <v>4.8333506630946896</v>
      </c>
      <c r="M1461">
        <f>VLOOKUP(Table2[[#This Row],[Key]],[1]!Table1[#Data],8,0)</f>
        <v>5</v>
      </c>
      <c r="N1461">
        <f>Table2[[#This Row],[Auto Arima]]-Table2[[#This Row],[Actual]]</f>
        <v>0.33335066309468964</v>
      </c>
      <c r="O1461">
        <f>_xlfn.NORM.DIST(Table2[[#This Row],[Bias_Arima]],AVERAGE(Table2[Bias_Arima]),_xlfn.STDEV.P(Table2[Bias_Arima]),FALSE)</f>
        <v>0.47048574053388936</v>
      </c>
      <c r="P1461">
        <f>Table2[[#This Row],[WA]]-Table2[[#This Row],[Actual]]</f>
        <v>0.5</v>
      </c>
      <c r="Q1461">
        <f>_xlfn.NORM.DIST(Table2[[#This Row],[Bias_WA]],AVERAGE(Table2[Bias_WA]),_xlfn.STDEV.P(Table2[Bias_WA]),FALSE)</f>
        <v>9.526909740774675E-2</v>
      </c>
      <c r="R1461">
        <f>ABS(Table2[[#This Row],[Bias_Arima]])</f>
        <v>0.33335066309468964</v>
      </c>
      <c r="S1461">
        <f>ABS(Table2[[#This Row],[Bias_WA]])</f>
        <v>0.5</v>
      </c>
    </row>
    <row r="1462" spans="1:19" x14ac:dyDescent="0.2">
      <c r="A146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overheidsdiensten2019320204</v>
      </c>
      <c r="B1462" t="s">
        <v>33</v>
      </c>
      <c r="C1462" s="3">
        <v>43647</v>
      </c>
      <c r="D1462" s="3">
        <v>44105</v>
      </c>
      <c r="E1462">
        <v>5</v>
      </c>
      <c r="F1462">
        <v>5.6033019119769119</v>
      </c>
      <c r="G1462">
        <v>5</v>
      </c>
      <c r="H1462">
        <v>0.60330191197691185</v>
      </c>
      <c r="I1462">
        <v>12.066038239538241</v>
      </c>
      <c r="J1462">
        <v>0.60330191197691185</v>
      </c>
      <c r="K1462">
        <f>_xlfn.NORM.DIST(Table2[[#This Row],[Bias_RF]],AVERAGE(Table2[Bias_RF]),_xlfn.STDEV.P(Table2[Bias_RF]),FALSE)</f>
        <v>0.12383262523375327</v>
      </c>
      <c r="L1462">
        <f>VLOOKUP(Table2[[#This Row],[Key]],[1]!Table1[#Data],7,0)</f>
        <v>5.3952965305431499</v>
      </c>
      <c r="M1462">
        <f>VLOOKUP(Table2[[#This Row],[Key]],[1]!Table1[#Data],8,0)</f>
        <v>5.6333333333333302</v>
      </c>
      <c r="N1462">
        <f>Table2[[#This Row],[Auto Arima]]-Table2[[#This Row],[Actual]]</f>
        <v>0.39529653054314995</v>
      </c>
      <c r="O1462">
        <f>_xlfn.NORM.DIST(Table2[[#This Row],[Bias_Arima]],AVERAGE(Table2[Bias_Arima]),_xlfn.STDEV.P(Table2[Bias_Arima]),FALSE)</f>
        <v>0.42720483968814932</v>
      </c>
      <c r="P1462">
        <f>Table2[[#This Row],[WA]]-Table2[[#This Row],[Actual]]</f>
        <v>0.6333333333333302</v>
      </c>
      <c r="Q1462">
        <f>_xlfn.NORM.DIST(Table2[[#This Row],[Bias_WA]],AVERAGE(Table2[Bias_WA]),_xlfn.STDEV.P(Table2[Bias_WA]),FALSE)</f>
        <v>5.7438161579053959E-2</v>
      </c>
      <c r="R1462">
        <f>ABS(Table2[[#This Row],[Bias_Arima]])</f>
        <v>0.39529653054314995</v>
      </c>
      <c r="S1462">
        <f>ABS(Table2[[#This Row],[Bias_WA]])</f>
        <v>0.6333333333333302</v>
      </c>
    </row>
    <row r="1463" spans="1:19" x14ac:dyDescent="0.2">
      <c r="A146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overheidsdiensten2019320211</v>
      </c>
      <c r="B1463" t="s">
        <v>33</v>
      </c>
      <c r="C1463" s="3">
        <v>43647</v>
      </c>
      <c r="D1463" s="3">
        <v>44197</v>
      </c>
      <c r="E1463">
        <v>6</v>
      </c>
      <c r="F1463">
        <v>5.4803719516594516</v>
      </c>
      <c r="G1463">
        <v>5</v>
      </c>
      <c r="H1463">
        <v>0.48037195165945162</v>
      </c>
      <c r="I1463">
        <v>9.6074390331890314</v>
      </c>
      <c r="J1463">
        <v>0.48037195165945162</v>
      </c>
      <c r="K1463">
        <f>_xlfn.NORM.DIST(Table2[[#This Row],[Bias_RF]],AVERAGE(Table2[Bias_RF]),_xlfn.STDEV.P(Table2[Bias_RF]),FALSE)</f>
        <v>0.16308485070857331</v>
      </c>
      <c r="L1463">
        <f>VLOOKUP(Table2[[#This Row],[Key]],[1]!Table1[#Data],7,0)</f>
        <v>6.1408048385291103</v>
      </c>
      <c r="M1463">
        <f>VLOOKUP(Table2[[#This Row],[Key]],[1]!Table1[#Data],8,0)</f>
        <v>6.0999999999999899</v>
      </c>
      <c r="N1463">
        <f>Table2[[#This Row],[Auto Arima]]-Table2[[#This Row],[Actual]]</f>
        <v>1.1408048385291103</v>
      </c>
      <c r="O1463">
        <f>_xlfn.NORM.DIST(Table2[[#This Row],[Bias_Arima]],AVERAGE(Table2[Bias_Arima]),_xlfn.STDEV.P(Table2[Bias_Arima]),FALSE)</f>
        <v>5.5648565891594545E-2</v>
      </c>
      <c r="P1463">
        <f>Table2[[#This Row],[WA]]-Table2[[#This Row],[Actual]]</f>
        <v>1.0999999999999899</v>
      </c>
      <c r="Q1463">
        <f>_xlfn.NORM.DIST(Table2[[#This Row],[Bias_WA]],AVERAGE(Table2[Bias_WA]),_xlfn.STDEV.P(Table2[Bias_WA]),FALSE)</f>
        <v>6.2540740113081828E-3</v>
      </c>
      <c r="R1463">
        <f>ABS(Table2[[#This Row],[Bias_Arima]])</f>
        <v>1.1408048385291103</v>
      </c>
      <c r="S1463">
        <f>ABS(Table2[[#This Row],[Bias_WA]])</f>
        <v>1.0999999999999899</v>
      </c>
    </row>
    <row r="1464" spans="1:19" x14ac:dyDescent="0.2">
      <c r="A146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overheidsdiensten2019320212</v>
      </c>
      <c r="B1464" t="s">
        <v>33</v>
      </c>
      <c r="C1464" s="3">
        <v>43647</v>
      </c>
      <c r="D1464" s="3">
        <v>44287</v>
      </c>
      <c r="E1464">
        <v>7</v>
      </c>
      <c r="F1464">
        <v>5.4397716269841263</v>
      </c>
      <c r="G1464">
        <v>5</v>
      </c>
      <c r="H1464">
        <v>0.43977162698412631</v>
      </c>
      <c r="I1464">
        <v>8.7954325396825261</v>
      </c>
      <c r="J1464">
        <v>0.43977162698412631</v>
      </c>
      <c r="K1464">
        <f>_xlfn.NORM.DIST(Table2[[#This Row],[Bias_RF]],AVERAGE(Table2[Bias_RF]),_xlfn.STDEV.P(Table2[Bias_RF]),FALSE)</f>
        <v>0.17750534975783869</v>
      </c>
      <c r="L1464">
        <f>VLOOKUP(Table2[[#This Row],[Key]],[1]!Table1[#Data],7,0)</f>
        <v>5.1607649300820704</v>
      </c>
      <c r="M1464">
        <f>VLOOKUP(Table2[[#This Row],[Key]],[1]!Table1[#Data],8,0)</f>
        <v>5.1999999999999904</v>
      </c>
      <c r="N1464">
        <f>Table2[[#This Row],[Auto Arima]]-Table2[[#This Row],[Actual]]</f>
        <v>0.16076493008207038</v>
      </c>
      <c r="O1464">
        <f>_xlfn.NORM.DIST(Table2[[#This Row],[Bias_Arima]],AVERAGE(Table2[Bias_Arima]),_xlfn.STDEV.P(Table2[Bias_Arima]),FALSE)</f>
        <v>0.58037174292455729</v>
      </c>
      <c r="P1464">
        <f>Table2[[#This Row],[WA]]-Table2[[#This Row],[Actual]]</f>
        <v>0.19999999999999041</v>
      </c>
      <c r="Q1464">
        <f>_xlfn.NORM.DIST(Table2[[#This Row],[Bias_WA]],AVERAGE(Table2[Bias_WA]),_xlfn.STDEV.P(Table2[Bias_WA]),FALSE)</f>
        <v>0.24174896811947622</v>
      </c>
      <c r="R1464">
        <f>ABS(Table2[[#This Row],[Bias_Arima]])</f>
        <v>0.16076493008207038</v>
      </c>
      <c r="S1464">
        <f>ABS(Table2[[#This Row],[Bias_WA]])</f>
        <v>0.19999999999999041</v>
      </c>
    </row>
    <row r="1465" spans="1:19" x14ac:dyDescent="0.2">
      <c r="A146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overheidsdiensten2019320213</v>
      </c>
      <c r="B1465" t="s">
        <v>33</v>
      </c>
      <c r="C1465" s="3">
        <v>43647</v>
      </c>
      <c r="D1465" s="3">
        <v>44378</v>
      </c>
      <c r="E1465">
        <v>8</v>
      </c>
      <c r="F1465">
        <v>5.6086435786435773</v>
      </c>
      <c r="G1465">
        <v>4.9000000000000004</v>
      </c>
      <c r="H1465">
        <v>0.70864357864357697</v>
      </c>
      <c r="I1465">
        <v>14.462113849868921</v>
      </c>
      <c r="J1465">
        <v>0.70864357864357697</v>
      </c>
      <c r="K1465">
        <f>_xlfn.NORM.DIST(Table2[[#This Row],[Bias_RF]],AVERAGE(Table2[Bias_RF]),_xlfn.STDEV.P(Table2[Bias_RF]),FALSE)</f>
        <v>9.5631801519880433E-2</v>
      </c>
      <c r="L1465">
        <f>VLOOKUP(Table2[[#This Row],[Key]],[1]!Table1[#Data],7,0)</f>
        <v>4.9607649300820702</v>
      </c>
      <c r="M1465">
        <f>VLOOKUP(Table2[[#This Row],[Key]],[1]!Table1[#Data],8,0)</f>
        <v>5</v>
      </c>
      <c r="N1465">
        <f>Table2[[#This Row],[Auto Arima]]-Table2[[#This Row],[Actual]]</f>
        <v>6.0764930082069846E-2</v>
      </c>
      <c r="O1465">
        <f>_xlfn.NORM.DIST(Table2[[#This Row],[Bias_Arima]],AVERAGE(Table2[Bias_Arima]),_xlfn.STDEV.P(Table2[Bias_Arima]),FALSE)</f>
        <v>0.62991602705755423</v>
      </c>
      <c r="P1465">
        <f>Table2[[#This Row],[WA]]-Table2[[#This Row],[Actual]]</f>
        <v>9.9999999999999645E-2</v>
      </c>
      <c r="Q1465">
        <f>_xlfn.NORM.DIST(Table2[[#This Row],[Bias_WA]],AVERAGE(Table2[Bias_WA]),_xlfn.STDEV.P(Table2[Bias_WA]),FALSE)</f>
        <v>0.30936258915605253</v>
      </c>
      <c r="R1465">
        <f>ABS(Table2[[#This Row],[Bias_Arima]])</f>
        <v>6.0764930082069846E-2</v>
      </c>
      <c r="S1465">
        <f>ABS(Table2[[#This Row],[Bias_WA]])</f>
        <v>9.9999999999999645E-2</v>
      </c>
    </row>
    <row r="1466" spans="1:19" x14ac:dyDescent="0.2">
      <c r="A146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overheidsdiensten2019420201</v>
      </c>
      <c r="B1466" t="s">
        <v>33</v>
      </c>
      <c r="C1466" s="3">
        <v>43739</v>
      </c>
      <c r="D1466" s="3">
        <v>43831</v>
      </c>
      <c r="E1466">
        <v>1</v>
      </c>
      <c r="F1466">
        <v>5.6126056277056273</v>
      </c>
      <c r="G1466">
        <v>6.3</v>
      </c>
      <c r="H1466">
        <v>0.6873943722943725</v>
      </c>
      <c r="I1466">
        <v>10.91102178245036</v>
      </c>
      <c r="J1466">
        <v>-0.6873943722943725</v>
      </c>
      <c r="K1466">
        <f>_xlfn.NORM.DIST(Table2[[#This Row],[Bias_RF]],AVERAGE(Table2[Bias_RF]),_xlfn.STDEV.P(Table2[Bias_RF]),FALSE)</f>
        <v>0.54500526737853805</v>
      </c>
      <c r="L1466">
        <f>VLOOKUP(Table2[[#This Row],[Key]],[1]!Table1[#Data],7,0)</f>
        <v>6.0886712122299498</v>
      </c>
      <c r="M1466">
        <f>VLOOKUP(Table2[[#This Row],[Key]],[1]!Table1[#Data],8,0)</f>
        <v>6.0999999999999899</v>
      </c>
      <c r="N1466">
        <f>Table2[[#This Row],[Auto Arima]]-Table2[[#This Row],[Actual]]</f>
        <v>-0.21132878777005004</v>
      </c>
      <c r="O1466">
        <f>_xlfn.NORM.DIST(Table2[[#This Row],[Bias_Arima]],AVERAGE(Table2[Bias_Arima]),_xlfn.STDEV.P(Table2[Bias_Arima]),FALSE)</f>
        <v>0.67926187539407434</v>
      </c>
      <c r="P1466">
        <f>Table2[[#This Row],[WA]]-Table2[[#This Row],[Actual]]</f>
        <v>-0.20000000000000995</v>
      </c>
      <c r="Q1466">
        <f>_xlfn.NORM.DIST(Table2[[#This Row],[Bias_WA]],AVERAGE(Table2[Bias_WA]),_xlfn.STDEV.P(Table2[Bias_WA]),FALSE)</f>
        <v>0.53539486850279405</v>
      </c>
      <c r="R1466">
        <f>ABS(Table2[[#This Row],[Bias_Arima]])</f>
        <v>0.21132878777005004</v>
      </c>
      <c r="S1466">
        <f>ABS(Table2[[#This Row],[Bias_WA]])</f>
        <v>0.20000000000000995</v>
      </c>
    </row>
    <row r="1467" spans="1:19" x14ac:dyDescent="0.2">
      <c r="A146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overheidsdiensten2019420202</v>
      </c>
      <c r="B1467" t="s">
        <v>33</v>
      </c>
      <c r="C1467" s="3">
        <v>43739</v>
      </c>
      <c r="D1467" s="3">
        <v>43922</v>
      </c>
      <c r="E1467">
        <v>2</v>
      </c>
      <c r="F1467">
        <v>5.4441943722943744</v>
      </c>
      <c r="G1467">
        <v>4.7</v>
      </c>
      <c r="H1467">
        <v>0.74419437229437335</v>
      </c>
      <c r="I1467">
        <v>15.833922814773899</v>
      </c>
      <c r="J1467">
        <v>0.74419437229437335</v>
      </c>
      <c r="K1467">
        <f>_xlfn.NORM.DIST(Table2[[#This Row],[Bias_RF]],AVERAGE(Table2[Bias_RF]),_xlfn.STDEV.P(Table2[Bias_RF]),FALSE)</f>
        <v>8.723531366402669E-2</v>
      </c>
      <c r="L1467">
        <f>VLOOKUP(Table2[[#This Row],[Key]],[1]!Table1[#Data],7,0)</f>
        <v>5.0346287514096497</v>
      </c>
      <c r="M1467">
        <f>VLOOKUP(Table2[[#This Row],[Key]],[1]!Table1[#Data],8,0)</f>
        <v>5.1999999999999904</v>
      </c>
      <c r="N1467">
        <f>Table2[[#This Row],[Auto Arima]]-Table2[[#This Row],[Actual]]</f>
        <v>0.33462875140964954</v>
      </c>
      <c r="O1467">
        <f>_xlfn.NORM.DIST(Table2[[#This Row],[Bias_Arima]],AVERAGE(Table2[Bias_Arima]),_xlfn.STDEV.P(Table2[Bias_Arima]),FALSE)</f>
        <v>0.46960294116476597</v>
      </c>
      <c r="P1467">
        <f>Table2[[#This Row],[WA]]-Table2[[#This Row],[Actual]]</f>
        <v>0.49999999999999023</v>
      </c>
      <c r="Q1467">
        <f>_xlfn.NORM.DIST(Table2[[#This Row],[Bias_WA]],AVERAGE(Table2[Bias_WA]),_xlfn.STDEV.P(Table2[Bias_WA]),FALSE)</f>
        <v>9.5269097407750095E-2</v>
      </c>
      <c r="R1467">
        <f>ABS(Table2[[#This Row],[Bias_Arima]])</f>
        <v>0.33462875140964954</v>
      </c>
      <c r="S1467">
        <f>ABS(Table2[[#This Row],[Bias_WA]])</f>
        <v>0.49999999999999023</v>
      </c>
    </row>
    <row r="1468" spans="1:19" x14ac:dyDescent="0.2">
      <c r="A146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overheidsdiensten2019420203</v>
      </c>
      <c r="B1468" t="s">
        <v>33</v>
      </c>
      <c r="C1468" s="3">
        <v>43739</v>
      </c>
      <c r="D1468" s="3">
        <v>44013</v>
      </c>
      <c r="E1468">
        <v>3</v>
      </c>
      <c r="F1468">
        <v>5.4595979437229447</v>
      </c>
      <c r="G1468">
        <v>4.5</v>
      </c>
      <c r="H1468">
        <v>0.95959794372294471</v>
      </c>
      <c r="I1468">
        <v>21.324398749398771</v>
      </c>
      <c r="J1468">
        <v>0.95959794372294471</v>
      </c>
      <c r="K1468">
        <f>_xlfn.NORM.DIST(Table2[[#This Row],[Bias_RF]],AVERAGE(Table2[Bias_RF]),_xlfn.STDEV.P(Table2[Bias_RF]),FALSE)</f>
        <v>4.7525745804679338E-2</v>
      </c>
      <c r="L1468">
        <f>VLOOKUP(Table2[[#This Row],[Key]],[1]!Table1[#Data],7,0)</f>
        <v>4.8346287514096504</v>
      </c>
      <c r="M1468">
        <f>VLOOKUP(Table2[[#This Row],[Key]],[1]!Table1[#Data],8,0)</f>
        <v>5</v>
      </c>
      <c r="N1468">
        <f>Table2[[#This Row],[Auto Arima]]-Table2[[#This Row],[Actual]]</f>
        <v>0.33462875140965043</v>
      </c>
      <c r="O1468">
        <f>_xlfn.NORM.DIST(Table2[[#This Row],[Bias_Arima]],AVERAGE(Table2[Bias_Arima]),_xlfn.STDEV.P(Table2[Bias_Arima]),FALSE)</f>
        <v>0.46960294116476531</v>
      </c>
      <c r="P1468">
        <f>Table2[[#This Row],[WA]]-Table2[[#This Row],[Actual]]</f>
        <v>0.5</v>
      </c>
      <c r="Q1468">
        <f>_xlfn.NORM.DIST(Table2[[#This Row],[Bias_WA]],AVERAGE(Table2[Bias_WA]),_xlfn.STDEV.P(Table2[Bias_WA]),FALSE)</f>
        <v>9.526909740774675E-2</v>
      </c>
      <c r="R1468">
        <f>ABS(Table2[[#This Row],[Bias_Arima]])</f>
        <v>0.33462875140965043</v>
      </c>
      <c r="S1468">
        <f>ABS(Table2[[#This Row],[Bias_WA]])</f>
        <v>0.5</v>
      </c>
    </row>
    <row r="1469" spans="1:19" x14ac:dyDescent="0.2">
      <c r="A146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overheidsdiensten2019420204</v>
      </c>
      <c r="B1469" t="s">
        <v>33</v>
      </c>
      <c r="C1469" s="3">
        <v>43739</v>
      </c>
      <c r="D1469" s="3">
        <v>44105</v>
      </c>
      <c r="E1469">
        <v>4</v>
      </c>
      <c r="F1469">
        <v>5.6001712301587308</v>
      </c>
      <c r="G1469">
        <v>5</v>
      </c>
      <c r="H1469">
        <v>0.60017123015873075</v>
      </c>
      <c r="I1469">
        <v>12.00342460317462</v>
      </c>
      <c r="J1469">
        <v>0.60017123015873075</v>
      </c>
      <c r="K1469">
        <f>_xlfn.NORM.DIST(Table2[[#This Row],[Bias_RF]],AVERAGE(Table2[Bias_RF]),_xlfn.STDEV.P(Table2[Bias_RF]),FALSE)</f>
        <v>0.12474773925874726</v>
      </c>
      <c r="L1469">
        <f>VLOOKUP(Table2[[#This Row],[Key]],[1]!Table1[#Data],7,0)</f>
        <v>5.4346287514096501</v>
      </c>
      <c r="M1469">
        <f>VLOOKUP(Table2[[#This Row],[Key]],[1]!Table1[#Data],8,0)</f>
        <v>5.5666666666666602</v>
      </c>
      <c r="N1469">
        <f>Table2[[#This Row],[Auto Arima]]-Table2[[#This Row],[Actual]]</f>
        <v>0.43462875140965007</v>
      </c>
      <c r="O1469">
        <f>_xlfn.NORM.DIST(Table2[[#This Row],[Bias_Arima]],AVERAGE(Table2[Bias_Arima]),_xlfn.STDEV.P(Table2[Bias_Arima]),FALSE)</f>
        <v>0.39948961462754057</v>
      </c>
      <c r="P1469">
        <f>Table2[[#This Row],[WA]]-Table2[[#This Row],[Actual]]</f>
        <v>0.56666666666666021</v>
      </c>
      <c r="Q1469">
        <f>_xlfn.NORM.DIST(Table2[[#This Row],[Bias_WA]],AVERAGE(Table2[Bias_WA]),_xlfn.STDEV.P(Table2[Bias_WA]),FALSE)</f>
        <v>7.4499641492244403E-2</v>
      </c>
      <c r="R1469">
        <f>ABS(Table2[[#This Row],[Bias_Arima]])</f>
        <v>0.43462875140965007</v>
      </c>
      <c r="S1469">
        <f>ABS(Table2[[#This Row],[Bias_WA]])</f>
        <v>0.56666666666666021</v>
      </c>
    </row>
    <row r="1470" spans="1:19" x14ac:dyDescent="0.2">
      <c r="A147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overheidsdiensten2019420211</v>
      </c>
      <c r="B1470" t="s">
        <v>33</v>
      </c>
      <c r="C1470" s="3">
        <v>43739</v>
      </c>
      <c r="D1470" s="3">
        <v>44197</v>
      </c>
      <c r="E1470">
        <v>5</v>
      </c>
      <c r="F1470">
        <v>5.5033492063492062</v>
      </c>
      <c r="G1470">
        <v>5</v>
      </c>
      <c r="H1470">
        <v>0.50334920634920621</v>
      </c>
      <c r="I1470">
        <v>10.066984126984121</v>
      </c>
      <c r="J1470">
        <v>0.50334920634920621</v>
      </c>
      <c r="K1470">
        <f>_xlfn.NORM.DIST(Table2[[#This Row],[Bias_RF]],AVERAGE(Table2[Bias_RF]),_xlfn.STDEV.P(Table2[Bias_RF]),FALSE)</f>
        <v>0.15523699821394435</v>
      </c>
      <c r="L1470">
        <f>VLOOKUP(Table2[[#This Row],[Key]],[1]!Table1[#Data],7,0)</f>
        <v>6.1466327332421402</v>
      </c>
      <c r="M1470">
        <f>VLOOKUP(Table2[[#This Row],[Key]],[1]!Table1[#Data],8,0)</f>
        <v>6.0999999999999899</v>
      </c>
      <c r="N1470">
        <f>Table2[[#This Row],[Auto Arima]]-Table2[[#This Row],[Actual]]</f>
        <v>1.1466327332421402</v>
      </c>
      <c r="O1470">
        <f>_xlfn.NORM.DIST(Table2[[#This Row],[Bias_Arima]],AVERAGE(Table2[Bias_Arima]),_xlfn.STDEV.P(Table2[Bias_Arima]),FALSE)</f>
        <v>5.4420716975323129E-2</v>
      </c>
      <c r="P1470">
        <f>Table2[[#This Row],[WA]]-Table2[[#This Row],[Actual]]</f>
        <v>1.0999999999999899</v>
      </c>
      <c r="Q1470">
        <f>_xlfn.NORM.DIST(Table2[[#This Row],[Bias_WA]],AVERAGE(Table2[Bias_WA]),_xlfn.STDEV.P(Table2[Bias_WA]),FALSE)</f>
        <v>6.2540740113081828E-3</v>
      </c>
      <c r="R1470">
        <f>ABS(Table2[[#This Row],[Bias_Arima]])</f>
        <v>1.1466327332421402</v>
      </c>
      <c r="S1470">
        <f>ABS(Table2[[#This Row],[Bias_WA]])</f>
        <v>1.0999999999999899</v>
      </c>
    </row>
    <row r="1471" spans="1:19" x14ac:dyDescent="0.2">
      <c r="A147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overheidsdiensten2019420212</v>
      </c>
      <c r="B1471" t="s">
        <v>33</v>
      </c>
      <c r="C1471" s="3">
        <v>43739</v>
      </c>
      <c r="D1471" s="3">
        <v>44287</v>
      </c>
      <c r="E1471">
        <v>6</v>
      </c>
      <c r="F1471">
        <v>5.4350344516594511</v>
      </c>
      <c r="G1471">
        <v>5</v>
      </c>
      <c r="H1471">
        <v>0.43503445165945109</v>
      </c>
      <c r="I1471">
        <v>8.7006890331890219</v>
      </c>
      <c r="J1471">
        <v>0.43503445165945109</v>
      </c>
      <c r="K1471">
        <f>_xlfn.NORM.DIST(Table2[[#This Row],[Bias_RF]],AVERAGE(Table2[Bias_RF]),_xlfn.STDEV.P(Table2[Bias_RF]),FALSE)</f>
        <v>0.17923290949850421</v>
      </c>
      <c r="L1471">
        <f>VLOOKUP(Table2[[#This Row],[Key]],[1]!Table1[#Data],7,0)</f>
        <v>5.1626095721211698</v>
      </c>
      <c r="M1471">
        <f>VLOOKUP(Table2[[#This Row],[Key]],[1]!Table1[#Data],8,0)</f>
        <v>5.1999999999999904</v>
      </c>
      <c r="N1471">
        <f>Table2[[#This Row],[Auto Arima]]-Table2[[#This Row],[Actual]]</f>
        <v>0.16260957212116978</v>
      </c>
      <c r="O1471">
        <f>_xlfn.NORM.DIST(Table2[[#This Row],[Bias_Arima]],AVERAGE(Table2[Bias_Arima]),_xlfn.STDEV.P(Table2[Bias_Arima]),FALSE)</f>
        <v>0.57933685679443303</v>
      </c>
      <c r="P1471">
        <f>Table2[[#This Row],[WA]]-Table2[[#This Row],[Actual]]</f>
        <v>0.19999999999999041</v>
      </c>
      <c r="Q1471">
        <f>_xlfn.NORM.DIST(Table2[[#This Row],[Bias_WA]],AVERAGE(Table2[Bias_WA]),_xlfn.STDEV.P(Table2[Bias_WA]),FALSE)</f>
        <v>0.24174896811947622</v>
      </c>
      <c r="R1471">
        <f>ABS(Table2[[#This Row],[Bias_Arima]])</f>
        <v>0.16260957212116978</v>
      </c>
      <c r="S1471">
        <f>ABS(Table2[[#This Row],[Bias_WA]])</f>
        <v>0.19999999999999041</v>
      </c>
    </row>
    <row r="1472" spans="1:19" x14ac:dyDescent="0.2">
      <c r="A147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overheidsdiensten2019420213</v>
      </c>
      <c r="B1472" t="s">
        <v>33</v>
      </c>
      <c r="C1472" s="3">
        <v>43739</v>
      </c>
      <c r="D1472" s="3">
        <v>44378</v>
      </c>
      <c r="E1472">
        <v>7</v>
      </c>
      <c r="F1472">
        <v>5.6040795634920633</v>
      </c>
      <c r="G1472">
        <v>4.9000000000000004</v>
      </c>
      <c r="H1472">
        <v>0.70407956349206291</v>
      </c>
      <c r="I1472">
        <v>14.36897068351149</v>
      </c>
      <c r="J1472">
        <v>0.70407956349206291</v>
      </c>
      <c r="K1472">
        <f>_xlfn.NORM.DIST(Table2[[#This Row],[Bias_RF]],AVERAGE(Table2[Bias_RF]),_xlfn.STDEV.P(Table2[Bias_RF]),FALSE)</f>
        <v>9.6750151974124496E-2</v>
      </c>
      <c r="L1472">
        <f>VLOOKUP(Table2[[#This Row],[Key]],[1]!Table1[#Data],7,0)</f>
        <v>4.9626095721211696</v>
      </c>
      <c r="M1472">
        <f>VLOOKUP(Table2[[#This Row],[Key]],[1]!Table1[#Data],8,0)</f>
        <v>5</v>
      </c>
      <c r="N1472">
        <f>Table2[[#This Row],[Auto Arima]]-Table2[[#This Row],[Actual]]</f>
        <v>6.2609572121169244E-2</v>
      </c>
      <c r="O1472">
        <f>_xlfn.NORM.DIST(Table2[[#This Row],[Bias_Arima]],AVERAGE(Table2[Bias_Arima]),_xlfn.STDEV.P(Table2[Bias_Arima]),FALSE)</f>
        <v>0.62913078883033857</v>
      </c>
      <c r="P1472">
        <f>Table2[[#This Row],[WA]]-Table2[[#This Row],[Actual]]</f>
        <v>9.9999999999999645E-2</v>
      </c>
      <c r="Q1472">
        <f>_xlfn.NORM.DIST(Table2[[#This Row],[Bias_WA]],AVERAGE(Table2[Bias_WA]),_xlfn.STDEV.P(Table2[Bias_WA]),FALSE)</f>
        <v>0.30936258915605253</v>
      </c>
      <c r="R1472">
        <f>ABS(Table2[[#This Row],[Bias_Arima]])</f>
        <v>6.2609572121169244E-2</v>
      </c>
      <c r="S1472">
        <f>ABS(Table2[[#This Row],[Bias_WA]])</f>
        <v>9.9999999999999645E-2</v>
      </c>
    </row>
    <row r="1473" spans="1:19" x14ac:dyDescent="0.2">
      <c r="A147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overheidsdiensten2019420214</v>
      </c>
      <c r="B1473" t="s">
        <v>33</v>
      </c>
      <c r="C1473" s="3">
        <v>43739</v>
      </c>
      <c r="D1473" s="3">
        <v>44470</v>
      </c>
      <c r="E1473">
        <v>8</v>
      </c>
      <c r="F1473">
        <v>5.6040795634920633</v>
      </c>
      <c r="G1473">
        <v>5.7</v>
      </c>
      <c r="H1473">
        <v>9.5920436507936913E-2</v>
      </c>
      <c r="I1473">
        <v>1.6828146755778399</v>
      </c>
      <c r="J1473">
        <v>-9.5920436507936913E-2</v>
      </c>
      <c r="K1473">
        <f>_xlfn.NORM.DIST(Table2[[#This Row],[Bias_RF]],AVERAGE(Table2[Bias_RF]),_xlfn.STDEV.P(Table2[Bias_RF]),FALSE)</f>
        <v>0.40681086160972246</v>
      </c>
      <c r="L1473">
        <f>VLOOKUP(Table2[[#This Row],[Key]],[1]!Table1[#Data],7,0)</f>
        <v>5.5626095721211701</v>
      </c>
      <c r="M1473">
        <f>VLOOKUP(Table2[[#This Row],[Key]],[1]!Table1[#Data],8,0)</f>
        <v>5.5666666666666602</v>
      </c>
      <c r="N1473">
        <f>Table2[[#This Row],[Auto Arima]]-Table2[[#This Row],[Actual]]</f>
        <v>-0.13739042787883005</v>
      </c>
      <c r="O1473">
        <f>_xlfn.NORM.DIST(Table2[[#This Row],[Bias_Arima]],AVERAGE(Table2[Bias_Arima]),_xlfn.STDEV.P(Table2[Bias_Arima]),FALSE)</f>
        <v>0.67983711061720931</v>
      </c>
      <c r="P1473">
        <f>Table2[[#This Row],[WA]]-Table2[[#This Row],[Actual]]</f>
        <v>-0.13333333333333997</v>
      </c>
      <c r="Q1473">
        <f>_xlfn.NORM.DIST(Table2[[#This Row],[Bias_WA]],AVERAGE(Table2[Bias_WA]),_xlfn.STDEV.P(Table2[Bias_WA]),FALSE)</f>
        <v>0.48586103217619403</v>
      </c>
      <c r="R1473">
        <f>ABS(Table2[[#This Row],[Bias_Arima]])</f>
        <v>0.13739042787883005</v>
      </c>
      <c r="S1473">
        <f>ABS(Table2[[#This Row],[Bias_WA]])</f>
        <v>0.13333333333333997</v>
      </c>
    </row>
    <row r="1474" spans="1:19" x14ac:dyDescent="0.2">
      <c r="A147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overheidsdiensten2020120202</v>
      </c>
      <c r="B1474" t="s">
        <v>33</v>
      </c>
      <c r="C1474" s="3">
        <v>43831</v>
      </c>
      <c r="D1474" s="3">
        <v>43922</v>
      </c>
      <c r="E1474">
        <v>1</v>
      </c>
      <c r="F1474">
        <v>5.4632944762753599</v>
      </c>
      <c r="G1474">
        <v>4.7</v>
      </c>
      <c r="H1474">
        <v>0.76329447627535973</v>
      </c>
      <c r="I1474">
        <v>16.240308005858719</v>
      </c>
      <c r="J1474">
        <v>0.76329447627535973</v>
      </c>
      <c r="K1474">
        <f>_xlfn.NORM.DIST(Table2[[#This Row],[Bias_RF]],AVERAGE(Table2[Bias_RF]),_xlfn.STDEV.P(Table2[Bias_RF]),FALSE)</f>
        <v>8.2951907509593678E-2</v>
      </c>
      <c r="L1474">
        <f>VLOOKUP(Table2[[#This Row],[Key]],[1]!Table1[#Data],7,0)</f>
        <v>5.0383624706859598</v>
      </c>
      <c r="M1474">
        <f>VLOOKUP(Table2[[#This Row],[Key]],[1]!Table1[#Data],8,0)</f>
        <v>5.1999999999999904</v>
      </c>
      <c r="N1474">
        <f>Table2[[#This Row],[Auto Arima]]-Table2[[#This Row],[Actual]]</f>
        <v>0.33836247068595959</v>
      </c>
      <c r="O1474">
        <f>_xlfn.NORM.DIST(Table2[[#This Row],[Bias_Arima]],AVERAGE(Table2[Bias_Arima]),_xlfn.STDEV.P(Table2[Bias_Arima]),FALSE)</f>
        <v>0.46702073842589498</v>
      </c>
      <c r="P1474">
        <f>Table2[[#This Row],[WA]]-Table2[[#This Row],[Actual]]</f>
        <v>0.49999999999999023</v>
      </c>
      <c r="Q1474">
        <f>_xlfn.NORM.DIST(Table2[[#This Row],[Bias_WA]],AVERAGE(Table2[Bias_WA]),_xlfn.STDEV.P(Table2[Bias_WA]),FALSE)</f>
        <v>9.5269097407750095E-2</v>
      </c>
      <c r="R1474">
        <f>ABS(Table2[[#This Row],[Bias_Arima]])</f>
        <v>0.33836247068595959</v>
      </c>
      <c r="S1474">
        <f>ABS(Table2[[#This Row],[Bias_WA]])</f>
        <v>0.49999999999999023</v>
      </c>
    </row>
    <row r="1475" spans="1:19" x14ac:dyDescent="0.2">
      <c r="A147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overheidsdiensten2020120203</v>
      </c>
      <c r="B1475" t="s">
        <v>33</v>
      </c>
      <c r="C1475" s="3">
        <v>43831</v>
      </c>
      <c r="D1475" s="3">
        <v>44013</v>
      </c>
      <c r="E1475">
        <v>2</v>
      </c>
      <c r="F1475">
        <v>5.4694670953229778</v>
      </c>
      <c r="G1475">
        <v>4.5</v>
      </c>
      <c r="H1475">
        <v>0.96946709532297781</v>
      </c>
      <c r="I1475">
        <v>21.543713229399511</v>
      </c>
      <c r="J1475">
        <v>0.96946709532297781</v>
      </c>
      <c r="K1475">
        <f>_xlfn.NORM.DIST(Table2[[#This Row],[Bias_RF]],AVERAGE(Table2[Bias_RF]),_xlfn.STDEV.P(Table2[Bias_RF]),FALSE)</f>
        <v>4.6125537152999142E-2</v>
      </c>
      <c r="L1475">
        <f>VLOOKUP(Table2[[#This Row],[Key]],[1]!Table1[#Data],7,0)</f>
        <v>4.8383624706859596</v>
      </c>
      <c r="M1475">
        <f>VLOOKUP(Table2[[#This Row],[Key]],[1]!Table1[#Data],8,0)</f>
        <v>5</v>
      </c>
      <c r="N1475">
        <f>Table2[[#This Row],[Auto Arima]]-Table2[[#This Row],[Actual]]</f>
        <v>0.33836247068595959</v>
      </c>
      <c r="O1475">
        <f>_xlfn.NORM.DIST(Table2[[#This Row],[Bias_Arima]],AVERAGE(Table2[Bias_Arima]),_xlfn.STDEV.P(Table2[Bias_Arima]),FALSE)</f>
        <v>0.46702073842589498</v>
      </c>
      <c r="P1475">
        <f>Table2[[#This Row],[WA]]-Table2[[#This Row],[Actual]]</f>
        <v>0.5</v>
      </c>
      <c r="Q1475">
        <f>_xlfn.NORM.DIST(Table2[[#This Row],[Bias_WA]],AVERAGE(Table2[Bias_WA]),_xlfn.STDEV.P(Table2[Bias_WA]),FALSE)</f>
        <v>9.526909740774675E-2</v>
      </c>
      <c r="R1475">
        <f>ABS(Table2[[#This Row],[Bias_Arima]])</f>
        <v>0.33836247068595959</v>
      </c>
      <c r="S1475">
        <f>ABS(Table2[[#This Row],[Bias_WA]])</f>
        <v>0.5</v>
      </c>
    </row>
    <row r="1476" spans="1:19" x14ac:dyDescent="0.2">
      <c r="A147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overheidsdiensten2020120204</v>
      </c>
      <c r="B1476" t="s">
        <v>33</v>
      </c>
      <c r="C1476" s="3">
        <v>43831</v>
      </c>
      <c r="D1476" s="3">
        <v>44105</v>
      </c>
      <c r="E1476">
        <v>3</v>
      </c>
      <c r="F1476">
        <v>5.6996710094643914</v>
      </c>
      <c r="G1476">
        <v>5</v>
      </c>
      <c r="H1476">
        <v>0.69967100946439142</v>
      </c>
      <c r="I1476">
        <v>13.99342018928783</v>
      </c>
      <c r="J1476">
        <v>0.69967100946439142</v>
      </c>
      <c r="K1476">
        <f>_xlfn.NORM.DIST(Table2[[#This Row],[Bias_RF]],AVERAGE(Table2[Bias_RF]),_xlfn.STDEV.P(Table2[Bias_RF]),FALSE)</f>
        <v>9.7839206765029316E-2</v>
      </c>
      <c r="L1476">
        <f>VLOOKUP(Table2[[#This Row],[Key]],[1]!Table1[#Data],7,0)</f>
        <v>5.4383624706859601</v>
      </c>
      <c r="M1476">
        <f>VLOOKUP(Table2[[#This Row],[Key]],[1]!Table1[#Data],8,0)</f>
        <v>5.5666666666666602</v>
      </c>
      <c r="N1476">
        <f>Table2[[#This Row],[Auto Arima]]-Table2[[#This Row],[Actual]]</f>
        <v>0.43836247068596013</v>
      </c>
      <c r="O1476">
        <f>_xlfn.NORM.DIST(Table2[[#This Row],[Bias_Arima]],AVERAGE(Table2[Bias_Arima]),_xlfn.STDEV.P(Table2[Bias_Arima]),FALSE)</f>
        <v>0.3968610398054338</v>
      </c>
      <c r="P1476">
        <f>Table2[[#This Row],[WA]]-Table2[[#This Row],[Actual]]</f>
        <v>0.56666666666666021</v>
      </c>
      <c r="Q1476">
        <f>_xlfn.NORM.DIST(Table2[[#This Row],[Bias_WA]],AVERAGE(Table2[Bias_WA]),_xlfn.STDEV.P(Table2[Bias_WA]),FALSE)</f>
        <v>7.4499641492244403E-2</v>
      </c>
      <c r="R1476">
        <f>ABS(Table2[[#This Row],[Bias_Arima]])</f>
        <v>0.43836247068596013</v>
      </c>
      <c r="S1476">
        <f>ABS(Table2[[#This Row],[Bias_WA]])</f>
        <v>0.56666666666666021</v>
      </c>
    </row>
    <row r="1477" spans="1:19" x14ac:dyDescent="0.2">
      <c r="A147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overheidsdiensten2020120211</v>
      </c>
      <c r="B1477" t="s">
        <v>33</v>
      </c>
      <c r="C1477" s="3">
        <v>43831</v>
      </c>
      <c r="D1477" s="3">
        <v>44197</v>
      </c>
      <c r="E1477">
        <v>4</v>
      </c>
      <c r="F1477">
        <v>5.5206748334182159</v>
      </c>
      <c r="G1477">
        <v>5</v>
      </c>
      <c r="H1477">
        <v>0.52067483341821585</v>
      </c>
      <c r="I1477">
        <v>10.413496668364321</v>
      </c>
      <c r="J1477">
        <v>0.52067483341821585</v>
      </c>
      <c r="K1477">
        <f>_xlfn.NORM.DIST(Table2[[#This Row],[Bias_RF]],AVERAGE(Table2[Bias_RF]),_xlfn.STDEV.P(Table2[Bias_RF]),FALSE)</f>
        <v>0.14947258612131739</v>
      </c>
      <c r="L1477">
        <f>VLOOKUP(Table2[[#This Row],[Key]],[1]!Table1[#Data],7,0)</f>
        <v>6.3505491270763796</v>
      </c>
      <c r="M1477">
        <f>VLOOKUP(Table2[[#This Row],[Key]],[1]!Table1[#Data],8,0)</f>
        <v>6.2666666666666604</v>
      </c>
      <c r="N1477">
        <f>Table2[[#This Row],[Auto Arima]]-Table2[[#This Row],[Actual]]</f>
        <v>1.3505491270763796</v>
      </c>
      <c r="O1477">
        <f>_xlfn.NORM.DIST(Table2[[#This Row],[Bias_Arima]],AVERAGE(Table2[Bias_Arima]),_xlfn.STDEV.P(Table2[Bias_Arima]),FALSE)</f>
        <v>2.3424349741255842E-2</v>
      </c>
      <c r="P1477">
        <f>Table2[[#This Row],[WA]]-Table2[[#This Row],[Actual]]</f>
        <v>1.2666666666666604</v>
      </c>
      <c r="Q1477">
        <f>_xlfn.NORM.DIST(Table2[[#This Row],[Bias_WA]],AVERAGE(Table2[Bias_WA]),_xlfn.STDEV.P(Table2[Bias_WA]),FALSE)</f>
        <v>2.393983275128866E-3</v>
      </c>
      <c r="R1477">
        <f>ABS(Table2[[#This Row],[Bias_Arima]])</f>
        <v>1.3505491270763796</v>
      </c>
      <c r="S1477">
        <f>ABS(Table2[[#This Row],[Bias_WA]])</f>
        <v>1.2666666666666604</v>
      </c>
    </row>
    <row r="1478" spans="1:19" x14ac:dyDescent="0.2">
      <c r="A147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overheidsdiensten2020120212</v>
      </c>
      <c r="B1478" t="s">
        <v>33</v>
      </c>
      <c r="C1478" s="3">
        <v>43831</v>
      </c>
      <c r="D1478" s="3">
        <v>44287</v>
      </c>
      <c r="E1478">
        <v>5</v>
      </c>
      <c r="F1478">
        <v>5.4525599524658341</v>
      </c>
      <c r="G1478">
        <v>5</v>
      </c>
      <c r="H1478">
        <v>0.45255995246583408</v>
      </c>
      <c r="I1478">
        <v>9.0511990493166827</v>
      </c>
      <c r="J1478">
        <v>0.45255995246583408</v>
      </c>
      <c r="K1478">
        <f>_xlfn.NORM.DIST(Table2[[#This Row],[Bias_RF]],AVERAGE(Table2[Bias_RF]),_xlfn.STDEV.P(Table2[Bias_RF]),FALSE)</f>
        <v>0.17288815452926581</v>
      </c>
      <c r="L1478">
        <f>VLOOKUP(Table2[[#This Row],[Key]],[1]!Table1[#Data],7,0)</f>
        <v>5.1758902591407097</v>
      </c>
      <c r="M1478">
        <f>VLOOKUP(Table2[[#This Row],[Key]],[1]!Table1[#Data],8,0)</f>
        <v>5.1999999999999904</v>
      </c>
      <c r="N1478">
        <f>Table2[[#This Row],[Auto Arima]]-Table2[[#This Row],[Actual]]</f>
        <v>0.17589025914070966</v>
      </c>
      <c r="O1478">
        <f>_xlfn.NORM.DIST(Table2[[#This Row],[Bias_Arima]],AVERAGE(Table2[Bias_Arima]),_xlfn.STDEV.P(Table2[Bias_Arima]),FALSE)</f>
        <v>0.57177303612940977</v>
      </c>
      <c r="P1478">
        <f>Table2[[#This Row],[WA]]-Table2[[#This Row],[Actual]]</f>
        <v>0.19999999999999041</v>
      </c>
      <c r="Q1478">
        <f>_xlfn.NORM.DIST(Table2[[#This Row],[Bias_WA]],AVERAGE(Table2[Bias_WA]),_xlfn.STDEV.P(Table2[Bias_WA]),FALSE)</f>
        <v>0.24174896811947622</v>
      </c>
      <c r="R1478">
        <f>ABS(Table2[[#This Row],[Bias_Arima]])</f>
        <v>0.17589025914070966</v>
      </c>
      <c r="S1478">
        <f>ABS(Table2[[#This Row],[Bias_WA]])</f>
        <v>0.19999999999999041</v>
      </c>
    </row>
    <row r="1479" spans="1:19" x14ac:dyDescent="0.2">
      <c r="A147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overheidsdiensten2020120213</v>
      </c>
      <c r="B1479" t="s">
        <v>33</v>
      </c>
      <c r="C1479" s="3">
        <v>43831</v>
      </c>
      <c r="D1479" s="3">
        <v>44378</v>
      </c>
      <c r="E1479">
        <v>6</v>
      </c>
      <c r="F1479">
        <v>5.7544960094643924</v>
      </c>
      <c r="G1479">
        <v>4.9000000000000004</v>
      </c>
      <c r="H1479">
        <v>0.85449600946439208</v>
      </c>
      <c r="I1479">
        <v>17.438694070701882</v>
      </c>
      <c r="J1479">
        <v>0.85449600946439208</v>
      </c>
      <c r="K1479">
        <f>_xlfn.NORM.DIST(Table2[[#This Row],[Bias_RF]],AVERAGE(Table2[Bias_RF]),_xlfn.STDEV.P(Table2[Bias_RF]),FALSE)</f>
        <v>6.4615077456455547E-2</v>
      </c>
      <c r="L1479">
        <f>VLOOKUP(Table2[[#This Row],[Key]],[1]!Table1[#Data],7,0)</f>
        <v>4.9758902591406997</v>
      </c>
      <c r="M1479">
        <f>VLOOKUP(Table2[[#This Row],[Key]],[1]!Table1[#Data],8,0)</f>
        <v>5</v>
      </c>
      <c r="N1479">
        <f>Table2[[#This Row],[Auto Arima]]-Table2[[#This Row],[Actual]]</f>
        <v>7.5890259140699357E-2</v>
      </c>
      <c r="O1479">
        <f>_xlfn.NORM.DIST(Table2[[#This Row],[Bias_Arima]],AVERAGE(Table2[Bias_Arima]),_xlfn.STDEV.P(Table2[Bias_Arima]),FALSE)</f>
        <v>0.62332379760698642</v>
      </c>
      <c r="P1479">
        <f>Table2[[#This Row],[WA]]-Table2[[#This Row],[Actual]]</f>
        <v>9.9999999999999645E-2</v>
      </c>
      <c r="Q1479">
        <f>_xlfn.NORM.DIST(Table2[[#This Row],[Bias_WA]],AVERAGE(Table2[Bias_WA]),_xlfn.STDEV.P(Table2[Bias_WA]),FALSE)</f>
        <v>0.30936258915605253</v>
      </c>
      <c r="R1479">
        <f>ABS(Table2[[#This Row],[Bias_Arima]])</f>
        <v>7.5890259140699357E-2</v>
      </c>
      <c r="S1479">
        <f>ABS(Table2[[#This Row],[Bias_WA]])</f>
        <v>9.9999999999999645E-2</v>
      </c>
    </row>
    <row r="1480" spans="1:19" x14ac:dyDescent="0.2">
      <c r="A148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overheidsdiensten2020120214</v>
      </c>
      <c r="B1480" t="s">
        <v>33</v>
      </c>
      <c r="C1480" s="3">
        <v>43831</v>
      </c>
      <c r="D1480" s="3">
        <v>44470</v>
      </c>
      <c r="E1480">
        <v>7</v>
      </c>
      <c r="F1480">
        <v>5.7544960094643924</v>
      </c>
      <c r="G1480">
        <v>5.7</v>
      </c>
      <c r="H1480">
        <v>5.4496009464392259E-2</v>
      </c>
      <c r="I1480">
        <v>0.95607034148056591</v>
      </c>
      <c r="J1480">
        <v>5.4496009464392259E-2</v>
      </c>
      <c r="K1480">
        <f>_xlfn.NORM.DIST(Table2[[#This Row],[Bias_RF]],AVERAGE(Table2[Bias_RF]),_xlfn.STDEV.P(Table2[Bias_RF]),FALSE)</f>
        <v>0.34024074827572015</v>
      </c>
      <c r="L1480">
        <f>VLOOKUP(Table2[[#This Row],[Key]],[1]!Table1[#Data],7,0)</f>
        <v>5.5758902591407002</v>
      </c>
      <c r="M1480">
        <f>VLOOKUP(Table2[[#This Row],[Key]],[1]!Table1[#Data],8,0)</f>
        <v>5.5666666666666602</v>
      </c>
      <c r="N1480">
        <f>Table2[[#This Row],[Auto Arima]]-Table2[[#This Row],[Actual]]</f>
        <v>-0.12410974085929993</v>
      </c>
      <c r="O1480">
        <f>_xlfn.NORM.DIST(Table2[[#This Row],[Bias_Arima]],AVERAGE(Table2[Bias_Arima]),_xlfn.STDEV.P(Table2[Bias_Arima]),FALSE)</f>
        <v>0.67879424086879092</v>
      </c>
      <c r="P1480">
        <f>Table2[[#This Row],[WA]]-Table2[[#This Row],[Actual]]</f>
        <v>-0.13333333333333997</v>
      </c>
      <c r="Q1480">
        <f>_xlfn.NORM.DIST(Table2[[#This Row],[Bias_WA]],AVERAGE(Table2[Bias_WA]),_xlfn.STDEV.P(Table2[Bias_WA]),FALSE)</f>
        <v>0.48586103217619403</v>
      </c>
      <c r="R1480">
        <f>ABS(Table2[[#This Row],[Bias_Arima]])</f>
        <v>0.12410974085929993</v>
      </c>
      <c r="S1480">
        <f>ABS(Table2[[#This Row],[Bias_WA]])</f>
        <v>0.13333333333333997</v>
      </c>
    </row>
    <row r="1481" spans="1:19" x14ac:dyDescent="0.2">
      <c r="A148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overheidsdiensten2020120221</v>
      </c>
      <c r="B1481" t="s">
        <v>33</v>
      </c>
      <c r="C1481" s="3">
        <v>43831</v>
      </c>
      <c r="D1481" s="3">
        <v>44562</v>
      </c>
      <c r="E1481">
        <v>8</v>
      </c>
      <c r="F1481">
        <v>5.7544960094643924</v>
      </c>
      <c r="G1481">
        <v>6.7</v>
      </c>
      <c r="H1481">
        <v>0.94550399053560774</v>
      </c>
      <c r="I1481">
        <v>14.111999858740409</v>
      </c>
      <c r="J1481">
        <v>-0.94550399053560774</v>
      </c>
      <c r="K1481">
        <f>_xlfn.NORM.DIST(Table2[[#This Row],[Bias_RF]],AVERAGE(Table2[Bias_RF]),_xlfn.STDEV.P(Table2[Bias_RF]),FALSE)</f>
        <v>0.50442203932297391</v>
      </c>
      <c r="L1481">
        <f>VLOOKUP(Table2[[#This Row],[Key]],[1]!Table1[#Data],7,0)</f>
        <v>6.59180016597342</v>
      </c>
      <c r="M1481">
        <f>VLOOKUP(Table2[[#This Row],[Key]],[1]!Table1[#Data],8,0)</f>
        <v>6.2666666666666604</v>
      </c>
      <c r="N1481">
        <f>Table2[[#This Row],[Auto Arima]]-Table2[[#This Row],[Actual]]</f>
        <v>-0.10819983402658018</v>
      </c>
      <c r="O1481">
        <f>_xlfn.NORM.DIST(Table2[[#This Row],[Bias_Arima]],AVERAGE(Table2[Bias_Arima]),_xlfn.STDEV.P(Table2[Bias_Arima]),FALSE)</f>
        <v>0.677088828755262</v>
      </c>
      <c r="P1481">
        <f>Table2[[#This Row],[WA]]-Table2[[#This Row],[Actual]]</f>
        <v>-0.43333333333333979</v>
      </c>
      <c r="Q1481">
        <f>_xlfn.NORM.DIST(Table2[[#This Row],[Bias_WA]],AVERAGE(Table2[Bias_WA]),_xlfn.STDEV.P(Table2[Bias_WA]),FALSE)</f>
        <v>0.67261241795071192</v>
      </c>
      <c r="R1481">
        <f>ABS(Table2[[#This Row],[Bias_Arima]])</f>
        <v>0.10819983402658018</v>
      </c>
      <c r="S1481">
        <f>ABS(Table2[[#This Row],[Bias_WA]])</f>
        <v>0.43333333333333979</v>
      </c>
    </row>
    <row r="1482" spans="1:19" x14ac:dyDescent="0.2">
      <c r="A148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overheidsdiensten2020220203</v>
      </c>
      <c r="B1482" t="s">
        <v>33</v>
      </c>
      <c r="C1482" s="3">
        <v>43922</v>
      </c>
      <c r="D1482" s="3">
        <v>44013</v>
      </c>
      <c r="E1482">
        <v>1</v>
      </c>
      <c r="F1482">
        <v>5.3056277236652241</v>
      </c>
      <c r="G1482">
        <v>4.5</v>
      </c>
      <c r="H1482">
        <v>0.80562772366522406</v>
      </c>
      <c r="I1482">
        <v>17.90283830367164</v>
      </c>
      <c r="J1482">
        <v>0.80562772366522406</v>
      </c>
      <c r="K1482">
        <f>_xlfn.NORM.DIST(Table2[[#This Row],[Bias_RF]],AVERAGE(Table2[Bias_RF]),_xlfn.STDEV.P(Table2[Bias_RF]),FALSE)</f>
        <v>7.4012837923700128E-2</v>
      </c>
      <c r="L1482">
        <f>VLOOKUP(Table2[[#This Row],[Key]],[1]!Table1[#Data],7,0)</f>
        <v>4.5</v>
      </c>
      <c r="M1482">
        <f>VLOOKUP(Table2[[#This Row],[Key]],[1]!Table1[#Data],8,0)</f>
        <v>5</v>
      </c>
      <c r="N1482">
        <f>Table2[[#This Row],[Auto Arima]]-Table2[[#This Row],[Actual]]</f>
        <v>0</v>
      </c>
      <c r="O1482">
        <f>_xlfn.NORM.DIST(Table2[[#This Row],[Bias_Arima]],AVERAGE(Table2[Bias_Arima]),_xlfn.STDEV.P(Table2[Bias_Arima]),FALSE)</f>
        <v>0.65271095965592052</v>
      </c>
      <c r="P1482">
        <f>Table2[[#This Row],[WA]]-Table2[[#This Row],[Actual]]</f>
        <v>0.5</v>
      </c>
      <c r="Q1482">
        <f>_xlfn.NORM.DIST(Table2[[#This Row],[Bias_WA]],AVERAGE(Table2[Bias_WA]),_xlfn.STDEV.P(Table2[Bias_WA]),FALSE)</f>
        <v>9.526909740774675E-2</v>
      </c>
      <c r="R1482">
        <f>ABS(Table2[[#This Row],[Bias_Arima]])</f>
        <v>0</v>
      </c>
      <c r="S1482">
        <f>ABS(Table2[[#This Row],[Bias_WA]])</f>
        <v>0.5</v>
      </c>
    </row>
    <row r="1483" spans="1:19" x14ac:dyDescent="0.2">
      <c r="A148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overheidsdiensten2020220204</v>
      </c>
      <c r="B1483" t="s">
        <v>33</v>
      </c>
      <c r="C1483" s="3">
        <v>43922</v>
      </c>
      <c r="D1483" s="3">
        <v>44105</v>
      </c>
      <c r="E1483">
        <v>2</v>
      </c>
      <c r="F1483">
        <v>5.5883862554112564</v>
      </c>
      <c r="G1483">
        <v>5</v>
      </c>
      <c r="H1483">
        <v>0.58838625541125555</v>
      </c>
      <c r="I1483">
        <v>11.767725108225109</v>
      </c>
      <c r="J1483">
        <v>0.58838625541125555</v>
      </c>
      <c r="K1483">
        <f>_xlfn.NORM.DIST(Table2[[#This Row],[Bias_RF]],AVERAGE(Table2[Bias_RF]),_xlfn.STDEV.P(Table2[Bias_RF]),FALSE)</f>
        <v>0.12823252936746504</v>
      </c>
      <c r="L1483">
        <f>VLOOKUP(Table2[[#This Row],[Key]],[1]!Table1[#Data],7,0)</f>
        <v>5.0999999999999996</v>
      </c>
      <c r="M1483">
        <f>VLOOKUP(Table2[[#This Row],[Key]],[1]!Table1[#Data],8,0)</f>
        <v>5.5666666666666602</v>
      </c>
      <c r="N1483">
        <f>Table2[[#This Row],[Auto Arima]]-Table2[[#This Row],[Actual]]</f>
        <v>9.9999999999999645E-2</v>
      </c>
      <c r="O1483">
        <f>_xlfn.NORM.DIST(Table2[[#This Row],[Bias_Arima]],AVERAGE(Table2[Bias_Arima]),_xlfn.STDEV.P(Table2[Bias_Arima]),FALSE)</f>
        <v>0.61211413827123751</v>
      </c>
      <c r="P1483">
        <f>Table2[[#This Row],[WA]]-Table2[[#This Row],[Actual]]</f>
        <v>0.56666666666666021</v>
      </c>
      <c r="Q1483">
        <f>_xlfn.NORM.DIST(Table2[[#This Row],[Bias_WA]],AVERAGE(Table2[Bias_WA]),_xlfn.STDEV.P(Table2[Bias_WA]),FALSE)</f>
        <v>7.4499641492244403E-2</v>
      </c>
      <c r="R1483">
        <f>ABS(Table2[[#This Row],[Bias_Arima]])</f>
        <v>9.9999999999999645E-2</v>
      </c>
      <c r="S1483">
        <f>ABS(Table2[[#This Row],[Bias_WA]])</f>
        <v>0.56666666666666021</v>
      </c>
    </row>
    <row r="1484" spans="1:19" x14ac:dyDescent="0.2">
      <c r="A148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overheidsdiensten2020220211</v>
      </c>
      <c r="B1484" t="s">
        <v>33</v>
      </c>
      <c r="C1484" s="3">
        <v>43922</v>
      </c>
      <c r="D1484" s="3">
        <v>44197</v>
      </c>
      <c r="E1484">
        <v>3</v>
      </c>
      <c r="F1484">
        <v>5.3930874458874456</v>
      </c>
      <c r="G1484">
        <v>5</v>
      </c>
      <c r="H1484">
        <v>0.39308744588744648</v>
      </c>
      <c r="I1484">
        <v>7.8617489177489297</v>
      </c>
      <c r="J1484">
        <v>0.39308744588744648</v>
      </c>
      <c r="K1484">
        <f>_xlfn.NORM.DIST(Table2[[#This Row],[Bias_RF]],AVERAGE(Table2[Bias_RF]),_xlfn.STDEV.P(Table2[Bias_RF]),FALSE)</f>
        <v>0.19492562956238527</v>
      </c>
      <c r="L1484">
        <f>VLOOKUP(Table2[[#This Row],[Key]],[1]!Table1[#Data],7,0)</f>
        <v>6.01218665639042</v>
      </c>
      <c r="M1484">
        <f>VLOOKUP(Table2[[#This Row],[Key]],[1]!Table1[#Data],8,0)</f>
        <v>6.2666666666666604</v>
      </c>
      <c r="N1484">
        <f>Table2[[#This Row],[Auto Arima]]-Table2[[#This Row],[Actual]]</f>
        <v>1.01218665639042</v>
      </c>
      <c r="O1484">
        <f>_xlfn.NORM.DIST(Table2[[#This Row],[Bias_Arima]],AVERAGE(Table2[Bias_Arima]),_xlfn.STDEV.P(Table2[Bias_Arima]),FALSE)</f>
        <v>8.8789447407188984E-2</v>
      </c>
      <c r="P1484">
        <f>Table2[[#This Row],[WA]]-Table2[[#This Row],[Actual]]</f>
        <v>1.2666666666666604</v>
      </c>
      <c r="Q1484">
        <f>_xlfn.NORM.DIST(Table2[[#This Row],[Bias_WA]],AVERAGE(Table2[Bias_WA]),_xlfn.STDEV.P(Table2[Bias_WA]),FALSE)</f>
        <v>2.393983275128866E-3</v>
      </c>
      <c r="R1484">
        <f>ABS(Table2[[#This Row],[Bias_Arima]])</f>
        <v>1.01218665639042</v>
      </c>
      <c r="S1484">
        <f>ABS(Table2[[#This Row],[Bias_WA]])</f>
        <v>1.2666666666666604</v>
      </c>
    </row>
    <row r="1485" spans="1:19" x14ac:dyDescent="0.2">
      <c r="A148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overheidsdiensten2020220212</v>
      </c>
      <c r="B1485" t="s">
        <v>33</v>
      </c>
      <c r="C1485" s="3">
        <v>43922</v>
      </c>
      <c r="D1485" s="3">
        <v>44287</v>
      </c>
      <c r="E1485">
        <v>4</v>
      </c>
      <c r="F1485">
        <v>5.3250610569985568</v>
      </c>
      <c r="G1485">
        <v>5</v>
      </c>
      <c r="H1485">
        <v>0.32506105699855681</v>
      </c>
      <c r="I1485">
        <v>6.5012211399711362</v>
      </c>
      <c r="J1485">
        <v>0.32506105699855681</v>
      </c>
      <c r="K1485">
        <f>_xlfn.NORM.DIST(Table2[[#This Row],[Bias_RF]],AVERAGE(Table2[Bias_RF]),_xlfn.STDEV.P(Table2[Bias_RF]),FALSE)</f>
        <v>0.22179170175937438</v>
      </c>
      <c r="L1485">
        <f>VLOOKUP(Table2[[#This Row],[Key]],[1]!Table1[#Data],7,0)</f>
        <v>4.6904136707651896</v>
      </c>
      <c r="M1485">
        <f>VLOOKUP(Table2[[#This Row],[Key]],[1]!Table1[#Data],8,0)</f>
        <v>5.0666666666666602</v>
      </c>
      <c r="N1485">
        <f>Table2[[#This Row],[Auto Arima]]-Table2[[#This Row],[Actual]]</f>
        <v>-0.30958632923481044</v>
      </c>
      <c r="O1485">
        <f>_xlfn.NORM.DIST(Table2[[#This Row],[Bias_Arima]],AVERAGE(Table2[Bias_Arima]),_xlfn.STDEV.P(Table2[Bias_Arima]),FALSE)</f>
        <v>0.66198095226805409</v>
      </c>
      <c r="P1485">
        <f>Table2[[#This Row],[WA]]-Table2[[#This Row],[Actual]]</f>
        <v>6.6666666666660213E-2</v>
      </c>
      <c r="Q1485">
        <f>_xlfn.NORM.DIST(Table2[[#This Row],[Bias_WA]],AVERAGE(Table2[Bias_WA]),_xlfn.STDEV.P(Table2[Bias_WA]),FALSE)</f>
        <v>0.333496251474098</v>
      </c>
      <c r="R1485">
        <f>ABS(Table2[[#This Row],[Bias_Arima]])</f>
        <v>0.30958632923481044</v>
      </c>
      <c r="S1485">
        <f>ABS(Table2[[#This Row],[Bias_WA]])</f>
        <v>6.6666666666660213E-2</v>
      </c>
    </row>
    <row r="1486" spans="1:19" x14ac:dyDescent="0.2">
      <c r="A148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overheidsdiensten2020220213</v>
      </c>
      <c r="B1486" t="s">
        <v>33</v>
      </c>
      <c r="C1486" s="3">
        <v>43922</v>
      </c>
      <c r="D1486" s="3">
        <v>44378</v>
      </c>
      <c r="E1486">
        <v>5</v>
      </c>
      <c r="F1486">
        <v>5.6593957792207794</v>
      </c>
      <c r="G1486">
        <v>4.9000000000000004</v>
      </c>
      <c r="H1486">
        <v>0.75939577922077817</v>
      </c>
      <c r="I1486">
        <v>15.497873045322001</v>
      </c>
      <c r="J1486">
        <v>0.75939577922077817</v>
      </c>
      <c r="K1486">
        <f>_xlfn.NORM.DIST(Table2[[#This Row],[Bias_RF]],AVERAGE(Table2[Bias_RF]),_xlfn.STDEV.P(Table2[Bias_RF]),FALSE)</f>
        <v>8.381344627288094E-2</v>
      </c>
      <c r="L1486">
        <f>VLOOKUP(Table2[[#This Row],[Key]],[1]!Table1[#Data],7,0)</f>
        <v>4.4904136707651903</v>
      </c>
      <c r="M1486">
        <f>VLOOKUP(Table2[[#This Row],[Key]],[1]!Table1[#Data],8,0)</f>
        <v>5</v>
      </c>
      <c r="N1486">
        <f>Table2[[#This Row],[Auto Arima]]-Table2[[#This Row],[Actual]]</f>
        <v>-0.40958632923481009</v>
      </c>
      <c r="O1486">
        <f>_xlfn.NORM.DIST(Table2[[#This Row],[Bias_Arima]],AVERAGE(Table2[Bias_Arima]),_xlfn.STDEV.P(Table2[Bias_Arima]),FALSE)</f>
        <v>0.62648925410310263</v>
      </c>
      <c r="P1486">
        <f>Table2[[#This Row],[WA]]-Table2[[#This Row],[Actual]]</f>
        <v>9.9999999999999645E-2</v>
      </c>
      <c r="Q1486">
        <f>_xlfn.NORM.DIST(Table2[[#This Row],[Bias_WA]],AVERAGE(Table2[Bias_WA]),_xlfn.STDEV.P(Table2[Bias_WA]),FALSE)</f>
        <v>0.30936258915605253</v>
      </c>
      <c r="R1486">
        <f>ABS(Table2[[#This Row],[Bias_Arima]])</f>
        <v>0.40958632923481009</v>
      </c>
      <c r="S1486">
        <f>ABS(Table2[[#This Row],[Bias_WA]])</f>
        <v>9.9999999999999645E-2</v>
      </c>
    </row>
    <row r="1487" spans="1:19" x14ac:dyDescent="0.2">
      <c r="A148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overheidsdiensten2020220214</v>
      </c>
      <c r="B1487" t="s">
        <v>33</v>
      </c>
      <c r="C1487" s="3">
        <v>43922</v>
      </c>
      <c r="D1487" s="3">
        <v>44470</v>
      </c>
      <c r="E1487">
        <v>6</v>
      </c>
      <c r="F1487">
        <v>5.6593957792207794</v>
      </c>
      <c r="G1487">
        <v>5.7</v>
      </c>
      <c r="H1487">
        <v>4.0604220779221663E-2</v>
      </c>
      <c r="I1487">
        <v>0.71235475051266062</v>
      </c>
      <c r="J1487">
        <v>-4.0604220779221663E-2</v>
      </c>
      <c r="K1487">
        <f>_xlfn.NORM.DIST(Table2[[#This Row],[Bias_RF]],AVERAGE(Table2[Bias_RF]),_xlfn.STDEV.P(Table2[Bias_RF]),FALSE)</f>
        <v>0.38281450208312673</v>
      </c>
      <c r="L1487">
        <f>VLOOKUP(Table2[[#This Row],[Key]],[1]!Table1[#Data],7,0)</f>
        <v>5.0904136707651899</v>
      </c>
      <c r="M1487">
        <f>VLOOKUP(Table2[[#This Row],[Key]],[1]!Table1[#Data],8,0)</f>
        <v>5.5666666666666602</v>
      </c>
      <c r="N1487">
        <f>Table2[[#This Row],[Auto Arima]]-Table2[[#This Row],[Actual]]</f>
        <v>-0.60958632923481026</v>
      </c>
      <c r="O1487">
        <f>_xlfn.NORM.DIST(Table2[[#This Row],[Bias_Arima]],AVERAGE(Table2[Bias_Arima]),_xlfn.STDEV.P(Table2[Bias_Arima]),FALSE)</f>
        <v>0.51415523103206506</v>
      </c>
      <c r="P1487">
        <f>Table2[[#This Row],[WA]]-Table2[[#This Row],[Actual]]</f>
        <v>-0.13333333333333997</v>
      </c>
      <c r="Q1487">
        <f>_xlfn.NORM.DIST(Table2[[#This Row],[Bias_WA]],AVERAGE(Table2[Bias_WA]),_xlfn.STDEV.P(Table2[Bias_WA]),FALSE)</f>
        <v>0.48586103217619403</v>
      </c>
      <c r="R1487">
        <f>ABS(Table2[[#This Row],[Bias_Arima]])</f>
        <v>0.60958632923481026</v>
      </c>
      <c r="S1487">
        <f>ABS(Table2[[#This Row],[Bias_WA]])</f>
        <v>0.13333333333333997</v>
      </c>
    </row>
    <row r="1488" spans="1:19" x14ac:dyDescent="0.2">
      <c r="A148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overheidsdiensten2020220221</v>
      </c>
      <c r="B1488" t="s">
        <v>33</v>
      </c>
      <c r="C1488" s="3">
        <v>43922</v>
      </c>
      <c r="D1488" s="3">
        <v>44562</v>
      </c>
      <c r="E1488">
        <v>7</v>
      </c>
      <c r="F1488">
        <v>5.6640791125541128</v>
      </c>
      <c r="G1488">
        <v>6.7</v>
      </c>
      <c r="H1488">
        <v>1.035920887445887</v>
      </c>
      <c r="I1488">
        <v>15.46150578277444</v>
      </c>
      <c r="J1488">
        <v>-1.035920887445887</v>
      </c>
      <c r="K1488">
        <f>_xlfn.NORM.DIST(Table2[[#This Row],[Bias_RF]],AVERAGE(Table2[Bias_RF]),_xlfn.STDEV.P(Table2[Bias_RF]),FALSE)</f>
        <v>0.47668031185345372</v>
      </c>
      <c r="L1488">
        <f>VLOOKUP(Table2[[#This Row],[Key]],[1]!Table1[#Data],7,0)</f>
        <v>6.1063235775978999</v>
      </c>
      <c r="M1488">
        <f>VLOOKUP(Table2[[#This Row],[Key]],[1]!Table1[#Data],8,0)</f>
        <v>6.2666666666666604</v>
      </c>
      <c r="N1488">
        <f>Table2[[#This Row],[Auto Arima]]-Table2[[#This Row],[Actual]]</f>
        <v>-0.59367642240210028</v>
      </c>
      <c r="O1488">
        <f>_xlfn.NORM.DIST(Table2[[#This Row],[Bias_Arima]],AVERAGE(Table2[Bias_Arima]),_xlfn.STDEV.P(Table2[Bias_Arima]),FALSE)</f>
        <v>0.5245343403128957</v>
      </c>
      <c r="P1488">
        <f>Table2[[#This Row],[WA]]-Table2[[#This Row],[Actual]]</f>
        <v>-0.43333333333333979</v>
      </c>
      <c r="Q1488">
        <f>_xlfn.NORM.DIST(Table2[[#This Row],[Bias_WA]],AVERAGE(Table2[Bias_WA]),_xlfn.STDEV.P(Table2[Bias_WA]),FALSE)</f>
        <v>0.67261241795071192</v>
      </c>
      <c r="R1488">
        <f>ABS(Table2[[#This Row],[Bias_Arima]])</f>
        <v>0.59367642240210028</v>
      </c>
      <c r="S1488">
        <f>ABS(Table2[[#This Row],[Bias_WA]])</f>
        <v>0.43333333333333979</v>
      </c>
    </row>
    <row r="1489" spans="1:19" x14ac:dyDescent="0.2">
      <c r="A148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overheidsdiensten2020220222</v>
      </c>
      <c r="B1489" t="s">
        <v>33</v>
      </c>
      <c r="C1489" s="3">
        <v>43922</v>
      </c>
      <c r="D1489" s="3">
        <v>44652</v>
      </c>
      <c r="E1489">
        <v>8</v>
      </c>
      <c r="F1489">
        <v>5.6640791125541128</v>
      </c>
      <c r="G1489">
        <v>5.7</v>
      </c>
      <c r="H1489">
        <v>3.5920887445887402E-2</v>
      </c>
      <c r="I1489">
        <v>0.63019100782258586</v>
      </c>
      <c r="J1489">
        <v>-3.5920887445887402E-2</v>
      </c>
      <c r="K1489">
        <f>_xlfn.NORM.DIST(Table2[[#This Row],[Bias_RF]],AVERAGE(Table2[Bias_RF]),_xlfn.STDEV.P(Table2[Bias_RF]),FALSE)</f>
        <v>0.38074901984117276</v>
      </c>
      <c r="L1489">
        <f>VLOOKUP(Table2[[#This Row],[Key]],[1]!Table1[#Data],7,0)</f>
        <v>5.1268871924006696</v>
      </c>
      <c r="M1489">
        <f>VLOOKUP(Table2[[#This Row],[Key]],[1]!Table1[#Data],8,0)</f>
        <v>5.0666666666666602</v>
      </c>
      <c r="N1489">
        <f>Table2[[#This Row],[Auto Arima]]-Table2[[#This Row],[Actual]]</f>
        <v>-0.57311280759933059</v>
      </c>
      <c r="O1489">
        <f>_xlfn.NORM.DIST(Table2[[#This Row],[Bias_Arima]],AVERAGE(Table2[Bias_Arima]),_xlfn.STDEV.P(Table2[Bias_Arima]),FALSE)</f>
        <v>0.5376726751397588</v>
      </c>
      <c r="P1489">
        <f>Table2[[#This Row],[WA]]-Table2[[#This Row],[Actual]]</f>
        <v>-0.63333333333333997</v>
      </c>
      <c r="Q1489">
        <f>_xlfn.NORM.DIST(Table2[[#This Row],[Bias_WA]],AVERAGE(Table2[Bias_WA]),_xlfn.STDEV.P(Table2[Bias_WA]),FALSE)</f>
        <v>0.71232937309261235</v>
      </c>
      <c r="R1489">
        <f>ABS(Table2[[#This Row],[Bias_Arima]])</f>
        <v>0.57311280759933059</v>
      </c>
      <c r="S1489">
        <f>ABS(Table2[[#This Row],[Bias_WA]])</f>
        <v>0.63333333333333997</v>
      </c>
    </row>
    <row r="1490" spans="1:19" x14ac:dyDescent="0.2">
      <c r="A149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overheidsdiensten2020320204</v>
      </c>
      <c r="B1490" t="s">
        <v>33</v>
      </c>
      <c r="C1490" s="3">
        <v>44013</v>
      </c>
      <c r="D1490" s="3">
        <v>44105</v>
      </c>
      <c r="E1490">
        <v>1</v>
      </c>
      <c r="F1490">
        <v>5.3370935606060614</v>
      </c>
      <c r="G1490">
        <v>5</v>
      </c>
      <c r="H1490">
        <v>0.33709356060606049</v>
      </c>
      <c r="I1490">
        <v>6.7418712121212119</v>
      </c>
      <c r="J1490">
        <v>0.33709356060606049</v>
      </c>
      <c r="K1490">
        <f>_xlfn.NORM.DIST(Table2[[#This Row],[Bias_RF]],AVERAGE(Table2[Bias_RF]),_xlfn.STDEV.P(Table2[Bias_RF]),FALSE)</f>
        <v>0.2169202299883744</v>
      </c>
      <c r="L1490">
        <f>VLOOKUP(Table2[[#This Row],[Key]],[1]!Table1[#Data],7,0)</f>
        <v>5.1000000193269104</v>
      </c>
      <c r="M1490">
        <f>VLOOKUP(Table2[[#This Row],[Key]],[1]!Table1[#Data],8,0)</f>
        <v>5.5666666666666602</v>
      </c>
      <c r="N1490">
        <f>Table2[[#This Row],[Auto Arima]]-Table2[[#This Row],[Actual]]</f>
        <v>0.10000001932691038</v>
      </c>
      <c r="O1490">
        <f>_xlfn.NORM.DIST(Table2[[#This Row],[Bias_Arima]],AVERAGE(Table2[Bias_Arima]),_xlfn.STDEV.P(Table2[Bias_Arima]),FALSE)</f>
        <v>0.6121141289511518</v>
      </c>
      <c r="P1490">
        <f>Table2[[#This Row],[WA]]-Table2[[#This Row],[Actual]]</f>
        <v>0.56666666666666021</v>
      </c>
      <c r="Q1490">
        <f>_xlfn.NORM.DIST(Table2[[#This Row],[Bias_WA]],AVERAGE(Table2[Bias_WA]),_xlfn.STDEV.P(Table2[Bias_WA]),FALSE)</f>
        <v>7.4499641492244403E-2</v>
      </c>
      <c r="R1490">
        <f>ABS(Table2[[#This Row],[Bias_Arima]])</f>
        <v>0.10000001932691038</v>
      </c>
      <c r="S1490">
        <f>ABS(Table2[[#This Row],[Bias_WA]])</f>
        <v>0.56666666666666021</v>
      </c>
    </row>
    <row r="1491" spans="1:19" x14ac:dyDescent="0.2">
      <c r="A149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overheidsdiensten2020320211</v>
      </c>
      <c r="B1491" t="s">
        <v>33</v>
      </c>
      <c r="C1491" s="3">
        <v>44013</v>
      </c>
      <c r="D1491" s="3">
        <v>44197</v>
      </c>
      <c r="E1491">
        <v>2</v>
      </c>
      <c r="F1491">
        <v>5.1031318542568549</v>
      </c>
      <c r="G1491">
        <v>5</v>
      </c>
      <c r="H1491">
        <v>0.10313185425685489</v>
      </c>
      <c r="I1491">
        <v>2.0626370851370979</v>
      </c>
      <c r="J1491">
        <v>0.10313185425685489</v>
      </c>
      <c r="K1491">
        <f>_xlfn.NORM.DIST(Table2[[#This Row],[Bias_RF]],AVERAGE(Table2[Bias_RF]),_xlfn.STDEV.P(Table2[Bias_RF]),FALSE)</f>
        <v>0.31824564807178685</v>
      </c>
      <c r="L1491">
        <f>VLOOKUP(Table2[[#This Row],[Key]],[1]!Table1[#Data],7,0)</f>
        <v>6.0121866749142896</v>
      </c>
      <c r="M1491">
        <f>VLOOKUP(Table2[[#This Row],[Key]],[1]!Table1[#Data],8,0)</f>
        <v>6.2666666666666604</v>
      </c>
      <c r="N1491">
        <f>Table2[[#This Row],[Auto Arima]]-Table2[[#This Row],[Actual]]</f>
        <v>1.0121866749142896</v>
      </c>
      <c r="O1491">
        <f>_xlfn.NORM.DIST(Table2[[#This Row],[Bias_Arima]],AVERAGE(Table2[Bias_Arima]),_xlfn.STDEV.P(Table2[Bias_Arima]),FALSE)</f>
        <v>8.8789441740784097E-2</v>
      </c>
      <c r="P1491">
        <f>Table2[[#This Row],[WA]]-Table2[[#This Row],[Actual]]</f>
        <v>1.2666666666666604</v>
      </c>
      <c r="Q1491">
        <f>_xlfn.NORM.DIST(Table2[[#This Row],[Bias_WA]],AVERAGE(Table2[Bias_WA]),_xlfn.STDEV.P(Table2[Bias_WA]),FALSE)</f>
        <v>2.393983275128866E-3</v>
      </c>
      <c r="R1491">
        <f>ABS(Table2[[#This Row],[Bias_Arima]])</f>
        <v>1.0121866749142896</v>
      </c>
      <c r="S1491">
        <f>ABS(Table2[[#This Row],[Bias_WA]])</f>
        <v>1.2666666666666604</v>
      </c>
    </row>
    <row r="1492" spans="1:19" x14ac:dyDescent="0.2">
      <c r="A149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overheidsdiensten2020320212</v>
      </c>
      <c r="B1492" t="s">
        <v>33</v>
      </c>
      <c r="C1492" s="3">
        <v>44013</v>
      </c>
      <c r="D1492" s="3">
        <v>44287</v>
      </c>
      <c r="E1492">
        <v>3</v>
      </c>
      <c r="F1492">
        <v>5.1119392316017311</v>
      </c>
      <c r="G1492">
        <v>5</v>
      </c>
      <c r="H1492">
        <v>0.1119392316017311</v>
      </c>
      <c r="I1492">
        <v>2.2387846320346232</v>
      </c>
      <c r="J1492">
        <v>0.1119392316017311</v>
      </c>
      <c r="K1492">
        <f>_xlfn.NORM.DIST(Table2[[#This Row],[Bias_RF]],AVERAGE(Table2[Bias_RF]),_xlfn.STDEV.P(Table2[Bias_RF]),FALSE)</f>
        <v>0.31426874356363299</v>
      </c>
      <c r="L1492">
        <f>VLOOKUP(Table2[[#This Row],[Key]],[1]!Table1[#Data],7,0)</f>
        <v>4.6904136785283104</v>
      </c>
      <c r="M1492">
        <f>VLOOKUP(Table2[[#This Row],[Key]],[1]!Table1[#Data],8,0)</f>
        <v>5.0666666666666602</v>
      </c>
      <c r="N1492">
        <f>Table2[[#This Row],[Auto Arima]]-Table2[[#This Row],[Actual]]</f>
        <v>-0.30958632147168963</v>
      </c>
      <c r="O1492">
        <f>_xlfn.NORM.DIST(Table2[[#This Row],[Bias_Arima]],AVERAGE(Table2[Bias_Arima]),_xlfn.STDEV.P(Table2[Bias_Arima]),FALSE)</f>
        <v>0.66198095435137638</v>
      </c>
      <c r="P1492">
        <f>Table2[[#This Row],[WA]]-Table2[[#This Row],[Actual]]</f>
        <v>6.6666666666660213E-2</v>
      </c>
      <c r="Q1492">
        <f>_xlfn.NORM.DIST(Table2[[#This Row],[Bias_WA]],AVERAGE(Table2[Bias_WA]),_xlfn.STDEV.P(Table2[Bias_WA]),FALSE)</f>
        <v>0.333496251474098</v>
      </c>
      <c r="R1492">
        <f>ABS(Table2[[#This Row],[Bias_Arima]])</f>
        <v>0.30958632147168963</v>
      </c>
      <c r="S1492">
        <f>ABS(Table2[[#This Row],[Bias_WA]])</f>
        <v>6.6666666666660213E-2</v>
      </c>
    </row>
    <row r="1493" spans="1:19" x14ac:dyDescent="0.2">
      <c r="A149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overheidsdiensten2020320213</v>
      </c>
      <c r="B1493" t="s">
        <v>33</v>
      </c>
      <c r="C1493" s="3">
        <v>44013</v>
      </c>
      <c r="D1493" s="3">
        <v>44378</v>
      </c>
      <c r="E1493">
        <v>4</v>
      </c>
      <c r="F1493">
        <v>5.5242788059163059</v>
      </c>
      <c r="G1493">
        <v>4.9000000000000004</v>
      </c>
      <c r="H1493">
        <v>0.62427880591630558</v>
      </c>
      <c r="I1493">
        <v>12.74038379421032</v>
      </c>
      <c r="J1493">
        <v>0.62427880591630558</v>
      </c>
      <c r="K1493">
        <f>_xlfn.NORM.DIST(Table2[[#This Row],[Bias_RF]],AVERAGE(Table2[Bias_RF]),_xlfn.STDEV.P(Table2[Bias_RF]),FALSE)</f>
        <v>0.11781605126643512</v>
      </c>
      <c r="L1493">
        <f>VLOOKUP(Table2[[#This Row],[Key]],[1]!Table1[#Data],7,0)</f>
        <v>4.4904136785283102</v>
      </c>
      <c r="M1493">
        <f>VLOOKUP(Table2[[#This Row],[Key]],[1]!Table1[#Data],8,0)</f>
        <v>4.8333333333333304</v>
      </c>
      <c r="N1493">
        <f>Table2[[#This Row],[Auto Arima]]-Table2[[#This Row],[Actual]]</f>
        <v>-0.40958632147169016</v>
      </c>
      <c r="O1493">
        <f>_xlfn.NORM.DIST(Table2[[#This Row],[Bias_Arima]],AVERAGE(Table2[Bias_Arima]),_xlfn.STDEV.P(Table2[Bias_Arima]),FALSE)</f>
        <v>0.62648925749156792</v>
      </c>
      <c r="P1493">
        <f>Table2[[#This Row],[WA]]-Table2[[#This Row],[Actual]]</f>
        <v>-6.6666666666669983E-2</v>
      </c>
      <c r="Q1493">
        <f>_xlfn.NORM.DIST(Table2[[#This Row],[Bias_WA]],AVERAGE(Table2[Bias_WA]),_xlfn.STDEV.P(Table2[Bias_WA]),FALSE)</f>
        <v>0.43470451260022758</v>
      </c>
      <c r="R1493">
        <f>ABS(Table2[[#This Row],[Bias_Arima]])</f>
        <v>0.40958632147169016</v>
      </c>
      <c r="S1493">
        <f>ABS(Table2[[#This Row],[Bias_WA]])</f>
        <v>6.6666666666669983E-2</v>
      </c>
    </row>
    <row r="1494" spans="1:19" x14ac:dyDescent="0.2">
      <c r="A149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overheidsdiensten2020320214</v>
      </c>
      <c r="B1494" t="s">
        <v>33</v>
      </c>
      <c r="C1494" s="3">
        <v>44013</v>
      </c>
      <c r="D1494" s="3">
        <v>44470</v>
      </c>
      <c r="E1494">
        <v>5</v>
      </c>
      <c r="F1494">
        <v>5.5242788059163059</v>
      </c>
      <c r="G1494">
        <v>5.7</v>
      </c>
      <c r="H1494">
        <v>0.17572119408369419</v>
      </c>
      <c r="I1494">
        <v>3.0828279663806009</v>
      </c>
      <c r="J1494">
        <v>-0.17572119408369419</v>
      </c>
      <c r="K1494">
        <f>_xlfn.NORM.DIST(Table2[[#This Row],[Bias_RF]],AVERAGE(Table2[Bias_RF]),_xlfn.STDEV.P(Table2[Bias_RF]),FALSE)</f>
        <v>0.43964913034655762</v>
      </c>
      <c r="L1494">
        <f>VLOOKUP(Table2[[#This Row],[Key]],[1]!Table1[#Data],7,0)</f>
        <v>5.0904136978552197</v>
      </c>
      <c r="M1494">
        <f>VLOOKUP(Table2[[#This Row],[Key]],[1]!Table1[#Data],8,0)</f>
        <v>5.5666666666666602</v>
      </c>
      <c r="N1494">
        <f>Table2[[#This Row],[Auto Arima]]-Table2[[#This Row],[Actual]]</f>
        <v>-0.60958630214478049</v>
      </c>
      <c r="O1494">
        <f>_xlfn.NORM.DIST(Table2[[#This Row],[Bias_Arima]],AVERAGE(Table2[Bias_Arima]),_xlfn.STDEV.P(Table2[Bias_Arima]),FALSE)</f>
        <v>0.51415524885149744</v>
      </c>
      <c r="P1494">
        <f>Table2[[#This Row],[WA]]-Table2[[#This Row],[Actual]]</f>
        <v>-0.13333333333333997</v>
      </c>
      <c r="Q1494">
        <f>_xlfn.NORM.DIST(Table2[[#This Row],[Bias_WA]],AVERAGE(Table2[Bias_WA]),_xlfn.STDEV.P(Table2[Bias_WA]),FALSE)</f>
        <v>0.48586103217619403</v>
      </c>
      <c r="R1494">
        <f>ABS(Table2[[#This Row],[Bias_Arima]])</f>
        <v>0.60958630214478049</v>
      </c>
      <c r="S1494">
        <f>ABS(Table2[[#This Row],[Bias_WA]])</f>
        <v>0.13333333333333997</v>
      </c>
    </row>
    <row r="1495" spans="1:19" x14ac:dyDescent="0.2">
      <c r="A149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overheidsdiensten2020320221</v>
      </c>
      <c r="B1495" t="s">
        <v>33</v>
      </c>
      <c r="C1495" s="3">
        <v>44013</v>
      </c>
      <c r="D1495" s="3">
        <v>44562</v>
      </c>
      <c r="E1495">
        <v>6</v>
      </c>
      <c r="F1495">
        <v>5.61058713924964</v>
      </c>
      <c r="G1495">
        <v>6.7</v>
      </c>
      <c r="H1495">
        <v>1.0894128607503599</v>
      </c>
      <c r="I1495">
        <v>16.259893444035221</v>
      </c>
      <c r="J1495">
        <v>-1.0894128607503599</v>
      </c>
      <c r="K1495">
        <f>_xlfn.NORM.DIST(Table2[[#This Row],[Bias_RF]],AVERAGE(Table2[Bias_RF]),_xlfn.STDEV.P(Table2[Bias_RF]),FALSE)</f>
        <v>0.45768607628620361</v>
      </c>
      <c r="L1495">
        <f>VLOOKUP(Table2[[#This Row],[Key]],[1]!Table1[#Data],7,0)</f>
        <v>6.1063236042228501</v>
      </c>
      <c r="M1495">
        <f>VLOOKUP(Table2[[#This Row],[Key]],[1]!Table1[#Data],8,0)</f>
        <v>6.2666666666666604</v>
      </c>
      <c r="N1495">
        <f>Table2[[#This Row],[Auto Arima]]-Table2[[#This Row],[Actual]]</f>
        <v>-0.59367639577715003</v>
      </c>
      <c r="O1495">
        <f>_xlfn.NORM.DIST(Table2[[#This Row],[Bias_Arima]],AVERAGE(Table2[Bias_Arima]),_xlfn.STDEV.P(Table2[Bias_Arima]),FALSE)</f>
        <v>0.52453435753265254</v>
      </c>
      <c r="P1495">
        <f>Table2[[#This Row],[WA]]-Table2[[#This Row],[Actual]]</f>
        <v>-0.43333333333333979</v>
      </c>
      <c r="Q1495">
        <f>_xlfn.NORM.DIST(Table2[[#This Row],[Bias_WA]],AVERAGE(Table2[Bias_WA]),_xlfn.STDEV.P(Table2[Bias_WA]),FALSE)</f>
        <v>0.67261241795071192</v>
      </c>
      <c r="R1495">
        <f>ABS(Table2[[#This Row],[Bias_Arima]])</f>
        <v>0.59367639577715003</v>
      </c>
      <c r="S1495">
        <f>ABS(Table2[[#This Row],[Bias_WA]])</f>
        <v>0.43333333333333979</v>
      </c>
    </row>
    <row r="1496" spans="1:19" x14ac:dyDescent="0.2">
      <c r="A149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overheidsdiensten2020320222</v>
      </c>
      <c r="B1496" t="s">
        <v>33</v>
      </c>
      <c r="C1496" s="3">
        <v>44013</v>
      </c>
      <c r="D1496" s="3">
        <v>44652</v>
      </c>
      <c r="E1496">
        <v>7</v>
      </c>
      <c r="F1496">
        <v>5.61058713924964</v>
      </c>
      <c r="G1496">
        <v>5.7</v>
      </c>
      <c r="H1496">
        <v>8.9412860750360146E-2</v>
      </c>
      <c r="I1496">
        <v>1.56864667983088</v>
      </c>
      <c r="J1496">
        <v>-8.9412860750360146E-2</v>
      </c>
      <c r="K1496">
        <f>_xlfn.NORM.DIST(Table2[[#This Row],[Bias_RF]],AVERAGE(Table2[Bias_RF]),_xlfn.STDEV.P(Table2[Bias_RF]),FALSE)</f>
        <v>0.40403150206800714</v>
      </c>
      <c r="L1496">
        <f>VLOOKUP(Table2[[#This Row],[Key]],[1]!Table1[#Data],7,0)</f>
        <v>5.1268871853220599</v>
      </c>
      <c r="M1496">
        <f>VLOOKUP(Table2[[#This Row],[Key]],[1]!Table1[#Data],8,0)</f>
        <v>5.0666666666666602</v>
      </c>
      <c r="N1496">
        <f>Table2[[#This Row],[Auto Arima]]-Table2[[#This Row],[Actual]]</f>
        <v>-0.57311281467794029</v>
      </c>
      <c r="O1496">
        <f>_xlfn.NORM.DIST(Table2[[#This Row],[Bias_Arima]],AVERAGE(Table2[Bias_Arima]),_xlfn.STDEV.P(Table2[Bias_Arima]),FALSE)</f>
        <v>0.53767267067497915</v>
      </c>
      <c r="P1496">
        <f>Table2[[#This Row],[WA]]-Table2[[#This Row],[Actual]]</f>
        <v>-0.63333333333333997</v>
      </c>
      <c r="Q1496">
        <f>_xlfn.NORM.DIST(Table2[[#This Row],[Bias_WA]],AVERAGE(Table2[Bias_WA]),_xlfn.STDEV.P(Table2[Bias_WA]),FALSE)</f>
        <v>0.71232937309261235</v>
      </c>
      <c r="R1496">
        <f>ABS(Table2[[#This Row],[Bias_Arima]])</f>
        <v>0.57311281467794029</v>
      </c>
      <c r="S1496">
        <f>ABS(Table2[[#This Row],[Bias_WA]])</f>
        <v>0.63333333333333997</v>
      </c>
    </row>
    <row r="1497" spans="1:19" x14ac:dyDescent="0.2">
      <c r="A149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overheidsdiensten2020320223</v>
      </c>
      <c r="B1497" t="s">
        <v>33</v>
      </c>
      <c r="C1497" s="3">
        <v>44013</v>
      </c>
      <c r="D1497" s="3">
        <v>44743</v>
      </c>
      <c r="E1497">
        <v>8</v>
      </c>
      <c r="F1497">
        <v>5.61058713924964</v>
      </c>
      <c r="G1497">
        <v>5.5</v>
      </c>
      <c r="H1497">
        <v>0.11058713924964</v>
      </c>
      <c r="I1497">
        <v>2.0106752590843642</v>
      </c>
      <c r="J1497">
        <v>0.11058713924964</v>
      </c>
      <c r="K1497">
        <f>_xlfn.NORM.DIST(Table2[[#This Row],[Bias_RF]],AVERAGE(Table2[Bias_RF]),_xlfn.STDEV.P(Table2[Bias_RF]),FALSE)</f>
        <v>0.3148789932271851</v>
      </c>
      <c r="L1497">
        <f>VLOOKUP(Table2[[#This Row],[Key]],[1]!Table1[#Data],7,0)</f>
        <v>4.9268871853220597</v>
      </c>
      <c r="M1497">
        <f>VLOOKUP(Table2[[#This Row],[Key]],[1]!Table1[#Data],8,0)</f>
        <v>4.8333333333333304</v>
      </c>
      <c r="N1497">
        <f>Table2[[#This Row],[Auto Arima]]-Table2[[#This Row],[Actual]]</f>
        <v>-0.57311281467794029</v>
      </c>
      <c r="O1497">
        <f>_xlfn.NORM.DIST(Table2[[#This Row],[Bias_Arima]],AVERAGE(Table2[Bias_Arima]),_xlfn.STDEV.P(Table2[Bias_Arima]),FALSE)</f>
        <v>0.53767267067497915</v>
      </c>
      <c r="P1497">
        <f>Table2[[#This Row],[WA]]-Table2[[#This Row],[Actual]]</f>
        <v>-0.66666666666666963</v>
      </c>
      <c r="Q1497">
        <f>_xlfn.NORM.DIST(Table2[[#This Row],[Bias_WA]],AVERAGE(Table2[Bias_WA]),_xlfn.STDEV.P(Table2[Bias_WA]),FALSE)</f>
        <v>0.71030881435070081</v>
      </c>
      <c r="R1497">
        <f>ABS(Table2[[#This Row],[Bias_Arima]])</f>
        <v>0.57311281467794029</v>
      </c>
      <c r="S1497">
        <f>ABS(Table2[[#This Row],[Bias_WA]])</f>
        <v>0.66666666666666963</v>
      </c>
    </row>
    <row r="1498" spans="1:19" x14ac:dyDescent="0.2">
      <c r="A149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overheidsdiensten2020420211</v>
      </c>
      <c r="B1498" t="s">
        <v>33</v>
      </c>
      <c r="C1498" s="3">
        <v>44105</v>
      </c>
      <c r="D1498" s="3">
        <v>44197</v>
      </c>
      <c r="E1498">
        <v>1</v>
      </c>
      <c r="F1498">
        <v>5.039052777777778</v>
      </c>
      <c r="G1498">
        <v>5</v>
      </c>
      <c r="H1498">
        <v>3.9052777777778047E-2</v>
      </c>
      <c r="I1498">
        <v>0.78105555555556094</v>
      </c>
      <c r="J1498">
        <v>3.9052777777778047E-2</v>
      </c>
      <c r="K1498">
        <f>_xlfn.NORM.DIST(Table2[[#This Row],[Bias_RF]],AVERAGE(Table2[Bias_RF]),_xlfn.STDEV.P(Table2[Bias_RF]),FALSE)</f>
        <v>0.34721655738053753</v>
      </c>
      <c r="L1498">
        <f>VLOOKUP(Table2[[#This Row],[Key]],[1]!Table1[#Data],7,0)</f>
        <v>6.4916897097808004</v>
      </c>
      <c r="M1498">
        <f>VLOOKUP(Table2[[#This Row],[Key]],[1]!Table1[#Data],8,0)</f>
        <v>6.2666666666666604</v>
      </c>
      <c r="N1498">
        <f>Table2[[#This Row],[Auto Arima]]-Table2[[#This Row],[Actual]]</f>
        <v>1.4916897097808004</v>
      </c>
      <c r="O1498">
        <f>_xlfn.NORM.DIST(Table2[[#This Row],[Bias_Arima]],AVERAGE(Table2[Bias_Arima]),_xlfn.STDEV.P(Table2[Bias_Arima]),FALSE)</f>
        <v>1.2174907548674938E-2</v>
      </c>
      <c r="P1498">
        <f>Table2[[#This Row],[WA]]-Table2[[#This Row],[Actual]]</f>
        <v>1.2666666666666604</v>
      </c>
      <c r="Q1498">
        <f>_xlfn.NORM.DIST(Table2[[#This Row],[Bias_WA]],AVERAGE(Table2[Bias_WA]),_xlfn.STDEV.P(Table2[Bias_WA]),FALSE)</f>
        <v>2.393983275128866E-3</v>
      </c>
      <c r="R1498">
        <f>ABS(Table2[[#This Row],[Bias_Arima]])</f>
        <v>1.4916897097808004</v>
      </c>
      <c r="S1498">
        <f>ABS(Table2[[#This Row],[Bias_WA]])</f>
        <v>1.2666666666666604</v>
      </c>
    </row>
    <row r="1499" spans="1:19" x14ac:dyDescent="0.2">
      <c r="A149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overheidsdiensten2020420212</v>
      </c>
      <c r="B1499" t="s">
        <v>33</v>
      </c>
      <c r="C1499" s="3">
        <v>44105</v>
      </c>
      <c r="D1499" s="3">
        <v>44287</v>
      </c>
      <c r="E1499">
        <v>2</v>
      </c>
      <c r="F1499">
        <v>5.1053248376623372</v>
      </c>
      <c r="G1499">
        <v>5</v>
      </c>
      <c r="H1499">
        <v>0.1053248376623372</v>
      </c>
      <c r="I1499">
        <v>2.1064967532467449</v>
      </c>
      <c r="J1499">
        <v>0.1053248376623372</v>
      </c>
      <c r="K1499">
        <f>_xlfn.NORM.DIST(Table2[[#This Row],[Bias_RF]],AVERAGE(Table2[Bias_RF]),_xlfn.STDEV.P(Table2[Bias_RF]),FALSE)</f>
        <v>0.3172550443713314</v>
      </c>
      <c r="L1499">
        <f>VLOOKUP(Table2[[#This Row],[Key]],[1]!Table1[#Data],7,0)</f>
        <v>5.3345425525999204</v>
      </c>
      <c r="M1499">
        <f>VLOOKUP(Table2[[#This Row],[Key]],[1]!Table1[#Data],8,0)</f>
        <v>5.0666666666666602</v>
      </c>
      <c r="N1499">
        <f>Table2[[#This Row],[Auto Arima]]-Table2[[#This Row],[Actual]]</f>
        <v>0.33454255259992038</v>
      </c>
      <c r="O1499">
        <f>_xlfn.NORM.DIST(Table2[[#This Row],[Bias_Arima]],AVERAGE(Table2[Bias_Arima]),_xlfn.STDEV.P(Table2[Bias_Arima]),FALSE)</f>
        <v>0.46966249844510244</v>
      </c>
      <c r="P1499">
        <f>Table2[[#This Row],[WA]]-Table2[[#This Row],[Actual]]</f>
        <v>6.6666666666660213E-2</v>
      </c>
      <c r="Q1499">
        <f>_xlfn.NORM.DIST(Table2[[#This Row],[Bias_WA]],AVERAGE(Table2[Bias_WA]),_xlfn.STDEV.P(Table2[Bias_WA]),FALSE)</f>
        <v>0.333496251474098</v>
      </c>
      <c r="R1499">
        <f>ABS(Table2[[#This Row],[Bias_Arima]])</f>
        <v>0.33454255259992038</v>
      </c>
      <c r="S1499">
        <f>ABS(Table2[[#This Row],[Bias_WA]])</f>
        <v>6.6666666666660213E-2</v>
      </c>
    </row>
    <row r="1500" spans="1:19" x14ac:dyDescent="0.2">
      <c r="A150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overheidsdiensten2020420213</v>
      </c>
      <c r="B1500" t="s">
        <v>33</v>
      </c>
      <c r="C1500" s="3">
        <v>44105</v>
      </c>
      <c r="D1500" s="3">
        <v>44378</v>
      </c>
      <c r="E1500">
        <v>3</v>
      </c>
      <c r="F1500">
        <v>5.4487859487734491</v>
      </c>
      <c r="G1500">
        <v>4.9000000000000004</v>
      </c>
      <c r="H1500">
        <v>0.54878594877344877</v>
      </c>
      <c r="I1500">
        <v>11.199713240274461</v>
      </c>
      <c r="J1500">
        <v>0.54878594877344877</v>
      </c>
      <c r="K1500">
        <f>_xlfn.NORM.DIST(Table2[[#This Row],[Bias_RF]],AVERAGE(Table2[Bias_RF]),_xlfn.STDEV.P(Table2[Bias_RF]),FALSE)</f>
        <v>0.14040385731869337</v>
      </c>
      <c r="L1500">
        <f>VLOOKUP(Table2[[#This Row],[Key]],[1]!Table1[#Data],7,0)</f>
        <v>5.1345425525999202</v>
      </c>
      <c r="M1500">
        <f>VLOOKUP(Table2[[#This Row],[Key]],[1]!Table1[#Data],8,0)</f>
        <v>4.8333333333333304</v>
      </c>
      <c r="N1500">
        <f>Table2[[#This Row],[Auto Arima]]-Table2[[#This Row],[Actual]]</f>
        <v>0.23454255259991985</v>
      </c>
      <c r="O1500">
        <f>_xlfn.NORM.DIST(Table2[[#This Row],[Bias_Arima]],AVERAGE(Table2[Bias_Arima]),_xlfn.STDEV.P(Table2[Bias_Arima]),FALSE)</f>
        <v>0.53622667595358009</v>
      </c>
      <c r="P1500">
        <f>Table2[[#This Row],[WA]]-Table2[[#This Row],[Actual]]</f>
        <v>-6.6666666666669983E-2</v>
      </c>
      <c r="Q1500">
        <f>_xlfn.NORM.DIST(Table2[[#This Row],[Bias_WA]],AVERAGE(Table2[Bias_WA]),_xlfn.STDEV.P(Table2[Bias_WA]),FALSE)</f>
        <v>0.43470451260022758</v>
      </c>
      <c r="R1500">
        <f>ABS(Table2[[#This Row],[Bias_Arima]])</f>
        <v>0.23454255259991985</v>
      </c>
      <c r="S1500">
        <f>ABS(Table2[[#This Row],[Bias_WA]])</f>
        <v>6.6666666666669983E-2</v>
      </c>
    </row>
    <row r="1501" spans="1:19" x14ac:dyDescent="0.2">
      <c r="A150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overheidsdiensten2020420214</v>
      </c>
      <c r="B1501" t="s">
        <v>33</v>
      </c>
      <c r="C1501" s="3">
        <v>44105</v>
      </c>
      <c r="D1501" s="3">
        <v>44470</v>
      </c>
      <c r="E1501">
        <v>4</v>
      </c>
      <c r="F1501">
        <v>5.4487859487734491</v>
      </c>
      <c r="G1501">
        <v>5.7</v>
      </c>
      <c r="H1501">
        <v>0.25121405122655099</v>
      </c>
      <c r="I1501">
        <v>4.4072640566061594</v>
      </c>
      <c r="J1501">
        <v>-0.25121405122655099</v>
      </c>
      <c r="K1501">
        <f>_xlfn.NORM.DIST(Table2[[#This Row],[Bias_RF]],AVERAGE(Table2[Bias_RF]),_xlfn.STDEV.P(Table2[Bias_RF]),FALSE)</f>
        <v>0.46799380999478568</v>
      </c>
      <c r="L1501">
        <f>VLOOKUP(Table2[[#This Row],[Key]],[1]!Table1[#Data],7,0)</f>
        <v>5.6345425525999202</v>
      </c>
      <c r="M1501">
        <f>VLOOKUP(Table2[[#This Row],[Key]],[1]!Table1[#Data],8,0)</f>
        <v>5.36666666666666</v>
      </c>
      <c r="N1501">
        <f>Table2[[#This Row],[Auto Arima]]-Table2[[#This Row],[Actual]]</f>
        <v>-6.5457447400079971E-2</v>
      </c>
      <c r="O1501">
        <f>_xlfn.NORM.DIST(Table2[[#This Row],[Bias_Arima]],AVERAGE(Table2[Bias_Arima]),_xlfn.STDEV.P(Table2[Bias_Arima]),FALSE)</f>
        <v>0.67007704835735127</v>
      </c>
      <c r="P1501">
        <f>Table2[[#This Row],[WA]]-Table2[[#This Row],[Actual]]</f>
        <v>-0.33333333333334014</v>
      </c>
      <c r="Q1501">
        <f>_xlfn.NORM.DIST(Table2[[#This Row],[Bias_WA]],AVERAGE(Table2[Bias_WA]),_xlfn.STDEV.P(Table2[Bias_WA]),FALSE)</f>
        <v>0.62306179826912544</v>
      </c>
      <c r="R1501">
        <f>ABS(Table2[[#This Row],[Bias_Arima]])</f>
        <v>6.5457447400079971E-2</v>
      </c>
      <c r="S1501">
        <f>ABS(Table2[[#This Row],[Bias_WA]])</f>
        <v>0.33333333333334014</v>
      </c>
    </row>
    <row r="1502" spans="1:19" x14ac:dyDescent="0.2">
      <c r="A150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overheidsdiensten2020420221</v>
      </c>
      <c r="B1502" t="s">
        <v>33</v>
      </c>
      <c r="C1502" s="3">
        <v>44105</v>
      </c>
      <c r="D1502" s="3">
        <v>44562</v>
      </c>
      <c r="E1502">
        <v>5</v>
      </c>
      <c r="F1502">
        <v>5.5752607864357859</v>
      </c>
      <c r="G1502">
        <v>6.7</v>
      </c>
      <c r="H1502">
        <v>1.124739213564214</v>
      </c>
      <c r="I1502">
        <v>16.787152441256929</v>
      </c>
      <c r="J1502">
        <v>-1.124739213564214</v>
      </c>
      <c r="K1502">
        <f>_xlfn.NORM.DIST(Table2[[#This Row],[Bias_RF]],AVERAGE(Table2[Bias_RF]),_xlfn.STDEV.P(Table2[Bias_RF]),FALSE)</f>
        <v>0.44425403714628214</v>
      </c>
      <c r="L1502">
        <f>VLOOKUP(Table2[[#This Row],[Key]],[1]!Table1[#Data],7,0)</f>
        <v>6.6408215721096298</v>
      </c>
      <c r="M1502">
        <f>VLOOKUP(Table2[[#This Row],[Key]],[1]!Table1[#Data],8,0)</f>
        <v>6.2666666666666604</v>
      </c>
      <c r="N1502">
        <f>Table2[[#This Row],[Auto Arima]]-Table2[[#This Row],[Actual]]</f>
        <v>-5.9178427890370422E-2</v>
      </c>
      <c r="O1502">
        <f>_xlfn.NORM.DIST(Table2[[#This Row],[Bias_Arima]],AVERAGE(Table2[Bias_Arima]),_xlfn.STDEV.P(Table2[Bias_Arima]),FALSE)</f>
        <v>0.66875322273408677</v>
      </c>
      <c r="P1502">
        <f>Table2[[#This Row],[WA]]-Table2[[#This Row],[Actual]]</f>
        <v>-0.43333333333333979</v>
      </c>
      <c r="Q1502">
        <f>_xlfn.NORM.DIST(Table2[[#This Row],[Bias_WA]],AVERAGE(Table2[Bias_WA]),_xlfn.STDEV.P(Table2[Bias_WA]),FALSE)</f>
        <v>0.67261241795071192</v>
      </c>
      <c r="R1502">
        <f>ABS(Table2[[#This Row],[Bias_Arima]])</f>
        <v>5.9178427890370422E-2</v>
      </c>
      <c r="S1502">
        <f>ABS(Table2[[#This Row],[Bias_WA]])</f>
        <v>0.43333333333333979</v>
      </c>
    </row>
    <row r="1503" spans="1:19" x14ac:dyDescent="0.2">
      <c r="A150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overheidsdiensten2020420222</v>
      </c>
      <c r="B1503" t="s">
        <v>33</v>
      </c>
      <c r="C1503" s="3">
        <v>44105</v>
      </c>
      <c r="D1503" s="3">
        <v>44652</v>
      </c>
      <c r="E1503">
        <v>6</v>
      </c>
      <c r="F1503">
        <v>5.5752607864357859</v>
      </c>
      <c r="G1503">
        <v>5.7</v>
      </c>
      <c r="H1503">
        <v>0.1247392135642142</v>
      </c>
      <c r="I1503">
        <v>2.18840725551253</v>
      </c>
      <c r="J1503">
        <v>-0.1247392135642142</v>
      </c>
      <c r="K1503">
        <f>_xlfn.NORM.DIST(Table2[[#This Row],[Bias_RF]],AVERAGE(Table2[Bias_RF]),_xlfn.STDEV.P(Table2[Bias_RF]),FALSE)</f>
        <v>0.41895195072841629</v>
      </c>
      <c r="L1503">
        <f>VLOOKUP(Table2[[#This Row],[Key]],[1]!Table1[#Data],7,0)</f>
        <v>6.12348079950364</v>
      </c>
      <c r="M1503">
        <f>VLOOKUP(Table2[[#This Row],[Key]],[1]!Table1[#Data],8,0)</f>
        <v>5.0666666666666602</v>
      </c>
      <c r="N1503">
        <f>Table2[[#This Row],[Auto Arima]]-Table2[[#This Row],[Actual]]</f>
        <v>0.42348079950363982</v>
      </c>
      <c r="O1503">
        <f>_xlfn.NORM.DIST(Table2[[#This Row],[Bias_Arima]],AVERAGE(Table2[Bias_Arima]),_xlfn.STDEV.P(Table2[Bias_Arima]),FALSE)</f>
        <v>0.40734348417952793</v>
      </c>
      <c r="P1503">
        <f>Table2[[#This Row],[WA]]-Table2[[#This Row],[Actual]]</f>
        <v>-0.63333333333333997</v>
      </c>
      <c r="Q1503">
        <f>_xlfn.NORM.DIST(Table2[[#This Row],[Bias_WA]],AVERAGE(Table2[Bias_WA]),_xlfn.STDEV.P(Table2[Bias_WA]),FALSE)</f>
        <v>0.71232937309261235</v>
      </c>
      <c r="R1503">
        <f>ABS(Table2[[#This Row],[Bias_Arima]])</f>
        <v>0.42348079950363982</v>
      </c>
      <c r="S1503">
        <f>ABS(Table2[[#This Row],[Bias_WA]])</f>
        <v>0.63333333333333997</v>
      </c>
    </row>
    <row r="1504" spans="1:19" x14ac:dyDescent="0.2">
      <c r="A150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overheidsdiensten2020420223</v>
      </c>
      <c r="B1504" t="s">
        <v>33</v>
      </c>
      <c r="C1504" s="3">
        <v>44105</v>
      </c>
      <c r="D1504" s="3">
        <v>44743</v>
      </c>
      <c r="E1504">
        <v>7</v>
      </c>
      <c r="F1504">
        <v>5.5752607864357859</v>
      </c>
      <c r="G1504">
        <v>5.5</v>
      </c>
      <c r="H1504">
        <v>7.5260786435785931E-2</v>
      </c>
      <c r="I1504">
        <v>1.3683779351961081</v>
      </c>
      <c r="J1504">
        <v>7.5260786435785931E-2</v>
      </c>
      <c r="K1504">
        <f>_xlfn.NORM.DIST(Table2[[#This Row],[Bias_RF]],AVERAGE(Table2[Bias_RF]),_xlfn.STDEV.P(Table2[Bias_RF]),FALSE)</f>
        <v>0.3308489329213547</v>
      </c>
      <c r="L1504">
        <f>VLOOKUP(Table2[[#This Row],[Key]],[1]!Table1[#Data],7,0)</f>
        <v>5.9234807995036398</v>
      </c>
      <c r="M1504">
        <f>VLOOKUP(Table2[[#This Row],[Key]],[1]!Table1[#Data],8,0)</f>
        <v>4.8333333333333304</v>
      </c>
      <c r="N1504">
        <f>Table2[[#This Row],[Auto Arima]]-Table2[[#This Row],[Actual]]</f>
        <v>0.42348079950363982</v>
      </c>
      <c r="O1504">
        <f>_xlfn.NORM.DIST(Table2[[#This Row],[Bias_Arima]],AVERAGE(Table2[Bias_Arima]),_xlfn.STDEV.P(Table2[Bias_Arima]),FALSE)</f>
        <v>0.40734348417952793</v>
      </c>
      <c r="P1504">
        <f>Table2[[#This Row],[WA]]-Table2[[#This Row],[Actual]]</f>
        <v>-0.66666666666666963</v>
      </c>
      <c r="Q1504">
        <f>_xlfn.NORM.DIST(Table2[[#This Row],[Bias_WA]],AVERAGE(Table2[Bias_WA]),_xlfn.STDEV.P(Table2[Bias_WA]),FALSE)</f>
        <v>0.71030881435070081</v>
      </c>
      <c r="R1504">
        <f>ABS(Table2[[#This Row],[Bias_Arima]])</f>
        <v>0.42348079950363982</v>
      </c>
      <c r="S1504">
        <f>ABS(Table2[[#This Row],[Bias_WA]])</f>
        <v>0.66666666666666963</v>
      </c>
    </row>
    <row r="1505" spans="1:19" x14ac:dyDescent="0.2">
      <c r="A150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overheidsdiensten2020420224</v>
      </c>
      <c r="B1505" t="s">
        <v>33</v>
      </c>
      <c r="C1505" s="3">
        <v>44105</v>
      </c>
      <c r="D1505" s="3">
        <v>44835</v>
      </c>
      <c r="E1505">
        <v>8</v>
      </c>
      <c r="F1505">
        <v>5.2392782467532468</v>
      </c>
      <c r="G1505">
        <v>6.4</v>
      </c>
      <c r="H1505">
        <v>1.160721753246754</v>
      </c>
      <c r="I1505">
        <v>18.136277394480519</v>
      </c>
      <c r="J1505">
        <v>-1.160721753246754</v>
      </c>
      <c r="K1505">
        <f>_xlfn.NORM.DIST(Table2[[#This Row],[Bias_RF]],AVERAGE(Table2[Bias_RF]),_xlfn.STDEV.P(Table2[Bias_RF]),FALSE)</f>
        <v>0.42994511336150421</v>
      </c>
      <c r="L1505">
        <f>VLOOKUP(Table2[[#This Row],[Key]],[1]!Table1[#Data],7,0)</f>
        <v>6.4234807995036398</v>
      </c>
      <c r="M1505">
        <f>VLOOKUP(Table2[[#This Row],[Key]],[1]!Table1[#Data],8,0)</f>
        <v>5.36666666666666</v>
      </c>
      <c r="N1505">
        <f>Table2[[#This Row],[Auto Arima]]-Table2[[#This Row],[Actual]]</f>
        <v>2.348079950363946E-2</v>
      </c>
      <c r="O1505">
        <f>_xlfn.NORM.DIST(Table2[[#This Row],[Bias_Arima]],AVERAGE(Table2[Bias_Arima]),_xlfn.STDEV.P(Table2[Bias_Arima]),FALSE)</f>
        <v>0.64462785109414611</v>
      </c>
      <c r="P1505">
        <f>Table2[[#This Row],[WA]]-Table2[[#This Row],[Actual]]</f>
        <v>-1.0333333333333403</v>
      </c>
      <c r="Q1505">
        <f>_xlfn.NORM.DIST(Table2[[#This Row],[Bias_WA]],AVERAGE(Table2[Bias_WA]),_xlfn.STDEV.P(Table2[Bias_WA]),FALSE)</f>
        <v>0.54488722871600803</v>
      </c>
      <c r="R1505">
        <f>ABS(Table2[[#This Row],[Bias_Arima]])</f>
        <v>2.348079950363946E-2</v>
      </c>
      <c r="S1505">
        <f>ABS(Table2[[#This Row],[Bias_WA]])</f>
        <v>1.0333333333333403</v>
      </c>
    </row>
    <row r="1506" spans="1:19" x14ac:dyDescent="0.2">
      <c r="A150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overheidsdiensten2021120212</v>
      </c>
      <c r="B1506" t="s">
        <v>33</v>
      </c>
      <c r="C1506" s="3">
        <v>44197</v>
      </c>
      <c r="D1506" s="3">
        <v>44287</v>
      </c>
      <c r="E1506">
        <v>1</v>
      </c>
      <c r="F1506">
        <v>5.0814168165168168</v>
      </c>
      <c r="G1506">
        <v>5</v>
      </c>
      <c r="H1506">
        <v>8.1416816516816759E-2</v>
      </c>
      <c r="I1506">
        <v>1.628336330336335</v>
      </c>
      <c r="J1506">
        <v>8.1416816516816759E-2</v>
      </c>
      <c r="K1506">
        <f>_xlfn.NORM.DIST(Table2[[#This Row],[Bias_RF]],AVERAGE(Table2[Bias_RF]),_xlfn.STDEV.P(Table2[Bias_RF]),FALSE)</f>
        <v>0.32806390521476059</v>
      </c>
      <c r="L1506">
        <f>VLOOKUP(Table2[[#This Row],[Key]],[1]!Table1[#Data],7,0)</f>
        <v>4.3467898894060903</v>
      </c>
      <c r="M1506">
        <f>VLOOKUP(Table2[[#This Row],[Key]],[1]!Table1[#Data],8,0)</f>
        <v>5.0666666666666602</v>
      </c>
      <c r="N1506">
        <f>Table2[[#This Row],[Auto Arima]]-Table2[[#This Row],[Actual]]</f>
        <v>-0.65321011059390965</v>
      </c>
      <c r="O1506">
        <f>_xlfn.NORM.DIST(Table2[[#This Row],[Bias_Arima]],AVERAGE(Table2[Bias_Arima]),_xlfn.STDEV.P(Table2[Bias_Arima]),FALSE)</f>
        <v>0.48490019275529167</v>
      </c>
      <c r="P1506">
        <f>Table2[[#This Row],[WA]]-Table2[[#This Row],[Actual]]</f>
        <v>6.6666666666660213E-2</v>
      </c>
      <c r="Q1506">
        <f>_xlfn.NORM.DIST(Table2[[#This Row],[Bias_WA]],AVERAGE(Table2[Bias_WA]),_xlfn.STDEV.P(Table2[Bias_WA]),FALSE)</f>
        <v>0.333496251474098</v>
      </c>
      <c r="R1506">
        <f>ABS(Table2[[#This Row],[Bias_Arima]])</f>
        <v>0.65321011059390965</v>
      </c>
      <c r="S1506">
        <f>ABS(Table2[[#This Row],[Bias_WA]])</f>
        <v>6.6666666666660213E-2</v>
      </c>
    </row>
    <row r="1507" spans="1:19" x14ac:dyDescent="0.2">
      <c r="A150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overheidsdiensten2021120213</v>
      </c>
      <c r="B1507" t="s">
        <v>33</v>
      </c>
      <c r="C1507" s="3">
        <v>44197</v>
      </c>
      <c r="D1507" s="3">
        <v>44378</v>
      </c>
      <c r="E1507">
        <v>2</v>
      </c>
      <c r="F1507">
        <v>5.4098874514374504</v>
      </c>
      <c r="G1507">
        <v>4.9000000000000004</v>
      </c>
      <c r="H1507">
        <v>0.50988745143745007</v>
      </c>
      <c r="I1507">
        <v>10.40586635586633</v>
      </c>
      <c r="J1507">
        <v>0.50988745143745007</v>
      </c>
      <c r="K1507">
        <f>_xlfn.NORM.DIST(Table2[[#This Row],[Bias_RF]],AVERAGE(Table2[Bias_RF]),_xlfn.STDEV.P(Table2[Bias_RF]),FALSE)</f>
        <v>0.15304608402940273</v>
      </c>
      <c r="L1507">
        <f>VLOOKUP(Table2[[#This Row],[Key]],[1]!Table1[#Data],7,0)</f>
        <v>4.1467898894060902</v>
      </c>
      <c r="M1507">
        <f>VLOOKUP(Table2[[#This Row],[Key]],[1]!Table1[#Data],8,0)</f>
        <v>4.8333333333333304</v>
      </c>
      <c r="N1507">
        <f>Table2[[#This Row],[Auto Arima]]-Table2[[#This Row],[Actual]]</f>
        <v>-0.75321011059391019</v>
      </c>
      <c r="O1507">
        <f>_xlfn.NORM.DIST(Table2[[#This Row],[Bias_Arima]],AVERAGE(Table2[Bias_Arima]),_xlfn.STDEV.P(Table2[Bias_Arima]),FALSE)</f>
        <v>0.41518879943463288</v>
      </c>
      <c r="P1507">
        <f>Table2[[#This Row],[WA]]-Table2[[#This Row],[Actual]]</f>
        <v>-6.6666666666669983E-2</v>
      </c>
      <c r="Q1507">
        <f>_xlfn.NORM.DIST(Table2[[#This Row],[Bias_WA]],AVERAGE(Table2[Bias_WA]),_xlfn.STDEV.P(Table2[Bias_WA]),FALSE)</f>
        <v>0.43470451260022758</v>
      </c>
      <c r="R1507">
        <f>ABS(Table2[[#This Row],[Bias_Arima]])</f>
        <v>0.75321011059391019</v>
      </c>
      <c r="S1507">
        <f>ABS(Table2[[#This Row],[Bias_WA]])</f>
        <v>6.6666666666669983E-2</v>
      </c>
    </row>
    <row r="1508" spans="1:19" x14ac:dyDescent="0.2">
      <c r="A150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overheidsdiensten2021120214</v>
      </c>
      <c r="B1508" t="s">
        <v>33</v>
      </c>
      <c r="C1508" s="3">
        <v>44197</v>
      </c>
      <c r="D1508" s="3">
        <v>44470</v>
      </c>
      <c r="E1508">
        <v>3</v>
      </c>
      <c r="F1508">
        <v>5.4098874514374504</v>
      </c>
      <c r="G1508">
        <v>5.7</v>
      </c>
      <c r="H1508">
        <v>0.29011254856254981</v>
      </c>
      <c r="I1508">
        <v>5.0896938344306966</v>
      </c>
      <c r="J1508">
        <v>-0.29011254856254981</v>
      </c>
      <c r="K1508">
        <f>_xlfn.NORM.DIST(Table2[[#This Row],[Bias_RF]],AVERAGE(Table2[Bias_RF]),_xlfn.STDEV.P(Table2[Bias_RF]),FALSE)</f>
        <v>0.48129855340728828</v>
      </c>
      <c r="L1508">
        <f>VLOOKUP(Table2[[#This Row],[Key]],[1]!Table1[#Data],7,0)</f>
        <v>4.6467898894060902</v>
      </c>
      <c r="M1508">
        <f>VLOOKUP(Table2[[#This Row],[Key]],[1]!Table1[#Data],8,0)</f>
        <v>5.36666666666666</v>
      </c>
      <c r="N1508">
        <f>Table2[[#This Row],[Auto Arima]]-Table2[[#This Row],[Actual]]</f>
        <v>-1.05321011059391</v>
      </c>
      <c r="O1508">
        <f>_xlfn.NORM.DIST(Table2[[#This Row],[Bias_Arima]],AVERAGE(Table2[Bias_Arima]),_xlfn.STDEV.P(Table2[Bias_Arima]),FALSE)</f>
        <v>0.21883368801888459</v>
      </c>
      <c r="P1508">
        <f>Table2[[#This Row],[WA]]-Table2[[#This Row],[Actual]]</f>
        <v>-0.33333333333334014</v>
      </c>
      <c r="Q1508">
        <f>_xlfn.NORM.DIST(Table2[[#This Row],[Bias_WA]],AVERAGE(Table2[Bias_WA]),_xlfn.STDEV.P(Table2[Bias_WA]),FALSE)</f>
        <v>0.62306179826912544</v>
      </c>
      <c r="R1508">
        <f>ABS(Table2[[#This Row],[Bias_Arima]])</f>
        <v>1.05321011059391</v>
      </c>
      <c r="S1508">
        <f>ABS(Table2[[#This Row],[Bias_WA]])</f>
        <v>0.33333333333334014</v>
      </c>
    </row>
    <row r="1509" spans="1:19" x14ac:dyDescent="0.2">
      <c r="A150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overheidsdiensten2021120221</v>
      </c>
      <c r="B1509" t="s">
        <v>33</v>
      </c>
      <c r="C1509" s="3">
        <v>44197</v>
      </c>
      <c r="D1509" s="3">
        <v>44562</v>
      </c>
      <c r="E1509">
        <v>4</v>
      </c>
      <c r="F1509">
        <v>5.5381605033855026</v>
      </c>
      <c r="G1509">
        <v>6.7</v>
      </c>
      <c r="H1509">
        <v>1.1618394966144969</v>
      </c>
      <c r="I1509">
        <v>17.340888009171589</v>
      </c>
      <c r="J1509">
        <v>-1.1618394966144969</v>
      </c>
      <c r="K1509">
        <f>_xlfn.NORM.DIST(Table2[[#This Row],[Bias_RF]],AVERAGE(Table2[Bias_RF]),_xlfn.STDEV.P(Table2[Bias_RF]),FALSE)</f>
        <v>0.42949143621782471</v>
      </c>
      <c r="L1509">
        <f>VLOOKUP(Table2[[#This Row],[Key]],[1]!Table1[#Data],7,0)</f>
        <v>4.8148112152140401</v>
      </c>
      <c r="M1509">
        <f>VLOOKUP(Table2[[#This Row],[Key]],[1]!Table1[#Data],8,0)</f>
        <v>5.8</v>
      </c>
      <c r="N1509">
        <f>Table2[[#This Row],[Auto Arima]]-Table2[[#This Row],[Actual]]</f>
        <v>-1.8851887847859601</v>
      </c>
      <c r="O1509">
        <f>_xlfn.NORM.DIST(Table2[[#This Row],[Bias_Arima]],AVERAGE(Table2[Bias_Arima]),_xlfn.STDEV.P(Table2[Bias_Arima]),FALSE)</f>
        <v>9.3976036244163997E-3</v>
      </c>
      <c r="P1509">
        <f>Table2[[#This Row],[WA]]-Table2[[#This Row],[Actual]]</f>
        <v>-0.90000000000000036</v>
      </c>
      <c r="Q1509">
        <f>_xlfn.NORM.DIST(Table2[[#This Row],[Bias_WA]],AVERAGE(Table2[Bias_WA]),_xlfn.STDEV.P(Table2[Bias_WA]),FALSE)</f>
        <v>0.63055238523174562</v>
      </c>
      <c r="R1509">
        <f>ABS(Table2[[#This Row],[Bias_Arima]])</f>
        <v>1.8851887847859601</v>
      </c>
      <c r="S1509">
        <f>ABS(Table2[[#This Row],[Bias_WA]])</f>
        <v>0.90000000000000036</v>
      </c>
    </row>
    <row r="1510" spans="1:19" x14ac:dyDescent="0.2">
      <c r="A151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overheidsdiensten2021120222</v>
      </c>
      <c r="B1510" t="s">
        <v>33</v>
      </c>
      <c r="C1510" s="3">
        <v>44197</v>
      </c>
      <c r="D1510" s="3">
        <v>44652</v>
      </c>
      <c r="E1510">
        <v>5</v>
      </c>
      <c r="F1510">
        <v>5.5381605033855026</v>
      </c>
      <c r="G1510">
        <v>5.7</v>
      </c>
      <c r="H1510">
        <v>0.1618394966144967</v>
      </c>
      <c r="I1510">
        <v>2.8392894142894161</v>
      </c>
      <c r="J1510">
        <v>-0.1618394966144967</v>
      </c>
      <c r="K1510">
        <f>_xlfn.NORM.DIST(Table2[[#This Row],[Bias_RF]],AVERAGE(Table2[Bias_RF]),_xlfn.STDEV.P(Table2[Bias_RF]),FALSE)</f>
        <v>0.43412329989294335</v>
      </c>
      <c r="L1510">
        <f>VLOOKUP(Table2[[#This Row],[Key]],[1]!Table1[#Data],7,0)</f>
        <v>5.0138911639490598</v>
      </c>
      <c r="M1510">
        <f>VLOOKUP(Table2[[#This Row],[Key]],[1]!Table1[#Data],8,0)</f>
        <v>5.0666666666666602</v>
      </c>
      <c r="N1510">
        <f>Table2[[#This Row],[Auto Arima]]-Table2[[#This Row],[Actual]]</f>
        <v>-0.68610883605094042</v>
      </c>
      <c r="O1510">
        <f>_xlfn.NORM.DIST(Table2[[#This Row],[Bias_Arima]],AVERAGE(Table2[Bias_Arima]),_xlfn.STDEV.P(Table2[Bias_Arima]),FALSE)</f>
        <v>0.46224570314229896</v>
      </c>
      <c r="P1510">
        <f>Table2[[#This Row],[WA]]-Table2[[#This Row],[Actual]]</f>
        <v>-0.63333333333333997</v>
      </c>
      <c r="Q1510">
        <f>_xlfn.NORM.DIST(Table2[[#This Row],[Bias_WA]],AVERAGE(Table2[Bias_WA]),_xlfn.STDEV.P(Table2[Bias_WA]),FALSE)</f>
        <v>0.71232937309261235</v>
      </c>
      <c r="R1510">
        <f>ABS(Table2[[#This Row],[Bias_Arima]])</f>
        <v>0.68610883605094042</v>
      </c>
      <c r="S1510">
        <f>ABS(Table2[[#This Row],[Bias_WA]])</f>
        <v>0.63333333333333997</v>
      </c>
    </row>
    <row r="1511" spans="1:19" x14ac:dyDescent="0.2">
      <c r="A151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overheidsdiensten2021120223</v>
      </c>
      <c r="B1511" t="s">
        <v>33</v>
      </c>
      <c r="C1511" s="3">
        <v>44197</v>
      </c>
      <c r="D1511" s="3">
        <v>44743</v>
      </c>
      <c r="E1511">
        <v>6</v>
      </c>
      <c r="F1511">
        <v>5.5381605033855026</v>
      </c>
      <c r="G1511">
        <v>5.5</v>
      </c>
      <c r="H1511">
        <v>3.8160503385503468E-2</v>
      </c>
      <c r="I1511">
        <v>0.69382733428188137</v>
      </c>
      <c r="J1511">
        <v>3.8160503385503468E-2</v>
      </c>
      <c r="K1511">
        <f>_xlfn.NORM.DIST(Table2[[#This Row],[Bias_RF]],AVERAGE(Table2[Bias_RF]),_xlfn.STDEV.P(Table2[Bias_RF]),FALSE)</f>
        <v>0.347619209386965</v>
      </c>
      <c r="L1511">
        <f>VLOOKUP(Table2[[#This Row],[Key]],[1]!Table1[#Data],7,0)</f>
        <v>4.8138911639490596</v>
      </c>
      <c r="M1511">
        <f>VLOOKUP(Table2[[#This Row],[Key]],[1]!Table1[#Data],8,0)</f>
        <v>4.8333333333333304</v>
      </c>
      <c r="N1511">
        <f>Table2[[#This Row],[Auto Arima]]-Table2[[#This Row],[Actual]]</f>
        <v>-0.68610883605094042</v>
      </c>
      <c r="O1511">
        <f>_xlfn.NORM.DIST(Table2[[#This Row],[Bias_Arima]],AVERAGE(Table2[Bias_Arima]),_xlfn.STDEV.P(Table2[Bias_Arima]),FALSE)</f>
        <v>0.46224570314229896</v>
      </c>
      <c r="P1511">
        <f>Table2[[#This Row],[WA]]-Table2[[#This Row],[Actual]]</f>
        <v>-0.66666666666666963</v>
      </c>
      <c r="Q1511">
        <f>_xlfn.NORM.DIST(Table2[[#This Row],[Bias_WA]],AVERAGE(Table2[Bias_WA]),_xlfn.STDEV.P(Table2[Bias_WA]),FALSE)</f>
        <v>0.71030881435070081</v>
      </c>
      <c r="R1511">
        <f>ABS(Table2[[#This Row],[Bias_Arima]])</f>
        <v>0.68610883605094042</v>
      </c>
      <c r="S1511">
        <f>ABS(Table2[[#This Row],[Bias_WA]])</f>
        <v>0.66666666666666963</v>
      </c>
    </row>
    <row r="1512" spans="1:19" x14ac:dyDescent="0.2">
      <c r="A151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overheidsdiensten2021120224</v>
      </c>
      <c r="B1512" t="s">
        <v>33</v>
      </c>
      <c r="C1512" s="3">
        <v>44197</v>
      </c>
      <c r="D1512" s="3">
        <v>44835</v>
      </c>
      <c r="E1512">
        <v>7</v>
      </c>
      <c r="F1512">
        <v>5.2351101065601071</v>
      </c>
      <c r="G1512">
        <v>6.4</v>
      </c>
      <c r="H1512">
        <v>1.164889893439893</v>
      </c>
      <c r="I1512">
        <v>18.201404584998329</v>
      </c>
      <c r="J1512">
        <v>-1.164889893439893</v>
      </c>
      <c r="K1512">
        <f>_xlfn.NORM.DIST(Table2[[#This Row],[Bias_RF]],AVERAGE(Table2[Bias_RF]),_xlfn.STDEV.P(Table2[Bias_RF]),FALSE)</f>
        <v>0.42825066490472347</v>
      </c>
      <c r="L1512">
        <f>VLOOKUP(Table2[[#This Row],[Key]],[1]!Table1[#Data],7,0)</f>
        <v>5.3138911639490596</v>
      </c>
      <c r="M1512">
        <f>VLOOKUP(Table2[[#This Row],[Key]],[1]!Table1[#Data],8,0)</f>
        <v>5.36666666666666</v>
      </c>
      <c r="N1512">
        <f>Table2[[#This Row],[Auto Arima]]-Table2[[#This Row],[Actual]]</f>
        <v>-1.0861088360509408</v>
      </c>
      <c r="O1512">
        <f>_xlfn.NORM.DIST(Table2[[#This Row],[Bias_Arima]],AVERAGE(Table2[Bias_Arima]),_xlfn.STDEV.P(Table2[Bias_Arima]),FALSE)</f>
        <v>0.20076383344279816</v>
      </c>
      <c r="P1512">
        <f>Table2[[#This Row],[WA]]-Table2[[#This Row],[Actual]]</f>
        <v>-1.0333333333333403</v>
      </c>
      <c r="Q1512">
        <f>_xlfn.NORM.DIST(Table2[[#This Row],[Bias_WA]],AVERAGE(Table2[Bias_WA]),_xlfn.STDEV.P(Table2[Bias_WA]),FALSE)</f>
        <v>0.54488722871600803</v>
      </c>
      <c r="R1512">
        <f>ABS(Table2[[#This Row],[Bias_Arima]])</f>
        <v>1.0861088360509408</v>
      </c>
      <c r="S1512">
        <f>ABS(Table2[[#This Row],[Bias_WA]])</f>
        <v>1.0333333333333403</v>
      </c>
    </row>
    <row r="1513" spans="1:19" x14ac:dyDescent="0.2">
      <c r="A151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overheidsdiensten2021120231</v>
      </c>
      <c r="B1513" t="s">
        <v>33</v>
      </c>
      <c r="C1513" s="3">
        <v>44197</v>
      </c>
      <c r="D1513" s="3">
        <v>44927</v>
      </c>
      <c r="E1513">
        <v>8</v>
      </c>
      <c r="F1513">
        <v>5.6553355033855039</v>
      </c>
      <c r="G1513">
        <v>6.6</v>
      </c>
      <c r="H1513">
        <v>0.9446644966144957</v>
      </c>
      <c r="I1513">
        <v>14.313098433552961</v>
      </c>
      <c r="J1513">
        <v>-0.9446644966144957</v>
      </c>
      <c r="K1513">
        <f>_xlfn.NORM.DIST(Table2[[#This Row],[Bias_RF]],AVERAGE(Table2[Bias_RF]),_xlfn.STDEV.P(Table2[Bias_RF]),FALSE)</f>
        <v>0.50465089256570006</v>
      </c>
      <c r="L1513">
        <f>VLOOKUP(Table2[[#This Row],[Key]],[1]!Table1[#Data],7,0)</f>
        <v>5.3981436780362397</v>
      </c>
      <c r="M1513">
        <f>VLOOKUP(Table2[[#This Row],[Key]],[1]!Table1[#Data],8,0)</f>
        <v>5.8</v>
      </c>
      <c r="N1513">
        <f>Table2[[#This Row],[Auto Arima]]-Table2[[#This Row],[Actual]]</f>
        <v>-1.2018563219637599</v>
      </c>
      <c r="O1513">
        <f>_xlfn.NORM.DIST(Table2[[#This Row],[Bias_Arima]],AVERAGE(Table2[Bias_Arima]),_xlfn.STDEV.P(Table2[Bias_Arima]),FALSE)</f>
        <v>0.14458264028267334</v>
      </c>
      <c r="P1513">
        <f>Table2[[#This Row],[WA]]-Table2[[#This Row],[Actual]]</f>
        <v>-0.79999999999999982</v>
      </c>
      <c r="Q1513">
        <f>_xlfn.NORM.DIST(Table2[[#This Row],[Bias_WA]],AVERAGE(Table2[Bias_WA]),_xlfn.STDEV.P(Table2[Bias_WA]),FALSE)</f>
        <v>0.67783368585837855</v>
      </c>
      <c r="R1513">
        <f>ABS(Table2[[#This Row],[Bias_Arima]])</f>
        <v>1.2018563219637599</v>
      </c>
      <c r="S1513">
        <f>ABS(Table2[[#This Row],[Bias_WA]])</f>
        <v>0.79999999999999982</v>
      </c>
    </row>
    <row r="1514" spans="1:19" x14ac:dyDescent="0.2">
      <c r="A151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overheidsdiensten2021220213</v>
      </c>
      <c r="B1514" t="s">
        <v>33</v>
      </c>
      <c r="C1514" s="3">
        <v>44287</v>
      </c>
      <c r="D1514" s="3">
        <v>44378</v>
      </c>
      <c r="E1514">
        <v>1</v>
      </c>
      <c r="F1514">
        <v>5.4159209054834063</v>
      </c>
      <c r="G1514">
        <v>4.9000000000000004</v>
      </c>
      <c r="H1514">
        <v>0.51592090548340597</v>
      </c>
      <c r="I1514">
        <v>10.528998071089919</v>
      </c>
      <c r="J1514">
        <v>0.51592090548340597</v>
      </c>
      <c r="K1514">
        <f>_xlfn.NORM.DIST(Table2[[#This Row],[Bias_RF]],AVERAGE(Table2[Bias_RF]),_xlfn.STDEV.P(Table2[Bias_RF]),FALSE)</f>
        <v>0.15104105301204107</v>
      </c>
      <c r="L1514">
        <f>VLOOKUP(Table2[[#This Row],[Key]],[1]!Table1[#Data],7,0)</f>
        <v>4.3059553137290996</v>
      </c>
      <c r="M1514">
        <f>VLOOKUP(Table2[[#This Row],[Key]],[1]!Table1[#Data],8,0)</f>
        <v>4.8333333333333304</v>
      </c>
      <c r="N1514">
        <f>Table2[[#This Row],[Auto Arima]]-Table2[[#This Row],[Actual]]</f>
        <v>-0.59404468627090079</v>
      </c>
      <c r="O1514">
        <f>_xlfn.NORM.DIST(Table2[[#This Row],[Bias_Arima]],AVERAGE(Table2[Bias_Arima]),_xlfn.STDEV.P(Table2[Bias_Arima]),FALSE)</f>
        <v>0.52429611517503261</v>
      </c>
      <c r="P1514">
        <f>Table2[[#This Row],[WA]]-Table2[[#This Row],[Actual]]</f>
        <v>-6.6666666666669983E-2</v>
      </c>
      <c r="Q1514">
        <f>_xlfn.NORM.DIST(Table2[[#This Row],[Bias_WA]],AVERAGE(Table2[Bias_WA]),_xlfn.STDEV.P(Table2[Bias_WA]),FALSE)</f>
        <v>0.43470451260022758</v>
      </c>
      <c r="R1514">
        <f>ABS(Table2[[#This Row],[Bias_Arima]])</f>
        <v>0.59404468627090079</v>
      </c>
      <c r="S1514">
        <f>ABS(Table2[[#This Row],[Bias_WA]])</f>
        <v>6.6666666666669983E-2</v>
      </c>
    </row>
    <row r="1515" spans="1:19" x14ac:dyDescent="0.2">
      <c r="A151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overheidsdiensten2021220214</v>
      </c>
      <c r="B1515" t="s">
        <v>33</v>
      </c>
      <c r="C1515" s="3">
        <v>44287</v>
      </c>
      <c r="D1515" s="3">
        <v>44470</v>
      </c>
      <c r="E1515">
        <v>2</v>
      </c>
      <c r="F1515">
        <v>5.4159209054834063</v>
      </c>
      <c r="G1515">
        <v>5.7</v>
      </c>
      <c r="H1515">
        <v>0.28407909451659391</v>
      </c>
      <c r="I1515">
        <v>4.9838437634490136</v>
      </c>
      <c r="J1515">
        <v>-0.28407909451659391</v>
      </c>
      <c r="K1515">
        <f>_xlfn.NORM.DIST(Table2[[#This Row],[Bias_RF]],AVERAGE(Table2[Bias_RF]),_xlfn.STDEV.P(Table2[Bias_RF]),FALSE)</f>
        <v>0.4792992098724333</v>
      </c>
      <c r="L1515">
        <f>VLOOKUP(Table2[[#This Row],[Key]],[1]!Table1[#Data],7,0)</f>
        <v>4.8059553137290996</v>
      </c>
      <c r="M1515">
        <f>VLOOKUP(Table2[[#This Row],[Key]],[1]!Table1[#Data],8,0)</f>
        <v>5.36666666666666</v>
      </c>
      <c r="N1515">
        <f>Table2[[#This Row],[Auto Arima]]-Table2[[#This Row],[Actual]]</f>
        <v>-0.89404468627090061</v>
      </c>
      <c r="O1515">
        <f>_xlfn.NORM.DIST(Table2[[#This Row],[Bias_Arima]],AVERAGE(Table2[Bias_Arima]),_xlfn.STDEV.P(Table2[Bias_Arima]),FALSE)</f>
        <v>0.31758313744455108</v>
      </c>
      <c r="P1515">
        <f>Table2[[#This Row],[WA]]-Table2[[#This Row],[Actual]]</f>
        <v>-0.33333333333334014</v>
      </c>
      <c r="Q1515">
        <f>_xlfn.NORM.DIST(Table2[[#This Row],[Bias_WA]],AVERAGE(Table2[Bias_WA]),_xlfn.STDEV.P(Table2[Bias_WA]),FALSE)</f>
        <v>0.62306179826912544</v>
      </c>
      <c r="R1515">
        <f>ABS(Table2[[#This Row],[Bias_Arima]])</f>
        <v>0.89404468627090061</v>
      </c>
      <c r="S1515">
        <f>ABS(Table2[[#This Row],[Bias_WA]])</f>
        <v>0.33333333333334014</v>
      </c>
    </row>
    <row r="1516" spans="1:19" x14ac:dyDescent="0.2">
      <c r="A151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overheidsdiensten2021220221</v>
      </c>
      <c r="B1516" t="s">
        <v>33</v>
      </c>
      <c r="C1516" s="3">
        <v>44287</v>
      </c>
      <c r="D1516" s="3">
        <v>44562</v>
      </c>
      <c r="E1516">
        <v>3</v>
      </c>
      <c r="F1516">
        <v>5.5483539682539682</v>
      </c>
      <c r="G1516">
        <v>6.7</v>
      </c>
      <c r="H1516">
        <v>1.151646031746032</v>
      </c>
      <c r="I1516">
        <v>17.188746742478092</v>
      </c>
      <c r="J1516">
        <v>-1.151646031746032</v>
      </c>
      <c r="K1516">
        <f>_xlfn.NORM.DIST(Table2[[#This Row],[Bias_RF]],AVERAGE(Table2[Bias_RF]),_xlfn.STDEV.P(Table2[Bias_RF]),FALSE)</f>
        <v>0.43360911236897404</v>
      </c>
      <c r="L1516">
        <f>VLOOKUP(Table2[[#This Row],[Key]],[1]!Table1[#Data],7,0)</f>
        <v>4.9332444791694297</v>
      </c>
      <c r="M1516">
        <f>VLOOKUP(Table2[[#This Row],[Key]],[1]!Table1[#Data],8,0)</f>
        <v>5.8</v>
      </c>
      <c r="N1516">
        <f>Table2[[#This Row],[Auto Arima]]-Table2[[#This Row],[Actual]]</f>
        <v>-1.7667555208305705</v>
      </c>
      <c r="O1516">
        <f>_xlfn.NORM.DIST(Table2[[#This Row],[Bias_Arima]],AVERAGE(Table2[Bias_Arima]),_xlfn.STDEV.P(Table2[Bias_Arima]),FALSE)</f>
        <v>1.6637349176866115E-2</v>
      </c>
      <c r="P1516">
        <f>Table2[[#This Row],[WA]]-Table2[[#This Row],[Actual]]</f>
        <v>-0.90000000000000036</v>
      </c>
      <c r="Q1516">
        <f>_xlfn.NORM.DIST(Table2[[#This Row],[Bias_WA]],AVERAGE(Table2[Bias_WA]),_xlfn.STDEV.P(Table2[Bias_WA]),FALSE)</f>
        <v>0.63055238523174562</v>
      </c>
      <c r="R1516">
        <f>ABS(Table2[[#This Row],[Bias_Arima]])</f>
        <v>1.7667555208305705</v>
      </c>
      <c r="S1516">
        <f>ABS(Table2[[#This Row],[Bias_WA]])</f>
        <v>0.90000000000000036</v>
      </c>
    </row>
    <row r="1517" spans="1:19" x14ac:dyDescent="0.2">
      <c r="A151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overheidsdiensten2021220222</v>
      </c>
      <c r="B1517" t="s">
        <v>33</v>
      </c>
      <c r="C1517" s="3">
        <v>44287</v>
      </c>
      <c r="D1517" s="3">
        <v>44652</v>
      </c>
      <c r="E1517">
        <v>4</v>
      </c>
      <c r="F1517">
        <v>5.5483539682539682</v>
      </c>
      <c r="G1517">
        <v>5.7</v>
      </c>
      <c r="H1517">
        <v>0.151646031746032</v>
      </c>
      <c r="I1517">
        <v>2.6604566972988071</v>
      </c>
      <c r="J1517">
        <v>-0.151646031746032</v>
      </c>
      <c r="K1517">
        <f>_xlfn.NORM.DIST(Table2[[#This Row],[Bias_RF]],AVERAGE(Table2[Bias_RF]),_xlfn.STDEV.P(Table2[Bias_RF]),FALSE)</f>
        <v>0.43001123730389901</v>
      </c>
      <c r="L1517">
        <f>VLOOKUP(Table2[[#This Row],[Key]],[1]!Table1[#Data],7,0)</f>
        <v>5.6103851543688199</v>
      </c>
      <c r="M1517">
        <f>VLOOKUP(Table2[[#This Row],[Key]],[1]!Table1[#Data],8,0)</f>
        <v>4.9666666666666597</v>
      </c>
      <c r="N1517">
        <f>Table2[[#This Row],[Auto Arima]]-Table2[[#This Row],[Actual]]</f>
        <v>-8.9614845631180273E-2</v>
      </c>
      <c r="O1517">
        <f>_xlfn.NORM.DIST(Table2[[#This Row],[Bias_Arima]],AVERAGE(Table2[Bias_Arima]),_xlfn.STDEV.P(Table2[Bias_Arima]),FALSE)</f>
        <v>0.674471973089527</v>
      </c>
      <c r="P1517">
        <f>Table2[[#This Row],[WA]]-Table2[[#This Row],[Actual]]</f>
        <v>-0.7333333333333405</v>
      </c>
      <c r="Q1517">
        <f>_xlfn.NORM.DIST(Table2[[#This Row],[Bias_WA]],AVERAGE(Table2[Bias_WA]),_xlfn.STDEV.P(Table2[Bias_WA]),FALSE)</f>
        <v>0.69881636677069703</v>
      </c>
      <c r="R1517">
        <f>ABS(Table2[[#This Row],[Bias_Arima]])</f>
        <v>8.9614845631180273E-2</v>
      </c>
      <c r="S1517">
        <f>ABS(Table2[[#This Row],[Bias_WA]])</f>
        <v>0.7333333333333405</v>
      </c>
    </row>
    <row r="1518" spans="1:19" x14ac:dyDescent="0.2">
      <c r="A151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overheidsdiensten2021220223</v>
      </c>
      <c r="B1518" t="s">
        <v>33</v>
      </c>
      <c r="C1518" s="3">
        <v>44287</v>
      </c>
      <c r="D1518" s="3">
        <v>44743</v>
      </c>
      <c r="E1518">
        <v>5</v>
      </c>
      <c r="F1518">
        <v>5.5483539682539682</v>
      </c>
      <c r="G1518">
        <v>5.5</v>
      </c>
      <c r="H1518">
        <v>4.8353968253968198E-2</v>
      </c>
      <c r="I1518">
        <v>0.87916305916305826</v>
      </c>
      <c r="J1518">
        <v>4.8353968253968198E-2</v>
      </c>
      <c r="K1518">
        <f>_xlfn.NORM.DIST(Table2[[#This Row],[Bias_RF]],AVERAGE(Table2[Bias_RF]),_xlfn.STDEV.P(Table2[Bias_RF]),FALSE)</f>
        <v>0.34301652305985886</v>
      </c>
      <c r="L1518">
        <f>VLOOKUP(Table2[[#This Row],[Key]],[1]!Table1[#Data],7,0)</f>
        <v>4.9163404680979301</v>
      </c>
      <c r="M1518">
        <f>VLOOKUP(Table2[[#This Row],[Key]],[1]!Table1[#Data],8,0)</f>
        <v>4.8333333333333304</v>
      </c>
      <c r="N1518">
        <f>Table2[[#This Row],[Auto Arima]]-Table2[[#This Row],[Actual]]</f>
        <v>-0.58365953190206987</v>
      </c>
      <c r="O1518">
        <f>_xlfn.NORM.DIST(Table2[[#This Row],[Bias_Arima]],AVERAGE(Table2[Bias_Arima]),_xlfn.STDEV.P(Table2[Bias_Arima]),FALSE)</f>
        <v>0.53097535414279817</v>
      </c>
      <c r="P1518">
        <f>Table2[[#This Row],[WA]]-Table2[[#This Row],[Actual]]</f>
        <v>-0.66666666666666963</v>
      </c>
      <c r="Q1518">
        <f>_xlfn.NORM.DIST(Table2[[#This Row],[Bias_WA]],AVERAGE(Table2[Bias_WA]),_xlfn.STDEV.P(Table2[Bias_WA]),FALSE)</f>
        <v>0.71030881435070081</v>
      </c>
      <c r="R1518">
        <f>ABS(Table2[[#This Row],[Bias_Arima]])</f>
        <v>0.58365953190206987</v>
      </c>
      <c r="S1518">
        <f>ABS(Table2[[#This Row],[Bias_WA]])</f>
        <v>0.66666666666666963</v>
      </c>
    </row>
    <row r="1519" spans="1:19" x14ac:dyDescent="0.2">
      <c r="A151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overheidsdiensten2021220224</v>
      </c>
      <c r="B1519" t="s">
        <v>33</v>
      </c>
      <c r="C1519" s="3">
        <v>44287</v>
      </c>
      <c r="D1519" s="3">
        <v>44835</v>
      </c>
      <c r="E1519">
        <v>6</v>
      </c>
      <c r="F1519">
        <v>5.2026722222222226</v>
      </c>
      <c r="G1519">
        <v>6.4</v>
      </c>
      <c r="H1519">
        <v>1.197327777777778</v>
      </c>
      <c r="I1519">
        <v>18.708246527777781</v>
      </c>
      <c r="J1519">
        <v>-1.197327777777778</v>
      </c>
      <c r="K1519">
        <f>_xlfn.NORM.DIST(Table2[[#This Row],[Bias_RF]],AVERAGE(Table2[Bias_RF]),_xlfn.STDEV.P(Table2[Bias_RF]),FALSE)</f>
        <v>0.41482933231958674</v>
      </c>
      <c r="L1519">
        <f>VLOOKUP(Table2[[#This Row],[Key]],[1]!Table1[#Data],7,0)</f>
        <v>5.4163404680979301</v>
      </c>
      <c r="M1519">
        <f>VLOOKUP(Table2[[#This Row],[Key]],[1]!Table1[#Data],8,0)</f>
        <v>5.36666666666666</v>
      </c>
      <c r="N1519">
        <f>Table2[[#This Row],[Auto Arima]]-Table2[[#This Row],[Actual]]</f>
        <v>-0.98365953190207023</v>
      </c>
      <c r="O1519">
        <f>_xlfn.NORM.DIST(Table2[[#This Row],[Bias_Arima]],AVERAGE(Table2[Bias_Arima]),_xlfn.STDEV.P(Table2[Bias_Arima]),FALSE)</f>
        <v>0.25985675015313853</v>
      </c>
      <c r="P1519">
        <f>Table2[[#This Row],[WA]]-Table2[[#This Row],[Actual]]</f>
        <v>-1.0333333333333403</v>
      </c>
      <c r="Q1519">
        <f>_xlfn.NORM.DIST(Table2[[#This Row],[Bias_WA]],AVERAGE(Table2[Bias_WA]),_xlfn.STDEV.P(Table2[Bias_WA]),FALSE)</f>
        <v>0.54488722871600803</v>
      </c>
      <c r="R1519">
        <f>ABS(Table2[[#This Row],[Bias_Arima]])</f>
        <v>0.98365953190207023</v>
      </c>
      <c r="S1519">
        <f>ABS(Table2[[#This Row],[Bias_WA]])</f>
        <v>1.0333333333333403</v>
      </c>
    </row>
    <row r="1520" spans="1:19" x14ac:dyDescent="0.2">
      <c r="A152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overheidsdiensten2021220231</v>
      </c>
      <c r="B1520" t="s">
        <v>33</v>
      </c>
      <c r="C1520" s="3">
        <v>44287</v>
      </c>
      <c r="D1520" s="3">
        <v>44927</v>
      </c>
      <c r="E1520">
        <v>7</v>
      </c>
      <c r="F1520">
        <v>5.6557694444444451</v>
      </c>
      <c r="G1520">
        <v>6.6</v>
      </c>
      <c r="H1520">
        <v>0.94423055555555457</v>
      </c>
      <c r="I1520">
        <v>14.30652356902355</v>
      </c>
      <c r="J1520">
        <v>-0.94423055555555457</v>
      </c>
      <c r="K1520">
        <f>_xlfn.NORM.DIST(Table2[[#This Row],[Bias_RF]],AVERAGE(Table2[Bias_RF]),_xlfn.STDEV.P(Table2[Bias_RF]),FALSE)</f>
        <v>0.50476896856000919</v>
      </c>
      <c r="L1520">
        <f>VLOOKUP(Table2[[#This Row],[Key]],[1]!Table1[#Data],7,0)</f>
        <v>5.4380888956310196</v>
      </c>
      <c r="M1520">
        <f>VLOOKUP(Table2[[#This Row],[Key]],[1]!Table1[#Data],8,0)</f>
        <v>5.8</v>
      </c>
      <c r="N1520">
        <f>Table2[[#This Row],[Auto Arima]]-Table2[[#This Row],[Actual]]</f>
        <v>-1.16191110436898</v>
      </c>
      <c r="O1520">
        <f>_xlfn.NORM.DIST(Table2[[#This Row],[Bias_Arima]],AVERAGE(Table2[Bias_Arima]),_xlfn.STDEV.P(Table2[Bias_Arima]),FALSE)</f>
        <v>0.16264219168699098</v>
      </c>
      <c r="P1520">
        <f>Table2[[#This Row],[WA]]-Table2[[#This Row],[Actual]]</f>
        <v>-0.79999999999999982</v>
      </c>
      <c r="Q1520">
        <f>_xlfn.NORM.DIST(Table2[[#This Row],[Bias_WA]],AVERAGE(Table2[Bias_WA]),_xlfn.STDEV.P(Table2[Bias_WA]),FALSE)</f>
        <v>0.67783368585837855</v>
      </c>
      <c r="R1520">
        <f>ABS(Table2[[#This Row],[Bias_Arima]])</f>
        <v>1.16191110436898</v>
      </c>
      <c r="S1520">
        <f>ABS(Table2[[#This Row],[Bias_WA]])</f>
        <v>0.79999999999999982</v>
      </c>
    </row>
    <row r="1521" spans="1:19" x14ac:dyDescent="0.2">
      <c r="A152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overheidsdiensten2021220232</v>
      </c>
      <c r="B1521" t="s">
        <v>33</v>
      </c>
      <c r="C1521" s="3">
        <v>44287</v>
      </c>
      <c r="D1521" s="3">
        <v>45017</v>
      </c>
      <c r="E1521">
        <v>8</v>
      </c>
      <c r="F1521">
        <v>5.3583652777777777</v>
      </c>
      <c r="G1521">
        <v>5.6</v>
      </c>
      <c r="H1521">
        <v>0.2416347222222219</v>
      </c>
      <c r="I1521">
        <v>4.3149057539682492</v>
      </c>
      <c r="J1521">
        <v>-0.2416347222222219</v>
      </c>
      <c r="K1521">
        <f>_xlfn.NORM.DIST(Table2[[#This Row],[Bias_RF]],AVERAGE(Table2[Bias_RF]),_xlfn.STDEV.P(Table2[Bias_RF]),FALSE)</f>
        <v>0.46457242577449515</v>
      </c>
      <c r="L1521">
        <f>VLOOKUP(Table2[[#This Row],[Key]],[1]!Table1[#Data],7,0)</f>
        <v>5.9671904839227796</v>
      </c>
      <c r="M1521">
        <f>VLOOKUP(Table2[[#This Row],[Key]],[1]!Table1[#Data],8,0)</f>
        <v>4.9666666666666597</v>
      </c>
      <c r="N1521">
        <f>Table2[[#This Row],[Auto Arima]]-Table2[[#This Row],[Actual]]</f>
        <v>0.36719048392277998</v>
      </c>
      <c r="O1521">
        <f>_xlfn.NORM.DIST(Table2[[#This Row],[Bias_Arima]],AVERAGE(Table2[Bias_Arima]),_xlfn.STDEV.P(Table2[Bias_Arima]),FALSE)</f>
        <v>0.4469442417648623</v>
      </c>
      <c r="P1521">
        <f>Table2[[#This Row],[WA]]-Table2[[#This Row],[Actual]]</f>
        <v>-0.63333333333333997</v>
      </c>
      <c r="Q1521">
        <f>_xlfn.NORM.DIST(Table2[[#This Row],[Bias_WA]],AVERAGE(Table2[Bias_WA]),_xlfn.STDEV.P(Table2[Bias_WA]),FALSE)</f>
        <v>0.71232937309261235</v>
      </c>
      <c r="R1521">
        <f>ABS(Table2[[#This Row],[Bias_Arima]])</f>
        <v>0.36719048392277998</v>
      </c>
      <c r="S1521">
        <f>ABS(Table2[[#This Row],[Bias_WA]])</f>
        <v>0.63333333333333997</v>
      </c>
    </row>
    <row r="1522" spans="1:19" x14ac:dyDescent="0.2">
      <c r="A152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overheidsdiensten2021320214</v>
      </c>
      <c r="B1522" t="s">
        <v>33</v>
      </c>
      <c r="C1522" s="3">
        <v>44378</v>
      </c>
      <c r="D1522" s="3">
        <v>44470</v>
      </c>
      <c r="E1522">
        <v>1</v>
      </c>
      <c r="F1522">
        <v>5.2212068542568542</v>
      </c>
      <c r="G1522">
        <v>5.7</v>
      </c>
      <c r="H1522">
        <v>0.47879314574314602</v>
      </c>
      <c r="I1522">
        <v>8.3998797498797551</v>
      </c>
      <c r="J1522">
        <v>-0.47879314574314602</v>
      </c>
      <c r="K1522">
        <f>_xlfn.NORM.DIST(Table2[[#This Row],[Bias_RF]],AVERAGE(Table2[Bias_RF]),_xlfn.STDEV.P(Table2[Bias_RF]),FALSE)</f>
        <v>0.52970498499479746</v>
      </c>
      <c r="L1522">
        <f>VLOOKUP(Table2[[#This Row],[Key]],[1]!Table1[#Data],7,0)</f>
        <v>4.9223440615431899</v>
      </c>
      <c r="M1522">
        <f>VLOOKUP(Table2[[#This Row],[Key]],[1]!Table1[#Data],8,0)</f>
        <v>5.36666666666666</v>
      </c>
      <c r="N1522">
        <f>Table2[[#This Row],[Auto Arima]]-Table2[[#This Row],[Actual]]</f>
        <v>-0.77765593845681025</v>
      </c>
      <c r="O1522">
        <f>_xlfn.NORM.DIST(Table2[[#This Row],[Bias_Arima]],AVERAGE(Table2[Bias_Arima]),_xlfn.STDEV.P(Table2[Bias_Arima]),FALSE)</f>
        <v>0.39796330699583332</v>
      </c>
      <c r="P1522">
        <f>Table2[[#This Row],[WA]]-Table2[[#This Row],[Actual]]</f>
        <v>-0.33333333333334014</v>
      </c>
      <c r="Q1522">
        <f>_xlfn.NORM.DIST(Table2[[#This Row],[Bias_WA]],AVERAGE(Table2[Bias_WA]),_xlfn.STDEV.P(Table2[Bias_WA]),FALSE)</f>
        <v>0.62306179826912544</v>
      </c>
      <c r="R1522">
        <f>ABS(Table2[[#This Row],[Bias_Arima]])</f>
        <v>0.77765593845681025</v>
      </c>
      <c r="S1522">
        <f>ABS(Table2[[#This Row],[Bias_WA]])</f>
        <v>0.33333333333334014</v>
      </c>
    </row>
    <row r="1523" spans="1:19" x14ac:dyDescent="0.2">
      <c r="A152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overheidsdiensten2021320221</v>
      </c>
      <c r="B1523" t="s">
        <v>33</v>
      </c>
      <c r="C1523" s="3">
        <v>44378</v>
      </c>
      <c r="D1523" s="3">
        <v>44562</v>
      </c>
      <c r="E1523">
        <v>2</v>
      </c>
      <c r="F1523">
        <v>5.3672877344877348</v>
      </c>
      <c r="G1523">
        <v>6.7</v>
      </c>
      <c r="H1523">
        <v>1.332712265512265</v>
      </c>
      <c r="I1523">
        <v>19.891227843466648</v>
      </c>
      <c r="J1523">
        <v>-1.332712265512265</v>
      </c>
      <c r="K1523">
        <f>_xlfn.NORM.DIST(Table2[[#This Row],[Bias_RF]],AVERAGE(Table2[Bias_RF]),_xlfn.STDEV.P(Table2[Bias_RF]),FALSE)</f>
        <v>0.35557324987348488</v>
      </c>
      <c r="L1523">
        <f>VLOOKUP(Table2[[#This Row],[Key]],[1]!Table1[#Data],7,0)</f>
        <v>5.0198480816009301</v>
      </c>
      <c r="M1523">
        <f>VLOOKUP(Table2[[#This Row],[Key]],[1]!Table1[#Data],8,0)</f>
        <v>5.8</v>
      </c>
      <c r="N1523">
        <f>Table2[[#This Row],[Auto Arima]]-Table2[[#This Row],[Actual]]</f>
        <v>-1.6801519183990701</v>
      </c>
      <c r="O1523">
        <f>_xlfn.NORM.DIST(Table2[[#This Row],[Bias_Arima]],AVERAGE(Table2[Bias_Arima]),_xlfn.STDEV.P(Table2[Bias_Arima]),FALSE)</f>
        <v>2.4617769056500982E-2</v>
      </c>
      <c r="P1523">
        <f>Table2[[#This Row],[WA]]-Table2[[#This Row],[Actual]]</f>
        <v>-0.90000000000000036</v>
      </c>
      <c r="Q1523">
        <f>_xlfn.NORM.DIST(Table2[[#This Row],[Bias_WA]],AVERAGE(Table2[Bias_WA]),_xlfn.STDEV.P(Table2[Bias_WA]),FALSE)</f>
        <v>0.63055238523174562</v>
      </c>
      <c r="R1523">
        <f>ABS(Table2[[#This Row],[Bias_Arima]])</f>
        <v>1.6801519183990701</v>
      </c>
      <c r="S1523">
        <f>ABS(Table2[[#This Row],[Bias_WA]])</f>
        <v>0.90000000000000036</v>
      </c>
    </row>
    <row r="1524" spans="1:19" x14ac:dyDescent="0.2">
      <c r="A152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overheidsdiensten2021320222</v>
      </c>
      <c r="B1524" t="s">
        <v>33</v>
      </c>
      <c r="C1524" s="3">
        <v>44378</v>
      </c>
      <c r="D1524" s="3">
        <v>44652</v>
      </c>
      <c r="E1524">
        <v>3</v>
      </c>
      <c r="F1524">
        <v>5.3672877344877348</v>
      </c>
      <c r="G1524">
        <v>5.7</v>
      </c>
      <c r="H1524">
        <v>0.3327122655122654</v>
      </c>
      <c r="I1524">
        <v>5.8370572896888664</v>
      </c>
      <c r="J1524">
        <v>-0.3327122655122654</v>
      </c>
      <c r="K1524">
        <f>_xlfn.NORM.DIST(Table2[[#This Row],[Bias_RF]],AVERAGE(Table2[Bias_RF]),_xlfn.STDEV.P(Table2[Bias_RF]),FALSE)</f>
        <v>0.4946953691341115</v>
      </c>
      <c r="L1524">
        <f>VLOOKUP(Table2[[#This Row],[Key]],[1]!Table1[#Data],7,0)</f>
        <v>5.5689118424039901</v>
      </c>
      <c r="M1524">
        <f>VLOOKUP(Table2[[#This Row],[Key]],[1]!Table1[#Data],8,0)</f>
        <v>4.9666666666666597</v>
      </c>
      <c r="N1524">
        <f>Table2[[#This Row],[Auto Arima]]-Table2[[#This Row],[Actual]]</f>
        <v>-0.13108815759601011</v>
      </c>
      <c r="O1524">
        <f>_xlfn.NORM.DIST(Table2[[#This Row],[Bias_Arima]],AVERAGE(Table2[Bias_Arima]),_xlfn.STDEV.P(Table2[Bias_Arima]),FALSE)</f>
        <v>0.67938554424482411</v>
      </c>
      <c r="P1524">
        <f>Table2[[#This Row],[WA]]-Table2[[#This Row],[Actual]]</f>
        <v>-0.7333333333333405</v>
      </c>
      <c r="Q1524">
        <f>_xlfn.NORM.DIST(Table2[[#This Row],[Bias_WA]],AVERAGE(Table2[Bias_WA]),_xlfn.STDEV.P(Table2[Bias_WA]),FALSE)</f>
        <v>0.69881636677069703</v>
      </c>
      <c r="R1524">
        <f>ABS(Table2[[#This Row],[Bias_Arima]])</f>
        <v>0.13108815759601011</v>
      </c>
      <c r="S1524">
        <f>ABS(Table2[[#This Row],[Bias_WA]])</f>
        <v>0.7333333333333405</v>
      </c>
    </row>
    <row r="1525" spans="1:19" x14ac:dyDescent="0.2">
      <c r="A152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overheidsdiensten2021320223</v>
      </c>
      <c r="B1525" t="s">
        <v>33</v>
      </c>
      <c r="C1525" s="3">
        <v>44378</v>
      </c>
      <c r="D1525" s="3">
        <v>44743</v>
      </c>
      <c r="E1525">
        <v>4</v>
      </c>
      <c r="F1525">
        <v>5.3672877344877348</v>
      </c>
      <c r="G1525">
        <v>5.5</v>
      </c>
      <c r="H1525">
        <v>0.1327122655122652</v>
      </c>
      <c r="I1525">
        <v>2.4129502820411859</v>
      </c>
      <c r="J1525">
        <v>-0.1327122655122652</v>
      </c>
      <c r="K1525">
        <f>_xlfn.NORM.DIST(Table2[[#This Row],[Bias_RF]],AVERAGE(Table2[Bias_RF]),_xlfn.STDEV.P(Table2[Bias_RF]),FALSE)</f>
        <v>0.4222586474542569</v>
      </c>
      <c r="L1525">
        <f>VLOOKUP(Table2[[#This Row],[Key]],[1]!Table1[#Data],7,0)</f>
        <v>5.4689118424039904</v>
      </c>
      <c r="M1525">
        <f>VLOOKUP(Table2[[#This Row],[Key]],[1]!Table1[#Data],8,0)</f>
        <v>4.8</v>
      </c>
      <c r="N1525">
        <f>Table2[[#This Row],[Auto Arima]]-Table2[[#This Row],[Actual]]</f>
        <v>-3.108815759600958E-2</v>
      </c>
      <c r="O1525">
        <f>_xlfn.NORM.DIST(Table2[[#This Row],[Bias_Arima]],AVERAGE(Table2[Bias_Arima]),_xlfn.STDEV.P(Table2[Bias_Arima]),FALSE)</f>
        <v>0.66193130515070797</v>
      </c>
      <c r="P1525">
        <f>Table2[[#This Row],[WA]]-Table2[[#This Row],[Actual]]</f>
        <v>-0.70000000000000018</v>
      </c>
      <c r="Q1525">
        <f>_xlfn.NORM.DIST(Table2[[#This Row],[Bias_WA]],AVERAGE(Table2[Bias_WA]),_xlfn.STDEV.P(Table2[Bias_WA]),FALSE)</f>
        <v>0.70578855065157498</v>
      </c>
      <c r="R1525">
        <f>ABS(Table2[[#This Row],[Bias_Arima]])</f>
        <v>3.108815759600958E-2</v>
      </c>
      <c r="S1525">
        <f>ABS(Table2[[#This Row],[Bias_WA]])</f>
        <v>0.70000000000000018</v>
      </c>
    </row>
    <row r="1526" spans="1:19" x14ac:dyDescent="0.2">
      <c r="A152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overheidsdiensten2021320224</v>
      </c>
      <c r="B1526" t="s">
        <v>33</v>
      </c>
      <c r="C1526" s="3">
        <v>44378</v>
      </c>
      <c r="D1526" s="3">
        <v>44835</v>
      </c>
      <c r="E1526">
        <v>5</v>
      </c>
      <c r="F1526">
        <v>5.1897919011544014</v>
      </c>
      <c r="G1526">
        <v>6.4</v>
      </c>
      <c r="H1526">
        <v>1.210208098845599</v>
      </c>
      <c r="I1526">
        <v>18.909501544462479</v>
      </c>
      <c r="J1526">
        <v>-1.210208098845599</v>
      </c>
      <c r="K1526">
        <f>_xlfn.NORM.DIST(Table2[[#This Row],[Bias_RF]],AVERAGE(Table2[Bias_RF]),_xlfn.STDEV.P(Table2[Bias_RF]),FALSE)</f>
        <v>0.40939398750179506</v>
      </c>
      <c r="L1526">
        <f>VLOOKUP(Table2[[#This Row],[Key]],[1]!Table1[#Data],7,0)</f>
        <v>5.4912559039471898</v>
      </c>
      <c r="M1526">
        <f>VLOOKUP(Table2[[#This Row],[Key]],[1]!Table1[#Data],8,0)</f>
        <v>5.36666666666666</v>
      </c>
      <c r="N1526">
        <f>Table2[[#This Row],[Auto Arima]]-Table2[[#This Row],[Actual]]</f>
        <v>-0.90874409605281059</v>
      </c>
      <c r="O1526">
        <f>_xlfn.NORM.DIST(Table2[[#This Row],[Bias_Arima]],AVERAGE(Table2[Bias_Arima]),_xlfn.STDEV.P(Table2[Bias_Arima]),FALSE)</f>
        <v>0.30779623903993947</v>
      </c>
      <c r="P1526">
        <f>Table2[[#This Row],[WA]]-Table2[[#This Row],[Actual]]</f>
        <v>-1.0333333333333403</v>
      </c>
      <c r="Q1526">
        <f>_xlfn.NORM.DIST(Table2[[#This Row],[Bias_WA]],AVERAGE(Table2[Bias_WA]),_xlfn.STDEV.P(Table2[Bias_WA]),FALSE)</f>
        <v>0.54488722871600803</v>
      </c>
      <c r="R1526">
        <f>ABS(Table2[[#This Row],[Bias_Arima]])</f>
        <v>0.90874409605281059</v>
      </c>
      <c r="S1526">
        <f>ABS(Table2[[#This Row],[Bias_WA]])</f>
        <v>1.0333333333333403</v>
      </c>
    </row>
    <row r="1527" spans="1:19" x14ac:dyDescent="0.2">
      <c r="A152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overheidsdiensten2021320231</v>
      </c>
      <c r="B1527" t="s">
        <v>33</v>
      </c>
      <c r="C1527" s="3">
        <v>44378</v>
      </c>
      <c r="D1527" s="3">
        <v>44927</v>
      </c>
      <c r="E1527">
        <v>6</v>
      </c>
      <c r="F1527">
        <v>5.5142421717171706</v>
      </c>
      <c r="G1527">
        <v>6.6</v>
      </c>
      <c r="H1527">
        <v>1.085757828282828</v>
      </c>
      <c r="I1527">
        <v>16.450876186103461</v>
      </c>
      <c r="J1527">
        <v>-1.085757828282828</v>
      </c>
      <c r="K1527">
        <f>_xlfn.NORM.DIST(Table2[[#This Row],[Bias_RF]],AVERAGE(Table2[Bias_RF]),_xlfn.STDEV.P(Table2[Bias_RF]),FALSE)</f>
        <v>0.4590376490425872</v>
      </c>
      <c r="L1527">
        <f>VLOOKUP(Table2[[#This Row],[Key]],[1]!Table1[#Data],7,0)</f>
        <v>5.4672985970247003</v>
      </c>
      <c r="M1527">
        <f>VLOOKUP(Table2[[#This Row],[Key]],[1]!Table1[#Data],8,0)</f>
        <v>5.8</v>
      </c>
      <c r="N1527">
        <f>Table2[[#This Row],[Auto Arima]]-Table2[[#This Row],[Actual]]</f>
        <v>-1.1327014029752993</v>
      </c>
      <c r="O1527">
        <f>_xlfn.NORM.DIST(Table2[[#This Row],[Bias_Arima]],AVERAGE(Table2[Bias_Arima]),_xlfn.STDEV.P(Table2[Bias_Arima]),FALSE)</f>
        <v>0.17673982923121856</v>
      </c>
      <c r="P1527">
        <f>Table2[[#This Row],[WA]]-Table2[[#This Row],[Actual]]</f>
        <v>-0.79999999999999982</v>
      </c>
      <c r="Q1527">
        <f>_xlfn.NORM.DIST(Table2[[#This Row],[Bias_WA]],AVERAGE(Table2[Bias_WA]),_xlfn.STDEV.P(Table2[Bias_WA]),FALSE)</f>
        <v>0.67783368585837855</v>
      </c>
      <c r="R1527">
        <f>ABS(Table2[[#This Row],[Bias_Arima]])</f>
        <v>1.1327014029752993</v>
      </c>
      <c r="S1527">
        <f>ABS(Table2[[#This Row],[Bias_WA]])</f>
        <v>0.79999999999999982</v>
      </c>
    </row>
    <row r="1528" spans="1:19" x14ac:dyDescent="0.2">
      <c r="A152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overheidsdiensten2021320232</v>
      </c>
      <c r="B1528" t="s">
        <v>33</v>
      </c>
      <c r="C1528" s="3">
        <v>44378</v>
      </c>
      <c r="D1528" s="3">
        <v>45017</v>
      </c>
      <c r="E1528">
        <v>7</v>
      </c>
      <c r="F1528">
        <v>5.3627218253968252</v>
      </c>
      <c r="G1528">
        <v>5.6</v>
      </c>
      <c r="H1528">
        <v>0.23727817460317449</v>
      </c>
      <c r="I1528">
        <v>4.2371102607709732</v>
      </c>
      <c r="J1528">
        <v>-0.23727817460317449</v>
      </c>
      <c r="K1528">
        <f>_xlfn.NORM.DIST(Table2[[#This Row],[Bias_RF]],AVERAGE(Table2[Bias_RF]),_xlfn.STDEV.P(Table2[Bias_RF]),FALSE)</f>
        <v>0.46299843321771361</v>
      </c>
      <c r="L1528">
        <f>VLOOKUP(Table2[[#This Row],[Key]],[1]!Table1[#Data],7,0)</f>
        <v>5.84296013703909</v>
      </c>
      <c r="M1528">
        <f>VLOOKUP(Table2[[#This Row],[Key]],[1]!Table1[#Data],8,0)</f>
        <v>4.9666666666666597</v>
      </c>
      <c r="N1528">
        <f>Table2[[#This Row],[Auto Arima]]-Table2[[#This Row],[Actual]]</f>
        <v>0.24296013703909036</v>
      </c>
      <c r="O1528">
        <f>_xlfn.NORM.DIST(Table2[[#This Row],[Bias_Arima]],AVERAGE(Table2[Bias_Arima]),_xlfn.STDEV.P(Table2[Bias_Arima]),FALSE)</f>
        <v>0.53087308689787149</v>
      </c>
      <c r="P1528">
        <f>Table2[[#This Row],[WA]]-Table2[[#This Row],[Actual]]</f>
        <v>-0.63333333333333997</v>
      </c>
      <c r="Q1528">
        <f>_xlfn.NORM.DIST(Table2[[#This Row],[Bias_WA]],AVERAGE(Table2[Bias_WA]),_xlfn.STDEV.P(Table2[Bias_WA]),FALSE)</f>
        <v>0.71232937309261235</v>
      </c>
      <c r="R1528">
        <f>ABS(Table2[[#This Row],[Bias_Arima]])</f>
        <v>0.24296013703909036</v>
      </c>
      <c r="S1528">
        <f>ABS(Table2[[#This Row],[Bias_WA]])</f>
        <v>0.63333333333333997</v>
      </c>
    </row>
    <row r="1529" spans="1:19" x14ac:dyDescent="0.2">
      <c r="A152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overheidsdiensten2021320233</v>
      </c>
      <c r="B1529" t="s">
        <v>33</v>
      </c>
      <c r="C1529" s="3">
        <v>44378</v>
      </c>
      <c r="D1529" s="3">
        <v>45108</v>
      </c>
      <c r="E1529">
        <v>8</v>
      </c>
      <c r="F1529">
        <v>5.3627218253968252</v>
      </c>
      <c r="G1529">
        <v>5.5</v>
      </c>
      <c r="H1529">
        <v>0.13727817460317479</v>
      </c>
      <c r="I1529">
        <v>2.4959668109668152</v>
      </c>
      <c r="J1529">
        <v>-0.13727817460317479</v>
      </c>
      <c r="K1529">
        <f>_xlfn.NORM.DIST(Table2[[#This Row],[Bias_RF]],AVERAGE(Table2[Bias_RF]),_xlfn.STDEV.P(Table2[Bias_RF]),FALSE)</f>
        <v>0.4241413235473433</v>
      </c>
      <c r="L1529">
        <f>VLOOKUP(Table2[[#This Row],[Key]],[1]!Table1[#Data],7,0)</f>
        <v>5.7429601370390904</v>
      </c>
      <c r="M1529">
        <f>VLOOKUP(Table2[[#This Row],[Key]],[1]!Table1[#Data],8,0)</f>
        <v>4.8</v>
      </c>
      <c r="N1529">
        <f>Table2[[#This Row],[Auto Arima]]-Table2[[#This Row],[Actual]]</f>
        <v>0.24296013703909036</v>
      </c>
      <c r="O1529">
        <f>_xlfn.NORM.DIST(Table2[[#This Row],[Bias_Arima]],AVERAGE(Table2[Bias_Arima]),_xlfn.STDEV.P(Table2[Bias_Arima]),FALSE)</f>
        <v>0.53087308689787149</v>
      </c>
      <c r="P1529">
        <f>Table2[[#This Row],[WA]]-Table2[[#This Row],[Actual]]</f>
        <v>-0.70000000000000018</v>
      </c>
      <c r="Q1529">
        <f>_xlfn.NORM.DIST(Table2[[#This Row],[Bias_WA]],AVERAGE(Table2[Bias_WA]),_xlfn.STDEV.P(Table2[Bias_WA]),FALSE)</f>
        <v>0.70578855065157498</v>
      </c>
      <c r="R1529">
        <f>ABS(Table2[[#This Row],[Bias_Arima]])</f>
        <v>0.24296013703909036</v>
      </c>
      <c r="S1529">
        <f>ABS(Table2[[#This Row],[Bias_WA]])</f>
        <v>0.70000000000000018</v>
      </c>
    </row>
    <row r="1530" spans="1:19" x14ac:dyDescent="0.2">
      <c r="A153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overheidsdiensten2021420221</v>
      </c>
      <c r="B1530" t="s">
        <v>33</v>
      </c>
      <c r="C1530" s="3">
        <v>44470</v>
      </c>
      <c r="D1530" s="3">
        <v>44562</v>
      </c>
      <c r="E1530">
        <v>1</v>
      </c>
      <c r="F1530">
        <v>5.4657776834276843</v>
      </c>
      <c r="G1530">
        <v>6.7</v>
      </c>
      <c r="H1530">
        <v>1.2342223165723161</v>
      </c>
      <c r="I1530">
        <v>18.421228605556951</v>
      </c>
      <c r="J1530">
        <v>-1.2342223165723161</v>
      </c>
      <c r="K1530">
        <f>_xlfn.NORM.DIST(Table2[[#This Row],[Bias_RF]],AVERAGE(Table2[Bias_RF]),_xlfn.STDEV.P(Table2[Bias_RF]),FALSE)</f>
        <v>0.3991189968241195</v>
      </c>
      <c r="L1530">
        <f>VLOOKUP(Table2[[#This Row],[Key]],[1]!Table1[#Data],7,0)</f>
        <v>4.9293628687679298</v>
      </c>
      <c r="M1530">
        <f>VLOOKUP(Table2[[#This Row],[Key]],[1]!Table1[#Data],8,0)</f>
        <v>5.8</v>
      </c>
      <c r="N1530">
        <f>Table2[[#This Row],[Auto Arima]]-Table2[[#This Row],[Actual]]</f>
        <v>-1.7706371312320703</v>
      </c>
      <c r="O1530">
        <f>_xlfn.NORM.DIST(Table2[[#This Row],[Bias_Arima]],AVERAGE(Table2[Bias_Arima]),_xlfn.STDEV.P(Table2[Bias_Arima]),FALSE)</f>
        <v>1.6339362136289889E-2</v>
      </c>
      <c r="P1530">
        <f>Table2[[#This Row],[WA]]-Table2[[#This Row],[Actual]]</f>
        <v>-0.90000000000000036</v>
      </c>
      <c r="Q1530">
        <f>_xlfn.NORM.DIST(Table2[[#This Row],[Bias_WA]],AVERAGE(Table2[Bias_WA]),_xlfn.STDEV.P(Table2[Bias_WA]),FALSE)</f>
        <v>0.63055238523174562</v>
      </c>
      <c r="R1530">
        <f>ABS(Table2[[#This Row],[Bias_Arima]])</f>
        <v>1.7706371312320703</v>
      </c>
      <c r="S1530">
        <f>ABS(Table2[[#This Row],[Bias_WA]])</f>
        <v>0.90000000000000036</v>
      </c>
    </row>
    <row r="1531" spans="1:19" x14ac:dyDescent="0.2">
      <c r="A153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overheidsdiensten2021420222</v>
      </c>
      <c r="B1531" t="s">
        <v>33</v>
      </c>
      <c r="C1531" s="3">
        <v>44470</v>
      </c>
      <c r="D1531" s="3">
        <v>44652</v>
      </c>
      <c r="E1531">
        <v>2</v>
      </c>
      <c r="F1531">
        <v>5.4657776834276843</v>
      </c>
      <c r="G1531">
        <v>5.7</v>
      </c>
      <c r="H1531">
        <v>0.23422231657231579</v>
      </c>
      <c r="I1531">
        <v>4.10916344863712</v>
      </c>
      <c r="J1531">
        <v>-0.23422231657231579</v>
      </c>
      <c r="K1531">
        <f>_xlfn.NORM.DIST(Table2[[#This Row],[Bias_RF]],AVERAGE(Table2[Bias_RF]),_xlfn.STDEV.P(Table2[Bias_RF]),FALSE)</f>
        <v>0.4618877737860288</v>
      </c>
      <c r="L1531">
        <f>VLOOKUP(Table2[[#This Row],[Key]],[1]!Table1[#Data],7,0)</f>
        <v>5.9124988750934202</v>
      </c>
      <c r="M1531">
        <f>VLOOKUP(Table2[[#This Row],[Key]],[1]!Table1[#Data],8,0)</f>
        <v>4.9666666666666597</v>
      </c>
      <c r="N1531">
        <f>Table2[[#This Row],[Auto Arima]]-Table2[[#This Row],[Actual]]</f>
        <v>0.21249887509342003</v>
      </c>
      <c r="O1531">
        <f>_xlfn.NORM.DIST(Table2[[#This Row],[Bias_Arima]],AVERAGE(Table2[Bias_Arima]),_xlfn.STDEV.P(Table2[Bias_Arima]),FALSE)</f>
        <v>0.54996550701470737</v>
      </c>
      <c r="P1531">
        <f>Table2[[#This Row],[WA]]-Table2[[#This Row],[Actual]]</f>
        <v>-0.7333333333333405</v>
      </c>
      <c r="Q1531">
        <f>_xlfn.NORM.DIST(Table2[[#This Row],[Bias_WA]],AVERAGE(Table2[Bias_WA]),_xlfn.STDEV.P(Table2[Bias_WA]),FALSE)</f>
        <v>0.69881636677069703</v>
      </c>
      <c r="R1531">
        <f>ABS(Table2[[#This Row],[Bias_Arima]])</f>
        <v>0.21249887509342003</v>
      </c>
      <c r="S1531">
        <f>ABS(Table2[[#This Row],[Bias_WA]])</f>
        <v>0.7333333333333405</v>
      </c>
    </row>
    <row r="1532" spans="1:19" x14ac:dyDescent="0.2">
      <c r="A153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overheidsdiensten2021420223</v>
      </c>
      <c r="B1532" t="s">
        <v>33</v>
      </c>
      <c r="C1532" s="3">
        <v>44470</v>
      </c>
      <c r="D1532" s="3">
        <v>44743</v>
      </c>
      <c r="E1532">
        <v>3</v>
      </c>
      <c r="F1532">
        <v>5.4657776834276843</v>
      </c>
      <c r="G1532">
        <v>5.5</v>
      </c>
      <c r="H1532">
        <v>3.422231657231567E-2</v>
      </c>
      <c r="I1532">
        <v>0.62222393767846673</v>
      </c>
      <c r="J1532">
        <v>-3.422231657231567E-2</v>
      </c>
      <c r="K1532">
        <f>_xlfn.NORM.DIST(Table2[[#This Row],[Bias_RF]],AVERAGE(Table2[Bias_RF]),_xlfn.STDEV.P(Table2[Bias_RF]),FALSE)</f>
        <v>0.37999880826627341</v>
      </c>
      <c r="L1532">
        <f>VLOOKUP(Table2[[#This Row],[Key]],[1]!Table1[#Data],7,0)</f>
        <v>5.8124988750934197</v>
      </c>
      <c r="M1532">
        <f>VLOOKUP(Table2[[#This Row],[Key]],[1]!Table1[#Data],8,0)</f>
        <v>4.8</v>
      </c>
      <c r="N1532">
        <f>Table2[[#This Row],[Auto Arima]]-Table2[[#This Row],[Actual]]</f>
        <v>0.31249887509341967</v>
      </c>
      <c r="O1532">
        <f>_xlfn.NORM.DIST(Table2[[#This Row],[Bias_Arima]],AVERAGE(Table2[Bias_Arima]),_xlfn.STDEV.P(Table2[Bias_Arima]),FALSE)</f>
        <v>0.48479916148842456</v>
      </c>
      <c r="P1532">
        <f>Table2[[#This Row],[WA]]-Table2[[#This Row],[Actual]]</f>
        <v>-0.70000000000000018</v>
      </c>
      <c r="Q1532">
        <f>_xlfn.NORM.DIST(Table2[[#This Row],[Bias_WA]],AVERAGE(Table2[Bias_WA]),_xlfn.STDEV.P(Table2[Bias_WA]),FALSE)</f>
        <v>0.70578855065157498</v>
      </c>
      <c r="R1532">
        <f>ABS(Table2[[#This Row],[Bias_Arima]])</f>
        <v>0.31249887509341967</v>
      </c>
      <c r="S1532">
        <f>ABS(Table2[[#This Row],[Bias_WA]])</f>
        <v>0.70000000000000018</v>
      </c>
    </row>
    <row r="1533" spans="1:19" x14ac:dyDescent="0.2">
      <c r="A153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overheidsdiensten2021420224</v>
      </c>
      <c r="B1533" t="s">
        <v>33</v>
      </c>
      <c r="C1533" s="3">
        <v>44470</v>
      </c>
      <c r="D1533" s="3">
        <v>44835</v>
      </c>
      <c r="E1533">
        <v>4</v>
      </c>
      <c r="F1533">
        <v>5.212560836385836</v>
      </c>
      <c r="G1533">
        <v>6.4</v>
      </c>
      <c r="H1533">
        <v>1.1874391636141639</v>
      </c>
      <c r="I1533">
        <v>18.55373693147132</v>
      </c>
      <c r="J1533">
        <v>-1.1874391636141639</v>
      </c>
      <c r="K1533">
        <f>_xlfn.NORM.DIST(Table2[[#This Row],[Bias_RF]],AVERAGE(Table2[Bias_RF]),_xlfn.STDEV.P(Table2[Bias_RF]),FALSE)</f>
        <v>0.41896293376279642</v>
      </c>
      <c r="L1533">
        <f>VLOOKUP(Table2[[#This Row],[Key]],[1]!Table1[#Data],7,0)</f>
        <v>6.6124988750934204</v>
      </c>
      <c r="M1533">
        <f>VLOOKUP(Table2[[#This Row],[Key]],[1]!Table1[#Data],8,0)</f>
        <v>5.43333333333333</v>
      </c>
      <c r="N1533">
        <f>Table2[[#This Row],[Auto Arima]]-Table2[[#This Row],[Actual]]</f>
        <v>0.21249887509342003</v>
      </c>
      <c r="O1533">
        <f>_xlfn.NORM.DIST(Table2[[#This Row],[Bias_Arima]],AVERAGE(Table2[Bias_Arima]),_xlfn.STDEV.P(Table2[Bias_Arima]),FALSE)</f>
        <v>0.54996550701470737</v>
      </c>
      <c r="P1533">
        <f>Table2[[#This Row],[WA]]-Table2[[#This Row],[Actual]]</f>
        <v>-0.96666666666667034</v>
      </c>
      <c r="Q1533">
        <f>_xlfn.NORM.DIST(Table2[[#This Row],[Bias_WA]],AVERAGE(Table2[Bias_WA]),_xlfn.STDEV.P(Table2[Bias_WA]),FALSE)</f>
        <v>0.59032583876504263</v>
      </c>
      <c r="R1533">
        <f>ABS(Table2[[#This Row],[Bias_Arima]])</f>
        <v>0.21249887509342003</v>
      </c>
      <c r="S1533">
        <f>ABS(Table2[[#This Row],[Bias_WA]])</f>
        <v>0.96666666666667034</v>
      </c>
    </row>
    <row r="1534" spans="1:19" x14ac:dyDescent="0.2">
      <c r="A153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overheidsdiensten2021420231</v>
      </c>
      <c r="B1534" t="s">
        <v>33</v>
      </c>
      <c r="C1534" s="3">
        <v>44470</v>
      </c>
      <c r="D1534" s="3">
        <v>44927</v>
      </c>
      <c r="E1534">
        <v>5</v>
      </c>
      <c r="F1534">
        <v>5.5557506993006998</v>
      </c>
      <c r="G1534">
        <v>6.6</v>
      </c>
      <c r="H1534">
        <v>1.0442493006993001</v>
      </c>
      <c r="I1534">
        <v>15.82195910150455</v>
      </c>
      <c r="J1534">
        <v>-1.0442493006993001</v>
      </c>
      <c r="K1534">
        <f>_xlfn.NORM.DIST(Table2[[#This Row],[Bias_RF]],AVERAGE(Table2[Bias_RF]),_xlfn.STDEV.P(Table2[Bias_RF]),FALSE)</f>
        <v>0.47383860163612984</v>
      </c>
      <c r="L1534">
        <f>VLOOKUP(Table2[[#This Row],[Key]],[1]!Table1[#Data],7,0)</f>
        <v>5.90581696274241</v>
      </c>
      <c r="M1534">
        <f>VLOOKUP(Table2[[#This Row],[Key]],[1]!Table1[#Data],8,0)</f>
        <v>5.8</v>
      </c>
      <c r="N1534">
        <f>Table2[[#This Row],[Auto Arima]]-Table2[[#This Row],[Actual]]</f>
        <v>-0.69418303725758967</v>
      </c>
      <c r="O1534">
        <f>_xlfn.NORM.DIST(Table2[[#This Row],[Bias_Arima]],AVERAGE(Table2[Bias_Arima]),_xlfn.STDEV.P(Table2[Bias_Arima]),FALSE)</f>
        <v>0.45662930902652427</v>
      </c>
      <c r="P1534">
        <f>Table2[[#This Row],[WA]]-Table2[[#This Row],[Actual]]</f>
        <v>-0.79999999999999982</v>
      </c>
      <c r="Q1534">
        <f>_xlfn.NORM.DIST(Table2[[#This Row],[Bias_WA]],AVERAGE(Table2[Bias_WA]),_xlfn.STDEV.P(Table2[Bias_WA]),FALSE)</f>
        <v>0.67783368585837855</v>
      </c>
      <c r="R1534">
        <f>ABS(Table2[[#This Row],[Bias_Arima]])</f>
        <v>0.69418303725758967</v>
      </c>
      <c r="S1534">
        <f>ABS(Table2[[#This Row],[Bias_WA]])</f>
        <v>0.79999999999999982</v>
      </c>
    </row>
    <row r="1535" spans="1:19" x14ac:dyDescent="0.2">
      <c r="A153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overheidsdiensten2021420232</v>
      </c>
      <c r="B1535" t="s">
        <v>33</v>
      </c>
      <c r="C1535" s="3">
        <v>44470</v>
      </c>
      <c r="D1535" s="3">
        <v>45017</v>
      </c>
      <c r="E1535">
        <v>6</v>
      </c>
      <c r="F1535">
        <v>5.3469414821289822</v>
      </c>
      <c r="G1535">
        <v>5.6</v>
      </c>
      <c r="H1535">
        <v>0.25305851787101741</v>
      </c>
      <c r="I1535">
        <v>4.5189021048395972</v>
      </c>
      <c r="J1535">
        <v>-0.25305851787101741</v>
      </c>
      <c r="K1535">
        <f>_xlfn.NORM.DIST(Table2[[#This Row],[Bias_RF]],AVERAGE(Table2[Bias_RF]),_xlfn.STDEV.P(Table2[Bias_RF]),FALSE)</f>
        <v>0.46864624125426085</v>
      </c>
      <c r="L1535">
        <f>VLOOKUP(Table2[[#This Row],[Key]],[1]!Table1[#Data],7,0)</f>
        <v>6.69717343035013</v>
      </c>
      <c r="M1535">
        <f>VLOOKUP(Table2[[#This Row],[Key]],[1]!Table1[#Data],8,0)</f>
        <v>4.9666666666666597</v>
      </c>
      <c r="N1535">
        <f>Table2[[#This Row],[Auto Arima]]-Table2[[#This Row],[Actual]]</f>
        <v>1.0971734303501304</v>
      </c>
      <c r="O1535">
        <f>_xlfn.NORM.DIST(Table2[[#This Row],[Bias_Arima]],AVERAGE(Table2[Bias_Arima]),_xlfn.STDEV.P(Table2[Bias_Arima]),FALSE)</f>
        <v>6.5559008450017373E-2</v>
      </c>
      <c r="P1535">
        <f>Table2[[#This Row],[WA]]-Table2[[#This Row],[Actual]]</f>
        <v>-0.63333333333333997</v>
      </c>
      <c r="Q1535">
        <f>_xlfn.NORM.DIST(Table2[[#This Row],[Bias_WA]],AVERAGE(Table2[Bias_WA]),_xlfn.STDEV.P(Table2[Bias_WA]),FALSE)</f>
        <v>0.71232937309261235</v>
      </c>
      <c r="R1535">
        <f>ABS(Table2[[#This Row],[Bias_Arima]])</f>
        <v>1.0971734303501304</v>
      </c>
      <c r="S1535">
        <f>ABS(Table2[[#This Row],[Bias_WA]])</f>
        <v>0.63333333333333997</v>
      </c>
    </row>
    <row r="1536" spans="1:19" x14ac:dyDescent="0.2">
      <c r="A153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overheidsdiensten2021420233</v>
      </c>
      <c r="B1536" t="s">
        <v>33</v>
      </c>
      <c r="C1536" s="3">
        <v>44470</v>
      </c>
      <c r="D1536" s="3">
        <v>45108</v>
      </c>
      <c r="E1536">
        <v>7</v>
      </c>
      <c r="F1536">
        <v>5.3469414821289822</v>
      </c>
      <c r="G1536">
        <v>5.5</v>
      </c>
      <c r="H1536">
        <v>0.15305851787101779</v>
      </c>
      <c r="I1536">
        <v>2.782882143109414</v>
      </c>
      <c r="J1536">
        <v>-0.15305851787101779</v>
      </c>
      <c r="K1536">
        <f>_xlfn.NORM.DIST(Table2[[#This Row],[Bias_RF]],AVERAGE(Table2[Bias_RF]),_xlfn.STDEV.P(Table2[Bias_RF]),FALSE)</f>
        <v>0.43058369637948479</v>
      </c>
      <c r="L1536">
        <f>VLOOKUP(Table2[[#This Row],[Key]],[1]!Table1[#Data],7,0)</f>
        <v>6.5971734303501304</v>
      </c>
      <c r="M1536">
        <f>VLOOKUP(Table2[[#This Row],[Key]],[1]!Table1[#Data],8,0)</f>
        <v>4.8</v>
      </c>
      <c r="N1536">
        <f>Table2[[#This Row],[Auto Arima]]-Table2[[#This Row],[Actual]]</f>
        <v>1.0971734303501304</v>
      </c>
      <c r="O1536">
        <f>_xlfn.NORM.DIST(Table2[[#This Row],[Bias_Arima]],AVERAGE(Table2[Bias_Arima]),_xlfn.STDEV.P(Table2[Bias_Arima]),FALSE)</f>
        <v>6.5559008450017373E-2</v>
      </c>
      <c r="P1536">
        <f>Table2[[#This Row],[WA]]-Table2[[#This Row],[Actual]]</f>
        <v>-0.70000000000000018</v>
      </c>
      <c r="Q1536">
        <f>_xlfn.NORM.DIST(Table2[[#This Row],[Bias_WA]],AVERAGE(Table2[Bias_WA]),_xlfn.STDEV.P(Table2[Bias_WA]),FALSE)</f>
        <v>0.70578855065157498</v>
      </c>
      <c r="R1536">
        <f>ABS(Table2[[#This Row],[Bias_Arima]])</f>
        <v>1.0971734303501304</v>
      </c>
      <c r="S1536">
        <f>ABS(Table2[[#This Row],[Bias_WA]])</f>
        <v>0.70000000000000018</v>
      </c>
    </row>
    <row r="1537" spans="1:19" x14ac:dyDescent="0.2">
      <c r="A153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overheidsdiensten2021420234</v>
      </c>
      <c r="B1537" t="s">
        <v>33</v>
      </c>
      <c r="C1537" s="3">
        <v>44470</v>
      </c>
      <c r="D1537" s="3">
        <v>45200</v>
      </c>
      <c r="E1537">
        <v>8</v>
      </c>
      <c r="F1537">
        <v>5.7180865218115224</v>
      </c>
      <c r="G1537">
        <v>6.5</v>
      </c>
      <c r="H1537">
        <v>0.78191347818847845</v>
      </c>
      <c r="I1537">
        <v>12.02943812597659</v>
      </c>
      <c r="J1537">
        <v>-0.78191347818847845</v>
      </c>
      <c r="K1537">
        <f>_xlfn.NORM.DIST(Table2[[#This Row],[Bias_RF]],AVERAGE(Table2[Bias_RF]),_xlfn.STDEV.P(Table2[Bias_RF]),FALSE)</f>
        <v>0.53749179904043654</v>
      </c>
      <c r="L1537">
        <f>VLOOKUP(Table2[[#This Row],[Key]],[1]!Table1[#Data],7,0)</f>
        <v>7.3971734303501302</v>
      </c>
      <c r="M1537">
        <f>VLOOKUP(Table2[[#This Row],[Key]],[1]!Table1[#Data],8,0)</f>
        <v>5.43333333333333</v>
      </c>
      <c r="N1537">
        <f>Table2[[#This Row],[Auto Arima]]-Table2[[#This Row],[Actual]]</f>
        <v>0.8971734303501302</v>
      </c>
      <c r="O1537">
        <f>_xlfn.NORM.DIST(Table2[[#This Row],[Bias_Arima]],AVERAGE(Table2[Bias_Arima]),_xlfn.STDEV.P(Table2[Bias_Arima]),FALSE)</f>
        <v>0.12944337058216046</v>
      </c>
      <c r="P1537">
        <f>Table2[[#This Row],[WA]]-Table2[[#This Row],[Actual]]</f>
        <v>-1.06666666666667</v>
      </c>
      <c r="Q1537">
        <f>_xlfn.NORM.DIST(Table2[[#This Row],[Bias_WA]],AVERAGE(Table2[Bias_WA]),_xlfn.STDEV.P(Table2[Bias_WA]),FALSE)</f>
        <v>0.5207216418264351</v>
      </c>
      <c r="R1537">
        <f>ABS(Table2[[#This Row],[Bias_Arima]])</f>
        <v>0.8971734303501302</v>
      </c>
      <c r="S1537">
        <f>ABS(Table2[[#This Row],[Bias_WA]])</f>
        <v>1.06666666666667</v>
      </c>
    </row>
    <row r="1538" spans="1:19" x14ac:dyDescent="0.2">
      <c r="A153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overheidsdiensten2022120222</v>
      </c>
      <c r="B1538" t="s">
        <v>33</v>
      </c>
      <c r="C1538" s="3">
        <v>44562</v>
      </c>
      <c r="D1538" s="3">
        <v>44652</v>
      </c>
      <c r="E1538">
        <v>1</v>
      </c>
      <c r="F1538">
        <v>5.8364229617604613</v>
      </c>
      <c r="G1538">
        <v>5.7</v>
      </c>
      <c r="H1538">
        <v>0.13642296176046109</v>
      </c>
      <c r="I1538">
        <v>2.3933852940431768</v>
      </c>
      <c r="J1538">
        <v>0.13642296176046109</v>
      </c>
      <c r="K1538">
        <f>_xlfn.NORM.DIST(Table2[[#This Row],[Bias_RF]],AVERAGE(Table2[Bias_RF]),_xlfn.STDEV.P(Table2[Bias_RF]),FALSE)</f>
        <v>0.3032413152905542</v>
      </c>
      <c r="L1538">
        <f>VLOOKUP(Table2[[#This Row],[Key]],[1]!Table1[#Data],7,0)</f>
        <v>5.4351886375321996</v>
      </c>
      <c r="M1538">
        <f>VLOOKUP(Table2[[#This Row],[Key]],[1]!Table1[#Data],8,0)</f>
        <v>4.9666666666666597</v>
      </c>
      <c r="N1538">
        <f>Table2[[#This Row],[Auto Arima]]-Table2[[#This Row],[Actual]]</f>
        <v>-0.26481136246780057</v>
      </c>
      <c r="O1538">
        <f>_xlfn.NORM.DIST(Table2[[#This Row],[Bias_Arima]],AVERAGE(Table2[Bias_Arima]),_xlfn.STDEV.P(Table2[Bias_Arima]),FALSE)</f>
        <v>0.67214089373482555</v>
      </c>
      <c r="P1538">
        <f>Table2[[#This Row],[WA]]-Table2[[#This Row],[Actual]]</f>
        <v>-0.7333333333333405</v>
      </c>
      <c r="Q1538">
        <f>_xlfn.NORM.DIST(Table2[[#This Row],[Bias_WA]],AVERAGE(Table2[Bias_WA]),_xlfn.STDEV.P(Table2[Bias_WA]),FALSE)</f>
        <v>0.69881636677069703</v>
      </c>
      <c r="R1538">
        <f>ABS(Table2[[#This Row],[Bias_Arima]])</f>
        <v>0.26481136246780057</v>
      </c>
      <c r="S1538">
        <f>ABS(Table2[[#This Row],[Bias_WA]])</f>
        <v>0.7333333333333405</v>
      </c>
    </row>
    <row r="1539" spans="1:19" x14ac:dyDescent="0.2">
      <c r="A153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overheidsdiensten2022120223</v>
      </c>
      <c r="B1539" t="s">
        <v>33</v>
      </c>
      <c r="C1539" s="3">
        <v>44562</v>
      </c>
      <c r="D1539" s="3">
        <v>44743</v>
      </c>
      <c r="E1539">
        <v>2</v>
      </c>
      <c r="F1539">
        <v>5.8364229617604613</v>
      </c>
      <c r="G1539">
        <v>5.5</v>
      </c>
      <c r="H1539">
        <v>0.33642296176046133</v>
      </c>
      <c r="I1539">
        <v>6.1167811229174784</v>
      </c>
      <c r="J1539">
        <v>0.33642296176046133</v>
      </c>
      <c r="K1539">
        <f>_xlfn.NORM.DIST(Table2[[#This Row],[Bias_RF]],AVERAGE(Table2[Bias_RF]),_xlfn.STDEV.P(Table2[Bias_RF]),FALSE)</f>
        <v>0.21719043778818542</v>
      </c>
      <c r="L1539">
        <f>VLOOKUP(Table2[[#This Row],[Key]],[1]!Table1[#Data],7,0)</f>
        <v>5.2986177282884102</v>
      </c>
      <c r="M1539">
        <f>VLOOKUP(Table2[[#This Row],[Key]],[1]!Table1[#Data],8,0)</f>
        <v>4.8</v>
      </c>
      <c r="N1539">
        <f>Table2[[#This Row],[Auto Arima]]-Table2[[#This Row],[Actual]]</f>
        <v>-0.20138227171158984</v>
      </c>
      <c r="O1539">
        <f>_xlfn.NORM.DIST(Table2[[#This Row],[Bias_Arima]],AVERAGE(Table2[Bias_Arima]),_xlfn.STDEV.P(Table2[Bias_Arima]),FALSE)</f>
        <v>0.67996935177885254</v>
      </c>
      <c r="P1539">
        <f>Table2[[#This Row],[WA]]-Table2[[#This Row],[Actual]]</f>
        <v>-0.70000000000000018</v>
      </c>
      <c r="Q1539">
        <f>_xlfn.NORM.DIST(Table2[[#This Row],[Bias_WA]],AVERAGE(Table2[Bias_WA]),_xlfn.STDEV.P(Table2[Bias_WA]),FALSE)</f>
        <v>0.70578855065157498</v>
      </c>
      <c r="R1539">
        <f>ABS(Table2[[#This Row],[Bias_Arima]])</f>
        <v>0.20138227171158984</v>
      </c>
      <c r="S1539">
        <f>ABS(Table2[[#This Row],[Bias_WA]])</f>
        <v>0.70000000000000018</v>
      </c>
    </row>
    <row r="1540" spans="1:19" x14ac:dyDescent="0.2">
      <c r="A154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overheidsdiensten2022120224</v>
      </c>
      <c r="B1540" t="s">
        <v>33</v>
      </c>
      <c r="C1540" s="3">
        <v>44562</v>
      </c>
      <c r="D1540" s="3">
        <v>44835</v>
      </c>
      <c r="E1540">
        <v>3</v>
      </c>
      <c r="F1540">
        <v>5.3943650793650786</v>
      </c>
      <c r="G1540">
        <v>6.4</v>
      </c>
      <c r="H1540">
        <v>1.0056349206349211</v>
      </c>
      <c r="I1540">
        <v>15.71304563492064</v>
      </c>
      <c r="J1540">
        <v>-1.0056349206349211</v>
      </c>
      <c r="K1540">
        <f>_xlfn.NORM.DIST(Table2[[#This Row],[Bias_RF]],AVERAGE(Table2[Bias_RF]),_xlfn.STDEV.P(Table2[Bias_RF]),FALSE)</f>
        <v>0.48662619836905557</v>
      </c>
      <c r="L1540">
        <f>VLOOKUP(Table2[[#This Row],[Key]],[1]!Table1[#Data],7,0)</f>
        <v>5.9311695042519297</v>
      </c>
      <c r="M1540">
        <f>VLOOKUP(Table2[[#This Row],[Key]],[1]!Table1[#Data],8,0)</f>
        <v>5.43333333333333</v>
      </c>
      <c r="N1540">
        <f>Table2[[#This Row],[Auto Arima]]-Table2[[#This Row],[Actual]]</f>
        <v>-0.46883049574807067</v>
      </c>
      <c r="O1540">
        <f>_xlfn.NORM.DIST(Table2[[#This Row],[Bias_Arima]],AVERAGE(Table2[Bias_Arima]),_xlfn.STDEV.P(Table2[Bias_Arima]),FALSE)</f>
        <v>0.59809106995544381</v>
      </c>
      <c r="P1540">
        <f>Table2[[#This Row],[WA]]-Table2[[#This Row],[Actual]]</f>
        <v>-0.96666666666667034</v>
      </c>
      <c r="Q1540">
        <f>_xlfn.NORM.DIST(Table2[[#This Row],[Bias_WA]],AVERAGE(Table2[Bias_WA]),_xlfn.STDEV.P(Table2[Bias_WA]),FALSE)</f>
        <v>0.59032583876504263</v>
      </c>
      <c r="R1540">
        <f>ABS(Table2[[#This Row],[Bias_Arima]])</f>
        <v>0.46883049574807067</v>
      </c>
      <c r="S1540">
        <f>ABS(Table2[[#This Row],[Bias_WA]])</f>
        <v>0.96666666666667034</v>
      </c>
    </row>
    <row r="1541" spans="1:19" x14ac:dyDescent="0.2">
      <c r="A154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overheidsdiensten2022120231</v>
      </c>
      <c r="B1541" t="s">
        <v>33</v>
      </c>
      <c r="C1541" s="3">
        <v>44562</v>
      </c>
      <c r="D1541" s="3">
        <v>44927</v>
      </c>
      <c r="E1541">
        <v>4</v>
      </c>
      <c r="F1541">
        <v>5.7735257242757232</v>
      </c>
      <c r="G1541">
        <v>6.6</v>
      </c>
      <c r="H1541">
        <v>0.82647427572427645</v>
      </c>
      <c r="I1541">
        <v>12.522337510973889</v>
      </c>
      <c r="J1541">
        <v>-0.82647427572427645</v>
      </c>
      <c r="K1541">
        <f>_xlfn.NORM.DIST(Table2[[#This Row],[Bias_RF]],AVERAGE(Table2[Bias_RF]),_xlfn.STDEV.P(Table2[Bias_RF]),FALSE)</f>
        <v>0.53090074620797545</v>
      </c>
      <c r="L1541">
        <f>VLOOKUP(Table2[[#This Row],[Key]],[1]!Table1[#Data],7,0)</f>
        <v>6.4365855920586403</v>
      </c>
      <c r="M1541">
        <f>VLOOKUP(Table2[[#This Row],[Key]],[1]!Table1[#Data],8,0)</f>
        <v>6</v>
      </c>
      <c r="N1541">
        <f>Table2[[#This Row],[Auto Arima]]-Table2[[#This Row],[Actual]]</f>
        <v>-0.16341440794135931</v>
      </c>
      <c r="O1541">
        <f>_xlfn.NORM.DIST(Table2[[#This Row],[Bias_Arima]],AVERAGE(Table2[Bias_Arima]),_xlfn.STDEV.P(Table2[Bias_Arima]),FALSE)</f>
        <v>0.68087011154681099</v>
      </c>
      <c r="P1541">
        <f>Table2[[#This Row],[WA]]-Table2[[#This Row],[Actual]]</f>
        <v>-0.59999999999999964</v>
      </c>
      <c r="Q1541">
        <f>_xlfn.NORM.DIST(Table2[[#This Row],[Bias_WA]],AVERAGE(Table2[Bias_WA]),_xlfn.STDEV.P(Table2[Bias_WA]),FALSE)</f>
        <v>0.71182880125825776</v>
      </c>
      <c r="R1541">
        <f>ABS(Table2[[#This Row],[Bias_Arima]])</f>
        <v>0.16341440794135931</v>
      </c>
      <c r="S1541">
        <f>ABS(Table2[[#This Row],[Bias_WA]])</f>
        <v>0.59999999999999964</v>
      </c>
    </row>
    <row r="1542" spans="1:19" x14ac:dyDescent="0.2">
      <c r="A154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overheidsdiensten2022120232</v>
      </c>
      <c r="B1542" t="s">
        <v>33</v>
      </c>
      <c r="C1542" s="3">
        <v>44562</v>
      </c>
      <c r="D1542" s="3">
        <v>45017</v>
      </c>
      <c r="E1542">
        <v>5</v>
      </c>
      <c r="F1542">
        <v>5.3407677489177487</v>
      </c>
      <c r="G1542">
        <v>5.6</v>
      </c>
      <c r="H1542">
        <v>0.2592322510822509</v>
      </c>
      <c r="I1542">
        <v>4.6291473407544803</v>
      </c>
      <c r="J1542">
        <v>-0.2592322510822509</v>
      </c>
      <c r="K1542">
        <f>_xlfn.NORM.DIST(Table2[[#This Row],[Bias_RF]],AVERAGE(Table2[Bias_RF]),_xlfn.STDEV.P(Table2[Bias_RF]),FALSE)</f>
        <v>0.47081487182882659</v>
      </c>
      <c r="L1542">
        <f>VLOOKUP(Table2[[#This Row],[Key]],[1]!Table1[#Data],7,0)</f>
        <v>5.4828034976136903</v>
      </c>
      <c r="M1542">
        <f>VLOOKUP(Table2[[#This Row],[Key]],[1]!Table1[#Data],8,0)</f>
        <v>4.9666666666666597</v>
      </c>
      <c r="N1542">
        <f>Table2[[#This Row],[Auto Arima]]-Table2[[#This Row],[Actual]]</f>
        <v>-0.1171965023863093</v>
      </c>
      <c r="O1542">
        <f>_xlfn.NORM.DIST(Table2[[#This Row],[Bias_Arima]],AVERAGE(Table2[Bias_Arima]),_xlfn.STDEV.P(Table2[Bias_Arima]),FALSE)</f>
        <v>0.67811410197598576</v>
      </c>
      <c r="P1542">
        <f>Table2[[#This Row],[WA]]-Table2[[#This Row],[Actual]]</f>
        <v>-0.63333333333333997</v>
      </c>
      <c r="Q1542">
        <f>_xlfn.NORM.DIST(Table2[[#This Row],[Bias_WA]],AVERAGE(Table2[Bias_WA]),_xlfn.STDEV.P(Table2[Bias_WA]),FALSE)</f>
        <v>0.71232937309261235</v>
      </c>
      <c r="R1542">
        <f>ABS(Table2[[#This Row],[Bias_Arima]])</f>
        <v>0.1171965023863093</v>
      </c>
      <c r="S1542">
        <f>ABS(Table2[[#This Row],[Bias_WA]])</f>
        <v>0.63333333333333997</v>
      </c>
    </row>
    <row r="1543" spans="1:19" x14ac:dyDescent="0.2">
      <c r="A154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overheidsdiensten2022120233</v>
      </c>
      <c r="B1543" t="s">
        <v>33</v>
      </c>
      <c r="C1543" s="3">
        <v>44562</v>
      </c>
      <c r="D1543" s="3">
        <v>45108</v>
      </c>
      <c r="E1543">
        <v>6</v>
      </c>
      <c r="F1543">
        <v>5.3407677489177487</v>
      </c>
      <c r="G1543">
        <v>5.5</v>
      </c>
      <c r="H1543">
        <v>0.15923225108225131</v>
      </c>
      <c r="I1543">
        <v>2.8951318378591142</v>
      </c>
      <c r="J1543">
        <v>-0.15923225108225131</v>
      </c>
      <c r="K1543">
        <f>_xlfn.NORM.DIST(Table2[[#This Row],[Bias_RF]],AVERAGE(Table2[Bias_RF]),_xlfn.STDEV.P(Table2[Bias_RF]),FALSE)</f>
        <v>0.43307581233028863</v>
      </c>
      <c r="L1543">
        <f>VLOOKUP(Table2[[#This Row],[Key]],[1]!Table1[#Data],7,0)</f>
        <v>5.3462325883699</v>
      </c>
      <c r="M1543">
        <f>VLOOKUP(Table2[[#This Row],[Key]],[1]!Table1[#Data],8,0)</f>
        <v>4.8</v>
      </c>
      <c r="N1543">
        <f>Table2[[#This Row],[Auto Arima]]-Table2[[#This Row],[Actual]]</f>
        <v>-0.15376741163009999</v>
      </c>
      <c r="O1543">
        <f>_xlfn.NORM.DIST(Table2[[#This Row],[Bias_Arima]],AVERAGE(Table2[Bias_Arima]),_xlfn.STDEV.P(Table2[Bias_Arima]),FALSE)</f>
        <v>0.68064361498182879</v>
      </c>
      <c r="P1543">
        <f>Table2[[#This Row],[WA]]-Table2[[#This Row],[Actual]]</f>
        <v>-0.70000000000000018</v>
      </c>
      <c r="Q1543">
        <f>_xlfn.NORM.DIST(Table2[[#This Row],[Bias_WA]],AVERAGE(Table2[Bias_WA]),_xlfn.STDEV.P(Table2[Bias_WA]),FALSE)</f>
        <v>0.70578855065157498</v>
      </c>
      <c r="R1543">
        <f>ABS(Table2[[#This Row],[Bias_Arima]])</f>
        <v>0.15376741163009999</v>
      </c>
      <c r="S1543">
        <f>ABS(Table2[[#This Row],[Bias_WA]])</f>
        <v>0.70000000000000018</v>
      </c>
    </row>
    <row r="1544" spans="1:19" x14ac:dyDescent="0.2">
      <c r="A154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overheidsdiensten2022120234</v>
      </c>
      <c r="B1544" t="s">
        <v>33</v>
      </c>
      <c r="C1544" s="3">
        <v>44562</v>
      </c>
      <c r="D1544" s="3">
        <v>45200</v>
      </c>
      <c r="E1544">
        <v>7</v>
      </c>
      <c r="F1544">
        <v>5.8312198773448767</v>
      </c>
      <c r="G1544">
        <v>6.5</v>
      </c>
      <c r="H1544">
        <v>0.66878012265512332</v>
      </c>
      <c r="I1544">
        <v>10.28892496392497</v>
      </c>
      <c r="J1544">
        <v>-0.66878012265512332</v>
      </c>
      <c r="K1544">
        <f>_xlfn.NORM.DIST(Table2[[#This Row],[Bias_RF]],AVERAGE(Table2[Bias_RF]),_xlfn.STDEV.P(Table2[Bias_RF]),FALSE)</f>
        <v>0.54542243690758807</v>
      </c>
      <c r="L1544">
        <f>VLOOKUP(Table2[[#This Row],[Key]],[1]!Table1[#Data],7,0)</f>
        <v>5.9787843643334204</v>
      </c>
      <c r="M1544">
        <f>VLOOKUP(Table2[[#This Row],[Key]],[1]!Table1[#Data],8,0)</f>
        <v>5.43333333333333</v>
      </c>
      <c r="N1544">
        <f>Table2[[#This Row],[Auto Arima]]-Table2[[#This Row],[Actual]]</f>
        <v>-0.52121563566657958</v>
      </c>
      <c r="O1544">
        <f>_xlfn.NORM.DIST(Table2[[#This Row],[Bias_Arima]],AVERAGE(Table2[Bias_Arima]),_xlfn.STDEV.P(Table2[Bias_Arima]),FALSE)</f>
        <v>0.56918602720970446</v>
      </c>
      <c r="P1544">
        <f>Table2[[#This Row],[WA]]-Table2[[#This Row],[Actual]]</f>
        <v>-1.06666666666667</v>
      </c>
      <c r="Q1544">
        <f>_xlfn.NORM.DIST(Table2[[#This Row],[Bias_WA]],AVERAGE(Table2[Bias_WA]),_xlfn.STDEV.P(Table2[Bias_WA]),FALSE)</f>
        <v>0.5207216418264351</v>
      </c>
      <c r="R1544">
        <f>ABS(Table2[[#This Row],[Bias_Arima]])</f>
        <v>0.52121563566657958</v>
      </c>
      <c r="S1544">
        <f>ABS(Table2[[#This Row],[Bias_WA]])</f>
        <v>1.06666666666667</v>
      </c>
    </row>
    <row r="1545" spans="1:19" x14ac:dyDescent="0.2">
      <c r="A154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overheidsdiensten2022120241</v>
      </c>
      <c r="B1545" t="s">
        <v>33</v>
      </c>
      <c r="C1545" s="3">
        <v>44562</v>
      </c>
      <c r="D1545" s="3">
        <v>45292</v>
      </c>
      <c r="E1545">
        <v>8</v>
      </c>
      <c r="F1545">
        <v>5.771853210678211</v>
      </c>
      <c r="G1545">
        <v>6.5</v>
      </c>
      <c r="H1545">
        <v>0.728146789321789</v>
      </c>
      <c r="I1545">
        <v>11.20225829725829</v>
      </c>
      <c r="J1545">
        <v>-0.728146789321789</v>
      </c>
      <c r="K1545">
        <f>_xlfn.NORM.DIST(Table2[[#This Row],[Bias_RF]],AVERAGE(Table2[Bias_RF]),_xlfn.STDEV.P(Table2[Bias_RF]),FALSE)</f>
        <v>0.54286386064039172</v>
      </c>
      <c r="L1545">
        <f>VLOOKUP(Table2[[#This Row],[Key]],[1]!Table1[#Data],7,0)</f>
        <v>6.4407314297051199</v>
      </c>
      <c r="M1545">
        <f>VLOOKUP(Table2[[#This Row],[Key]],[1]!Table1[#Data],8,0)</f>
        <v>6</v>
      </c>
      <c r="N1545">
        <f>Table2[[#This Row],[Auto Arima]]-Table2[[#This Row],[Actual]]</f>
        <v>-5.9268570294880085E-2</v>
      </c>
      <c r="O1545">
        <f>_xlfn.NORM.DIST(Table2[[#This Row],[Bias_Arima]],AVERAGE(Table2[Bias_Arima]),_xlfn.STDEV.P(Table2[Bias_Arima]),FALSE)</f>
        <v>0.66877275267777692</v>
      </c>
      <c r="P1545">
        <f>Table2[[#This Row],[WA]]-Table2[[#This Row],[Actual]]</f>
        <v>-0.5</v>
      </c>
      <c r="Q1545">
        <f>_xlfn.NORM.DIST(Table2[[#This Row],[Bias_WA]],AVERAGE(Table2[Bias_WA]),_xlfn.STDEV.P(Table2[Bias_WA]),FALSE)</f>
        <v>0.69538607388356477</v>
      </c>
      <c r="R1545">
        <f>ABS(Table2[[#This Row],[Bias_Arima]])</f>
        <v>5.9268570294880085E-2</v>
      </c>
      <c r="S1545">
        <f>ABS(Table2[[#This Row],[Bias_WA]])</f>
        <v>0.5</v>
      </c>
    </row>
    <row r="1546" spans="1:19" x14ac:dyDescent="0.2">
      <c r="A154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overheidsdiensten2022220223</v>
      </c>
      <c r="B1546" t="s">
        <v>33</v>
      </c>
      <c r="C1546" s="3">
        <v>44652</v>
      </c>
      <c r="D1546" s="3">
        <v>44743</v>
      </c>
      <c r="E1546">
        <v>1</v>
      </c>
      <c r="F1546">
        <v>5.8841126831501844</v>
      </c>
      <c r="G1546">
        <v>5.5</v>
      </c>
      <c r="H1546">
        <v>0.38411268315018349</v>
      </c>
      <c r="I1546">
        <v>6.9838669663669739</v>
      </c>
      <c r="J1546">
        <v>0.38411268315018349</v>
      </c>
      <c r="K1546">
        <f>_xlfn.NORM.DIST(Table2[[#This Row],[Bias_RF]],AVERAGE(Table2[Bias_RF]),_xlfn.STDEV.P(Table2[Bias_RF]),FALSE)</f>
        <v>0.19837288250664364</v>
      </c>
      <c r="L1546">
        <f>VLOOKUP(Table2[[#This Row],[Key]],[1]!Table1[#Data],7,0)</f>
        <v>5.3365286073893099</v>
      </c>
      <c r="M1546">
        <f>VLOOKUP(Table2[[#This Row],[Key]],[1]!Table1[#Data],8,0)</f>
        <v>4.8</v>
      </c>
      <c r="N1546">
        <f>Table2[[#This Row],[Auto Arima]]-Table2[[#This Row],[Actual]]</f>
        <v>-0.1634713926106901</v>
      </c>
      <c r="O1546">
        <f>_xlfn.NORM.DIST(Table2[[#This Row],[Bias_Arima]],AVERAGE(Table2[Bias_Arima]),_xlfn.STDEV.P(Table2[Bias_Arima]),FALSE)</f>
        <v>0.68087090126228711</v>
      </c>
      <c r="P1546">
        <f>Table2[[#This Row],[WA]]-Table2[[#This Row],[Actual]]</f>
        <v>-0.70000000000000018</v>
      </c>
      <c r="Q1546">
        <f>_xlfn.NORM.DIST(Table2[[#This Row],[Bias_WA]],AVERAGE(Table2[Bias_WA]),_xlfn.STDEV.P(Table2[Bias_WA]),FALSE)</f>
        <v>0.70578855065157498</v>
      </c>
      <c r="R1546">
        <f>ABS(Table2[[#This Row],[Bias_Arima]])</f>
        <v>0.1634713926106901</v>
      </c>
      <c r="S1546">
        <f>ABS(Table2[[#This Row],[Bias_WA]])</f>
        <v>0.70000000000000018</v>
      </c>
    </row>
    <row r="1547" spans="1:19" x14ac:dyDescent="0.2">
      <c r="A154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overheidsdiensten2022220224</v>
      </c>
      <c r="B1547" t="s">
        <v>33</v>
      </c>
      <c r="C1547" s="3">
        <v>44652</v>
      </c>
      <c r="D1547" s="3">
        <v>44835</v>
      </c>
      <c r="E1547">
        <v>2</v>
      </c>
      <c r="F1547">
        <v>5.4508503815628817</v>
      </c>
      <c r="G1547">
        <v>6.4</v>
      </c>
      <c r="H1547">
        <v>0.94914961843711865</v>
      </c>
      <c r="I1547">
        <v>14.830462788079981</v>
      </c>
      <c r="J1547">
        <v>-0.94914961843711865</v>
      </c>
      <c r="K1547">
        <f>_xlfn.NORM.DIST(Table2[[#This Row],[Bias_RF]],AVERAGE(Table2[Bias_RF]),_xlfn.STDEV.P(Table2[Bias_RF]),FALSE)</f>
        <v>0.50342171787433676</v>
      </c>
      <c r="L1547">
        <f>VLOOKUP(Table2[[#This Row],[Key]],[1]!Table1[#Data],7,0)</f>
        <v>5.9692147615833102</v>
      </c>
      <c r="M1547">
        <f>VLOOKUP(Table2[[#This Row],[Key]],[1]!Table1[#Data],8,0)</f>
        <v>5.43333333333333</v>
      </c>
      <c r="N1547">
        <f>Table2[[#This Row],[Auto Arima]]-Table2[[#This Row],[Actual]]</f>
        <v>-0.43078523841669014</v>
      </c>
      <c r="O1547">
        <f>_xlfn.NORM.DIST(Table2[[#This Row],[Bias_Arima]],AVERAGE(Table2[Bias_Arima]),_xlfn.STDEV.P(Table2[Bias_Arima]),FALSE)</f>
        <v>0.61690035132223842</v>
      </c>
      <c r="P1547">
        <f>Table2[[#This Row],[WA]]-Table2[[#This Row],[Actual]]</f>
        <v>-0.96666666666667034</v>
      </c>
      <c r="Q1547">
        <f>_xlfn.NORM.DIST(Table2[[#This Row],[Bias_WA]],AVERAGE(Table2[Bias_WA]),_xlfn.STDEV.P(Table2[Bias_WA]),FALSE)</f>
        <v>0.59032583876504263</v>
      </c>
      <c r="R1547">
        <f>ABS(Table2[[#This Row],[Bias_Arima]])</f>
        <v>0.43078523841669014</v>
      </c>
      <c r="S1547">
        <f>ABS(Table2[[#This Row],[Bias_WA]])</f>
        <v>0.96666666666667034</v>
      </c>
    </row>
    <row r="1548" spans="1:19" x14ac:dyDescent="0.2">
      <c r="A154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overheidsdiensten2022220231</v>
      </c>
      <c r="B1548" t="s">
        <v>33</v>
      </c>
      <c r="C1548" s="3">
        <v>44652</v>
      </c>
      <c r="D1548" s="3">
        <v>44927</v>
      </c>
      <c r="E1548">
        <v>3</v>
      </c>
      <c r="F1548">
        <v>5.7849850885225882</v>
      </c>
      <c r="G1548">
        <v>6.6</v>
      </c>
      <c r="H1548">
        <v>0.81501491147741145</v>
      </c>
      <c r="I1548">
        <v>12.348710779960779</v>
      </c>
      <c r="J1548">
        <v>-0.81501491147741145</v>
      </c>
      <c r="K1548">
        <f>_xlfn.NORM.DIST(Table2[[#This Row],[Bias_RF]],AVERAGE(Table2[Bias_RF]),_xlfn.STDEV.P(Table2[Bias_RF]),FALSE)</f>
        <v>0.53277685344813419</v>
      </c>
      <c r="L1548">
        <f>VLOOKUP(Table2[[#This Row],[Key]],[1]!Table1[#Data],7,0)</f>
        <v>6.4758326671576896</v>
      </c>
      <c r="M1548">
        <f>VLOOKUP(Table2[[#This Row],[Key]],[1]!Table1[#Data],8,0)</f>
        <v>6</v>
      </c>
      <c r="N1548">
        <f>Table2[[#This Row],[Auto Arima]]-Table2[[#This Row],[Actual]]</f>
        <v>-0.12416733284231007</v>
      </c>
      <c r="O1548">
        <f>_xlfn.NORM.DIST(Table2[[#This Row],[Bias_Arima]],AVERAGE(Table2[Bias_Arima]),_xlfn.STDEV.P(Table2[Bias_Arima]),FALSE)</f>
        <v>0.67879951280932826</v>
      </c>
      <c r="P1548">
        <f>Table2[[#This Row],[WA]]-Table2[[#This Row],[Actual]]</f>
        <v>-0.59999999999999964</v>
      </c>
      <c r="Q1548">
        <f>_xlfn.NORM.DIST(Table2[[#This Row],[Bias_WA]],AVERAGE(Table2[Bias_WA]),_xlfn.STDEV.P(Table2[Bias_WA]),FALSE)</f>
        <v>0.71182880125825776</v>
      </c>
      <c r="R1548">
        <f>ABS(Table2[[#This Row],[Bias_Arima]])</f>
        <v>0.12416733284231007</v>
      </c>
      <c r="S1548">
        <f>ABS(Table2[[#This Row],[Bias_WA]])</f>
        <v>0.59999999999999964</v>
      </c>
    </row>
    <row r="1549" spans="1:19" x14ac:dyDescent="0.2">
      <c r="A154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overheidsdiensten2022220232</v>
      </c>
      <c r="B1549" t="s">
        <v>33</v>
      </c>
      <c r="C1549" s="3">
        <v>44652</v>
      </c>
      <c r="D1549" s="3">
        <v>45017</v>
      </c>
      <c r="E1549">
        <v>4</v>
      </c>
      <c r="F1549">
        <v>5.3485281593406606</v>
      </c>
      <c r="G1549">
        <v>5.6</v>
      </c>
      <c r="H1549">
        <v>0.25147184065933897</v>
      </c>
      <c r="I1549">
        <v>4.4905685832024833</v>
      </c>
      <c r="J1549">
        <v>-0.25147184065933897</v>
      </c>
      <c r="K1549">
        <f>_xlfn.NORM.DIST(Table2[[#This Row],[Bias_RF]],AVERAGE(Table2[Bias_RF]),_xlfn.STDEV.P(Table2[Bias_RF]),FALSE)</f>
        <v>0.46808512054166768</v>
      </c>
      <c r="L1549">
        <f>VLOOKUP(Table2[[#This Row],[Key]],[1]!Table1[#Data],7,0)</f>
        <v>5.5574021259411497</v>
      </c>
      <c r="M1549">
        <f>VLOOKUP(Table2[[#This Row],[Key]],[1]!Table1[#Data],8,0)</f>
        <v>5.1333333333333302</v>
      </c>
      <c r="N1549">
        <f>Table2[[#This Row],[Auto Arima]]-Table2[[#This Row],[Actual]]</f>
        <v>-4.259787405884996E-2</v>
      </c>
      <c r="O1549">
        <f>_xlfn.NORM.DIST(Table2[[#This Row],[Bias_Arima]],AVERAGE(Table2[Bias_Arima]),_xlfn.STDEV.P(Table2[Bias_Arima]),FALSE)</f>
        <v>0.66490286409029287</v>
      </c>
      <c r="P1549">
        <f>Table2[[#This Row],[WA]]-Table2[[#This Row],[Actual]]</f>
        <v>-0.46666666666666945</v>
      </c>
      <c r="Q1549">
        <f>_xlfn.NORM.DIST(Table2[[#This Row],[Bias_WA]],AVERAGE(Table2[Bias_WA]),_xlfn.STDEV.P(Table2[Bias_WA]),FALSE)</f>
        <v>0.6851172589697645</v>
      </c>
      <c r="R1549">
        <f>ABS(Table2[[#This Row],[Bias_Arima]])</f>
        <v>4.259787405884996E-2</v>
      </c>
      <c r="S1549">
        <f>ABS(Table2[[#This Row],[Bias_WA]])</f>
        <v>0.46666666666666945</v>
      </c>
    </row>
    <row r="1550" spans="1:19" x14ac:dyDescent="0.2">
      <c r="A155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overheidsdiensten2022220233</v>
      </c>
      <c r="B1550" t="s">
        <v>33</v>
      </c>
      <c r="C1550" s="3">
        <v>44652</v>
      </c>
      <c r="D1550" s="3">
        <v>45108</v>
      </c>
      <c r="E1550">
        <v>5</v>
      </c>
      <c r="F1550">
        <v>5.3485281593406606</v>
      </c>
      <c r="G1550">
        <v>5.5</v>
      </c>
      <c r="H1550">
        <v>0.15147184065933941</v>
      </c>
      <c r="I1550">
        <v>2.7540334665334432</v>
      </c>
      <c r="J1550">
        <v>-0.15147184065933941</v>
      </c>
      <c r="K1550">
        <f>_xlfn.NORM.DIST(Table2[[#This Row],[Bias_RF]],AVERAGE(Table2[Bias_RF]),_xlfn.STDEV.P(Table2[Bias_RF]),FALSE)</f>
        <v>0.42994058196269269</v>
      </c>
      <c r="L1550">
        <f>VLOOKUP(Table2[[#This Row],[Key]],[1]!Table1[#Data],7,0)</f>
        <v>5.3770432151321099</v>
      </c>
      <c r="M1550">
        <f>VLOOKUP(Table2[[#This Row],[Key]],[1]!Table1[#Data],8,0)</f>
        <v>4.8</v>
      </c>
      <c r="N1550">
        <f>Table2[[#This Row],[Auto Arima]]-Table2[[#This Row],[Actual]]</f>
        <v>-0.12295678486789008</v>
      </c>
      <c r="O1550">
        <f>_xlfn.NORM.DIST(Table2[[#This Row],[Bias_Arima]],AVERAGE(Table2[Bias_Arima]),_xlfn.STDEV.P(Table2[Bias_Arima]),FALSE)</f>
        <v>0.67868732871743109</v>
      </c>
      <c r="P1550">
        <f>Table2[[#This Row],[WA]]-Table2[[#This Row],[Actual]]</f>
        <v>-0.70000000000000018</v>
      </c>
      <c r="Q1550">
        <f>_xlfn.NORM.DIST(Table2[[#This Row],[Bias_WA]],AVERAGE(Table2[Bias_WA]),_xlfn.STDEV.P(Table2[Bias_WA]),FALSE)</f>
        <v>0.70578855065157498</v>
      </c>
      <c r="R1550">
        <f>ABS(Table2[[#This Row],[Bias_Arima]])</f>
        <v>0.12295678486789008</v>
      </c>
      <c r="S1550">
        <f>ABS(Table2[[#This Row],[Bias_WA]])</f>
        <v>0.70000000000000018</v>
      </c>
    </row>
    <row r="1551" spans="1:19" x14ac:dyDescent="0.2">
      <c r="A155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overheidsdiensten2022220234</v>
      </c>
      <c r="B1551" t="s">
        <v>33</v>
      </c>
      <c r="C1551" s="3">
        <v>44652</v>
      </c>
      <c r="D1551" s="3">
        <v>45200</v>
      </c>
      <c r="E1551">
        <v>6</v>
      </c>
      <c r="F1551">
        <v>5.881497693972694</v>
      </c>
      <c r="G1551">
        <v>6.5</v>
      </c>
      <c r="H1551">
        <v>0.61850230602730605</v>
      </c>
      <c r="I1551">
        <v>9.5154200927277852</v>
      </c>
      <c r="J1551">
        <v>-0.61850230602730605</v>
      </c>
      <c r="K1551">
        <f>_xlfn.NORM.DIST(Table2[[#This Row],[Bias_RF]],AVERAGE(Table2[Bias_RF]),_xlfn.STDEV.P(Table2[Bias_RF]),FALSE)</f>
        <v>0.54478389384709913</v>
      </c>
      <c r="L1551">
        <f>VLOOKUP(Table2[[#This Row],[Key]],[1]!Table1[#Data],7,0)</f>
        <v>6.0097293693261102</v>
      </c>
      <c r="M1551">
        <f>VLOOKUP(Table2[[#This Row],[Key]],[1]!Table1[#Data],8,0)</f>
        <v>5.43333333333333</v>
      </c>
      <c r="N1551">
        <f>Table2[[#This Row],[Auto Arima]]-Table2[[#This Row],[Actual]]</f>
        <v>-0.49027063067388976</v>
      </c>
      <c r="O1551">
        <f>_xlfn.NORM.DIST(Table2[[#This Row],[Bias_Arima]],AVERAGE(Table2[Bias_Arima]),_xlfn.STDEV.P(Table2[Bias_Arima]),FALSE)</f>
        <v>0.58665417811719567</v>
      </c>
      <c r="P1551">
        <f>Table2[[#This Row],[WA]]-Table2[[#This Row],[Actual]]</f>
        <v>-1.06666666666667</v>
      </c>
      <c r="Q1551">
        <f>_xlfn.NORM.DIST(Table2[[#This Row],[Bias_WA]],AVERAGE(Table2[Bias_WA]),_xlfn.STDEV.P(Table2[Bias_WA]),FALSE)</f>
        <v>0.5207216418264351</v>
      </c>
      <c r="R1551">
        <f>ABS(Table2[[#This Row],[Bias_Arima]])</f>
        <v>0.49027063067388976</v>
      </c>
      <c r="S1551">
        <f>ABS(Table2[[#This Row],[Bias_WA]])</f>
        <v>1.06666666666667</v>
      </c>
    </row>
    <row r="1552" spans="1:19" x14ac:dyDescent="0.2">
      <c r="A1552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overheidsdiensten2022220241</v>
      </c>
      <c r="B1552" t="s">
        <v>33</v>
      </c>
      <c r="C1552" s="3">
        <v>44652</v>
      </c>
      <c r="D1552" s="3">
        <v>45292</v>
      </c>
      <c r="E1552">
        <v>7</v>
      </c>
      <c r="F1552">
        <v>5.8569393606393616</v>
      </c>
      <c r="G1552">
        <v>6.5</v>
      </c>
      <c r="H1552">
        <v>0.6430606393606384</v>
      </c>
      <c r="I1552">
        <v>9.8932406055482822</v>
      </c>
      <c r="J1552">
        <v>-0.6430606393606384</v>
      </c>
      <c r="K1552">
        <f>_xlfn.NORM.DIST(Table2[[#This Row],[Bias_RF]],AVERAGE(Table2[Bias_RF]),_xlfn.STDEV.P(Table2[Bias_RF]),FALSE)</f>
        <v>0.54541766332903596</v>
      </c>
      <c r="L1552">
        <f>VLOOKUP(Table2[[#This Row],[Key]],[1]!Table1[#Data],7,0)</f>
        <v>6.4698628266280798</v>
      </c>
      <c r="M1552">
        <f>VLOOKUP(Table2[[#This Row],[Key]],[1]!Table1[#Data],8,0)</f>
        <v>6</v>
      </c>
      <c r="N1552">
        <f>Table2[[#This Row],[Auto Arima]]-Table2[[#This Row],[Actual]]</f>
        <v>-3.0137173371920234E-2</v>
      </c>
      <c r="O1552">
        <f>_xlfn.NORM.DIST(Table2[[#This Row],[Bias_Arima]],AVERAGE(Table2[Bias_Arima]),_xlfn.STDEV.P(Table2[Bias_Arima]),FALSE)</f>
        <v>0.66167495543458987</v>
      </c>
      <c r="P1552">
        <f>Table2[[#This Row],[WA]]-Table2[[#This Row],[Actual]]</f>
        <v>-0.5</v>
      </c>
      <c r="Q1552">
        <f>_xlfn.NORM.DIST(Table2[[#This Row],[Bias_WA]],AVERAGE(Table2[Bias_WA]),_xlfn.STDEV.P(Table2[Bias_WA]),FALSE)</f>
        <v>0.69538607388356477</v>
      </c>
      <c r="R1552">
        <f>ABS(Table2[[#This Row],[Bias_Arima]])</f>
        <v>3.0137173371920234E-2</v>
      </c>
      <c r="S1552">
        <f>ABS(Table2[[#This Row],[Bias_WA]])</f>
        <v>0.5</v>
      </c>
    </row>
    <row r="1553" spans="1:19" x14ac:dyDescent="0.2">
      <c r="A1553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overheidsdiensten2022220242</v>
      </c>
      <c r="B1553" t="s">
        <v>33</v>
      </c>
      <c r="C1553" s="3">
        <v>44652</v>
      </c>
      <c r="D1553" s="3">
        <v>45383</v>
      </c>
      <c r="E1553">
        <v>8</v>
      </c>
      <c r="F1553">
        <v>5.3485281593406606</v>
      </c>
      <c r="G1553">
        <v>5.8</v>
      </c>
      <c r="H1553">
        <v>0.45147184065933921</v>
      </c>
      <c r="I1553">
        <v>7.7839972527472279</v>
      </c>
      <c r="J1553">
        <v>-0.45147184065933921</v>
      </c>
      <c r="K1553">
        <f>_xlfn.NORM.DIST(Table2[[#This Row],[Bias_RF]],AVERAGE(Table2[Bias_RF]),_xlfn.STDEV.P(Table2[Bias_RF]),FALSE)</f>
        <v>0.52456265255213086</v>
      </c>
      <c r="L1553">
        <f>VLOOKUP(Table2[[#This Row],[Key]],[1]!Table1[#Data],7,0)</f>
        <v>5.6015229506561601</v>
      </c>
      <c r="M1553">
        <f>VLOOKUP(Table2[[#This Row],[Key]],[1]!Table1[#Data],8,0)</f>
        <v>5.1333333333333302</v>
      </c>
      <c r="N1553">
        <f>Table2[[#This Row],[Auto Arima]]-Table2[[#This Row],[Actual]]</f>
        <v>-0.1984770493438397</v>
      </c>
      <c r="O1553">
        <f>_xlfn.NORM.DIST(Table2[[#This Row],[Bias_Arima]],AVERAGE(Table2[Bias_Arima]),_xlfn.STDEV.P(Table2[Bias_Arima]),FALSE)</f>
        <v>0.68013914300712097</v>
      </c>
      <c r="P1553">
        <f>Table2[[#This Row],[WA]]-Table2[[#This Row],[Actual]]</f>
        <v>-0.66666666666666963</v>
      </c>
      <c r="Q1553">
        <f>_xlfn.NORM.DIST(Table2[[#This Row],[Bias_WA]],AVERAGE(Table2[Bias_WA]),_xlfn.STDEV.P(Table2[Bias_WA]),FALSE)</f>
        <v>0.71030881435070081</v>
      </c>
      <c r="R1553">
        <f>ABS(Table2[[#This Row],[Bias_Arima]])</f>
        <v>0.1984770493438397</v>
      </c>
      <c r="S1553">
        <f>ABS(Table2[[#This Row],[Bias_WA]])</f>
        <v>0.66666666666666963</v>
      </c>
    </row>
    <row r="1554" spans="1:19" x14ac:dyDescent="0.2">
      <c r="A1554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overheidsdiensten2022320224</v>
      </c>
      <c r="B1554" t="s">
        <v>33</v>
      </c>
      <c r="C1554" s="3">
        <v>44743</v>
      </c>
      <c r="D1554" s="3">
        <v>44835</v>
      </c>
      <c r="E1554">
        <v>1</v>
      </c>
      <c r="F1554">
        <v>5.4418087301587299</v>
      </c>
      <c r="G1554">
        <v>6.4</v>
      </c>
      <c r="H1554">
        <v>0.95819126984127045</v>
      </c>
      <c r="I1554">
        <v>14.971738591269849</v>
      </c>
      <c r="J1554">
        <v>-0.95819126984127045</v>
      </c>
      <c r="K1554">
        <f>_xlfn.NORM.DIST(Table2[[#This Row],[Bias_RF]],AVERAGE(Table2[Bias_RF]),_xlfn.STDEV.P(Table2[Bias_RF]),FALSE)</f>
        <v>0.50089561809679684</v>
      </c>
      <c r="L1554">
        <f>VLOOKUP(Table2[[#This Row],[Key]],[1]!Table1[#Data],7,0)</f>
        <v>5.9836500221350297</v>
      </c>
      <c r="M1554">
        <f>VLOOKUP(Table2[[#This Row],[Key]],[1]!Table1[#Data],8,0)</f>
        <v>5.43333333333333</v>
      </c>
      <c r="N1554">
        <f>Table2[[#This Row],[Auto Arima]]-Table2[[#This Row],[Actual]]</f>
        <v>-0.41634997786497063</v>
      </c>
      <c r="O1554">
        <f>_xlfn.NORM.DIST(Table2[[#This Row],[Bias_Arima]],AVERAGE(Table2[Bias_Arima]),_xlfn.STDEV.P(Table2[Bias_Arima]),FALSE)</f>
        <v>0.62350243689279028</v>
      </c>
      <c r="P1554">
        <f>Table2[[#This Row],[WA]]-Table2[[#This Row],[Actual]]</f>
        <v>-0.96666666666667034</v>
      </c>
      <c r="Q1554">
        <f>_xlfn.NORM.DIST(Table2[[#This Row],[Bias_WA]],AVERAGE(Table2[Bias_WA]),_xlfn.STDEV.P(Table2[Bias_WA]),FALSE)</f>
        <v>0.59032583876504263</v>
      </c>
      <c r="R1554">
        <f>ABS(Table2[[#This Row],[Bias_Arima]])</f>
        <v>0.41634997786497063</v>
      </c>
      <c r="S1554">
        <f>ABS(Table2[[#This Row],[Bias_WA]])</f>
        <v>0.96666666666667034</v>
      </c>
    </row>
    <row r="1555" spans="1:19" x14ac:dyDescent="0.2">
      <c r="A1555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overheidsdiensten2022320231</v>
      </c>
      <c r="B1555" t="s">
        <v>33</v>
      </c>
      <c r="C1555" s="3">
        <v>44743</v>
      </c>
      <c r="D1555" s="3">
        <v>44927</v>
      </c>
      <c r="E1555">
        <v>2</v>
      </c>
      <c r="F1555">
        <v>5.7015570374070377</v>
      </c>
      <c r="G1555">
        <v>6.6</v>
      </c>
      <c r="H1555">
        <v>0.89844296259296197</v>
      </c>
      <c r="I1555">
        <v>13.61277216049942</v>
      </c>
      <c r="J1555">
        <v>-0.89844296259296197</v>
      </c>
      <c r="K1555">
        <f>_xlfn.NORM.DIST(Table2[[#This Row],[Bias_RF]],AVERAGE(Table2[Bias_RF]),_xlfn.STDEV.P(Table2[Bias_RF]),FALSE)</f>
        <v>0.51636172410153292</v>
      </c>
      <c r="L1555">
        <f>VLOOKUP(Table2[[#This Row],[Key]],[1]!Table1[#Data],7,0)</f>
        <v>6.4892505394828097</v>
      </c>
      <c r="M1555">
        <f>VLOOKUP(Table2[[#This Row],[Key]],[1]!Table1[#Data],8,0)</f>
        <v>6</v>
      </c>
      <c r="N1555">
        <f>Table2[[#This Row],[Auto Arima]]-Table2[[#This Row],[Actual]]</f>
        <v>-0.11074946051718992</v>
      </c>
      <c r="O1555">
        <f>_xlfn.NORM.DIST(Table2[[#This Row],[Bias_Arima]],AVERAGE(Table2[Bias_Arima]),_xlfn.STDEV.P(Table2[Bias_Arima]),FALSE)</f>
        <v>0.67739544899084214</v>
      </c>
      <c r="P1555">
        <f>Table2[[#This Row],[WA]]-Table2[[#This Row],[Actual]]</f>
        <v>-0.59999999999999964</v>
      </c>
      <c r="Q1555">
        <f>_xlfn.NORM.DIST(Table2[[#This Row],[Bias_WA]],AVERAGE(Table2[Bias_WA]),_xlfn.STDEV.P(Table2[Bias_WA]),FALSE)</f>
        <v>0.71182880125825776</v>
      </c>
      <c r="R1555">
        <f>ABS(Table2[[#This Row],[Bias_Arima]])</f>
        <v>0.11074946051718992</v>
      </c>
      <c r="S1555">
        <f>ABS(Table2[[#This Row],[Bias_WA]])</f>
        <v>0.59999999999999964</v>
      </c>
    </row>
    <row r="1556" spans="1:19" x14ac:dyDescent="0.2">
      <c r="A1556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overheidsdiensten2022320232</v>
      </c>
      <c r="B1556" t="s">
        <v>33</v>
      </c>
      <c r="C1556" s="3">
        <v>44743</v>
      </c>
      <c r="D1556" s="3">
        <v>45017</v>
      </c>
      <c r="E1556">
        <v>3</v>
      </c>
      <c r="F1556">
        <v>5.3509355158730161</v>
      </c>
      <c r="G1556">
        <v>5.6</v>
      </c>
      <c r="H1556">
        <v>0.24906448412698359</v>
      </c>
      <c r="I1556">
        <v>4.4475800736961357</v>
      </c>
      <c r="J1556">
        <v>-0.24906448412698359</v>
      </c>
      <c r="K1556">
        <f>_xlfn.NORM.DIST(Table2[[#This Row],[Bias_RF]],AVERAGE(Table2[Bias_RF]),_xlfn.STDEV.P(Table2[Bias_RF]),FALSE)</f>
        <v>0.46723085342178988</v>
      </c>
      <c r="L1556">
        <f>VLOOKUP(Table2[[#This Row],[Key]],[1]!Table1[#Data],7,0)</f>
        <v>5.5649285028364703</v>
      </c>
      <c r="M1556">
        <f>VLOOKUP(Table2[[#This Row],[Key]],[1]!Table1[#Data],8,0)</f>
        <v>5.1333333333333302</v>
      </c>
      <c r="N1556">
        <f>Table2[[#This Row],[Auto Arima]]-Table2[[#This Row],[Actual]]</f>
        <v>-3.5071497163529308E-2</v>
      </c>
      <c r="O1556">
        <f>_xlfn.NORM.DIST(Table2[[#This Row],[Bias_Arima]],AVERAGE(Table2[Bias_Arima]),_xlfn.STDEV.P(Table2[Bias_Arima]),FALSE)</f>
        <v>0.66298716259609825</v>
      </c>
      <c r="P1556">
        <f>Table2[[#This Row],[WA]]-Table2[[#This Row],[Actual]]</f>
        <v>-0.46666666666666945</v>
      </c>
      <c r="Q1556">
        <f>_xlfn.NORM.DIST(Table2[[#This Row],[Bias_WA]],AVERAGE(Table2[Bias_WA]),_xlfn.STDEV.P(Table2[Bias_WA]),FALSE)</f>
        <v>0.6851172589697645</v>
      </c>
      <c r="R1556">
        <f>ABS(Table2[[#This Row],[Bias_Arima]])</f>
        <v>3.5071497163529308E-2</v>
      </c>
      <c r="S1556">
        <f>ABS(Table2[[#This Row],[Bias_WA]])</f>
        <v>0.46666666666666945</v>
      </c>
    </row>
    <row r="1557" spans="1:19" x14ac:dyDescent="0.2">
      <c r="A1557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overheidsdiensten2022320233</v>
      </c>
      <c r="B1557" t="s">
        <v>33</v>
      </c>
      <c r="C1557" s="3">
        <v>44743</v>
      </c>
      <c r="D1557" s="3">
        <v>45108</v>
      </c>
      <c r="E1557">
        <v>4</v>
      </c>
      <c r="F1557">
        <v>5.3509355158730161</v>
      </c>
      <c r="G1557">
        <v>5.5</v>
      </c>
      <c r="H1557">
        <v>0.14906448412698389</v>
      </c>
      <c r="I1557">
        <v>2.7102633477633442</v>
      </c>
      <c r="J1557">
        <v>-0.14906448412698389</v>
      </c>
      <c r="K1557">
        <f>_xlfn.NORM.DIST(Table2[[#This Row],[Bias_RF]],AVERAGE(Table2[Bias_RF]),_xlfn.STDEV.P(Table2[Bias_RF]),FALSE)</f>
        <v>0.42896280650779506</v>
      </c>
      <c r="L1557">
        <f>VLOOKUP(Table2[[#This Row],[Key]],[1]!Table1[#Data],7,0)</f>
        <v>5.41668038744778</v>
      </c>
      <c r="M1557">
        <f>VLOOKUP(Table2[[#This Row],[Key]],[1]!Table1[#Data],8,0)</f>
        <v>4.9666666666666597</v>
      </c>
      <c r="N1557">
        <f>Table2[[#This Row],[Auto Arima]]-Table2[[#This Row],[Actual]]</f>
        <v>-8.3319612552219979E-2</v>
      </c>
      <c r="O1557">
        <f>_xlfn.NORM.DIST(Table2[[#This Row],[Bias_Arima]],AVERAGE(Table2[Bias_Arima]),_xlfn.STDEV.P(Table2[Bias_Arima]),FALSE)</f>
        <v>0.67343421241062229</v>
      </c>
      <c r="P1557">
        <f>Table2[[#This Row],[WA]]-Table2[[#This Row],[Actual]]</f>
        <v>-0.53333333333334032</v>
      </c>
      <c r="Q1557">
        <f>_xlfn.NORM.DIST(Table2[[#This Row],[Bias_WA]],AVERAGE(Table2[Bias_WA]),_xlfn.STDEV.P(Table2[Bias_WA]),FALSE)</f>
        <v>0.70331215638132427</v>
      </c>
      <c r="R1557">
        <f>ABS(Table2[[#This Row],[Bias_Arima]])</f>
        <v>8.3319612552219979E-2</v>
      </c>
      <c r="S1557">
        <f>ABS(Table2[[#This Row],[Bias_WA]])</f>
        <v>0.53333333333334032</v>
      </c>
    </row>
    <row r="1558" spans="1:19" x14ac:dyDescent="0.2">
      <c r="A1558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overheidsdiensten2022320234</v>
      </c>
      <c r="B1558" t="s">
        <v>33</v>
      </c>
      <c r="C1558" s="3">
        <v>44743</v>
      </c>
      <c r="D1558" s="3">
        <v>45200</v>
      </c>
      <c r="E1558">
        <v>5</v>
      </c>
      <c r="F1558">
        <v>5.8508785533910528</v>
      </c>
      <c r="G1558">
        <v>6.5</v>
      </c>
      <c r="H1558">
        <v>0.64912144660894722</v>
      </c>
      <c r="I1558">
        <v>9.9864837939838047</v>
      </c>
      <c r="J1558">
        <v>-0.64912144660894722</v>
      </c>
      <c r="K1558">
        <f>_xlfn.NORM.DIST(Table2[[#This Row],[Bias_RF]],AVERAGE(Table2[Bias_RF]),_xlfn.STDEV.P(Table2[Bias_RF]),FALSE)</f>
        <v>0.54547954369345752</v>
      </c>
      <c r="L1558">
        <f>VLOOKUP(Table2[[#This Row],[Key]],[1]!Table1[#Data],7,0)</f>
        <v>6.0211269309388999</v>
      </c>
      <c r="M1558">
        <f>VLOOKUP(Table2[[#This Row],[Key]],[1]!Table1[#Data],8,0)</f>
        <v>5.43333333333333</v>
      </c>
      <c r="N1558">
        <f>Table2[[#This Row],[Auto Arima]]-Table2[[#This Row],[Actual]]</f>
        <v>-0.47887306906110005</v>
      </c>
      <c r="O1558">
        <f>_xlfn.NORM.DIST(Table2[[#This Row],[Bias_Arima]],AVERAGE(Table2[Bias_Arima]),_xlfn.STDEV.P(Table2[Bias_Arima]),FALSE)</f>
        <v>0.59280535143328827</v>
      </c>
      <c r="P1558">
        <f>Table2[[#This Row],[WA]]-Table2[[#This Row],[Actual]]</f>
        <v>-1.06666666666667</v>
      </c>
      <c r="Q1558">
        <f>_xlfn.NORM.DIST(Table2[[#This Row],[Bias_WA]],AVERAGE(Table2[Bias_WA]),_xlfn.STDEV.P(Table2[Bias_WA]),FALSE)</f>
        <v>0.5207216418264351</v>
      </c>
      <c r="R1558">
        <f>ABS(Table2[[#This Row],[Bias_Arima]])</f>
        <v>0.47887306906110005</v>
      </c>
      <c r="S1558">
        <f>ABS(Table2[[#This Row],[Bias_WA]])</f>
        <v>1.06666666666667</v>
      </c>
    </row>
    <row r="1559" spans="1:19" x14ac:dyDescent="0.2">
      <c r="A1559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overheidsdiensten2022320241</v>
      </c>
      <c r="B1559" t="s">
        <v>33</v>
      </c>
      <c r="C1559" s="3">
        <v>44743</v>
      </c>
      <c r="D1559" s="3">
        <v>45292</v>
      </c>
      <c r="E1559">
        <v>6</v>
      </c>
      <c r="F1559">
        <v>5.8285743867243873</v>
      </c>
      <c r="G1559">
        <v>6.5</v>
      </c>
      <c r="H1559">
        <v>0.67142561327561268</v>
      </c>
      <c r="I1559">
        <v>10.32962481962481</v>
      </c>
      <c r="J1559">
        <v>-0.67142561327561268</v>
      </c>
      <c r="K1559">
        <f>_xlfn.NORM.DIST(Table2[[#This Row],[Bias_RF]],AVERAGE(Table2[Bias_RF]),_xlfn.STDEV.P(Table2[Bias_RF]),FALSE)</f>
        <v>0.54538466719603707</v>
      </c>
      <c r="L1559">
        <f>VLOOKUP(Table2[[#This Row],[Key]],[1]!Table1[#Data],7,0)</f>
        <v>6.4792405262499697</v>
      </c>
      <c r="M1559">
        <f>VLOOKUP(Table2[[#This Row],[Key]],[1]!Table1[#Data],8,0)</f>
        <v>6</v>
      </c>
      <c r="N1559">
        <f>Table2[[#This Row],[Auto Arima]]-Table2[[#This Row],[Actual]]</f>
        <v>-2.0759473750030288E-2</v>
      </c>
      <c r="O1559">
        <f>_xlfn.NORM.DIST(Table2[[#This Row],[Bias_Arima]],AVERAGE(Table2[Bias_Arima]),_xlfn.STDEV.P(Table2[Bias_Arima]),FALSE)</f>
        <v>0.65905939909471101</v>
      </c>
      <c r="P1559">
        <f>Table2[[#This Row],[WA]]-Table2[[#This Row],[Actual]]</f>
        <v>-0.5</v>
      </c>
      <c r="Q1559">
        <f>_xlfn.NORM.DIST(Table2[[#This Row],[Bias_WA]],AVERAGE(Table2[Bias_WA]),_xlfn.STDEV.P(Table2[Bias_WA]),FALSE)</f>
        <v>0.69538607388356477</v>
      </c>
      <c r="R1559">
        <f>ABS(Table2[[#This Row],[Bias_Arima]])</f>
        <v>2.0759473750030288E-2</v>
      </c>
      <c r="S1559">
        <f>ABS(Table2[[#This Row],[Bias_WA]])</f>
        <v>0.5</v>
      </c>
    </row>
    <row r="1560" spans="1:19" x14ac:dyDescent="0.2">
      <c r="A1560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overheidsdiensten2022320242</v>
      </c>
      <c r="B1560" t="s">
        <v>33</v>
      </c>
      <c r="C1560" s="3">
        <v>44743</v>
      </c>
      <c r="D1560" s="3">
        <v>45383</v>
      </c>
      <c r="E1560">
        <v>7</v>
      </c>
      <c r="F1560">
        <v>5.3509355158730161</v>
      </c>
      <c r="G1560">
        <v>5.8</v>
      </c>
      <c r="H1560">
        <v>0.44906448412698369</v>
      </c>
      <c r="I1560">
        <v>7.7424911056376517</v>
      </c>
      <c r="J1560">
        <v>-0.44906448412698369</v>
      </c>
      <c r="K1560">
        <f>_xlfn.NORM.DIST(Table2[[#This Row],[Bias_RF]],AVERAGE(Table2[Bias_RF]),_xlfn.STDEV.P(Table2[Bias_RF]),FALSE)</f>
        <v>0.52407688268647779</v>
      </c>
      <c r="L1560">
        <f>VLOOKUP(Table2[[#This Row],[Key]],[1]!Table1[#Data],7,0)</f>
        <v>5.6100008279108602</v>
      </c>
      <c r="M1560">
        <f>VLOOKUP(Table2[[#This Row],[Key]],[1]!Table1[#Data],8,0)</f>
        <v>5.1333333333333302</v>
      </c>
      <c r="N1560">
        <f>Table2[[#This Row],[Auto Arima]]-Table2[[#This Row],[Actual]]</f>
        <v>-0.18999917208913963</v>
      </c>
      <c r="O1560">
        <f>_xlfn.NORM.DIST(Table2[[#This Row],[Bias_Arima]],AVERAGE(Table2[Bias_Arima]),_xlfn.STDEV.P(Table2[Bias_Arima]),FALSE)</f>
        <v>0.68053919268269847</v>
      </c>
      <c r="P1560">
        <f>Table2[[#This Row],[WA]]-Table2[[#This Row],[Actual]]</f>
        <v>-0.66666666666666963</v>
      </c>
      <c r="Q1560">
        <f>_xlfn.NORM.DIST(Table2[[#This Row],[Bias_WA]],AVERAGE(Table2[Bias_WA]),_xlfn.STDEV.P(Table2[Bias_WA]),FALSE)</f>
        <v>0.71030881435070081</v>
      </c>
      <c r="R1560">
        <f>ABS(Table2[[#This Row],[Bias_Arima]])</f>
        <v>0.18999917208913963</v>
      </c>
      <c r="S1560">
        <f>ABS(Table2[[#This Row],[Bias_WA]])</f>
        <v>0.66666666666666963</v>
      </c>
    </row>
    <row r="1561" spans="1:19" x14ac:dyDescent="0.2">
      <c r="A1561" t="str">
        <f>CONCATENATE(Table2[[#This Row],[Sector]],YEAR(Table2[[#This Row],[Cutoff]]),ROUNDUP(MONTH(Table2[[#This Row],[Cutoff]])/3,0),YEAR(Table2[[#This Row],[TargetDate]]),ROUNDUP(MONTH(Table2[[#This Row],[TargetDate]])/3,0))</f>
        <v>O Openbaar bestuur en overheidsdiensten2022320243</v>
      </c>
      <c r="B1561" t="s">
        <v>33</v>
      </c>
      <c r="C1561" s="3">
        <v>44743</v>
      </c>
      <c r="D1561" s="3">
        <v>45474</v>
      </c>
      <c r="E1561">
        <v>8</v>
      </c>
      <c r="F1561">
        <v>5.7325818542568552</v>
      </c>
      <c r="G1561">
        <v>5.7</v>
      </c>
      <c r="H1561">
        <v>3.2581854256855003E-2</v>
      </c>
      <c r="I1561">
        <v>0.57161147819043867</v>
      </c>
      <c r="J1561">
        <v>3.2581854256855003E-2</v>
      </c>
      <c r="K1561">
        <f>_xlfn.NORM.DIST(Table2[[#This Row],[Bias_RF]],AVERAGE(Table2[Bias_RF]),_xlfn.STDEV.P(Table2[Bias_RF]),FALSE)</f>
        <v>0.35013544827313625</v>
      </c>
      <c r="L1561">
        <f>VLOOKUP(Table2[[#This Row],[Key]],[1]!Table1[#Data],7,0)</f>
        <v>5.4842888750593701</v>
      </c>
      <c r="M1561">
        <f>VLOOKUP(Table2[[#This Row],[Key]],[1]!Table1[#Data],8,0)</f>
        <v>4.9666666666666597</v>
      </c>
      <c r="N1561">
        <f>Table2[[#This Row],[Auto Arima]]-Table2[[#This Row],[Actual]]</f>
        <v>-0.21571112494063005</v>
      </c>
      <c r="O1561">
        <f>_xlfn.NORM.DIST(Table2[[#This Row],[Bias_Arima]],AVERAGE(Table2[Bias_Arima]),_xlfn.STDEV.P(Table2[Bias_Arima]),FALSE)</f>
        <v>0.67888830412257206</v>
      </c>
      <c r="P1561">
        <f>Table2[[#This Row],[WA]]-Table2[[#This Row],[Actual]]</f>
        <v>-0.7333333333333405</v>
      </c>
      <c r="Q1561">
        <f>_xlfn.NORM.DIST(Table2[[#This Row],[Bias_WA]],AVERAGE(Table2[Bias_WA]),_xlfn.STDEV.P(Table2[Bias_WA]),FALSE)</f>
        <v>0.69881636677069703</v>
      </c>
      <c r="R1561">
        <f>ABS(Table2[[#This Row],[Bias_Arima]])</f>
        <v>0.21571112494063005</v>
      </c>
      <c r="S1561">
        <f>ABS(Table2[[#This Row],[Bias_WA]])</f>
        <v>0.7333333333333405</v>
      </c>
    </row>
    <row r="1562" spans="1:19" x14ac:dyDescent="0.2">
      <c r="A1562" t="str">
        <f>CONCATENATE(Table2[[#This Row],[Sector]],YEAR(Table2[[#This Row],[Cutoff]]),ROUNDUP(MONTH(Table2[[#This Row],[Cutoff]])/3,0),YEAR(Table2[[#This Row],[TargetDate]]),ROUNDUP(MONTH(Table2[[#This Row],[TargetDate]])/3,0))</f>
        <v>P Onderwijs2019320194</v>
      </c>
      <c r="B1562" t="s">
        <v>34</v>
      </c>
      <c r="C1562" s="3">
        <v>43647</v>
      </c>
      <c r="D1562" s="3">
        <v>43739</v>
      </c>
      <c r="E1562">
        <v>1</v>
      </c>
      <c r="F1562">
        <v>4.9830579004329003</v>
      </c>
      <c r="G1562">
        <v>5.0999999999999996</v>
      </c>
      <c r="H1562">
        <v>0.11694209956709931</v>
      </c>
      <c r="I1562">
        <v>2.2929823444529278</v>
      </c>
      <c r="J1562">
        <v>-0.11694209956709931</v>
      </c>
      <c r="K1562">
        <f>_xlfn.NORM.DIST(Table2[[#This Row],[Bias_RF]],AVERAGE(Table2[Bias_RF]),_xlfn.STDEV.P(Table2[Bias_RF]),FALSE)</f>
        <v>0.41569547900003018</v>
      </c>
      <c r="L1562">
        <f>VLOOKUP(Table2[[#This Row],[Key]],[1]!Table1[#Data],7,0)</f>
        <v>5.1093888585851097</v>
      </c>
      <c r="M1562">
        <f>VLOOKUP(Table2[[#This Row],[Key]],[1]!Table1[#Data],8,0)</f>
        <v>5.0999999999999996</v>
      </c>
      <c r="N1562">
        <f>Table2[[#This Row],[Auto Arima]]-Table2[[#This Row],[Actual]]</f>
        <v>9.3888585851100714E-3</v>
      </c>
      <c r="O1562">
        <f>_xlfn.NORM.DIST(Table2[[#This Row],[Bias_Arima]],AVERAGE(Table2[Bias_Arima]),_xlfn.STDEV.P(Table2[Bias_Arima]),FALSE)</f>
        <v>0.64959199376586807</v>
      </c>
      <c r="P1562">
        <f>Table2[[#This Row],[WA]]-Table2[[#This Row],[Actual]]</f>
        <v>0</v>
      </c>
      <c r="Q1562">
        <f>_xlfn.NORM.DIST(Table2[[#This Row],[Bias_WA]],AVERAGE(Table2[Bias_WA]),_xlfn.STDEV.P(Table2[Bias_WA]),FALSE)</f>
        <v>0.38346033263358809</v>
      </c>
      <c r="R1562">
        <f>ABS(Table2[[#This Row],[Bias_Arima]])</f>
        <v>9.3888585851100714E-3</v>
      </c>
      <c r="S1562">
        <f>ABS(Table2[[#This Row],[Bias_WA]])</f>
        <v>0</v>
      </c>
    </row>
    <row r="1563" spans="1:19" x14ac:dyDescent="0.2">
      <c r="A1563" t="str">
        <f>CONCATENATE(Table2[[#This Row],[Sector]],YEAR(Table2[[#This Row],[Cutoff]]),ROUNDUP(MONTH(Table2[[#This Row],[Cutoff]])/3,0),YEAR(Table2[[#This Row],[TargetDate]]),ROUNDUP(MONTH(Table2[[#This Row],[TargetDate]])/3,0))</f>
        <v>P Onderwijs2019320201</v>
      </c>
      <c r="B1563" t="s">
        <v>34</v>
      </c>
      <c r="C1563" s="3">
        <v>43647</v>
      </c>
      <c r="D1563" s="3">
        <v>43831</v>
      </c>
      <c r="E1563">
        <v>2</v>
      </c>
      <c r="F1563">
        <v>5.2537490259740256</v>
      </c>
      <c r="G1563">
        <v>5.7</v>
      </c>
      <c r="H1563">
        <v>0.44625097402597369</v>
      </c>
      <c r="I1563">
        <v>7.8289644565960286</v>
      </c>
      <c r="J1563">
        <v>-0.44625097402597369</v>
      </c>
      <c r="K1563">
        <f>_xlfn.NORM.DIST(Table2[[#This Row],[Bias_RF]],AVERAGE(Table2[Bias_RF]),_xlfn.STDEV.P(Table2[Bias_RF]),FALSE)</f>
        <v>0.52350253809630831</v>
      </c>
      <c r="L1563">
        <f>VLOOKUP(Table2[[#This Row],[Key]],[1]!Table1[#Data],7,0)</f>
        <v>5.4450172884375103</v>
      </c>
      <c r="M1563">
        <f>VLOOKUP(Table2[[#This Row],[Key]],[1]!Table1[#Data],8,0)</f>
        <v>5.6</v>
      </c>
      <c r="N1563">
        <f>Table2[[#This Row],[Auto Arima]]-Table2[[#This Row],[Actual]]</f>
        <v>-0.25498271156248986</v>
      </c>
      <c r="O1563">
        <f>_xlfn.NORM.DIST(Table2[[#This Row],[Bias_Arima]],AVERAGE(Table2[Bias_Arima]),_xlfn.STDEV.P(Table2[Bias_Arima]),FALSE)</f>
        <v>0.67386492790016916</v>
      </c>
      <c r="P1563">
        <f>Table2[[#This Row],[WA]]-Table2[[#This Row],[Actual]]</f>
        <v>-0.10000000000000053</v>
      </c>
      <c r="Q1563">
        <f>_xlfn.NORM.DIST(Table2[[#This Row],[Bias_WA]],AVERAGE(Table2[Bias_WA]),_xlfn.STDEV.P(Table2[Bias_WA]),FALSE)</f>
        <v>0.4603865013388736</v>
      </c>
      <c r="R1563">
        <f>ABS(Table2[[#This Row],[Bias_Arima]])</f>
        <v>0.25498271156248986</v>
      </c>
      <c r="S1563">
        <f>ABS(Table2[[#This Row],[Bias_WA]])</f>
        <v>0.10000000000000053</v>
      </c>
    </row>
    <row r="1564" spans="1:19" x14ac:dyDescent="0.2">
      <c r="A1564" t="str">
        <f>CONCATENATE(Table2[[#This Row],[Sector]],YEAR(Table2[[#This Row],[Cutoff]]),ROUNDUP(MONTH(Table2[[#This Row],[Cutoff]])/3,0),YEAR(Table2[[#This Row],[TargetDate]]),ROUNDUP(MONTH(Table2[[#This Row],[TargetDate]])/3,0))</f>
        <v>P Onderwijs2019320202</v>
      </c>
      <c r="B1564" t="s">
        <v>34</v>
      </c>
      <c r="C1564" s="3">
        <v>43647</v>
      </c>
      <c r="D1564" s="3">
        <v>43922</v>
      </c>
      <c r="E1564">
        <v>3</v>
      </c>
      <c r="F1564">
        <v>4.9308424242424236</v>
      </c>
      <c r="G1564">
        <v>4.5</v>
      </c>
      <c r="H1564">
        <v>0.43084242424242453</v>
      </c>
      <c r="I1564">
        <v>9.5742760942760992</v>
      </c>
      <c r="J1564">
        <v>0.43084242424242453</v>
      </c>
      <c r="K1564">
        <f>_xlfn.NORM.DIST(Table2[[#This Row],[Bias_RF]],AVERAGE(Table2[Bias_RF]),_xlfn.STDEV.P(Table2[Bias_RF]),FALSE)</f>
        <v>0.18076935532058119</v>
      </c>
      <c r="L1564">
        <f>VLOOKUP(Table2[[#This Row],[Key]],[1]!Table1[#Data],7,0)</f>
        <v>5.0960785324450697</v>
      </c>
      <c r="M1564">
        <f>VLOOKUP(Table2[[#This Row],[Key]],[1]!Table1[#Data],8,0)</f>
        <v>5</v>
      </c>
      <c r="N1564">
        <f>Table2[[#This Row],[Auto Arima]]-Table2[[#This Row],[Actual]]</f>
        <v>0.5960785324450697</v>
      </c>
      <c r="O1564">
        <f>_xlfn.NORM.DIST(Table2[[#This Row],[Bias_Arima]],AVERAGE(Table2[Bias_Arima]),_xlfn.STDEV.P(Table2[Bias_Arima]),FALSE)</f>
        <v>0.28935064188844323</v>
      </c>
      <c r="P1564">
        <f>Table2[[#This Row],[WA]]-Table2[[#This Row],[Actual]]</f>
        <v>0.5</v>
      </c>
      <c r="Q1564">
        <f>_xlfn.NORM.DIST(Table2[[#This Row],[Bias_WA]],AVERAGE(Table2[Bias_WA]),_xlfn.STDEV.P(Table2[Bias_WA]),FALSE)</f>
        <v>9.526909740774675E-2</v>
      </c>
      <c r="R1564">
        <f>ABS(Table2[[#This Row],[Bias_Arima]])</f>
        <v>0.5960785324450697</v>
      </c>
      <c r="S1564">
        <f>ABS(Table2[[#This Row],[Bias_WA]])</f>
        <v>0.5</v>
      </c>
    </row>
    <row r="1565" spans="1:19" x14ac:dyDescent="0.2">
      <c r="A1565" t="str">
        <f>CONCATENATE(Table2[[#This Row],[Sector]],YEAR(Table2[[#This Row],[Cutoff]]),ROUNDUP(MONTH(Table2[[#This Row],[Cutoff]])/3,0),YEAR(Table2[[#This Row],[TargetDate]]),ROUNDUP(MONTH(Table2[[#This Row],[TargetDate]])/3,0))</f>
        <v>P Onderwijs2019320203</v>
      </c>
      <c r="B1565" t="s">
        <v>34</v>
      </c>
      <c r="C1565" s="3">
        <v>43647</v>
      </c>
      <c r="D1565" s="3">
        <v>44013</v>
      </c>
      <c r="E1565">
        <v>4</v>
      </c>
      <c r="F1565">
        <v>4.9308424242424236</v>
      </c>
      <c r="G1565">
        <v>4.2</v>
      </c>
      <c r="H1565">
        <v>0.73084242424242429</v>
      </c>
      <c r="I1565">
        <v>17.401010101010101</v>
      </c>
      <c r="J1565">
        <v>0.73084242424242429</v>
      </c>
      <c r="K1565">
        <f>_xlfn.NORM.DIST(Table2[[#This Row],[Bias_RF]],AVERAGE(Table2[Bias_RF]),_xlfn.STDEV.P(Table2[Bias_RF]),FALSE)</f>
        <v>9.0323721189298392E-2</v>
      </c>
      <c r="L1565">
        <f>VLOOKUP(Table2[[#This Row],[Key]],[1]!Table1[#Data],7,0)</f>
        <v>4.2960785324450699</v>
      </c>
      <c r="M1565">
        <f>VLOOKUP(Table2[[#This Row],[Key]],[1]!Table1[#Data],8,0)</f>
        <v>4.3</v>
      </c>
      <c r="N1565">
        <f>Table2[[#This Row],[Auto Arima]]-Table2[[#This Row],[Actual]]</f>
        <v>9.6078532445069698E-2</v>
      </c>
      <c r="O1565">
        <f>_xlfn.NORM.DIST(Table2[[#This Row],[Bias_Arima]],AVERAGE(Table2[Bias_Arima]),_xlfn.STDEV.P(Table2[Bias_Arima]),FALSE)</f>
        <v>0.61399437243099919</v>
      </c>
      <c r="P1565">
        <f>Table2[[#This Row],[WA]]-Table2[[#This Row],[Actual]]</f>
        <v>9.9999999999999645E-2</v>
      </c>
      <c r="Q1565">
        <f>_xlfn.NORM.DIST(Table2[[#This Row],[Bias_WA]],AVERAGE(Table2[Bias_WA]),_xlfn.STDEV.P(Table2[Bias_WA]),FALSE)</f>
        <v>0.30936258915605253</v>
      </c>
      <c r="R1565">
        <f>ABS(Table2[[#This Row],[Bias_Arima]])</f>
        <v>9.6078532445069698E-2</v>
      </c>
      <c r="S1565">
        <f>ABS(Table2[[#This Row],[Bias_WA]])</f>
        <v>9.9999999999999645E-2</v>
      </c>
    </row>
    <row r="1566" spans="1:19" x14ac:dyDescent="0.2">
      <c r="A1566" t="str">
        <f>CONCATENATE(Table2[[#This Row],[Sector]],YEAR(Table2[[#This Row],[Cutoff]]),ROUNDUP(MONTH(Table2[[#This Row],[Cutoff]])/3,0),YEAR(Table2[[#This Row],[TargetDate]]),ROUNDUP(MONTH(Table2[[#This Row],[TargetDate]])/3,0))</f>
        <v>P Onderwijs2019320204</v>
      </c>
      <c r="B1566" t="s">
        <v>34</v>
      </c>
      <c r="C1566" s="3">
        <v>43647</v>
      </c>
      <c r="D1566" s="3">
        <v>44105</v>
      </c>
      <c r="E1566">
        <v>5</v>
      </c>
      <c r="F1566">
        <v>5.2537490259740256</v>
      </c>
      <c r="G1566">
        <v>5</v>
      </c>
      <c r="H1566">
        <v>0.25374902597402649</v>
      </c>
      <c r="I1566">
        <v>5.0749805194805298</v>
      </c>
      <c r="J1566">
        <v>0.25374902597402649</v>
      </c>
      <c r="K1566">
        <f>_xlfn.NORM.DIST(Table2[[#This Row],[Bias_RF]],AVERAGE(Table2[Bias_RF]),_xlfn.STDEV.P(Table2[Bias_RF]),FALSE)</f>
        <v>0.25159142620404495</v>
      </c>
      <c r="L1566">
        <f>VLOOKUP(Table2[[#This Row],[Key]],[1]!Table1[#Data],7,0)</f>
        <v>4.9681635775514001</v>
      </c>
      <c r="M1566">
        <f>VLOOKUP(Table2[[#This Row],[Key]],[1]!Table1[#Data],8,0)</f>
        <v>5.0999999999999996</v>
      </c>
      <c r="N1566">
        <f>Table2[[#This Row],[Auto Arima]]-Table2[[#This Row],[Actual]]</f>
        <v>-3.1836422448599855E-2</v>
      </c>
      <c r="O1566">
        <f>_xlfn.NORM.DIST(Table2[[#This Row],[Bias_Arima]],AVERAGE(Table2[Bias_Arima]),_xlfn.STDEV.P(Table2[Bias_Arima]),FALSE)</f>
        <v>0.66213185283050979</v>
      </c>
      <c r="P1566">
        <f>Table2[[#This Row],[WA]]-Table2[[#This Row],[Actual]]</f>
        <v>9.9999999999999645E-2</v>
      </c>
      <c r="Q1566">
        <f>_xlfn.NORM.DIST(Table2[[#This Row],[Bias_WA]],AVERAGE(Table2[Bias_WA]),_xlfn.STDEV.P(Table2[Bias_WA]),FALSE)</f>
        <v>0.30936258915605253</v>
      </c>
      <c r="R1566">
        <f>ABS(Table2[[#This Row],[Bias_Arima]])</f>
        <v>3.1836422448599855E-2</v>
      </c>
      <c r="S1566">
        <f>ABS(Table2[[#This Row],[Bias_WA]])</f>
        <v>9.9999999999999645E-2</v>
      </c>
    </row>
    <row r="1567" spans="1:19" x14ac:dyDescent="0.2">
      <c r="A1567" t="str">
        <f>CONCATENATE(Table2[[#This Row],[Sector]],YEAR(Table2[[#This Row],[Cutoff]]),ROUNDUP(MONTH(Table2[[#This Row],[Cutoff]])/3,0),YEAR(Table2[[#This Row],[TargetDate]]),ROUNDUP(MONTH(Table2[[#This Row],[TargetDate]])/3,0))</f>
        <v>P Onderwijs2019320211</v>
      </c>
      <c r="B1567" t="s">
        <v>34</v>
      </c>
      <c r="C1567" s="3">
        <v>43647</v>
      </c>
      <c r="D1567" s="3">
        <v>44197</v>
      </c>
      <c r="E1567">
        <v>6</v>
      </c>
      <c r="F1567">
        <v>5.2537490259740256</v>
      </c>
      <c r="G1567">
        <v>4.5999999999999996</v>
      </c>
      <c r="H1567">
        <v>0.65374902597402684</v>
      </c>
      <c r="I1567">
        <v>14.21193534726145</v>
      </c>
      <c r="J1567">
        <v>0.65374902597402684</v>
      </c>
      <c r="K1567">
        <f>_xlfn.NORM.DIST(Table2[[#This Row],[Bias_RF]],AVERAGE(Table2[Bias_RF]),_xlfn.STDEV.P(Table2[Bias_RF]),FALSE)</f>
        <v>0.10970141567301729</v>
      </c>
      <c r="L1567">
        <f>VLOOKUP(Table2[[#This Row],[Key]],[1]!Table1[#Data],7,0)</f>
        <v>5.4969067178466098</v>
      </c>
      <c r="M1567">
        <f>VLOOKUP(Table2[[#This Row],[Key]],[1]!Table1[#Data],8,0)</f>
        <v>5.6</v>
      </c>
      <c r="N1567">
        <f>Table2[[#This Row],[Auto Arima]]-Table2[[#This Row],[Actual]]</f>
        <v>0.89690671784661014</v>
      </c>
      <c r="O1567">
        <f>_xlfn.NORM.DIST(Table2[[#This Row],[Bias_Arima]],AVERAGE(Table2[Bias_Arima]),_xlfn.STDEV.P(Table2[Bias_Arima]),FALSE)</f>
        <v>0.12955077683379099</v>
      </c>
      <c r="P1567">
        <f>Table2[[#This Row],[WA]]-Table2[[#This Row],[Actual]]</f>
        <v>1</v>
      </c>
      <c r="Q1567">
        <f>_xlfn.NORM.DIST(Table2[[#This Row],[Bias_WA]],AVERAGE(Table2[Bias_WA]),_xlfn.STDEV.P(Table2[Bias_WA]),FALSE)</f>
        <v>1.06640164684577E-2</v>
      </c>
      <c r="R1567">
        <f>ABS(Table2[[#This Row],[Bias_Arima]])</f>
        <v>0.89690671784661014</v>
      </c>
      <c r="S1567">
        <f>ABS(Table2[[#This Row],[Bias_WA]])</f>
        <v>1</v>
      </c>
    </row>
    <row r="1568" spans="1:19" x14ac:dyDescent="0.2">
      <c r="A1568" t="str">
        <f>CONCATENATE(Table2[[#This Row],[Sector]],YEAR(Table2[[#This Row],[Cutoff]]),ROUNDUP(MONTH(Table2[[#This Row],[Cutoff]])/3,0),YEAR(Table2[[#This Row],[TargetDate]]),ROUNDUP(MONTH(Table2[[#This Row],[TargetDate]])/3,0))</f>
        <v>P Onderwijs2019320212</v>
      </c>
      <c r="B1568" t="s">
        <v>34</v>
      </c>
      <c r="C1568" s="3">
        <v>43647</v>
      </c>
      <c r="D1568" s="3">
        <v>44287</v>
      </c>
      <c r="E1568">
        <v>7</v>
      </c>
      <c r="F1568">
        <v>5.2537490259740256</v>
      </c>
      <c r="G1568">
        <v>4.8</v>
      </c>
      <c r="H1568">
        <v>0.45374902597402672</v>
      </c>
      <c r="I1568">
        <v>9.4531047077922228</v>
      </c>
      <c r="J1568">
        <v>0.45374902597402672</v>
      </c>
      <c r="K1568">
        <f>_xlfn.NORM.DIST(Table2[[#This Row],[Bias_RF]],AVERAGE(Table2[Bias_RF]),_xlfn.STDEV.P(Table2[Bias_RF]),FALSE)</f>
        <v>0.17246231395165795</v>
      </c>
      <c r="L1568">
        <f>VLOOKUP(Table2[[#This Row],[Key]],[1]!Table1[#Data],7,0)</f>
        <v>5.0713760958428296</v>
      </c>
      <c r="M1568">
        <f>VLOOKUP(Table2[[#This Row],[Key]],[1]!Table1[#Data],8,0)</f>
        <v>5</v>
      </c>
      <c r="N1568">
        <f>Table2[[#This Row],[Auto Arima]]-Table2[[#This Row],[Actual]]</f>
        <v>0.27137609584282973</v>
      </c>
      <c r="O1568">
        <f>_xlfn.NORM.DIST(Table2[[#This Row],[Bias_Arima]],AVERAGE(Table2[Bias_Arima]),_xlfn.STDEV.P(Table2[Bias_Arima]),FALSE)</f>
        <v>0.51241037731428296</v>
      </c>
      <c r="P1568">
        <f>Table2[[#This Row],[WA]]-Table2[[#This Row],[Actual]]</f>
        <v>0.20000000000000018</v>
      </c>
      <c r="Q1568">
        <f>_xlfn.NORM.DIST(Table2[[#This Row],[Bias_WA]],AVERAGE(Table2[Bias_WA]),_xlfn.STDEV.P(Table2[Bias_WA]),FALSE)</f>
        <v>0.24174896811946997</v>
      </c>
      <c r="R1568">
        <f>ABS(Table2[[#This Row],[Bias_Arima]])</f>
        <v>0.27137609584282973</v>
      </c>
      <c r="S1568">
        <f>ABS(Table2[[#This Row],[Bias_WA]])</f>
        <v>0.20000000000000018</v>
      </c>
    </row>
    <row r="1569" spans="1:19" x14ac:dyDescent="0.2">
      <c r="A1569" t="str">
        <f>CONCATENATE(Table2[[#This Row],[Sector]],YEAR(Table2[[#This Row],[Cutoff]]),ROUNDUP(MONTH(Table2[[#This Row],[Cutoff]])/3,0),YEAR(Table2[[#This Row],[TargetDate]]),ROUNDUP(MONTH(Table2[[#This Row],[TargetDate]])/3,0))</f>
        <v>P Onderwijs2019320213</v>
      </c>
      <c r="B1569" t="s">
        <v>34</v>
      </c>
      <c r="C1569" s="3">
        <v>43647</v>
      </c>
      <c r="D1569" s="3">
        <v>44378</v>
      </c>
      <c r="E1569">
        <v>8</v>
      </c>
      <c r="F1569">
        <v>5.2537490259740256</v>
      </c>
      <c r="G1569">
        <v>4.0999999999999996</v>
      </c>
      <c r="H1569">
        <v>1.1537490259740271</v>
      </c>
      <c r="I1569">
        <v>28.140220145707971</v>
      </c>
      <c r="J1569">
        <v>1.1537490259740271</v>
      </c>
      <c r="K1569">
        <f>_xlfn.NORM.DIST(Table2[[#This Row],[Bias_RF]],AVERAGE(Table2[Bias_RF]),_xlfn.STDEV.P(Table2[Bias_RF]),FALSE)</f>
        <v>2.5521474714930419E-2</v>
      </c>
      <c r="L1569">
        <f>VLOOKUP(Table2[[#This Row],[Key]],[1]!Table1[#Data],7,0)</f>
        <v>4.2713760958428297</v>
      </c>
      <c r="M1569">
        <f>VLOOKUP(Table2[[#This Row],[Key]],[1]!Table1[#Data],8,0)</f>
        <v>4.3</v>
      </c>
      <c r="N1569">
        <f>Table2[[#This Row],[Auto Arima]]-Table2[[#This Row],[Actual]]</f>
        <v>0.17137609584283009</v>
      </c>
      <c r="O1569">
        <f>_xlfn.NORM.DIST(Table2[[#This Row],[Bias_Arima]],AVERAGE(Table2[Bias_Arima]),_xlfn.STDEV.P(Table2[Bias_Arima]),FALSE)</f>
        <v>0.57436597511183662</v>
      </c>
      <c r="P1569">
        <f>Table2[[#This Row],[WA]]-Table2[[#This Row],[Actual]]</f>
        <v>0.20000000000000018</v>
      </c>
      <c r="Q1569">
        <f>_xlfn.NORM.DIST(Table2[[#This Row],[Bias_WA]],AVERAGE(Table2[Bias_WA]),_xlfn.STDEV.P(Table2[Bias_WA]),FALSE)</f>
        <v>0.24174896811946997</v>
      </c>
      <c r="R1569">
        <f>ABS(Table2[[#This Row],[Bias_Arima]])</f>
        <v>0.17137609584283009</v>
      </c>
      <c r="S1569">
        <f>ABS(Table2[[#This Row],[Bias_WA]])</f>
        <v>0.20000000000000018</v>
      </c>
    </row>
    <row r="1570" spans="1:19" x14ac:dyDescent="0.2">
      <c r="A1570" t="str">
        <f>CONCATENATE(Table2[[#This Row],[Sector]],YEAR(Table2[[#This Row],[Cutoff]]),ROUNDUP(MONTH(Table2[[#This Row],[Cutoff]])/3,0),YEAR(Table2[[#This Row],[TargetDate]]),ROUNDUP(MONTH(Table2[[#This Row],[TargetDate]])/3,0))</f>
        <v>P Onderwijs2019420201</v>
      </c>
      <c r="B1570" t="s">
        <v>34</v>
      </c>
      <c r="C1570" s="3">
        <v>43739</v>
      </c>
      <c r="D1570" s="3">
        <v>43831</v>
      </c>
      <c r="E1570">
        <v>1</v>
      </c>
      <c r="F1570">
        <v>5.2671898809523814</v>
      </c>
      <c r="G1570">
        <v>5.7</v>
      </c>
      <c r="H1570">
        <v>0.43281011904761879</v>
      </c>
      <c r="I1570">
        <v>7.5931599832915584</v>
      </c>
      <c r="J1570">
        <v>-0.43281011904761879</v>
      </c>
      <c r="K1570">
        <f>_xlfn.NORM.DIST(Table2[[#This Row],[Bias_RF]],AVERAGE(Table2[Bias_RF]),_xlfn.STDEV.P(Table2[Bias_RF]),FALSE)</f>
        <v>0.52066107031774356</v>
      </c>
      <c r="L1570">
        <f>VLOOKUP(Table2[[#This Row],[Key]],[1]!Table1[#Data],7,0)</f>
        <v>5.4356284411989897</v>
      </c>
      <c r="M1570">
        <f>VLOOKUP(Table2[[#This Row],[Key]],[1]!Table1[#Data],8,0)</f>
        <v>5.6</v>
      </c>
      <c r="N1570">
        <f>Table2[[#This Row],[Auto Arima]]-Table2[[#This Row],[Actual]]</f>
        <v>-0.26437155880101049</v>
      </c>
      <c r="O1570">
        <f>_xlfn.NORM.DIST(Table2[[#This Row],[Bias_Arima]],AVERAGE(Table2[Bias_Arima]),_xlfn.STDEV.P(Table2[Bias_Arima]),FALSE)</f>
        <v>0.67222198809875144</v>
      </c>
      <c r="P1570">
        <f>Table2[[#This Row],[WA]]-Table2[[#This Row],[Actual]]</f>
        <v>-0.10000000000000053</v>
      </c>
      <c r="Q1570">
        <f>_xlfn.NORM.DIST(Table2[[#This Row],[Bias_WA]],AVERAGE(Table2[Bias_WA]),_xlfn.STDEV.P(Table2[Bias_WA]),FALSE)</f>
        <v>0.4603865013388736</v>
      </c>
      <c r="R1570">
        <f>ABS(Table2[[#This Row],[Bias_Arima]])</f>
        <v>0.26437155880101049</v>
      </c>
      <c r="S1570">
        <f>ABS(Table2[[#This Row],[Bias_WA]])</f>
        <v>0.10000000000000053</v>
      </c>
    </row>
    <row r="1571" spans="1:19" x14ac:dyDescent="0.2">
      <c r="A1571" t="str">
        <f>CONCATENATE(Table2[[#This Row],[Sector]],YEAR(Table2[[#This Row],[Cutoff]]),ROUNDUP(MONTH(Table2[[#This Row],[Cutoff]])/3,0),YEAR(Table2[[#This Row],[TargetDate]]),ROUNDUP(MONTH(Table2[[#This Row],[TargetDate]])/3,0))</f>
        <v>P Onderwijs2019420202</v>
      </c>
      <c r="B1571" t="s">
        <v>34</v>
      </c>
      <c r="C1571" s="3">
        <v>43739</v>
      </c>
      <c r="D1571" s="3">
        <v>43922</v>
      </c>
      <c r="E1571">
        <v>2</v>
      </c>
      <c r="F1571">
        <v>4.9427124999999998</v>
      </c>
      <c r="G1571">
        <v>4.5</v>
      </c>
      <c r="H1571">
        <v>0.44271249999999979</v>
      </c>
      <c r="I1571">
        <v>9.8380555555555524</v>
      </c>
      <c r="J1571">
        <v>0.44271249999999979</v>
      </c>
      <c r="K1571">
        <f>_xlfn.NORM.DIST(Table2[[#This Row],[Bias_RF]],AVERAGE(Table2[Bias_RF]),_xlfn.STDEV.P(Table2[Bias_RF]),FALSE)</f>
        <v>0.17643753114197888</v>
      </c>
      <c r="L1571">
        <f>VLOOKUP(Table2[[#This Row],[Key]],[1]!Table1[#Data],7,0)</f>
        <v>5.0866896910083197</v>
      </c>
      <c r="M1571">
        <f>VLOOKUP(Table2[[#This Row],[Key]],[1]!Table1[#Data],8,0)</f>
        <v>5</v>
      </c>
      <c r="N1571">
        <f>Table2[[#This Row],[Auto Arima]]-Table2[[#This Row],[Actual]]</f>
        <v>0.58668969100831969</v>
      </c>
      <c r="O1571">
        <f>_xlfn.NORM.DIST(Table2[[#This Row],[Bias_Arima]],AVERAGE(Table2[Bias_Arima]),_xlfn.STDEV.P(Table2[Bias_Arima]),FALSE)</f>
        <v>0.29544304285005402</v>
      </c>
      <c r="P1571">
        <f>Table2[[#This Row],[WA]]-Table2[[#This Row],[Actual]]</f>
        <v>0.5</v>
      </c>
      <c r="Q1571">
        <f>_xlfn.NORM.DIST(Table2[[#This Row],[Bias_WA]],AVERAGE(Table2[Bias_WA]),_xlfn.STDEV.P(Table2[Bias_WA]),FALSE)</f>
        <v>9.526909740774675E-2</v>
      </c>
      <c r="R1571">
        <f>ABS(Table2[[#This Row],[Bias_Arima]])</f>
        <v>0.58668969100831969</v>
      </c>
      <c r="S1571">
        <f>ABS(Table2[[#This Row],[Bias_WA]])</f>
        <v>0.5</v>
      </c>
    </row>
    <row r="1572" spans="1:19" x14ac:dyDescent="0.2">
      <c r="A1572" t="str">
        <f>CONCATENATE(Table2[[#This Row],[Sector]],YEAR(Table2[[#This Row],[Cutoff]]),ROUNDUP(MONTH(Table2[[#This Row],[Cutoff]])/3,0),YEAR(Table2[[#This Row],[TargetDate]]),ROUNDUP(MONTH(Table2[[#This Row],[TargetDate]])/3,0))</f>
        <v>P Onderwijs2019420203</v>
      </c>
      <c r="B1572" t="s">
        <v>34</v>
      </c>
      <c r="C1572" s="3">
        <v>43739</v>
      </c>
      <c r="D1572" s="3">
        <v>44013</v>
      </c>
      <c r="E1572">
        <v>3</v>
      </c>
      <c r="F1572">
        <v>4.9453791666666662</v>
      </c>
      <c r="G1572">
        <v>4.2</v>
      </c>
      <c r="H1572">
        <v>0.74537916666666604</v>
      </c>
      <c r="I1572">
        <v>17.747123015873001</v>
      </c>
      <c r="J1572">
        <v>0.74537916666666604</v>
      </c>
      <c r="K1572">
        <f>_xlfn.NORM.DIST(Table2[[#This Row],[Bias_RF]],AVERAGE(Table2[Bias_RF]),_xlfn.STDEV.P(Table2[Bias_RF]),FALSE)</f>
        <v>8.696501633049844E-2</v>
      </c>
      <c r="L1572">
        <f>VLOOKUP(Table2[[#This Row],[Key]],[1]!Table1[#Data],7,0)</f>
        <v>4.2866896910083199</v>
      </c>
      <c r="M1572">
        <f>VLOOKUP(Table2[[#This Row],[Key]],[1]!Table1[#Data],8,0)</f>
        <v>4.3</v>
      </c>
      <c r="N1572">
        <f>Table2[[#This Row],[Auto Arima]]-Table2[[#This Row],[Actual]]</f>
        <v>8.6689691008319691E-2</v>
      </c>
      <c r="O1572">
        <f>_xlfn.NORM.DIST(Table2[[#This Row],[Bias_Arima]],AVERAGE(Table2[Bias_Arima]),_xlfn.STDEV.P(Table2[Bias_Arima]),FALSE)</f>
        <v>0.61840698222020396</v>
      </c>
      <c r="P1572">
        <f>Table2[[#This Row],[WA]]-Table2[[#This Row],[Actual]]</f>
        <v>9.9999999999999645E-2</v>
      </c>
      <c r="Q1572">
        <f>_xlfn.NORM.DIST(Table2[[#This Row],[Bias_WA]],AVERAGE(Table2[Bias_WA]),_xlfn.STDEV.P(Table2[Bias_WA]),FALSE)</f>
        <v>0.30936258915605253</v>
      </c>
      <c r="R1572">
        <f>ABS(Table2[[#This Row],[Bias_Arima]])</f>
        <v>8.6689691008319691E-2</v>
      </c>
      <c r="S1572">
        <f>ABS(Table2[[#This Row],[Bias_WA]])</f>
        <v>9.9999999999999645E-2</v>
      </c>
    </row>
    <row r="1573" spans="1:19" x14ac:dyDescent="0.2">
      <c r="A1573" t="str">
        <f>CONCATENATE(Table2[[#This Row],[Sector]],YEAR(Table2[[#This Row],[Cutoff]]),ROUNDUP(MONTH(Table2[[#This Row],[Cutoff]])/3,0),YEAR(Table2[[#This Row],[TargetDate]]),ROUNDUP(MONTH(Table2[[#This Row],[TargetDate]])/3,0))</f>
        <v>P Onderwijs2019420204</v>
      </c>
      <c r="B1573" t="s">
        <v>34</v>
      </c>
      <c r="C1573" s="3">
        <v>43739</v>
      </c>
      <c r="D1573" s="3">
        <v>44105</v>
      </c>
      <c r="E1573">
        <v>4</v>
      </c>
      <c r="F1573">
        <v>5.2806898809523819</v>
      </c>
      <c r="G1573">
        <v>5</v>
      </c>
      <c r="H1573">
        <v>0.2806898809523819</v>
      </c>
      <c r="I1573">
        <v>5.613797619047638</v>
      </c>
      <c r="J1573">
        <v>0.2806898809523819</v>
      </c>
      <c r="K1573">
        <f>_xlfn.NORM.DIST(Table2[[#This Row],[Bias_RF]],AVERAGE(Table2[Bias_RF]),_xlfn.STDEV.P(Table2[Bias_RF]),FALSE)</f>
        <v>0.24015799859002743</v>
      </c>
      <c r="L1573">
        <f>VLOOKUP(Table2[[#This Row],[Key]],[1]!Table1[#Data],7,0)</f>
        <v>4.9546926146466603</v>
      </c>
      <c r="M1573">
        <f>VLOOKUP(Table2[[#This Row],[Key]],[1]!Table1[#Data],8,0)</f>
        <v>5.0999999999999996</v>
      </c>
      <c r="N1573">
        <f>Table2[[#This Row],[Auto Arima]]-Table2[[#This Row],[Actual]]</f>
        <v>-4.5307385353339669E-2</v>
      </c>
      <c r="O1573">
        <f>_xlfn.NORM.DIST(Table2[[#This Row],[Bias_Arima]],AVERAGE(Table2[Bias_Arima]),_xlfn.STDEV.P(Table2[Bias_Arima]),FALSE)</f>
        <v>0.66556698689645988</v>
      </c>
      <c r="P1573">
        <f>Table2[[#This Row],[WA]]-Table2[[#This Row],[Actual]]</f>
        <v>9.9999999999999645E-2</v>
      </c>
      <c r="Q1573">
        <f>_xlfn.NORM.DIST(Table2[[#This Row],[Bias_WA]],AVERAGE(Table2[Bias_WA]),_xlfn.STDEV.P(Table2[Bias_WA]),FALSE)</f>
        <v>0.30936258915605253</v>
      </c>
      <c r="R1573">
        <f>ABS(Table2[[#This Row],[Bias_Arima]])</f>
        <v>4.5307385353339669E-2</v>
      </c>
      <c r="S1573">
        <f>ABS(Table2[[#This Row],[Bias_WA]])</f>
        <v>9.9999999999999645E-2</v>
      </c>
    </row>
    <row r="1574" spans="1:19" x14ac:dyDescent="0.2">
      <c r="A1574" t="str">
        <f>CONCATENATE(Table2[[#This Row],[Sector]],YEAR(Table2[[#This Row],[Cutoff]]),ROUNDUP(MONTH(Table2[[#This Row],[Cutoff]])/3,0),YEAR(Table2[[#This Row],[TargetDate]]),ROUNDUP(MONTH(Table2[[#This Row],[TargetDate]])/3,0))</f>
        <v>P Onderwijs2019420211</v>
      </c>
      <c r="B1574" t="s">
        <v>34</v>
      </c>
      <c r="C1574" s="3">
        <v>43739</v>
      </c>
      <c r="D1574" s="3">
        <v>44197</v>
      </c>
      <c r="E1574">
        <v>5</v>
      </c>
      <c r="F1574">
        <v>5.2806898809523819</v>
      </c>
      <c r="G1574">
        <v>4.5999999999999996</v>
      </c>
      <c r="H1574">
        <v>0.68068988095238225</v>
      </c>
      <c r="I1574">
        <v>14.79760610766049</v>
      </c>
      <c r="J1574">
        <v>0.68068988095238225</v>
      </c>
      <c r="K1574">
        <f>_xlfn.NORM.DIST(Table2[[#This Row],[Bias_RF]],AVERAGE(Table2[Bias_RF]),_xlfn.STDEV.P(Table2[Bias_RF]),FALSE)</f>
        <v>0.10262731507910422</v>
      </c>
      <c r="L1574">
        <f>VLOOKUP(Table2[[#This Row],[Key]],[1]!Table1[#Data],7,0)</f>
        <v>5.4834357666987898</v>
      </c>
      <c r="M1574">
        <f>VLOOKUP(Table2[[#This Row],[Key]],[1]!Table1[#Data],8,0)</f>
        <v>5.6</v>
      </c>
      <c r="N1574">
        <f>Table2[[#This Row],[Auto Arima]]-Table2[[#This Row],[Actual]]</f>
        <v>0.8834357666987902</v>
      </c>
      <c r="O1574">
        <f>_xlfn.NORM.DIST(Table2[[#This Row],[Bias_Arima]],AVERAGE(Table2[Bias_Arima]),_xlfn.STDEV.P(Table2[Bias_Arima]),FALSE)</f>
        <v>0.13505670280659579</v>
      </c>
      <c r="P1574">
        <f>Table2[[#This Row],[WA]]-Table2[[#This Row],[Actual]]</f>
        <v>1</v>
      </c>
      <c r="Q1574">
        <f>_xlfn.NORM.DIST(Table2[[#This Row],[Bias_WA]],AVERAGE(Table2[Bias_WA]),_xlfn.STDEV.P(Table2[Bias_WA]),FALSE)</f>
        <v>1.06640164684577E-2</v>
      </c>
      <c r="R1574">
        <f>ABS(Table2[[#This Row],[Bias_Arima]])</f>
        <v>0.8834357666987902</v>
      </c>
      <c r="S1574">
        <f>ABS(Table2[[#This Row],[Bias_WA]])</f>
        <v>1</v>
      </c>
    </row>
    <row r="1575" spans="1:19" x14ac:dyDescent="0.2">
      <c r="A1575" t="str">
        <f>CONCATENATE(Table2[[#This Row],[Sector]],YEAR(Table2[[#This Row],[Cutoff]]),ROUNDUP(MONTH(Table2[[#This Row],[Cutoff]])/3,0),YEAR(Table2[[#This Row],[TargetDate]]),ROUNDUP(MONTH(Table2[[#This Row],[TargetDate]])/3,0))</f>
        <v>P Onderwijs2019420212</v>
      </c>
      <c r="B1575" t="s">
        <v>34</v>
      </c>
      <c r="C1575" s="3">
        <v>43739</v>
      </c>
      <c r="D1575" s="3">
        <v>44287</v>
      </c>
      <c r="E1575">
        <v>6</v>
      </c>
      <c r="F1575">
        <v>5.2806898809523819</v>
      </c>
      <c r="G1575">
        <v>4.8</v>
      </c>
      <c r="H1575">
        <v>0.48068988095238208</v>
      </c>
      <c r="I1575">
        <v>10.01437251984129</v>
      </c>
      <c r="J1575">
        <v>0.48068988095238208</v>
      </c>
      <c r="K1575">
        <f>_xlfn.NORM.DIST(Table2[[#This Row],[Bias_RF]],AVERAGE(Table2[Bias_RF]),_xlfn.STDEV.P(Table2[Bias_RF]),FALSE)</f>
        <v>0.16297469824674876</v>
      </c>
      <c r="L1575">
        <f>VLOOKUP(Table2[[#This Row],[Key]],[1]!Table1[#Data],7,0)</f>
        <v>5.0579051417941203</v>
      </c>
      <c r="M1575">
        <f>VLOOKUP(Table2[[#This Row],[Key]],[1]!Table1[#Data],8,0)</f>
        <v>5</v>
      </c>
      <c r="N1575">
        <f>Table2[[#This Row],[Auto Arima]]-Table2[[#This Row],[Actual]]</f>
        <v>0.2579051417941205</v>
      </c>
      <c r="O1575">
        <f>_xlfn.NORM.DIST(Table2[[#This Row],[Bias_Arima]],AVERAGE(Table2[Bias_Arima]),_xlfn.STDEV.P(Table2[Bias_Arima]),FALSE)</f>
        <v>0.52123424883543323</v>
      </c>
      <c r="P1575">
        <f>Table2[[#This Row],[WA]]-Table2[[#This Row],[Actual]]</f>
        <v>0.20000000000000018</v>
      </c>
      <c r="Q1575">
        <f>_xlfn.NORM.DIST(Table2[[#This Row],[Bias_WA]],AVERAGE(Table2[Bias_WA]),_xlfn.STDEV.P(Table2[Bias_WA]),FALSE)</f>
        <v>0.24174896811946997</v>
      </c>
      <c r="R1575">
        <f>ABS(Table2[[#This Row],[Bias_Arima]])</f>
        <v>0.2579051417941205</v>
      </c>
      <c r="S1575">
        <f>ABS(Table2[[#This Row],[Bias_WA]])</f>
        <v>0.20000000000000018</v>
      </c>
    </row>
    <row r="1576" spans="1:19" x14ac:dyDescent="0.2">
      <c r="A1576" t="str">
        <f>CONCATENATE(Table2[[#This Row],[Sector]],YEAR(Table2[[#This Row],[Cutoff]]),ROUNDUP(MONTH(Table2[[#This Row],[Cutoff]])/3,0),YEAR(Table2[[#This Row],[TargetDate]]),ROUNDUP(MONTH(Table2[[#This Row],[TargetDate]])/3,0))</f>
        <v>P Onderwijs2019420213</v>
      </c>
      <c r="B1576" t="s">
        <v>34</v>
      </c>
      <c r="C1576" s="3">
        <v>43739</v>
      </c>
      <c r="D1576" s="3">
        <v>44378</v>
      </c>
      <c r="E1576">
        <v>7</v>
      </c>
      <c r="F1576">
        <v>5.2671898809523814</v>
      </c>
      <c r="G1576">
        <v>4.0999999999999996</v>
      </c>
      <c r="H1576">
        <v>1.167189880952382</v>
      </c>
      <c r="I1576">
        <v>28.468045876887359</v>
      </c>
      <c r="J1576">
        <v>1.167189880952382</v>
      </c>
      <c r="K1576">
        <f>_xlfn.NORM.DIST(Table2[[#This Row],[Bias_RF]],AVERAGE(Table2[Bias_RF]),_xlfn.STDEV.P(Table2[Bias_RF]),FALSE)</f>
        <v>2.4382573093361937E-2</v>
      </c>
      <c r="L1576">
        <f>VLOOKUP(Table2[[#This Row],[Key]],[1]!Table1[#Data],7,0)</f>
        <v>4.2579051417941196</v>
      </c>
      <c r="M1576">
        <f>VLOOKUP(Table2[[#This Row],[Key]],[1]!Table1[#Data],8,0)</f>
        <v>4.3</v>
      </c>
      <c r="N1576">
        <f>Table2[[#This Row],[Auto Arima]]-Table2[[#This Row],[Actual]]</f>
        <v>0.15790514179411996</v>
      </c>
      <c r="O1576">
        <f>_xlfn.NORM.DIST(Table2[[#This Row],[Bias_Arima]],AVERAGE(Table2[Bias_Arima]),_xlfn.STDEV.P(Table2[Bias_Arima]),FALSE)</f>
        <v>0.58196840025198304</v>
      </c>
      <c r="P1576">
        <f>Table2[[#This Row],[WA]]-Table2[[#This Row],[Actual]]</f>
        <v>0.20000000000000018</v>
      </c>
      <c r="Q1576">
        <f>_xlfn.NORM.DIST(Table2[[#This Row],[Bias_WA]],AVERAGE(Table2[Bias_WA]),_xlfn.STDEV.P(Table2[Bias_WA]),FALSE)</f>
        <v>0.24174896811946997</v>
      </c>
      <c r="R1576">
        <f>ABS(Table2[[#This Row],[Bias_Arima]])</f>
        <v>0.15790514179411996</v>
      </c>
      <c r="S1576">
        <f>ABS(Table2[[#This Row],[Bias_WA]])</f>
        <v>0.20000000000000018</v>
      </c>
    </row>
    <row r="1577" spans="1:19" x14ac:dyDescent="0.2">
      <c r="A1577" t="str">
        <f>CONCATENATE(Table2[[#This Row],[Sector]],YEAR(Table2[[#This Row],[Cutoff]]),ROUNDUP(MONTH(Table2[[#This Row],[Cutoff]])/3,0),YEAR(Table2[[#This Row],[TargetDate]]),ROUNDUP(MONTH(Table2[[#This Row],[TargetDate]])/3,0))</f>
        <v>P Onderwijs2019420214</v>
      </c>
      <c r="B1577" t="s">
        <v>34</v>
      </c>
      <c r="C1577" s="3">
        <v>43739</v>
      </c>
      <c r="D1577" s="3">
        <v>44470</v>
      </c>
      <c r="E1577">
        <v>8</v>
      </c>
      <c r="F1577">
        <v>5.2671898809523814</v>
      </c>
      <c r="G1577">
        <v>5.4</v>
      </c>
      <c r="H1577">
        <v>0.132810119047619</v>
      </c>
      <c r="I1577">
        <v>2.4594466490299811</v>
      </c>
      <c r="J1577">
        <v>-0.132810119047619</v>
      </c>
      <c r="K1577">
        <f>_xlfn.NORM.DIST(Table2[[#This Row],[Bias_RF]],AVERAGE(Table2[Bias_RF]),_xlfn.STDEV.P(Table2[Bias_RF]),FALSE)</f>
        <v>0.42229908056545062</v>
      </c>
      <c r="L1577">
        <f>VLOOKUP(Table2[[#This Row],[Key]],[1]!Table1[#Data],7,0)</f>
        <v>4.9997487075837297</v>
      </c>
      <c r="M1577">
        <f>VLOOKUP(Table2[[#This Row],[Key]],[1]!Table1[#Data],8,0)</f>
        <v>5.0999999999999996</v>
      </c>
      <c r="N1577">
        <f>Table2[[#This Row],[Auto Arima]]-Table2[[#This Row],[Actual]]</f>
        <v>-0.40025129241627067</v>
      </c>
      <c r="O1577">
        <f>_xlfn.NORM.DIST(Table2[[#This Row],[Bias_Arima]],AVERAGE(Table2[Bias_Arima]),_xlfn.STDEV.P(Table2[Bias_Arima]),FALSE)</f>
        <v>0.63049707681912293</v>
      </c>
      <c r="P1577">
        <f>Table2[[#This Row],[WA]]-Table2[[#This Row],[Actual]]</f>
        <v>-0.30000000000000071</v>
      </c>
      <c r="Q1577">
        <f>_xlfn.NORM.DIST(Table2[[#This Row],[Bias_WA]],AVERAGE(Table2[Bias_WA]),_xlfn.STDEV.P(Table2[Bias_WA]),FALSE)</f>
        <v>0.60308053753004276</v>
      </c>
      <c r="R1577">
        <f>ABS(Table2[[#This Row],[Bias_Arima]])</f>
        <v>0.40025129241627067</v>
      </c>
      <c r="S1577">
        <f>ABS(Table2[[#This Row],[Bias_WA]])</f>
        <v>0.30000000000000071</v>
      </c>
    </row>
    <row r="1578" spans="1:19" x14ac:dyDescent="0.2">
      <c r="A1578" t="str">
        <f>CONCATENATE(Table2[[#This Row],[Sector]],YEAR(Table2[[#This Row],[Cutoff]]),ROUNDUP(MONTH(Table2[[#This Row],[Cutoff]])/3,0),YEAR(Table2[[#This Row],[TargetDate]]),ROUNDUP(MONTH(Table2[[#This Row],[TargetDate]])/3,0))</f>
        <v>P Onderwijs2020120202</v>
      </c>
      <c r="B1578" t="s">
        <v>34</v>
      </c>
      <c r="C1578" s="3">
        <v>43831</v>
      </c>
      <c r="D1578" s="3">
        <v>43922</v>
      </c>
      <c r="E1578">
        <v>1</v>
      </c>
      <c r="F1578">
        <v>5.0738891456582627</v>
      </c>
      <c r="G1578">
        <v>4.5</v>
      </c>
      <c r="H1578">
        <v>0.57388914565826266</v>
      </c>
      <c r="I1578">
        <v>12.753092125739171</v>
      </c>
      <c r="J1578">
        <v>0.57388914565826266</v>
      </c>
      <c r="K1578">
        <f>_xlfn.NORM.DIST(Table2[[#This Row],[Bias_RF]],AVERAGE(Table2[Bias_RF]),_xlfn.STDEV.P(Table2[Bias_RF]),FALSE)</f>
        <v>0.13260586294273374</v>
      </c>
      <c r="L1578">
        <f>VLOOKUP(Table2[[#This Row],[Key]],[1]!Table1[#Data],7,0)</f>
        <v>5.2183547726313702</v>
      </c>
      <c r="M1578">
        <f>VLOOKUP(Table2[[#This Row],[Key]],[1]!Table1[#Data],8,0)</f>
        <v>5</v>
      </c>
      <c r="N1578">
        <f>Table2[[#This Row],[Auto Arima]]-Table2[[#This Row],[Actual]]</f>
        <v>0.71835477263137015</v>
      </c>
      <c r="O1578">
        <f>_xlfn.NORM.DIST(Table2[[#This Row],[Bias_Arima]],AVERAGE(Table2[Bias_Arima]),_xlfn.STDEV.P(Table2[Bias_Arima]),FALSE)</f>
        <v>0.21546938505724428</v>
      </c>
      <c r="P1578">
        <f>Table2[[#This Row],[WA]]-Table2[[#This Row],[Actual]]</f>
        <v>0.5</v>
      </c>
      <c r="Q1578">
        <f>_xlfn.NORM.DIST(Table2[[#This Row],[Bias_WA]],AVERAGE(Table2[Bias_WA]),_xlfn.STDEV.P(Table2[Bias_WA]),FALSE)</f>
        <v>9.526909740774675E-2</v>
      </c>
      <c r="R1578">
        <f>ABS(Table2[[#This Row],[Bias_Arima]])</f>
        <v>0.71835477263137015</v>
      </c>
      <c r="S1578">
        <f>ABS(Table2[[#This Row],[Bias_WA]])</f>
        <v>0.5</v>
      </c>
    </row>
    <row r="1579" spans="1:19" x14ac:dyDescent="0.2">
      <c r="A1579" t="str">
        <f>CONCATENATE(Table2[[#This Row],[Sector]],YEAR(Table2[[#This Row],[Cutoff]]),ROUNDUP(MONTH(Table2[[#This Row],[Cutoff]])/3,0),YEAR(Table2[[#This Row],[TargetDate]]),ROUNDUP(MONTH(Table2[[#This Row],[TargetDate]])/3,0))</f>
        <v>P Onderwijs2020120203</v>
      </c>
      <c r="B1579" t="s">
        <v>34</v>
      </c>
      <c r="C1579" s="3">
        <v>43831</v>
      </c>
      <c r="D1579" s="3">
        <v>44013</v>
      </c>
      <c r="E1579">
        <v>2</v>
      </c>
      <c r="F1579">
        <v>5.0826700980392152</v>
      </c>
      <c r="G1579">
        <v>4.2</v>
      </c>
      <c r="H1579">
        <v>0.88267009803921503</v>
      </c>
      <c r="I1579">
        <v>21.015954715219401</v>
      </c>
      <c r="J1579">
        <v>0.88267009803921503</v>
      </c>
      <c r="K1579">
        <f>_xlfn.NORM.DIST(Table2[[#This Row],[Bias_RF]],AVERAGE(Table2[Bias_RF]),_xlfn.STDEV.P(Table2[Bias_RF]),FALSE)</f>
        <v>5.9628339780853599E-2</v>
      </c>
      <c r="L1579">
        <f>VLOOKUP(Table2[[#This Row],[Key]],[1]!Table1[#Data],7,0)</f>
        <v>4.4183547726313703</v>
      </c>
      <c r="M1579">
        <f>VLOOKUP(Table2[[#This Row],[Key]],[1]!Table1[#Data],8,0)</f>
        <v>4.3</v>
      </c>
      <c r="N1579">
        <f>Table2[[#This Row],[Auto Arima]]-Table2[[#This Row],[Actual]]</f>
        <v>0.21835477263137015</v>
      </c>
      <c r="O1579">
        <f>_xlfn.NORM.DIST(Table2[[#This Row],[Bias_Arima]],AVERAGE(Table2[Bias_Arima]),_xlfn.STDEV.P(Table2[Bias_Arima]),FALSE)</f>
        <v>0.54635725517264144</v>
      </c>
      <c r="P1579">
        <f>Table2[[#This Row],[WA]]-Table2[[#This Row],[Actual]]</f>
        <v>9.9999999999999645E-2</v>
      </c>
      <c r="Q1579">
        <f>_xlfn.NORM.DIST(Table2[[#This Row],[Bias_WA]],AVERAGE(Table2[Bias_WA]),_xlfn.STDEV.P(Table2[Bias_WA]),FALSE)</f>
        <v>0.30936258915605253</v>
      </c>
      <c r="R1579">
        <f>ABS(Table2[[#This Row],[Bias_Arima]])</f>
        <v>0.21835477263137015</v>
      </c>
      <c r="S1579">
        <f>ABS(Table2[[#This Row],[Bias_WA]])</f>
        <v>9.9999999999999645E-2</v>
      </c>
    </row>
    <row r="1580" spans="1:19" x14ac:dyDescent="0.2">
      <c r="A1580" t="str">
        <f>CONCATENATE(Table2[[#This Row],[Sector]],YEAR(Table2[[#This Row],[Cutoff]]),ROUNDUP(MONTH(Table2[[#This Row],[Cutoff]])/3,0),YEAR(Table2[[#This Row],[TargetDate]]),ROUNDUP(MONTH(Table2[[#This Row],[TargetDate]])/3,0))</f>
        <v>P Onderwijs2020120204</v>
      </c>
      <c r="B1580" t="s">
        <v>34</v>
      </c>
      <c r="C1580" s="3">
        <v>43831</v>
      </c>
      <c r="D1580" s="3">
        <v>44105</v>
      </c>
      <c r="E1580">
        <v>3</v>
      </c>
      <c r="F1580">
        <v>5.4114927170868334</v>
      </c>
      <c r="G1580">
        <v>5</v>
      </c>
      <c r="H1580">
        <v>0.41149271708683338</v>
      </c>
      <c r="I1580">
        <v>8.2298543417366687</v>
      </c>
      <c r="J1580">
        <v>0.41149271708683338</v>
      </c>
      <c r="K1580">
        <f>_xlfn.NORM.DIST(Table2[[#This Row],[Bias_RF]],AVERAGE(Table2[Bias_RF]),_xlfn.STDEV.P(Table2[Bias_RF]),FALSE)</f>
        <v>0.18795375888421234</v>
      </c>
      <c r="L1580">
        <f>VLOOKUP(Table2[[#This Row],[Key]],[1]!Table1[#Data],7,0)</f>
        <v>5.01697514185219</v>
      </c>
      <c r="M1580">
        <f>VLOOKUP(Table2[[#This Row],[Key]],[1]!Table1[#Data],8,0)</f>
        <v>5.0999999999999996</v>
      </c>
      <c r="N1580">
        <f>Table2[[#This Row],[Auto Arima]]-Table2[[#This Row],[Actual]]</f>
        <v>1.6975141852189957E-2</v>
      </c>
      <c r="O1580">
        <f>_xlfn.NORM.DIST(Table2[[#This Row],[Bias_Arima]],AVERAGE(Table2[Bias_Arima]),_xlfn.STDEV.P(Table2[Bias_Arima]),FALSE)</f>
        <v>0.64696136327222309</v>
      </c>
      <c r="P1580">
        <f>Table2[[#This Row],[WA]]-Table2[[#This Row],[Actual]]</f>
        <v>9.9999999999999645E-2</v>
      </c>
      <c r="Q1580">
        <f>_xlfn.NORM.DIST(Table2[[#This Row],[Bias_WA]],AVERAGE(Table2[Bias_WA]),_xlfn.STDEV.P(Table2[Bias_WA]),FALSE)</f>
        <v>0.30936258915605253</v>
      </c>
      <c r="R1580">
        <f>ABS(Table2[[#This Row],[Bias_Arima]])</f>
        <v>1.6975141852189957E-2</v>
      </c>
      <c r="S1580">
        <f>ABS(Table2[[#This Row],[Bias_WA]])</f>
        <v>9.9999999999999645E-2</v>
      </c>
    </row>
    <row r="1581" spans="1:19" x14ac:dyDescent="0.2">
      <c r="A1581" t="str">
        <f>CONCATENATE(Table2[[#This Row],[Sector]],YEAR(Table2[[#This Row],[Cutoff]]),ROUNDUP(MONTH(Table2[[#This Row],[Cutoff]])/3,0),YEAR(Table2[[#This Row],[TargetDate]]),ROUNDUP(MONTH(Table2[[#This Row],[TargetDate]])/3,0))</f>
        <v>P Onderwijs2020120211</v>
      </c>
      <c r="B1581" t="s">
        <v>34</v>
      </c>
      <c r="C1581" s="3">
        <v>43831</v>
      </c>
      <c r="D1581" s="3">
        <v>44197</v>
      </c>
      <c r="E1581">
        <v>4</v>
      </c>
      <c r="F1581">
        <v>5.4114927170868334</v>
      </c>
      <c r="G1581">
        <v>4.5999999999999996</v>
      </c>
      <c r="H1581">
        <v>0.81149271708683379</v>
      </c>
      <c r="I1581">
        <v>17.64114602362682</v>
      </c>
      <c r="J1581">
        <v>0.81149271708683379</v>
      </c>
      <c r="K1581">
        <f>_xlfn.NORM.DIST(Table2[[#This Row],[Bias_RF]],AVERAGE(Table2[Bias_RF]),_xlfn.STDEV.P(Table2[Bias_RF]),FALSE)</f>
        <v>7.2833588830029897E-2</v>
      </c>
      <c r="L1581">
        <f>VLOOKUP(Table2[[#This Row],[Key]],[1]!Table1[#Data],7,0)</f>
        <v>5.8016097964829099</v>
      </c>
      <c r="M1581">
        <f>VLOOKUP(Table2[[#This Row],[Key]],[1]!Table1[#Data],8,0)</f>
        <v>5.7</v>
      </c>
      <c r="N1581">
        <f>Table2[[#This Row],[Auto Arima]]-Table2[[#This Row],[Actual]]</f>
        <v>1.2016097964829102</v>
      </c>
      <c r="O1581">
        <f>_xlfn.NORM.DIST(Table2[[#This Row],[Bias_Arima]],AVERAGE(Table2[Bias_Arima]),_xlfn.STDEV.P(Table2[Bias_Arima]),FALSE)</f>
        <v>4.3877538812818861E-2</v>
      </c>
      <c r="P1581">
        <f>Table2[[#This Row],[WA]]-Table2[[#This Row],[Actual]]</f>
        <v>1.1000000000000005</v>
      </c>
      <c r="Q1581">
        <f>_xlfn.NORM.DIST(Table2[[#This Row],[Bias_WA]],AVERAGE(Table2[Bias_WA]),_xlfn.STDEV.P(Table2[Bias_WA]),FALSE)</f>
        <v>6.2540740113078107E-3</v>
      </c>
      <c r="R1581">
        <f>ABS(Table2[[#This Row],[Bias_Arima]])</f>
        <v>1.2016097964829102</v>
      </c>
      <c r="S1581">
        <f>ABS(Table2[[#This Row],[Bias_WA]])</f>
        <v>1.1000000000000005</v>
      </c>
    </row>
    <row r="1582" spans="1:19" x14ac:dyDescent="0.2">
      <c r="A1582" t="str">
        <f>CONCATENATE(Table2[[#This Row],[Sector]],YEAR(Table2[[#This Row],[Cutoff]]),ROUNDUP(MONTH(Table2[[#This Row],[Cutoff]])/3,0),YEAR(Table2[[#This Row],[TargetDate]]),ROUNDUP(MONTH(Table2[[#This Row],[TargetDate]])/3,0))</f>
        <v>P Onderwijs2020120212</v>
      </c>
      <c r="B1582" t="s">
        <v>34</v>
      </c>
      <c r="C1582" s="3">
        <v>43831</v>
      </c>
      <c r="D1582" s="3">
        <v>44287</v>
      </c>
      <c r="E1582">
        <v>5</v>
      </c>
      <c r="F1582">
        <v>5.4114927170868334</v>
      </c>
      <c r="G1582">
        <v>4.8</v>
      </c>
      <c r="H1582">
        <v>0.61149271708683361</v>
      </c>
      <c r="I1582">
        <v>12.7394316059757</v>
      </c>
      <c r="J1582">
        <v>0.61149271708683361</v>
      </c>
      <c r="K1582">
        <f>_xlfn.NORM.DIST(Table2[[#This Row],[Bias_RF]],AVERAGE(Table2[Bias_RF]),_xlfn.STDEV.P(Table2[Bias_RF]),FALSE)</f>
        <v>0.12145951345002075</v>
      </c>
      <c r="L1582">
        <f>VLOOKUP(Table2[[#This Row],[Key]],[1]!Table1[#Data],7,0)</f>
        <v>5.24627376623405</v>
      </c>
      <c r="M1582">
        <f>VLOOKUP(Table2[[#This Row],[Key]],[1]!Table1[#Data],8,0)</f>
        <v>5</v>
      </c>
      <c r="N1582">
        <f>Table2[[#This Row],[Auto Arima]]-Table2[[#This Row],[Actual]]</f>
        <v>0.44627376623405013</v>
      </c>
      <c r="O1582">
        <f>_xlfn.NORM.DIST(Table2[[#This Row],[Bias_Arima]],AVERAGE(Table2[Bias_Arima]),_xlfn.STDEV.P(Table2[Bias_Arima]),FALSE)</f>
        <v>0.39129590689357668</v>
      </c>
      <c r="P1582">
        <f>Table2[[#This Row],[WA]]-Table2[[#This Row],[Actual]]</f>
        <v>0.20000000000000018</v>
      </c>
      <c r="Q1582">
        <f>_xlfn.NORM.DIST(Table2[[#This Row],[Bias_WA]],AVERAGE(Table2[Bias_WA]),_xlfn.STDEV.P(Table2[Bias_WA]),FALSE)</f>
        <v>0.24174896811946997</v>
      </c>
      <c r="R1582">
        <f>ABS(Table2[[#This Row],[Bias_Arima]])</f>
        <v>0.44627376623405013</v>
      </c>
      <c r="S1582">
        <f>ABS(Table2[[#This Row],[Bias_WA]])</f>
        <v>0.20000000000000018</v>
      </c>
    </row>
    <row r="1583" spans="1:19" x14ac:dyDescent="0.2">
      <c r="A1583" t="str">
        <f>CONCATENATE(Table2[[#This Row],[Sector]],YEAR(Table2[[#This Row],[Cutoff]]),ROUNDUP(MONTH(Table2[[#This Row],[Cutoff]])/3,0),YEAR(Table2[[#This Row],[TargetDate]]),ROUNDUP(MONTH(Table2[[#This Row],[TargetDate]])/3,0))</f>
        <v>P Onderwijs2020120213</v>
      </c>
      <c r="B1583" t="s">
        <v>34</v>
      </c>
      <c r="C1583" s="3">
        <v>43831</v>
      </c>
      <c r="D1583" s="3">
        <v>44378</v>
      </c>
      <c r="E1583">
        <v>6</v>
      </c>
      <c r="F1583">
        <v>5.3594403361344538</v>
      </c>
      <c r="G1583">
        <v>4.0999999999999996</v>
      </c>
      <c r="H1583">
        <v>1.2594403361344539</v>
      </c>
      <c r="I1583">
        <v>30.71805697888913</v>
      </c>
      <c r="J1583">
        <v>1.2594403361344539</v>
      </c>
      <c r="K1583">
        <f>_xlfn.NORM.DIST(Table2[[#This Row],[Bias_RF]],AVERAGE(Table2[Bias_RF]),_xlfn.STDEV.P(Table2[Bias_RF]),FALSE)</f>
        <v>1.7662203547422053E-2</v>
      </c>
      <c r="L1583">
        <f>VLOOKUP(Table2[[#This Row],[Key]],[1]!Table1[#Data],7,0)</f>
        <v>4.4462737662340501</v>
      </c>
      <c r="M1583">
        <f>VLOOKUP(Table2[[#This Row],[Key]],[1]!Table1[#Data],8,0)</f>
        <v>4.3</v>
      </c>
      <c r="N1583">
        <f>Table2[[#This Row],[Auto Arima]]-Table2[[#This Row],[Actual]]</f>
        <v>0.34627376623405048</v>
      </c>
      <c r="O1583">
        <f>_xlfn.NORM.DIST(Table2[[#This Row],[Bias_Arima]],AVERAGE(Table2[Bias_Arima]),_xlfn.STDEV.P(Table2[Bias_Arima]),FALSE)</f>
        <v>0.46153424745505528</v>
      </c>
      <c r="P1583">
        <f>Table2[[#This Row],[WA]]-Table2[[#This Row],[Actual]]</f>
        <v>0.20000000000000018</v>
      </c>
      <c r="Q1583">
        <f>_xlfn.NORM.DIST(Table2[[#This Row],[Bias_WA]],AVERAGE(Table2[Bias_WA]),_xlfn.STDEV.P(Table2[Bias_WA]),FALSE)</f>
        <v>0.24174896811946997</v>
      </c>
      <c r="R1583">
        <f>ABS(Table2[[#This Row],[Bias_Arima]])</f>
        <v>0.34627376623405048</v>
      </c>
      <c r="S1583">
        <f>ABS(Table2[[#This Row],[Bias_WA]])</f>
        <v>0.20000000000000018</v>
      </c>
    </row>
    <row r="1584" spans="1:19" x14ac:dyDescent="0.2">
      <c r="A1584" t="str">
        <f>CONCATENATE(Table2[[#This Row],[Sector]],YEAR(Table2[[#This Row],[Cutoff]]),ROUNDUP(MONTH(Table2[[#This Row],[Cutoff]])/3,0),YEAR(Table2[[#This Row],[TargetDate]]),ROUNDUP(MONTH(Table2[[#This Row],[TargetDate]])/3,0))</f>
        <v>P Onderwijs2020120214</v>
      </c>
      <c r="B1584" t="s">
        <v>34</v>
      </c>
      <c r="C1584" s="3">
        <v>43831</v>
      </c>
      <c r="D1584" s="3">
        <v>44470</v>
      </c>
      <c r="E1584">
        <v>7</v>
      </c>
      <c r="F1584">
        <v>5.3845784313725487</v>
      </c>
      <c r="G1584">
        <v>5.4</v>
      </c>
      <c r="H1584">
        <v>1.54215686274517E-2</v>
      </c>
      <c r="I1584">
        <v>0.28558460421206838</v>
      </c>
      <c r="J1584">
        <v>-1.54215686274517E-2</v>
      </c>
      <c r="K1584">
        <f>_xlfn.NORM.DIST(Table2[[#This Row],[Bias_RF]],AVERAGE(Table2[Bias_RF]),_xlfn.STDEV.P(Table2[Bias_RF]),FALSE)</f>
        <v>0.37165918750196819</v>
      </c>
      <c r="L1584">
        <f>VLOOKUP(Table2[[#This Row],[Key]],[1]!Table1[#Data],7,0)</f>
        <v>4.9594155976345498</v>
      </c>
      <c r="M1584">
        <f>VLOOKUP(Table2[[#This Row],[Key]],[1]!Table1[#Data],8,0)</f>
        <v>5.0999999999999996</v>
      </c>
      <c r="N1584">
        <f>Table2[[#This Row],[Auto Arima]]-Table2[[#This Row],[Actual]]</f>
        <v>-0.4405844023654506</v>
      </c>
      <c r="O1584">
        <f>_xlfn.NORM.DIST(Table2[[#This Row],[Bias_Arima]],AVERAGE(Table2[Bias_Arima]),_xlfn.STDEV.P(Table2[Bias_Arima]),FALSE)</f>
        <v>0.61224668474245858</v>
      </c>
      <c r="P1584">
        <f>Table2[[#This Row],[WA]]-Table2[[#This Row],[Actual]]</f>
        <v>-0.30000000000000071</v>
      </c>
      <c r="Q1584">
        <f>_xlfn.NORM.DIST(Table2[[#This Row],[Bias_WA]],AVERAGE(Table2[Bias_WA]),_xlfn.STDEV.P(Table2[Bias_WA]),FALSE)</f>
        <v>0.60308053753004276</v>
      </c>
      <c r="R1584">
        <f>ABS(Table2[[#This Row],[Bias_Arima]])</f>
        <v>0.4405844023654506</v>
      </c>
      <c r="S1584">
        <f>ABS(Table2[[#This Row],[Bias_WA]])</f>
        <v>0.30000000000000071</v>
      </c>
    </row>
    <row r="1585" spans="1:19" x14ac:dyDescent="0.2">
      <c r="A1585" t="str">
        <f>CONCATENATE(Table2[[#This Row],[Sector]],YEAR(Table2[[#This Row],[Cutoff]]),ROUNDUP(MONTH(Table2[[#This Row],[Cutoff]])/3,0),YEAR(Table2[[#This Row],[TargetDate]]),ROUNDUP(MONTH(Table2[[#This Row],[TargetDate]])/3,0))</f>
        <v>P Onderwijs2020120221</v>
      </c>
      <c r="B1585" t="s">
        <v>34</v>
      </c>
      <c r="C1585" s="3">
        <v>43831</v>
      </c>
      <c r="D1585" s="3">
        <v>44562</v>
      </c>
      <c r="E1585">
        <v>8</v>
      </c>
      <c r="F1585">
        <v>5.3845784313725487</v>
      </c>
      <c r="G1585">
        <v>6.5</v>
      </c>
      <c r="H1585">
        <v>1.1154215686274509</v>
      </c>
      <c r="I1585">
        <v>17.160331825037719</v>
      </c>
      <c r="J1585">
        <v>-1.1154215686274509</v>
      </c>
      <c r="K1585">
        <f>_xlfn.NORM.DIST(Table2[[#This Row],[Bias_RF]],AVERAGE(Table2[Bias_RF]),_xlfn.STDEV.P(Table2[Bias_RF]),FALSE)</f>
        <v>0.44785955563973562</v>
      </c>
      <c r="L1585">
        <f>VLOOKUP(Table2[[#This Row],[Key]],[1]!Table1[#Data],7,0)</f>
        <v>5.8209813583614096</v>
      </c>
      <c r="M1585">
        <f>VLOOKUP(Table2[[#This Row],[Key]],[1]!Table1[#Data],8,0)</f>
        <v>5.7</v>
      </c>
      <c r="N1585">
        <f>Table2[[#This Row],[Auto Arima]]-Table2[[#This Row],[Actual]]</f>
        <v>-0.67901864163859038</v>
      </c>
      <c r="O1585">
        <f>_xlfn.NORM.DIST(Table2[[#This Row],[Bias_Arima]],AVERAGE(Table2[Bias_Arima]),_xlfn.STDEV.P(Table2[Bias_Arima]),FALSE)</f>
        <v>0.46716139226825792</v>
      </c>
      <c r="P1585">
        <f>Table2[[#This Row],[WA]]-Table2[[#This Row],[Actual]]</f>
        <v>-0.79999999999999982</v>
      </c>
      <c r="Q1585">
        <f>_xlfn.NORM.DIST(Table2[[#This Row],[Bias_WA]],AVERAGE(Table2[Bias_WA]),_xlfn.STDEV.P(Table2[Bias_WA]),FALSE)</f>
        <v>0.67783368585837855</v>
      </c>
      <c r="R1585">
        <f>ABS(Table2[[#This Row],[Bias_Arima]])</f>
        <v>0.67901864163859038</v>
      </c>
      <c r="S1585">
        <f>ABS(Table2[[#This Row],[Bias_WA]])</f>
        <v>0.79999999999999982</v>
      </c>
    </row>
    <row r="1586" spans="1:19" x14ac:dyDescent="0.2">
      <c r="A1586" t="str">
        <f>CONCATENATE(Table2[[#This Row],[Sector]],YEAR(Table2[[#This Row],[Cutoff]]),ROUNDUP(MONTH(Table2[[#This Row],[Cutoff]])/3,0),YEAR(Table2[[#This Row],[TargetDate]]),ROUNDUP(MONTH(Table2[[#This Row],[TargetDate]])/3,0))</f>
        <v>P Onderwijs2020220203</v>
      </c>
      <c r="B1586" t="s">
        <v>34</v>
      </c>
      <c r="C1586" s="3">
        <v>43922</v>
      </c>
      <c r="D1586" s="3">
        <v>44013</v>
      </c>
      <c r="E1586">
        <v>1</v>
      </c>
      <c r="F1586">
        <v>4.9140916666666667</v>
      </c>
      <c r="G1586">
        <v>4.2</v>
      </c>
      <c r="H1586">
        <v>0.71409166666666657</v>
      </c>
      <c r="I1586">
        <v>17.00218253968254</v>
      </c>
      <c r="J1586">
        <v>0.71409166666666657</v>
      </c>
      <c r="K1586">
        <f>_xlfn.NORM.DIST(Table2[[#This Row],[Bias_RF]],AVERAGE(Table2[Bias_RF]),_xlfn.STDEV.P(Table2[Bias_RF]),FALSE)</f>
        <v>9.4308924785344084E-2</v>
      </c>
      <c r="L1586">
        <f>VLOOKUP(Table2[[#This Row],[Key]],[1]!Table1[#Data],7,0)</f>
        <v>4.0166669772841201</v>
      </c>
      <c r="M1586">
        <f>VLOOKUP(Table2[[#This Row],[Key]],[1]!Table1[#Data],8,0)</f>
        <v>4.3</v>
      </c>
      <c r="N1586">
        <f>Table2[[#This Row],[Auto Arima]]-Table2[[#This Row],[Actual]]</f>
        <v>-0.18333302271588003</v>
      </c>
      <c r="O1586">
        <f>_xlfn.NORM.DIST(Table2[[#This Row],[Bias_Arima]],AVERAGE(Table2[Bias_Arima]),_xlfn.STDEV.P(Table2[Bias_Arima]),FALSE)</f>
        <v>0.68075380634967786</v>
      </c>
      <c r="P1586">
        <f>Table2[[#This Row],[WA]]-Table2[[#This Row],[Actual]]</f>
        <v>9.9999999999999645E-2</v>
      </c>
      <c r="Q1586">
        <f>_xlfn.NORM.DIST(Table2[[#This Row],[Bias_WA]],AVERAGE(Table2[Bias_WA]),_xlfn.STDEV.P(Table2[Bias_WA]),FALSE)</f>
        <v>0.30936258915605253</v>
      </c>
      <c r="R1586">
        <f>ABS(Table2[[#This Row],[Bias_Arima]])</f>
        <v>0.18333302271588003</v>
      </c>
      <c r="S1586">
        <f>ABS(Table2[[#This Row],[Bias_WA]])</f>
        <v>9.9999999999999645E-2</v>
      </c>
    </row>
    <row r="1587" spans="1:19" x14ac:dyDescent="0.2">
      <c r="A1587" t="str">
        <f>CONCATENATE(Table2[[#This Row],[Sector]],YEAR(Table2[[#This Row],[Cutoff]]),ROUNDUP(MONTH(Table2[[#This Row],[Cutoff]])/3,0),YEAR(Table2[[#This Row],[TargetDate]]),ROUNDUP(MONTH(Table2[[#This Row],[TargetDate]])/3,0))</f>
        <v>P Onderwijs2020220204</v>
      </c>
      <c r="B1587" t="s">
        <v>34</v>
      </c>
      <c r="C1587" s="3">
        <v>43922</v>
      </c>
      <c r="D1587" s="3">
        <v>44105</v>
      </c>
      <c r="E1587">
        <v>2</v>
      </c>
      <c r="F1587">
        <v>5.3287761904761908</v>
      </c>
      <c r="G1587">
        <v>5</v>
      </c>
      <c r="H1587">
        <v>0.32877619047619078</v>
      </c>
      <c r="I1587">
        <v>6.5755238095238164</v>
      </c>
      <c r="J1587">
        <v>0.32877619047619078</v>
      </c>
      <c r="K1587">
        <f>_xlfn.NORM.DIST(Table2[[#This Row],[Bias_RF]],AVERAGE(Table2[Bias_RF]),_xlfn.STDEV.P(Table2[Bias_RF]),FALSE)</f>
        <v>0.2202823968509619</v>
      </c>
      <c r="L1587">
        <f>VLOOKUP(Table2[[#This Row],[Key]],[1]!Table1[#Data],7,0)</f>
        <v>4.6613882487579001</v>
      </c>
      <c r="M1587">
        <f>VLOOKUP(Table2[[#This Row],[Key]],[1]!Table1[#Data],8,0)</f>
        <v>5.0999999999999996</v>
      </c>
      <c r="N1587">
        <f>Table2[[#This Row],[Auto Arima]]-Table2[[#This Row],[Actual]]</f>
        <v>-0.33861175124209986</v>
      </c>
      <c r="O1587">
        <f>_xlfn.NORM.DIST(Table2[[#This Row],[Bias_Arima]],AVERAGE(Table2[Bias_Arima]),_xlfn.STDEV.P(Table2[Bias_Arima]),FALSE)</f>
        <v>0.65343494098736943</v>
      </c>
      <c r="P1587">
        <f>Table2[[#This Row],[WA]]-Table2[[#This Row],[Actual]]</f>
        <v>9.9999999999999645E-2</v>
      </c>
      <c r="Q1587">
        <f>_xlfn.NORM.DIST(Table2[[#This Row],[Bias_WA]],AVERAGE(Table2[Bias_WA]),_xlfn.STDEV.P(Table2[Bias_WA]),FALSE)</f>
        <v>0.30936258915605253</v>
      </c>
      <c r="R1587">
        <f>ABS(Table2[[#This Row],[Bias_Arima]])</f>
        <v>0.33861175124209986</v>
      </c>
      <c r="S1587">
        <f>ABS(Table2[[#This Row],[Bias_WA]])</f>
        <v>9.9999999999999645E-2</v>
      </c>
    </row>
    <row r="1588" spans="1:19" x14ac:dyDescent="0.2">
      <c r="A1588" t="str">
        <f>CONCATENATE(Table2[[#This Row],[Sector]],YEAR(Table2[[#This Row],[Cutoff]]),ROUNDUP(MONTH(Table2[[#This Row],[Cutoff]])/3,0),YEAR(Table2[[#This Row],[TargetDate]]),ROUNDUP(MONTH(Table2[[#This Row],[TargetDate]])/3,0))</f>
        <v>P Onderwijs2020220211</v>
      </c>
      <c r="B1588" t="s">
        <v>34</v>
      </c>
      <c r="C1588" s="3">
        <v>43922</v>
      </c>
      <c r="D1588" s="3">
        <v>44197</v>
      </c>
      <c r="E1588">
        <v>3</v>
      </c>
      <c r="F1588">
        <v>5.3287761904761908</v>
      </c>
      <c r="G1588">
        <v>4.5999999999999996</v>
      </c>
      <c r="H1588">
        <v>0.72877619047619113</v>
      </c>
      <c r="I1588">
        <v>15.842960662525901</v>
      </c>
      <c r="J1588">
        <v>0.72877619047619113</v>
      </c>
      <c r="K1588">
        <f>_xlfn.NORM.DIST(Table2[[#This Row],[Bias_RF]],AVERAGE(Table2[Bias_RF]),_xlfn.STDEV.P(Table2[Bias_RF]),FALSE)</f>
        <v>9.0808625864318912E-2</v>
      </c>
      <c r="L1588">
        <f>VLOOKUP(Table2[[#This Row],[Key]],[1]!Table1[#Data],7,0)</f>
        <v>5.2405745587908497</v>
      </c>
      <c r="M1588">
        <f>VLOOKUP(Table2[[#This Row],[Key]],[1]!Table1[#Data],8,0)</f>
        <v>5.7</v>
      </c>
      <c r="N1588">
        <f>Table2[[#This Row],[Auto Arima]]-Table2[[#This Row],[Actual]]</f>
        <v>0.64057455879085001</v>
      </c>
      <c r="O1588">
        <f>_xlfn.NORM.DIST(Table2[[#This Row],[Bias_Arima]],AVERAGE(Table2[Bias_Arima]),_xlfn.STDEV.P(Table2[Bias_Arima]),FALSE)</f>
        <v>0.26122862513821782</v>
      </c>
      <c r="P1588">
        <f>Table2[[#This Row],[WA]]-Table2[[#This Row],[Actual]]</f>
        <v>1.1000000000000005</v>
      </c>
      <c r="Q1588">
        <f>_xlfn.NORM.DIST(Table2[[#This Row],[Bias_WA]],AVERAGE(Table2[Bias_WA]),_xlfn.STDEV.P(Table2[Bias_WA]),FALSE)</f>
        <v>6.2540740113078107E-3</v>
      </c>
      <c r="R1588">
        <f>ABS(Table2[[#This Row],[Bias_Arima]])</f>
        <v>0.64057455879085001</v>
      </c>
      <c r="S1588">
        <f>ABS(Table2[[#This Row],[Bias_WA]])</f>
        <v>1.1000000000000005</v>
      </c>
    </row>
    <row r="1589" spans="1:19" x14ac:dyDescent="0.2">
      <c r="A1589" t="str">
        <f>CONCATENATE(Table2[[#This Row],[Sector]],YEAR(Table2[[#This Row],[Cutoff]]),ROUNDUP(MONTH(Table2[[#This Row],[Cutoff]])/3,0),YEAR(Table2[[#This Row],[TargetDate]]),ROUNDUP(MONTH(Table2[[#This Row],[TargetDate]])/3,0))</f>
        <v>P Onderwijs2020220212</v>
      </c>
      <c r="B1589" t="s">
        <v>34</v>
      </c>
      <c r="C1589" s="3">
        <v>43922</v>
      </c>
      <c r="D1589" s="3">
        <v>44287</v>
      </c>
      <c r="E1589">
        <v>4</v>
      </c>
      <c r="F1589">
        <v>5.3287761904761908</v>
      </c>
      <c r="G1589">
        <v>4.8</v>
      </c>
      <c r="H1589">
        <v>0.52877619047619095</v>
      </c>
      <c r="I1589">
        <v>11.016170634920639</v>
      </c>
      <c r="J1589">
        <v>0.52877619047619095</v>
      </c>
      <c r="K1589">
        <f>_xlfn.NORM.DIST(Table2[[#This Row],[Bias_RF]],AVERAGE(Table2[Bias_RF]),_xlfn.STDEV.P(Table2[Bias_RF]),FALSE)</f>
        <v>0.14682284082652744</v>
      </c>
      <c r="L1589">
        <f>VLOOKUP(Table2[[#This Row],[Key]],[1]!Table1[#Data],7,0)</f>
        <v>4.7375456714816497</v>
      </c>
      <c r="M1589">
        <f>VLOOKUP(Table2[[#This Row],[Key]],[1]!Table1[#Data],8,0)</f>
        <v>4.86666666666666</v>
      </c>
      <c r="N1589">
        <f>Table2[[#This Row],[Auto Arima]]-Table2[[#This Row],[Actual]]</f>
        <v>-6.2454328518350088E-2</v>
      </c>
      <c r="O1589">
        <f>_xlfn.NORM.DIST(Table2[[#This Row],[Bias_Arima]],AVERAGE(Table2[Bias_Arima]),_xlfn.STDEV.P(Table2[Bias_Arima]),FALSE)</f>
        <v>0.66945315777712167</v>
      </c>
      <c r="P1589">
        <f>Table2[[#This Row],[WA]]-Table2[[#This Row],[Actual]]</f>
        <v>6.6666666666660213E-2</v>
      </c>
      <c r="Q1589">
        <f>_xlfn.NORM.DIST(Table2[[#This Row],[Bias_WA]],AVERAGE(Table2[Bias_WA]),_xlfn.STDEV.P(Table2[Bias_WA]),FALSE)</f>
        <v>0.333496251474098</v>
      </c>
      <c r="R1589">
        <f>ABS(Table2[[#This Row],[Bias_Arima]])</f>
        <v>6.2454328518350088E-2</v>
      </c>
      <c r="S1589">
        <f>ABS(Table2[[#This Row],[Bias_WA]])</f>
        <v>6.6666666666660213E-2</v>
      </c>
    </row>
    <row r="1590" spans="1:19" x14ac:dyDescent="0.2">
      <c r="A1590" t="str">
        <f>CONCATENATE(Table2[[#This Row],[Sector]],YEAR(Table2[[#This Row],[Cutoff]]),ROUNDUP(MONTH(Table2[[#This Row],[Cutoff]])/3,0),YEAR(Table2[[#This Row],[TargetDate]]),ROUNDUP(MONTH(Table2[[#This Row],[TargetDate]])/3,0))</f>
        <v>P Onderwijs2020220213</v>
      </c>
      <c r="B1590" t="s">
        <v>34</v>
      </c>
      <c r="C1590" s="3">
        <v>43922</v>
      </c>
      <c r="D1590" s="3">
        <v>44378</v>
      </c>
      <c r="E1590">
        <v>5</v>
      </c>
      <c r="F1590">
        <v>5.2512452380952377</v>
      </c>
      <c r="G1590">
        <v>4.0999999999999996</v>
      </c>
      <c r="H1590">
        <v>1.151245238095238</v>
      </c>
      <c r="I1590">
        <v>28.079152148664338</v>
      </c>
      <c r="J1590">
        <v>1.151245238095238</v>
      </c>
      <c r="K1590">
        <f>_xlfn.NORM.DIST(Table2[[#This Row],[Bias_RF]],AVERAGE(Table2[Bias_RF]),_xlfn.STDEV.P(Table2[Bias_RF]),FALSE)</f>
        <v>2.5738475803510033E-2</v>
      </c>
      <c r="L1590">
        <f>VLOOKUP(Table2[[#This Row],[Key]],[1]!Table1[#Data],7,0)</f>
        <v>4.0017089833130797</v>
      </c>
      <c r="M1590">
        <f>VLOOKUP(Table2[[#This Row],[Key]],[1]!Table1[#Data],8,0)</f>
        <v>4.3</v>
      </c>
      <c r="N1590">
        <f>Table2[[#This Row],[Auto Arima]]-Table2[[#This Row],[Actual]]</f>
        <v>-9.8291016686919974E-2</v>
      </c>
      <c r="O1590">
        <f>_xlfn.NORM.DIST(Table2[[#This Row],[Bias_Arima]],AVERAGE(Table2[Bias_Arima]),_xlfn.STDEV.P(Table2[Bias_Arima]),FALSE)</f>
        <v>0.67577697740527098</v>
      </c>
      <c r="P1590">
        <f>Table2[[#This Row],[WA]]-Table2[[#This Row],[Actual]]</f>
        <v>0.20000000000000018</v>
      </c>
      <c r="Q1590">
        <f>_xlfn.NORM.DIST(Table2[[#This Row],[Bias_WA]],AVERAGE(Table2[Bias_WA]),_xlfn.STDEV.P(Table2[Bias_WA]),FALSE)</f>
        <v>0.24174896811946997</v>
      </c>
      <c r="R1590">
        <f>ABS(Table2[[#This Row],[Bias_Arima]])</f>
        <v>9.8291016686919974E-2</v>
      </c>
      <c r="S1590">
        <f>ABS(Table2[[#This Row],[Bias_WA]])</f>
        <v>0.20000000000000018</v>
      </c>
    </row>
    <row r="1591" spans="1:19" x14ac:dyDescent="0.2">
      <c r="A1591" t="str">
        <f>CONCATENATE(Table2[[#This Row],[Sector]],YEAR(Table2[[#This Row],[Cutoff]]),ROUNDUP(MONTH(Table2[[#This Row],[Cutoff]])/3,0),YEAR(Table2[[#This Row],[TargetDate]]),ROUNDUP(MONTH(Table2[[#This Row],[TargetDate]])/3,0))</f>
        <v>P Onderwijs2020220214</v>
      </c>
      <c r="B1591" t="s">
        <v>34</v>
      </c>
      <c r="C1591" s="3">
        <v>43922</v>
      </c>
      <c r="D1591" s="3">
        <v>44470</v>
      </c>
      <c r="E1591">
        <v>6</v>
      </c>
      <c r="F1591">
        <v>5.2641500000000008</v>
      </c>
      <c r="G1591">
        <v>5.4</v>
      </c>
      <c r="H1591">
        <v>0.13584999999999961</v>
      </c>
      <c r="I1591">
        <v>2.5157407407407328</v>
      </c>
      <c r="J1591">
        <v>-0.13584999999999961</v>
      </c>
      <c r="K1591">
        <f>_xlfn.NORM.DIST(Table2[[#This Row],[Bias_RF]],AVERAGE(Table2[Bias_RF]),_xlfn.STDEV.P(Table2[Bias_RF]),FALSE)</f>
        <v>0.42355331367404903</v>
      </c>
      <c r="L1591">
        <f>VLOOKUP(Table2[[#This Row],[Key]],[1]!Table1[#Data],7,0)</f>
        <v>5.3177788722912798</v>
      </c>
      <c r="M1591">
        <f>VLOOKUP(Table2[[#This Row],[Key]],[1]!Table1[#Data],8,0)</f>
        <v>5.0999999999999996</v>
      </c>
      <c r="N1591">
        <f>Table2[[#This Row],[Auto Arima]]-Table2[[#This Row],[Actual]]</f>
        <v>-8.2221127708720587E-2</v>
      </c>
      <c r="O1591">
        <f>_xlfn.NORM.DIST(Table2[[#This Row],[Bias_Arima]],AVERAGE(Table2[Bias_Arima]),_xlfn.STDEV.P(Table2[Bias_Arima]),FALSE)</f>
        <v>0.67324532757916411</v>
      </c>
      <c r="P1591">
        <f>Table2[[#This Row],[WA]]-Table2[[#This Row],[Actual]]</f>
        <v>-0.30000000000000071</v>
      </c>
      <c r="Q1591">
        <f>_xlfn.NORM.DIST(Table2[[#This Row],[Bias_WA]],AVERAGE(Table2[Bias_WA]),_xlfn.STDEV.P(Table2[Bias_WA]),FALSE)</f>
        <v>0.60308053753004276</v>
      </c>
      <c r="R1591">
        <f>ABS(Table2[[#This Row],[Bias_Arima]])</f>
        <v>8.2221127708720587E-2</v>
      </c>
      <c r="S1591">
        <f>ABS(Table2[[#This Row],[Bias_WA]])</f>
        <v>0.30000000000000071</v>
      </c>
    </row>
    <row r="1592" spans="1:19" x14ac:dyDescent="0.2">
      <c r="A1592" t="str">
        <f>CONCATENATE(Table2[[#This Row],[Sector]],YEAR(Table2[[#This Row],[Cutoff]]),ROUNDUP(MONTH(Table2[[#This Row],[Cutoff]])/3,0),YEAR(Table2[[#This Row],[TargetDate]]),ROUNDUP(MONTH(Table2[[#This Row],[TargetDate]])/3,0))</f>
        <v>P Onderwijs2020220221</v>
      </c>
      <c r="B1592" t="s">
        <v>34</v>
      </c>
      <c r="C1592" s="3">
        <v>43922</v>
      </c>
      <c r="D1592" s="3">
        <v>44562</v>
      </c>
      <c r="E1592">
        <v>7</v>
      </c>
      <c r="F1592">
        <v>5.2324833333333336</v>
      </c>
      <c r="G1592">
        <v>6.5</v>
      </c>
      <c r="H1592">
        <v>1.267516666666666</v>
      </c>
      <c r="I1592">
        <v>19.500256410256409</v>
      </c>
      <c r="J1592">
        <v>-1.267516666666666</v>
      </c>
      <c r="K1592">
        <f>_xlfn.NORM.DIST(Table2[[#This Row],[Bias_RF]],AVERAGE(Table2[Bias_RF]),_xlfn.STDEV.P(Table2[Bias_RF]),FALSE)</f>
        <v>0.38461187646195433</v>
      </c>
      <c r="L1592">
        <f>VLOOKUP(Table2[[#This Row],[Key]],[1]!Table1[#Data],7,0)</f>
        <v>6.1428460137810097</v>
      </c>
      <c r="M1592">
        <f>VLOOKUP(Table2[[#This Row],[Key]],[1]!Table1[#Data],8,0)</f>
        <v>5.7</v>
      </c>
      <c r="N1592">
        <f>Table2[[#This Row],[Auto Arima]]-Table2[[#This Row],[Actual]]</f>
        <v>-0.3571539862189903</v>
      </c>
      <c r="O1592">
        <f>_xlfn.NORM.DIST(Table2[[#This Row],[Bias_Arima]],AVERAGE(Table2[Bias_Arima]),_xlfn.STDEV.P(Table2[Bias_Arima]),FALSE)</f>
        <v>0.64720133869718444</v>
      </c>
      <c r="P1592">
        <f>Table2[[#This Row],[WA]]-Table2[[#This Row],[Actual]]</f>
        <v>-0.79999999999999982</v>
      </c>
      <c r="Q1592">
        <f>_xlfn.NORM.DIST(Table2[[#This Row],[Bias_WA]],AVERAGE(Table2[Bias_WA]),_xlfn.STDEV.P(Table2[Bias_WA]),FALSE)</f>
        <v>0.67783368585837855</v>
      </c>
      <c r="R1592">
        <f>ABS(Table2[[#This Row],[Bias_Arima]])</f>
        <v>0.3571539862189903</v>
      </c>
      <c r="S1592">
        <f>ABS(Table2[[#This Row],[Bias_WA]])</f>
        <v>0.79999999999999982</v>
      </c>
    </row>
    <row r="1593" spans="1:19" x14ac:dyDescent="0.2">
      <c r="A1593" t="str">
        <f>CONCATENATE(Table2[[#This Row],[Sector]],YEAR(Table2[[#This Row],[Cutoff]]),ROUNDUP(MONTH(Table2[[#This Row],[Cutoff]])/3,0),YEAR(Table2[[#This Row],[TargetDate]]),ROUNDUP(MONTH(Table2[[#This Row],[TargetDate]])/3,0))</f>
        <v>P Onderwijs2020220222</v>
      </c>
      <c r="B1593" t="s">
        <v>34</v>
      </c>
      <c r="C1593" s="3">
        <v>43922</v>
      </c>
      <c r="D1593" s="3">
        <v>44652</v>
      </c>
      <c r="E1593">
        <v>8</v>
      </c>
      <c r="F1593">
        <v>5.2324833333333336</v>
      </c>
      <c r="G1593">
        <v>5.6</v>
      </c>
      <c r="H1593">
        <v>0.36751666666666599</v>
      </c>
      <c r="I1593">
        <v>6.5627976190476076</v>
      </c>
      <c r="J1593">
        <v>-0.36751666666666599</v>
      </c>
      <c r="K1593">
        <f>_xlfn.NORM.DIST(Table2[[#This Row],[Bias_RF]],AVERAGE(Table2[Bias_RF]),_xlfn.STDEV.P(Table2[Bias_RF]),FALSE)</f>
        <v>0.50464446633589688</v>
      </c>
      <c r="L1593">
        <f>VLOOKUP(Table2[[#This Row],[Key]],[1]!Table1[#Data],7,0)</f>
        <v>5.1425837810302797</v>
      </c>
      <c r="M1593">
        <f>VLOOKUP(Table2[[#This Row],[Key]],[1]!Table1[#Data],8,0)</f>
        <v>4.86666666666666</v>
      </c>
      <c r="N1593">
        <f>Table2[[#This Row],[Auto Arima]]-Table2[[#This Row],[Actual]]</f>
        <v>-0.45741621896971996</v>
      </c>
      <c r="O1593">
        <f>_xlfn.NORM.DIST(Table2[[#This Row],[Bias_Arima]],AVERAGE(Table2[Bias_Arima]),_xlfn.STDEV.P(Table2[Bias_Arima]),FALSE)</f>
        <v>0.60394051765128842</v>
      </c>
      <c r="P1593">
        <f>Table2[[#This Row],[WA]]-Table2[[#This Row],[Actual]]</f>
        <v>-0.73333333333333961</v>
      </c>
      <c r="Q1593">
        <f>_xlfn.NORM.DIST(Table2[[#This Row],[Bias_WA]],AVERAGE(Table2[Bias_WA]),_xlfn.STDEV.P(Table2[Bias_WA]),FALSE)</f>
        <v>0.69881636677069736</v>
      </c>
      <c r="R1593">
        <f>ABS(Table2[[#This Row],[Bias_Arima]])</f>
        <v>0.45741621896971996</v>
      </c>
      <c r="S1593">
        <f>ABS(Table2[[#This Row],[Bias_WA]])</f>
        <v>0.73333333333333961</v>
      </c>
    </row>
    <row r="1594" spans="1:19" x14ac:dyDescent="0.2">
      <c r="A1594" t="str">
        <f>CONCATENATE(Table2[[#This Row],[Sector]],YEAR(Table2[[#This Row],[Cutoff]]),ROUNDUP(MONTH(Table2[[#This Row],[Cutoff]])/3,0),YEAR(Table2[[#This Row],[TargetDate]]),ROUNDUP(MONTH(Table2[[#This Row],[TargetDate]])/3,0))</f>
        <v>P Onderwijs2020320204</v>
      </c>
      <c r="B1594" t="s">
        <v>34</v>
      </c>
      <c r="C1594" s="3">
        <v>44013</v>
      </c>
      <c r="D1594" s="3">
        <v>44105</v>
      </c>
      <c r="E1594">
        <v>1</v>
      </c>
      <c r="F1594">
        <v>5.0414761695906432</v>
      </c>
      <c r="G1594">
        <v>5</v>
      </c>
      <c r="H1594">
        <v>4.1476169590643153E-2</v>
      </c>
      <c r="I1594">
        <v>0.82952339181286316</v>
      </c>
      <c r="J1594">
        <v>4.1476169590643153E-2</v>
      </c>
      <c r="K1594">
        <f>_xlfn.NORM.DIST(Table2[[#This Row],[Bias_RF]],AVERAGE(Table2[Bias_RF]),_xlfn.STDEV.P(Table2[Bias_RF]),FALSE)</f>
        <v>0.34612271800609462</v>
      </c>
      <c r="L1594">
        <f>VLOOKUP(Table2[[#This Row],[Key]],[1]!Table1[#Data],7,0)</f>
        <v>4.71445018150024</v>
      </c>
      <c r="M1594">
        <f>VLOOKUP(Table2[[#This Row],[Key]],[1]!Table1[#Data],8,0)</f>
        <v>5.0999999999999996</v>
      </c>
      <c r="N1594">
        <f>Table2[[#This Row],[Auto Arima]]-Table2[[#This Row],[Actual]]</f>
        <v>-0.28554981849976002</v>
      </c>
      <c r="O1594">
        <f>_xlfn.NORM.DIST(Table2[[#This Row],[Bias_Arima]],AVERAGE(Table2[Bias_Arima]),_xlfn.STDEV.P(Table2[Bias_Arima]),FALSE)</f>
        <v>0.66790064151155393</v>
      </c>
      <c r="P1594">
        <f>Table2[[#This Row],[WA]]-Table2[[#This Row],[Actual]]</f>
        <v>9.9999999999999645E-2</v>
      </c>
      <c r="Q1594">
        <f>_xlfn.NORM.DIST(Table2[[#This Row],[Bias_WA]],AVERAGE(Table2[Bias_WA]),_xlfn.STDEV.P(Table2[Bias_WA]),FALSE)</f>
        <v>0.30936258915605253</v>
      </c>
      <c r="R1594">
        <f>ABS(Table2[[#This Row],[Bias_Arima]])</f>
        <v>0.28554981849976002</v>
      </c>
      <c r="S1594">
        <f>ABS(Table2[[#This Row],[Bias_WA]])</f>
        <v>9.9999999999999645E-2</v>
      </c>
    </row>
    <row r="1595" spans="1:19" x14ac:dyDescent="0.2">
      <c r="A1595" t="str">
        <f>CONCATENATE(Table2[[#This Row],[Sector]],YEAR(Table2[[#This Row],[Cutoff]]),ROUNDUP(MONTH(Table2[[#This Row],[Cutoff]])/3,0),YEAR(Table2[[#This Row],[TargetDate]]),ROUNDUP(MONTH(Table2[[#This Row],[TargetDate]])/3,0))</f>
        <v>P Onderwijs2020320211</v>
      </c>
      <c r="B1595" t="s">
        <v>34</v>
      </c>
      <c r="C1595" s="3">
        <v>44013</v>
      </c>
      <c r="D1595" s="3">
        <v>44197</v>
      </c>
      <c r="E1595">
        <v>2</v>
      </c>
      <c r="F1595">
        <v>5.0414761695906432</v>
      </c>
      <c r="G1595">
        <v>4.5999999999999996</v>
      </c>
      <c r="H1595">
        <v>0.44147616959064351</v>
      </c>
      <c r="I1595">
        <v>9.597308034579207</v>
      </c>
      <c r="J1595">
        <v>0.44147616959064351</v>
      </c>
      <c r="K1595">
        <f>_xlfn.NORM.DIST(Table2[[#This Row],[Bias_RF]],AVERAGE(Table2[Bias_RF]),_xlfn.STDEV.P(Table2[Bias_RF]),FALSE)</f>
        <v>0.17688600115030398</v>
      </c>
      <c r="L1595">
        <f>VLOOKUP(Table2[[#This Row],[Key]],[1]!Table1[#Data],7,0)</f>
        <v>5.2827997795035699</v>
      </c>
      <c r="M1595">
        <f>VLOOKUP(Table2[[#This Row],[Key]],[1]!Table1[#Data],8,0)</f>
        <v>5.7</v>
      </c>
      <c r="N1595">
        <f>Table2[[#This Row],[Auto Arima]]-Table2[[#This Row],[Actual]]</f>
        <v>0.68279977950357029</v>
      </c>
      <c r="O1595">
        <f>_xlfn.NORM.DIST(Table2[[#This Row],[Bias_Arima]],AVERAGE(Table2[Bias_Arima]),_xlfn.STDEV.P(Table2[Bias_Arima]),FALSE)</f>
        <v>0.23581244707047622</v>
      </c>
      <c r="P1595">
        <f>Table2[[#This Row],[WA]]-Table2[[#This Row],[Actual]]</f>
        <v>1.1000000000000005</v>
      </c>
      <c r="Q1595">
        <f>_xlfn.NORM.DIST(Table2[[#This Row],[Bias_WA]],AVERAGE(Table2[Bias_WA]),_xlfn.STDEV.P(Table2[Bias_WA]),FALSE)</f>
        <v>6.2540740113078107E-3</v>
      </c>
      <c r="R1595">
        <f>ABS(Table2[[#This Row],[Bias_Arima]])</f>
        <v>0.68279977950357029</v>
      </c>
      <c r="S1595">
        <f>ABS(Table2[[#This Row],[Bias_WA]])</f>
        <v>1.1000000000000005</v>
      </c>
    </row>
    <row r="1596" spans="1:19" x14ac:dyDescent="0.2">
      <c r="A1596" t="str">
        <f>CONCATENATE(Table2[[#This Row],[Sector]],YEAR(Table2[[#This Row],[Cutoff]]),ROUNDUP(MONTH(Table2[[#This Row],[Cutoff]])/3,0),YEAR(Table2[[#This Row],[TargetDate]]),ROUNDUP(MONTH(Table2[[#This Row],[TargetDate]])/3,0))</f>
        <v>P Onderwijs2020320212</v>
      </c>
      <c r="B1596" t="s">
        <v>34</v>
      </c>
      <c r="C1596" s="3">
        <v>44013</v>
      </c>
      <c r="D1596" s="3">
        <v>44287</v>
      </c>
      <c r="E1596">
        <v>3</v>
      </c>
      <c r="F1596">
        <v>5.0414761695906432</v>
      </c>
      <c r="G1596">
        <v>4.8</v>
      </c>
      <c r="H1596">
        <v>0.2414761695906433</v>
      </c>
      <c r="I1596">
        <v>5.0307535331384026</v>
      </c>
      <c r="J1596">
        <v>0.2414761695906433</v>
      </c>
      <c r="K1596">
        <f>_xlfn.NORM.DIST(Table2[[#This Row],[Bias_RF]],AVERAGE(Table2[Bias_RF]),_xlfn.STDEV.P(Table2[Bias_RF]),FALSE)</f>
        <v>0.25686324155712736</v>
      </c>
      <c r="L1596">
        <f>VLOOKUP(Table2[[#This Row],[Key]],[1]!Table1[#Data],7,0)</f>
        <v>4.7807456119754299</v>
      </c>
      <c r="M1596">
        <f>VLOOKUP(Table2[[#This Row],[Key]],[1]!Table1[#Data],8,0)</f>
        <v>4.86666666666666</v>
      </c>
      <c r="N1596">
        <f>Table2[[#This Row],[Auto Arima]]-Table2[[#This Row],[Actual]]</f>
        <v>-1.9254388024569913E-2</v>
      </c>
      <c r="O1596">
        <f>_xlfn.NORM.DIST(Table2[[#This Row],[Bias_Arima]],AVERAGE(Table2[Bias_Arima]),_xlfn.STDEV.P(Table2[Bias_Arima]),FALSE)</f>
        <v>0.65862486205983439</v>
      </c>
      <c r="P1596">
        <f>Table2[[#This Row],[WA]]-Table2[[#This Row],[Actual]]</f>
        <v>6.6666666666660213E-2</v>
      </c>
      <c r="Q1596">
        <f>_xlfn.NORM.DIST(Table2[[#This Row],[Bias_WA]],AVERAGE(Table2[Bias_WA]),_xlfn.STDEV.P(Table2[Bias_WA]),FALSE)</f>
        <v>0.333496251474098</v>
      </c>
      <c r="R1596">
        <f>ABS(Table2[[#This Row],[Bias_Arima]])</f>
        <v>1.9254388024569913E-2</v>
      </c>
      <c r="S1596">
        <f>ABS(Table2[[#This Row],[Bias_WA]])</f>
        <v>6.6666666666660213E-2</v>
      </c>
    </row>
    <row r="1597" spans="1:19" x14ac:dyDescent="0.2">
      <c r="A1597" t="str">
        <f>CONCATENATE(Table2[[#This Row],[Sector]],YEAR(Table2[[#This Row],[Cutoff]]),ROUNDUP(MONTH(Table2[[#This Row],[Cutoff]])/3,0),YEAR(Table2[[#This Row],[TargetDate]]),ROUNDUP(MONTH(Table2[[#This Row],[TargetDate]])/3,0))</f>
        <v>P Onderwijs2020320213</v>
      </c>
      <c r="B1597" t="s">
        <v>34</v>
      </c>
      <c r="C1597" s="3">
        <v>44013</v>
      </c>
      <c r="D1597" s="3">
        <v>44378</v>
      </c>
      <c r="E1597">
        <v>4</v>
      </c>
      <c r="F1597">
        <v>5.0340547410192151</v>
      </c>
      <c r="G1597">
        <v>4.0999999999999996</v>
      </c>
      <c r="H1597">
        <v>0.93405474101921548</v>
      </c>
      <c r="I1597">
        <v>22.781822951688181</v>
      </c>
      <c r="J1597">
        <v>0.93405474101921548</v>
      </c>
      <c r="K1597">
        <f>_xlfn.NORM.DIST(Table2[[#This Row],[Bias_RF]],AVERAGE(Table2[Bias_RF]),_xlfn.STDEV.P(Table2[Bias_RF]),FALSE)</f>
        <v>5.130689956560007E-2</v>
      </c>
      <c r="L1597">
        <f>VLOOKUP(Table2[[#This Row],[Key]],[1]!Table1[#Data],7,0)</f>
        <v>4.0841336662058696</v>
      </c>
      <c r="M1597">
        <f>VLOOKUP(Table2[[#This Row],[Key]],[1]!Table1[#Data],8,0)</f>
        <v>4.3</v>
      </c>
      <c r="N1597">
        <f>Table2[[#This Row],[Auto Arima]]-Table2[[#This Row],[Actual]]</f>
        <v>-1.586633379413005E-2</v>
      </c>
      <c r="O1597">
        <f>_xlfn.NORM.DIST(Table2[[#This Row],[Bias_Arima]],AVERAGE(Table2[Bias_Arima]),_xlfn.STDEV.P(Table2[Bias_Arima]),FALSE)</f>
        <v>0.65763185600226925</v>
      </c>
      <c r="P1597">
        <f>Table2[[#This Row],[WA]]-Table2[[#This Row],[Actual]]</f>
        <v>0.20000000000000018</v>
      </c>
      <c r="Q1597">
        <f>_xlfn.NORM.DIST(Table2[[#This Row],[Bias_WA]],AVERAGE(Table2[Bias_WA]),_xlfn.STDEV.P(Table2[Bias_WA]),FALSE)</f>
        <v>0.24174896811946997</v>
      </c>
      <c r="R1597">
        <f>ABS(Table2[[#This Row],[Bias_Arima]])</f>
        <v>1.586633379413005E-2</v>
      </c>
      <c r="S1597">
        <f>ABS(Table2[[#This Row],[Bias_WA]])</f>
        <v>0.20000000000000018</v>
      </c>
    </row>
    <row r="1598" spans="1:19" x14ac:dyDescent="0.2">
      <c r="A1598" t="str">
        <f>CONCATENATE(Table2[[#This Row],[Sector]],YEAR(Table2[[#This Row],[Cutoff]]),ROUNDUP(MONTH(Table2[[#This Row],[Cutoff]])/3,0),YEAR(Table2[[#This Row],[TargetDate]]),ROUNDUP(MONTH(Table2[[#This Row],[TargetDate]])/3,0))</f>
        <v>P Onderwijs2020320214</v>
      </c>
      <c r="B1598" t="s">
        <v>34</v>
      </c>
      <c r="C1598" s="3">
        <v>44013</v>
      </c>
      <c r="D1598" s="3">
        <v>44470</v>
      </c>
      <c r="E1598">
        <v>5</v>
      </c>
      <c r="F1598">
        <v>5.041126169590644</v>
      </c>
      <c r="G1598">
        <v>5.4</v>
      </c>
      <c r="H1598">
        <v>0.35887383040935639</v>
      </c>
      <c r="I1598">
        <v>6.6458116742473399</v>
      </c>
      <c r="J1598">
        <v>-0.35887383040935639</v>
      </c>
      <c r="K1598">
        <f>_xlfn.NORM.DIST(Table2[[#This Row],[Bias_RF]],AVERAGE(Table2[Bias_RF]),_xlfn.STDEV.P(Table2[Bias_RF]),FALSE)</f>
        <v>0.50226148460590259</v>
      </c>
      <c r="L1598">
        <f>VLOOKUP(Table2[[#This Row],[Key]],[1]!Table1[#Data],7,0)</f>
        <v>5.3250525153604604</v>
      </c>
      <c r="M1598">
        <f>VLOOKUP(Table2[[#This Row],[Key]],[1]!Table1[#Data],8,0)</f>
        <v>5.0999999999999996</v>
      </c>
      <c r="N1598">
        <f>Table2[[#This Row],[Auto Arima]]-Table2[[#This Row],[Actual]]</f>
        <v>-7.494748463953993E-2</v>
      </c>
      <c r="O1598">
        <f>_xlfn.NORM.DIST(Table2[[#This Row],[Bias_Arima]],AVERAGE(Table2[Bias_Arima]),_xlfn.STDEV.P(Table2[Bias_Arima]),FALSE)</f>
        <v>0.6719363542865453</v>
      </c>
      <c r="P1598">
        <f>Table2[[#This Row],[WA]]-Table2[[#This Row],[Actual]]</f>
        <v>-0.30000000000000071</v>
      </c>
      <c r="Q1598">
        <f>_xlfn.NORM.DIST(Table2[[#This Row],[Bias_WA]],AVERAGE(Table2[Bias_WA]),_xlfn.STDEV.P(Table2[Bias_WA]),FALSE)</f>
        <v>0.60308053753004276</v>
      </c>
      <c r="R1598">
        <f>ABS(Table2[[#This Row],[Bias_Arima]])</f>
        <v>7.494748463953993E-2</v>
      </c>
      <c r="S1598">
        <f>ABS(Table2[[#This Row],[Bias_WA]])</f>
        <v>0.30000000000000071</v>
      </c>
    </row>
    <row r="1599" spans="1:19" x14ac:dyDescent="0.2">
      <c r="A1599" t="str">
        <f>CONCATENATE(Table2[[#This Row],[Sector]],YEAR(Table2[[#This Row],[Cutoff]]),ROUNDUP(MONTH(Table2[[#This Row],[Cutoff]])/3,0),YEAR(Table2[[#This Row],[TargetDate]]),ROUNDUP(MONTH(Table2[[#This Row],[TargetDate]])/3,0))</f>
        <v>P Onderwijs2020320221</v>
      </c>
      <c r="B1599" t="s">
        <v>34</v>
      </c>
      <c r="C1599" s="3">
        <v>44013</v>
      </c>
      <c r="D1599" s="3">
        <v>44562</v>
      </c>
      <c r="E1599">
        <v>6</v>
      </c>
      <c r="F1599">
        <v>5.0919944787324827</v>
      </c>
      <c r="G1599">
        <v>6.5</v>
      </c>
      <c r="H1599">
        <v>1.4080055212675171</v>
      </c>
      <c r="I1599">
        <v>21.661623404115652</v>
      </c>
      <c r="J1599">
        <v>-1.4080055212675171</v>
      </c>
      <c r="K1599">
        <f>_xlfn.NORM.DIST(Table2[[#This Row],[Bias_RF]],AVERAGE(Table2[Bias_RF]),_xlfn.STDEV.P(Table2[Bias_RF]),FALSE)</f>
        <v>0.32155873367030857</v>
      </c>
      <c r="L1599">
        <f>VLOOKUP(Table2[[#This Row],[Key]],[1]!Table1[#Data],7,0)</f>
        <v>6.1273863810194902</v>
      </c>
      <c r="M1599">
        <f>VLOOKUP(Table2[[#This Row],[Key]],[1]!Table1[#Data],8,0)</f>
        <v>5.7</v>
      </c>
      <c r="N1599">
        <f>Table2[[#This Row],[Auto Arima]]-Table2[[#This Row],[Actual]]</f>
        <v>-0.37261361898050982</v>
      </c>
      <c r="O1599">
        <f>_xlfn.NORM.DIST(Table2[[#This Row],[Bias_Arima]],AVERAGE(Table2[Bias_Arima]),_xlfn.STDEV.P(Table2[Bias_Arima]),FALSE)</f>
        <v>0.64155813032539122</v>
      </c>
      <c r="P1599">
        <f>Table2[[#This Row],[WA]]-Table2[[#This Row],[Actual]]</f>
        <v>-0.79999999999999982</v>
      </c>
      <c r="Q1599">
        <f>_xlfn.NORM.DIST(Table2[[#This Row],[Bias_WA]],AVERAGE(Table2[Bias_WA]),_xlfn.STDEV.P(Table2[Bias_WA]),FALSE)</f>
        <v>0.67783368585837855</v>
      </c>
      <c r="R1599">
        <f>ABS(Table2[[#This Row],[Bias_Arima]])</f>
        <v>0.37261361898050982</v>
      </c>
      <c r="S1599">
        <f>ABS(Table2[[#This Row],[Bias_WA]])</f>
        <v>0.79999999999999982</v>
      </c>
    </row>
    <row r="1600" spans="1:19" x14ac:dyDescent="0.2">
      <c r="A1600" t="str">
        <f>CONCATENATE(Table2[[#This Row],[Sector]],YEAR(Table2[[#This Row],[Cutoff]]),ROUNDUP(MONTH(Table2[[#This Row],[Cutoff]])/3,0),YEAR(Table2[[#This Row],[TargetDate]]),ROUNDUP(MONTH(Table2[[#This Row],[TargetDate]])/3,0))</f>
        <v>P Onderwijs2020320222</v>
      </c>
      <c r="B1600" t="s">
        <v>34</v>
      </c>
      <c r="C1600" s="3">
        <v>44013</v>
      </c>
      <c r="D1600" s="3">
        <v>44652</v>
      </c>
      <c r="E1600">
        <v>7</v>
      </c>
      <c r="F1600">
        <v>5.0919944787324827</v>
      </c>
      <c r="G1600">
        <v>5.6</v>
      </c>
      <c r="H1600">
        <v>0.50800552126751697</v>
      </c>
      <c r="I1600">
        <v>9.0715271654913749</v>
      </c>
      <c r="J1600">
        <v>-0.50800552126751697</v>
      </c>
      <c r="K1600">
        <f>_xlfn.NORM.DIST(Table2[[#This Row],[Bias_RF]],AVERAGE(Table2[Bias_RF]),_xlfn.STDEV.P(Table2[Bias_RF]),FALSE)</f>
        <v>0.53443327545616448</v>
      </c>
      <c r="L1600">
        <f>VLOOKUP(Table2[[#This Row],[Key]],[1]!Table1[#Data],7,0)</f>
        <v>5.1335528264535997</v>
      </c>
      <c r="M1600">
        <f>VLOOKUP(Table2[[#This Row],[Key]],[1]!Table1[#Data],8,0)</f>
        <v>4.86666666666666</v>
      </c>
      <c r="N1600">
        <f>Table2[[#This Row],[Auto Arima]]-Table2[[#This Row],[Actual]]</f>
        <v>-0.46644717354639997</v>
      </c>
      <c r="O1600">
        <f>_xlfn.NORM.DIST(Table2[[#This Row],[Bias_Arima]],AVERAGE(Table2[Bias_Arima]),_xlfn.STDEV.P(Table2[Bias_Arima]),FALSE)</f>
        <v>0.59932653680330283</v>
      </c>
      <c r="P1600">
        <f>Table2[[#This Row],[WA]]-Table2[[#This Row],[Actual]]</f>
        <v>-0.73333333333333961</v>
      </c>
      <c r="Q1600">
        <f>_xlfn.NORM.DIST(Table2[[#This Row],[Bias_WA]],AVERAGE(Table2[Bias_WA]),_xlfn.STDEV.P(Table2[Bias_WA]),FALSE)</f>
        <v>0.69881636677069736</v>
      </c>
      <c r="R1600">
        <f>ABS(Table2[[#This Row],[Bias_Arima]])</f>
        <v>0.46644717354639997</v>
      </c>
      <c r="S1600">
        <f>ABS(Table2[[#This Row],[Bias_WA]])</f>
        <v>0.73333333333333961</v>
      </c>
    </row>
    <row r="1601" spans="1:19" x14ac:dyDescent="0.2">
      <c r="A1601" t="str">
        <f>CONCATENATE(Table2[[#This Row],[Sector]],YEAR(Table2[[#This Row],[Cutoff]]),ROUNDUP(MONTH(Table2[[#This Row],[Cutoff]])/3,0),YEAR(Table2[[#This Row],[TargetDate]]),ROUNDUP(MONTH(Table2[[#This Row],[TargetDate]])/3,0))</f>
        <v>P Onderwijs2020320223</v>
      </c>
      <c r="B1601" t="s">
        <v>34</v>
      </c>
      <c r="C1601" s="3">
        <v>44013</v>
      </c>
      <c r="D1601" s="3">
        <v>44743</v>
      </c>
      <c r="E1601">
        <v>8</v>
      </c>
      <c r="F1601">
        <v>5.206587335875339</v>
      </c>
      <c r="G1601">
        <v>4.8</v>
      </c>
      <c r="H1601">
        <v>0.40658733587533907</v>
      </c>
      <c r="I1601">
        <v>8.4705694974028987</v>
      </c>
      <c r="J1601">
        <v>0.40658733587533907</v>
      </c>
      <c r="K1601">
        <f>_xlfn.NORM.DIST(Table2[[#This Row],[Bias_RF]],AVERAGE(Table2[Bias_RF]),_xlfn.STDEV.P(Table2[Bias_RF]),FALSE)</f>
        <v>0.18979890559750001</v>
      </c>
      <c r="L1601">
        <f>VLOOKUP(Table2[[#This Row],[Key]],[1]!Table1[#Data],7,0)</f>
        <v>4.7515429517382799</v>
      </c>
      <c r="M1601">
        <f>VLOOKUP(Table2[[#This Row],[Key]],[1]!Table1[#Data],8,0)</f>
        <v>4.3</v>
      </c>
      <c r="N1601">
        <f>Table2[[#This Row],[Auto Arima]]-Table2[[#This Row],[Actual]]</f>
        <v>-4.8457048261719926E-2</v>
      </c>
      <c r="O1601">
        <f>_xlfn.NORM.DIST(Table2[[#This Row],[Bias_Arima]],AVERAGE(Table2[Bias_Arima]),_xlfn.STDEV.P(Table2[Bias_Arima]),FALSE)</f>
        <v>0.66632191668380869</v>
      </c>
      <c r="P1601">
        <f>Table2[[#This Row],[WA]]-Table2[[#This Row],[Actual]]</f>
        <v>-0.5</v>
      </c>
      <c r="Q1601">
        <f>_xlfn.NORM.DIST(Table2[[#This Row],[Bias_WA]],AVERAGE(Table2[Bias_WA]),_xlfn.STDEV.P(Table2[Bias_WA]),FALSE)</f>
        <v>0.69538607388356477</v>
      </c>
      <c r="R1601">
        <f>ABS(Table2[[#This Row],[Bias_Arima]])</f>
        <v>4.8457048261719926E-2</v>
      </c>
      <c r="S1601">
        <f>ABS(Table2[[#This Row],[Bias_WA]])</f>
        <v>0.5</v>
      </c>
    </row>
    <row r="1602" spans="1:19" x14ac:dyDescent="0.2">
      <c r="A1602" t="str">
        <f>CONCATENATE(Table2[[#This Row],[Sector]],YEAR(Table2[[#This Row],[Cutoff]]),ROUNDUP(MONTH(Table2[[#This Row],[Cutoff]])/3,0),YEAR(Table2[[#This Row],[TargetDate]]),ROUNDUP(MONTH(Table2[[#This Row],[TargetDate]])/3,0))</f>
        <v>P Onderwijs2020420211</v>
      </c>
      <c r="B1602" t="s">
        <v>34</v>
      </c>
      <c r="C1602" s="3">
        <v>44105</v>
      </c>
      <c r="D1602" s="3">
        <v>44197</v>
      </c>
      <c r="E1602">
        <v>1</v>
      </c>
      <c r="F1602">
        <v>5.0539434523809534</v>
      </c>
      <c r="G1602">
        <v>4.5999999999999996</v>
      </c>
      <c r="H1602">
        <v>0.45394345238095291</v>
      </c>
      <c r="I1602">
        <v>9.8683359213250643</v>
      </c>
      <c r="J1602">
        <v>0.45394345238095291</v>
      </c>
      <c r="K1602">
        <f>_xlfn.NORM.DIST(Table2[[#This Row],[Bias_RF]],AVERAGE(Table2[Bias_RF]),_xlfn.STDEV.P(Table2[Bias_RF]),FALSE)</f>
        <v>0.1723927408927203</v>
      </c>
      <c r="L1602">
        <f>VLOOKUP(Table2[[#This Row],[Key]],[1]!Table1[#Data],7,0)</f>
        <v>5.4294335775428104</v>
      </c>
      <c r="M1602">
        <f>VLOOKUP(Table2[[#This Row],[Key]],[1]!Table1[#Data],8,0)</f>
        <v>5.7</v>
      </c>
      <c r="N1602">
        <f>Table2[[#This Row],[Auto Arima]]-Table2[[#This Row],[Actual]]</f>
        <v>0.82943357754281077</v>
      </c>
      <c r="O1602">
        <f>_xlfn.NORM.DIST(Table2[[#This Row],[Bias_Arima]],AVERAGE(Table2[Bias_Arima]),_xlfn.STDEV.P(Table2[Bias_Arima]),FALSE)</f>
        <v>0.15873566044450588</v>
      </c>
      <c r="P1602">
        <f>Table2[[#This Row],[WA]]-Table2[[#This Row],[Actual]]</f>
        <v>1.1000000000000005</v>
      </c>
      <c r="Q1602">
        <f>_xlfn.NORM.DIST(Table2[[#This Row],[Bias_WA]],AVERAGE(Table2[Bias_WA]),_xlfn.STDEV.P(Table2[Bias_WA]),FALSE)</f>
        <v>6.2540740113078107E-3</v>
      </c>
      <c r="R1602">
        <f>ABS(Table2[[#This Row],[Bias_Arima]])</f>
        <v>0.82943357754281077</v>
      </c>
      <c r="S1602">
        <f>ABS(Table2[[#This Row],[Bias_WA]])</f>
        <v>1.1000000000000005</v>
      </c>
    </row>
    <row r="1603" spans="1:19" x14ac:dyDescent="0.2">
      <c r="A1603" t="str">
        <f>CONCATENATE(Table2[[#This Row],[Sector]],YEAR(Table2[[#This Row],[Cutoff]]),ROUNDUP(MONTH(Table2[[#This Row],[Cutoff]])/3,0),YEAR(Table2[[#This Row],[TargetDate]]),ROUNDUP(MONTH(Table2[[#This Row],[TargetDate]])/3,0))</f>
        <v>P Onderwijs2020420212</v>
      </c>
      <c r="B1603" t="s">
        <v>34</v>
      </c>
      <c r="C1603" s="3">
        <v>44105</v>
      </c>
      <c r="D1603" s="3">
        <v>44287</v>
      </c>
      <c r="E1603">
        <v>2</v>
      </c>
      <c r="F1603">
        <v>5.0676101190476199</v>
      </c>
      <c r="G1603">
        <v>4.8</v>
      </c>
      <c r="H1603">
        <v>0.26761011904762011</v>
      </c>
      <c r="I1603">
        <v>5.5752108134920864</v>
      </c>
      <c r="J1603">
        <v>0.26761011904762011</v>
      </c>
      <c r="K1603">
        <f>_xlfn.NORM.DIST(Table2[[#This Row],[Bias_RF]],AVERAGE(Table2[Bias_RF]),_xlfn.STDEV.P(Table2[Bias_RF]),FALSE)</f>
        <v>0.2456841588764144</v>
      </c>
      <c r="L1603">
        <f>VLOOKUP(Table2[[#This Row],[Key]],[1]!Table1[#Data],7,0)</f>
        <v>4.8800055372622397</v>
      </c>
      <c r="M1603">
        <f>VLOOKUP(Table2[[#This Row],[Key]],[1]!Table1[#Data],8,0)</f>
        <v>4.86666666666666</v>
      </c>
      <c r="N1603">
        <f>Table2[[#This Row],[Auto Arima]]-Table2[[#This Row],[Actual]]</f>
        <v>8.0005537262239912E-2</v>
      </c>
      <c r="O1603">
        <f>_xlfn.NORM.DIST(Table2[[#This Row],[Bias_Arima]],AVERAGE(Table2[Bias_Arima]),_xlfn.STDEV.P(Table2[Bias_Arima]),FALSE)</f>
        <v>0.62147048136915495</v>
      </c>
      <c r="P1603">
        <f>Table2[[#This Row],[WA]]-Table2[[#This Row],[Actual]]</f>
        <v>6.6666666666660213E-2</v>
      </c>
      <c r="Q1603">
        <f>_xlfn.NORM.DIST(Table2[[#This Row],[Bias_WA]],AVERAGE(Table2[Bias_WA]),_xlfn.STDEV.P(Table2[Bias_WA]),FALSE)</f>
        <v>0.333496251474098</v>
      </c>
      <c r="R1603">
        <f>ABS(Table2[[#This Row],[Bias_Arima]])</f>
        <v>8.0005537262239912E-2</v>
      </c>
      <c r="S1603">
        <f>ABS(Table2[[#This Row],[Bias_WA]])</f>
        <v>6.6666666666660213E-2</v>
      </c>
    </row>
    <row r="1604" spans="1:19" x14ac:dyDescent="0.2">
      <c r="A1604" t="str">
        <f>CONCATENATE(Table2[[#This Row],[Sector]],YEAR(Table2[[#This Row],[Cutoff]]),ROUNDUP(MONTH(Table2[[#This Row],[Cutoff]])/3,0),YEAR(Table2[[#This Row],[TargetDate]]),ROUNDUP(MONTH(Table2[[#This Row],[TargetDate]])/3,0))</f>
        <v>P Onderwijs2020420213</v>
      </c>
      <c r="B1604" t="s">
        <v>34</v>
      </c>
      <c r="C1604" s="3">
        <v>44105</v>
      </c>
      <c r="D1604" s="3">
        <v>44378</v>
      </c>
      <c r="E1604">
        <v>3</v>
      </c>
      <c r="F1604">
        <v>5.0501928571428572</v>
      </c>
      <c r="G1604">
        <v>4.0999999999999996</v>
      </c>
      <c r="H1604">
        <v>0.95019285714285751</v>
      </c>
      <c r="I1604">
        <v>23.175435540069699</v>
      </c>
      <c r="J1604">
        <v>0.95019285714285751</v>
      </c>
      <c r="K1604">
        <f>_xlfn.NORM.DIST(Table2[[#This Row],[Bias_RF]],AVERAGE(Table2[Bias_RF]),_xlfn.STDEV.P(Table2[Bias_RF]),FALSE)</f>
        <v>4.8891363658662292E-2</v>
      </c>
      <c r="L1604">
        <f>VLOOKUP(Table2[[#This Row],[Key]],[1]!Table1[#Data],7,0)</f>
        <v>4.1908000099157601</v>
      </c>
      <c r="M1604">
        <f>VLOOKUP(Table2[[#This Row],[Key]],[1]!Table1[#Data],8,0)</f>
        <v>4.3</v>
      </c>
      <c r="N1604">
        <f>Table2[[#This Row],[Auto Arima]]-Table2[[#This Row],[Actual]]</f>
        <v>9.0800009915760427E-2</v>
      </c>
      <c r="O1604">
        <f>_xlfn.NORM.DIST(Table2[[#This Row],[Bias_Arima]],AVERAGE(Table2[Bias_Arima]),_xlfn.STDEV.P(Table2[Bias_Arima]),FALSE)</f>
        <v>0.6164907895006817</v>
      </c>
      <c r="P1604">
        <f>Table2[[#This Row],[WA]]-Table2[[#This Row],[Actual]]</f>
        <v>0.20000000000000018</v>
      </c>
      <c r="Q1604">
        <f>_xlfn.NORM.DIST(Table2[[#This Row],[Bias_WA]],AVERAGE(Table2[Bias_WA]),_xlfn.STDEV.P(Table2[Bias_WA]),FALSE)</f>
        <v>0.24174896811946997</v>
      </c>
      <c r="R1604">
        <f>ABS(Table2[[#This Row],[Bias_Arima]])</f>
        <v>9.0800009915760427E-2</v>
      </c>
      <c r="S1604">
        <f>ABS(Table2[[#This Row],[Bias_WA]])</f>
        <v>0.20000000000000018</v>
      </c>
    </row>
    <row r="1605" spans="1:19" x14ac:dyDescent="0.2">
      <c r="A1605" t="str">
        <f>CONCATENATE(Table2[[#This Row],[Sector]],YEAR(Table2[[#This Row],[Cutoff]]),ROUNDUP(MONTH(Table2[[#This Row],[Cutoff]])/3,0),YEAR(Table2[[#This Row],[TargetDate]]),ROUNDUP(MONTH(Table2[[#This Row],[TargetDate]])/3,0))</f>
        <v>P Onderwijs2020420214</v>
      </c>
      <c r="B1605" t="s">
        <v>34</v>
      </c>
      <c r="C1605" s="3">
        <v>44105</v>
      </c>
      <c r="D1605" s="3">
        <v>44470</v>
      </c>
      <c r="E1605">
        <v>4</v>
      </c>
      <c r="F1605">
        <v>5.0795976190476191</v>
      </c>
      <c r="G1605">
        <v>5.4</v>
      </c>
      <c r="H1605">
        <v>0.32040238095238133</v>
      </c>
      <c r="I1605">
        <v>5.9333774250440969</v>
      </c>
      <c r="J1605">
        <v>-0.32040238095238133</v>
      </c>
      <c r="K1605">
        <f>_xlfn.NORM.DIST(Table2[[#This Row],[Bias_RF]],AVERAGE(Table2[Bias_RF]),_xlfn.STDEV.P(Table2[Bias_RF]),FALSE)</f>
        <v>0.49095738868284849</v>
      </c>
      <c r="L1605">
        <f>VLOOKUP(Table2[[#This Row],[Key]],[1]!Table1[#Data],7,0)</f>
        <v>5.2240635302067897</v>
      </c>
      <c r="M1605">
        <f>VLOOKUP(Table2[[#This Row],[Key]],[1]!Table1[#Data],8,0)</f>
        <v>5.0666666666666602</v>
      </c>
      <c r="N1605">
        <f>Table2[[#This Row],[Auto Arima]]-Table2[[#This Row],[Actual]]</f>
        <v>-0.17593646979321065</v>
      </c>
      <c r="O1605">
        <f>_xlfn.NORM.DIST(Table2[[#This Row],[Bias_Arima]],AVERAGE(Table2[Bias_Arima]),_xlfn.STDEV.P(Table2[Bias_Arima]),FALSE)</f>
        <v>0.68088884554172169</v>
      </c>
      <c r="P1605">
        <f>Table2[[#This Row],[WA]]-Table2[[#This Row],[Actual]]</f>
        <v>-0.33333333333334014</v>
      </c>
      <c r="Q1605">
        <f>_xlfn.NORM.DIST(Table2[[#This Row],[Bias_WA]],AVERAGE(Table2[Bias_WA]),_xlfn.STDEV.P(Table2[Bias_WA]),FALSE)</f>
        <v>0.62306179826912544</v>
      </c>
      <c r="R1605">
        <f>ABS(Table2[[#This Row],[Bias_Arima]])</f>
        <v>0.17593646979321065</v>
      </c>
      <c r="S1605">
        <f>ABS(Table2[[#This Row],[Bias_WA]])</f>
        <v>0.33333333333334014</v>
      </c>
    </row>
    <row r="1606" spans="1:19" x14ac:dyDescent="0.2">
      <c r="A1606" t="str">
        <f>CONCATENATE(Table2[[#This Row],[Sector]],YEAR(Table2[[#This Row],[Cutoff]]),ROUNDUP(MONTH(Table2[[#This Row],[Cutoff]])/3,0),YEAR(Table2[[#This Row],[TargetDate]]),ROUNDUP(MONTH(Table2[[#This Row],[TargetDate]])/3,0))</f>
        <v>P Onderwijs2020420221</v>
      </c>
      <c r="B1606" t="s">
        <v>34</v>
      </c>
      <c r="C1606" s="3">
        <v>44105</v>
      </c>
      <c r="D1606" s="3">
        <v>44562</v>
      </c>
      <c r="E1606">
        <v>5</v>
      </c>
      <c r="F1606">
        <v>5.130077832951363</v>
      </c>
      <c r="G1606">
        <v>6.5</v>
      </c>
      <c r="H1606">
        <v>1.369922167048637</v>
      </c>
      <c r="I1606">
        <v>21.075725646902111</v>
      </c>
      <c r="J1606">
        <v>-1.369922167048637</v>
      </c>
      <c r="K1606">
        <f>_xlfn.NORM.DIST(Table2[[#This Row],[Bias_RF]],AVERAGE(Table2[Bias_RF]),_xlfn.STDEV.P(Table2[Bias_RF]),FALSE)</f>
        <v>0.33878434123485279</v>
      </c>
      <c r="L1606">
        <f>VLOOKUP(Table2[[#This Row],[Key]],[1]!Table1[#Data],7,0)</f>
        <v>6.03164510524741</v>
      </c>
      <c r="M1606">
        <f>VLOOKUP(Table2[[#This Row],[Key]],[1]!Table1[#Data],8,0)</f>
        <v>5.7</v>
      </c>
      <c r="N1606">
        <f>Table2[[#This Row],[Auto Arima]]-Table2[[#This Row],[Actual]]</f>
        <v>-0.46835489475258996</v>
      </c>
      <c r="O1606">
        <f>_xlfn.NORM.DIST(Table2[[#This Row],[Bias_Arima]],AVERAGE(Table2[Bias_Arima]),_xlfn.STDEV.P(Table2[Bias_Arima]),FALSE)</f>
        <v>0.59833819924403164</v>
      </c>
      <c r="P1606">
        <f>Table2[[#This Row],[WA]]-Table2[[#This Row],[Actual]]</f>
        <v>-0.79999999999999982</v>
      </c>
      <c r="Q1606">
        <f>_xlfn.NORM.DIST(Table2[[#This Row],[Bias_WA]],AVERAGE(Table2[Bias_WA]),_xlfn.STDEV.P(Table2[Bias_WA]),FALSE)</f>
        <v>0.67783368585837855</v>
      </c>
      <c r="R1606">
        <f>ABS(Table2[[#This Row],[Bias_Arima]])</f>
        <v>0.46835489475258996</v>
      </c>
      <c r="S1606">
        <f>ABS(Table2[[#This Row],[Bias_WA]])</f>
        <v>0.79999999999999982</v>
      </c>
    </row>
    <row r="1607" spans="1:19" x14ac:dyDescent="0.2">
      <c r="A1607" t="str">
        <f>CONCATENATE(Table2[[#This Row],[Sector]],YEAR(Table2[[#This Row],[Cutoff]]),ROUNDUP(MONTH(Table2[[#This Row],[Cutoff]])/3,0),YEAR(Table2[[#This Row],[TargetDate]]),ROUNDUP(MONTH(Table2[[#This Row],[TargetDate]])/3,0))</f>
        <v>P Onderwijs2020420222</v>
      </c>
      <c r="B1607" t="s">
        <v>34</v>
      </c>
      <c r="C1607" s="3">
        <v>44105</v>
      </c>
      <c r="D1607" s="3">
        <v>44652</v>
      </c>
      <c r="E1607">
        <v>6</v>
      </c>
      <c r="F1607">
        <v>5.130077832951363</v>
      </c>
      <c r="G1607">
        <v>5.6</v>
      </c>
      <c r="H1607">
        <v>0.46992216704863671</v>
      </c>
      <c r="I1607">
        <v>8.3914672687256555</v>
      </c>
      <c r="J1607">
        <v>-0.46992216704863671</v>
      </c>
      <c r="K1607">
        <f>_xlfn.NORM.DIST(Table2[[#This Row],[Bias_RF]],AVERAGE(Table2[Bias_RF]),_xlfn.STDEV.P(Table2[Bias_RF]),FALSE)</f>
        <v>0.52811061404459936</v>
      </c>
      <c r="L1607">
        <f>VLOOKUP(Table2[[#This Row],[Key]],[1]!Table1[#Data],7,0)</f>
        <v>5.0015652066114802</v>
      </c>
      <c r="M1607">
        <f>VLOOKUP(Table2[[#This Row],[Key]],[1]!Table1[#Data],8,0)</f>
        <v>4.86666666666666</v>
      </c>
      <c r="N1607">
        <f>Table2[[#This Row],[Auto Arima]]-Table2[[#This Row],[Actual]]</f>
        <v>-0.59843479338851946</v>
      </c>
      <c r="O1607">
        <f>_xlfn.NORM.DIST(Table2[[#This Row],[Bias_Arima]],AVERAGE(Table2[Bias_Arima]),_xlfn.STDEV.P(Table2[Bias_Arima]),FALSE)</f>
        <v>0.52144866365731291</v>
      </c>
      <c r="P1607">
        <f>Table2[[#This Row],[WA]]-Table2[[#This Row],[Actual]]</f>
        <v>-0.73333333333333961</v>
      </c>
      <c r="Q1607">
        <f>_xlfn.NORM.DIST(Table2[[#This Row],[Bias_WA]],AVERAGE(Table2[Bias_WA]),_xlfn.STDEV.P(Table2[Bias_WA]),FALSE)</f>
        <v>0.69881636677069736</v>
      </c>
      <c r="R1607">
        <f>ABS(Table2[[#This Row],[Bias_Arima]])</f>
        <v>0.59843479338851946</v>
      </c>
      <c r="S1607">
        <f>ABS(Table2[[#This Row],[Bias_WA]])</f>
        <v>0.73333333333333961</v>
      </c>
    </row>
    <row r="1608" spans="1:19" x14ac:dyDescent="0.2">
      <c r="A1608" t="str">
        <f>CONCATENATE(Table2[[#This Row],[Sector]],YEAR(Table2[[#This Row],[Cutoff]]),ROUNDUP(MONTH(Table2[[#This Row],[Cutoff]])/3,0),YEAR(Table2[[#This Row],[TargetDate]]),ROUNDUP(MONTH(Table2[[#This Row],[TargetDate]])/3,0))</f>
        <v>P Onderwijs2020420223</v>
      </c>
      <c r="B1608" t="s">
        <v>34</v>
      </c>
      <c r="C1608" s="3">
        <v>44105</v>
      </c>
      <c r="D1608" s="3">
        <v>44743</v>
      </c>
      <c r="E1608">
        <v>7</v>
      </c>
      <c r="F1608">
        <v>5.1925897377132673</v>
      </c>
      <c r="G1608">
        <v>4.8</v>
      </c>
      <c r="H1608">
        <v>0.39258973771326738</v>
      </c>
      <c r="I1608">
        <v>8.1789528690264053</v>
      </c>
      <c r="J1608">
        <v>0.39258973771326738</v>
      </c>
      <c r="K1608">
        <f>_xlfn.NORM.DIST(Table2[[#This Row],[Bias_RF]],AVERAGE(Table2[Bias_RF]),_xlfn.STDEV.P(Table2[Bias_RF]),FALSE)</f>
        <v>0.19511599281875797</v>
      </c>
      <c r="L1608">
        <f>VLOOKUP(Table2[[#This Row],[Key]],[1]!Table1[#Data],7,0)</f>
        <v>4.6153215642990997</v>
      </c>
      <c r="M1608">
        <f>VLOOKUP(Table2[[#This Row],[Key]],[1]!Table1[#Data],8,0)</f>
        <v>4.3</v>
      </c>
      <c r="N1608">
        <f>Table2[[#This Row],[Auto Arima]]-Table2[[#This Row],[Actual]]</f>
        <v>-0.18467843570090015</v>
      </c>
      <c r="O1608">
        <f>_xlfn.NORM.DIST(Table2[[#This Row],[Bias_Arima]],AVERAGE(Table2[Bias_Arima]),_xlfn.STDEV.P(Table2[Bias_Arima]),FALSE)</f>
        <v>0.6807175838826387</v>
      </c>
      <c r="P1608">
        <f>Table2[[#This Row],[WA]]-Table2[[#This Row],[Actual]]</f>
        <v>-0.5</v>
      </c>
      <c r="Q1608">
        <f>_xlfn.NORM.DIST(Table2[[#This Row],[Bias_WA]],AVERAGE(Table2[Bias_WA]),_xlfn.STDEV.P(Table2[Bias_WA]),FALSE)</f>
        <v>0.69538607388356477</v>
      </c>
      <c r="R1608">
        <f>ABS(Table2[[#This Row],[Bias_Arima]])</f>
        <v>0.18467843570090015</v>
      </c>
      <c r="S1608">
        <f>ABS(Table2[[#This Row],[Bias_WA]])</f>
        <v>0.5</v>
      </c>
    </row>
    <row r="1609" spans="1:19" x14ac:dyDescent="0.2">
      <c r="A1609" t="str">
        <f>CONCATENATE(Table2[[#This Row],[Sector]],YEAR(Table2[[#This Row],[Cutoff]]),ROUNDUP(MONTH(Table2[[#This Row],[Cutoff]])/3,0),YEAR(Table2[[#This Row],[TargetDate]]),ROUNDUP(MONTH(Table2[[#This Row],[TargetDate]])/3,0))</f>
        <v>P Onderwijs2020420224</v>
      </c>
      <c r="B1609" t="s">
        <v>34</v>
      </c>
      <c r="C1609" s="3">
        <v>44105</v>
      </c>
      <c r="D1609" s="3">
        <v>44835</v>
      </c>
      <c r="E1609">
        <v>8</v>
      </c>
      <c r="F1609">
        <v>5.1925897377132673</v>
      </c>
      <c r="G1609">
        <v>5.8</v>
      </c>
      <c r="H1609">
        <v>0.60741026228673256</v>
      </c>
      <c r="I1609">
        <v>10.472590729081601</v>
      </c>
      <c r="J1609">
        <v>-0.60741026228673256</v>
      </c>
      <c r="K1609">
        <f>_xlfn.NORM.DIST(Table2[[#This Row],[Bias_RF]],AVERAGE(Table2[Bias_RF]),_xlfn.STDEV.P(Table2[Bias_RF]),FALSE)</f>
        <v>0.54429663532174721</v>
      </c>
      <c r="L1609">
        <f>VLOOKUP(Table2[[#This Row],[Key]],[1]!Table1[#Data],7,0)</f>
        <v>5.6072657242732102</v>
      </c>
      <c r="M1609">
        <f>VLOOKUP(Table2[[#This Row],[Key]],[1]!Table1[#Data],8,0)</f>
        <v>5.0666666666666602</v>
      </c>
      <c r="N1609">
        <f>Table2[[#This Row],[Auto Arima]]-Table2[[#This Row],[Actual]]</f>
        <v>-0.19273427572678958</v>
      </c>
      <c r="O1609">
        <f>_xlfn.NORM.DIST(Table2[[#This Row],[Bias_Arima]],AVERAGE(Table2[Bias_Arima]),_xlfn.STDEV.P(Table2[Bias_Arima]),FALSE)</f>
        <v>0.6804256715755358</v>
      </c>
      <c r="P1609">
        <f>Table2[[#This Row],[WA]]-Table2[[#This Row],[Actual]]</f>
        <v>-0.73333333333333961</v>
      </c>
      <c r="Q1609">
        <f>_xlfn.NORM.DIST(Table2[[#This Row],[Bias_WA]],AVERAGE(Table2[Bias_WA]),_xlfn.STDEV.P(Table2[Bias_WA]),FALSE)</f>
        <v>0.69881636677069736</v>
      </c>
      <c r="R1609">
        <f>ABS(Table2[[#This Row],[Bias_Arima]])</f>
        <v>0.19273427572678958</v>
      </c>
      <c r="S1609">
        <f>ABS(Table2[[#This Row],[Bias_WA]])</f>
        <v>0.73333333333333961</v>
      </c>
    </row>
    <row r="1610" spans="1:19" x14ac:dyDescent="0.2">
      <c r="A1610" t="str">
        <f>CONCATENATE(Table2[[#This Row],[Sector]],YEAR(Table2[[#This Row],[Cutoff]]),ROUNDUP(MONTH(Table2[[#This Row],[Cutoff]])/3,0),YEAR(Table2[[#This Row],[TargetDate]]),ROUNDUP(MONTH(Table2[[#This Row],[TargetDate]])/3,0))</f>
        <v>P Onderwijs2021120212</v>
      </c>
      <c r="B1610" t="s">
        <v>34</v>
      </c>
      <c r="C1610" s="3">
        <v>44197</v>
      </c>
      <c r="D1610" s="3">
        <v>44287</v>
      </c>
      <c r="E1610">
        <v>1</v>
      </c>
      <c r="F1610">
        <v>4.8879547619047621</v>
      </c>
      <c r="G1610">
        <v>4.8</v>
      </c>
      <c r="H1610">
        <v>8.7954761904762258E-2</v>
      </c>
      <c r="I1610">
        <v>1.83239087301588</v>
      </c>
      <c r="J1610">
        <v>8.7954761904762258E-2</v>
      </c>
      <c r="K1610">
        <f>_xlfn.NORM.DIST(Table2[[#This Row],[Bias_RF]],AVERAGE(Table2[Bias_RF]),_xlfn.STDEV.P(Table2[Bias_RF]),FALSE)</f>
        <v>0.3251065379196561</v>
      </c>
      <c r="L1610">
        <f>VLOOKUP(Table2[[#This Row],[Key]],[1]!Table1[#Data],7,0)</f>
        <v>4.7530266939011003</v>
      </c>
      <c r="M1610">
        <f>VLOOKUP(Table2[[#This Row],[Key]],[1]!Table1[#Data],8,0)</f>
        <v>4.86666666666666</v>
      </c>
      <c r="N1610">
        <f>Table2[[#This Row],[Auto Arima]]-Table2[[#This Row],[Actual]]</f>
        <v>-4.6973306098899492E-2</v>
      </c>
      <c r="O1610">
        <f>_xlfn.NORM.DIST(Table2[[#This Row],[Bias_Arima]],AVERAGE(Table2[Bias_Arima]),_xlfn.STDEV.P(Table2[Bias_Arima]),FALSE)</f>
        <v>0.66596857575373958</v>
      </c>
      <c r="P1610">
        <f>Table2[[#This Row],[WA]]-Table2[[#This Row],[Actual]]</f>
        <v>6.6666666666660213E-2</v>
      </c>
      <c r="Q1610">
        <f>_xlfn.NORM.DIST(Table2[[#This Row],[Bias_WA]],AVERAGE(Table2[Bias_WA]),_xlfn.STDEV.P(Table2[Bias_WA]),FALSE)</f>
        <v>0.333496251474098</v>
      </c>
      <c r="R1610">
        <f>ABS(Table2[[#This Row],[Bias_Arima]])</f>
        <v>4.6973306098899492E-2</v>
      </c>
      <c r="S1610">
        <f>ABS(Table2[[#This Row],[Bias_WA]])</f>
        <v>6.6666666666660213E-2</v>
      </c>
    </row>
    <row r="1611" spans="1:19" x14ac:dyDescent="0.2">
      <c r="A1611" t="str">
        <f>CONCATENATE(Table2[[#This Row],[Sector]],YEAR(Table2[[#This Row],[Cutoff]]),ROUNDUP(MONTH(Table2[[#This Row],[Cutoff]])/3,0),YEAR(Table2[[#This Row],[TargetDate]]),ROUNDUP(MONTH(Table2[[#This Row],[TargetDate]])/3,0))</f>
        <v>P Onderwijs2021120213</v>
      </c>
      <c r="B1611" t="s">
        <v>34</v>
      </c>
      <c r="C1611" s="3">
        <v>44197</v>
      </c>
      <c r="D1611" s="3">
        <v>44378</v>
      </c>
      <c r="E1611">
        <v>2</v>
      </c>
      <c r="F1611">
        <v>5.0002666666666666</v>
      </c>
      <c r="G1611">
        <v>4.0999999999999996</v>
      </c>
      <c r="H1611">
        <v>0.90026666666666699</v>
      </c>
      <c r="I1611">
        <v>21.957723577235779</v>
      </c>
      <c r="J1611">
        <v>0.90026666666666699</v>
      </c>
      <c r="K1611">
        <f>_xlfn.NORM.DIST(Table2[[#This Row],[Bias_RF]],AVERAGE(Table2[Bias_RF]),_xlfn.STDEV.P(Table2[Bias_RF]),FALSE)</f>
        <v>5.6668295377280069E-2</v>
      </c>
      <c r="L1611">
        <f>VLOOKUP(Table2[[#This Row],[Key]],[1]!Table1[#Data],7,0)</f>
        <v>4.0155550487820602</v>
      </c>
      <c r="M1611">
        <f>VLOOKUP(Table2[[#This Row],[Key]],[1]!Table1[#Data],8,0)</f>
        <v>4.3</v>
      </c>
      <c r="N1611">
        <f>Table2[[#This Row],[Auto Arima]]-Table2[[#This Row],[Actual]]</f>
        <v>-8.444495121793949E-2</v>
      </c>
      <c r="O1611">
        <f>_xlfn.NORM.DIST(Table2[[#This Row],[Bias_Arima]],AVERAGE(Table2[Bias_Arima]),_xlfn.STDEV.P(Table2[Bias_Arima]),FALSE)</f>
        <v>0.67362531419842309</v>
      </c>
      <c r="P1611">
        <f>Table2[[#This Row],[WA]]-Table2[[#This Row],[Actual]]</f>
        <v>0.20000000000000018</v>
      </c>
      <c r="Q1611">
        <f>_xlfn.NORM.DIST(Table2[[#This Row],[Bias_WA]],AVERAGE(Table2[Bias_WA]),_xlfn.STDEV.P(Table2[Bias_WA]),FALSE)</f>
        <v>0.24174896811946997</v>
      </c>
      <c r="R1611">
        <f>ABS(Table2[[#This Row],[Bias_Arima]])</f>
        <v>8.444495121793949E-2</v>
      </c>
      <c r="S1611">
        <f>ABS(Table2[[#This Row],[Bias_WA]])</f>
        <v>0.20000000000000018</v>
      </c>
    </row>
    <row r="1612" spans="1:19" x14ac:dyDescent="0.2">
      <c r="A1612" t="str">
        <f>CONCATENATE(Table2[[#This Row],[Sector]],YEAR(Table2[[#This Row],[Cutoff]]),ROUNDUP(MONTH(Table2[[#This Row],[Cutoff]])/3,0),YEAR(Table2[[#This Row],[TargetDate]]),ROUNDUP(MONTH(Table2[[#This Row],[TargetDate]])/3,0))</f>
        <v>P Onderwijs2021120214</v>
      </c>
      <c r="B1612" t="s">
        <v>34</v>
      </c>
      <c r="C1612" s="3">
        <v>44197</v>
      </c>
      <c r="D1612" s="3">
        <v>44470</v>
      </c>
      <c r="E1612">
        <v>3</v>
      </c>
      <c r="F1612">
        <v>5.0376880952380949</v>
      </c>
      <c r="G1612">
        <v>5.4</v>
      </c>
      <c r="H1612">
        <v>0.36231190476190539</v>
      </c>
      <c r="I1612">
        <v>6.7094797178130632</v>
      </c>
      <c r="J1612">
        <v>-0.36231190476190539</v>
      </c>
      <c r="K1612">
        <f>_xlfn.NORM.DIST(Table2[[#This Row],[Bias_RF]],AVERAGE(Table2[Bias_RF]),_xlfn.STDEV.P(Table2[Bias_RF]),FALSE)</f>
        <v>0.50321648938688968</v>
      </c>
      <c r="L1612">
        <f>VLOOKUP(Table2[[#This Row],[Key]],[1]!Table1[#Data],7,0)</f>
        <v>5.3816087422422099</v>
      </c>
      <c r="M1612">
        <f>VLOOKUP(Table2[[#This Row],[Key]],[1]!Table1[#Data],8,0)</f>
        <v>5.0666666666666602</v>
      </c>
      <c r="N1612">
        <f>Table2[[#This Row],[Auto Arima]]-Table2[[#This Row],[Actual]]</f>
        <v>-1.8391257757790491E-2</v>
      </c>
      <c r="O1612">
        <f>_xlfn.NORM.DIST(Table2[[#This Row],[Bias_Arima]],AVERAGE(Table2[Bias_Arima]),_xlfn.STDEV.P(Table2[Bias_Arima]),FALSE)</f>
        <v>0.6583738346032898</v>
      </c>
      <c r="P1612">
        <f>Table2[[#This Row],[WA]]-Table2[[#This Row],[Actual]]</f>
        <v>-0.33333333333334014</v>
      </c>
      <c r="Q1612">
        <f>_xlfn.NORM.DIST(Table2[[#This Row],[Bias_WA]],AVERAGE(Table2[Bias_WA]),_xlfn.STDEV.P(Table2[Bias_WA]),FALSE)</f>
        <v>0.62306179826912544</v>
      </c>
      <c r="R1612">
        <f>ABS(Table2[[#This Row],[Bias_Arima]])</f>
        <v>1.8391257757790491E-2</v>
      </c>
      <c r="S1612">
        <f>ABS(Table2[[#This Row],[Bias_WA]])</f>
        <v>0.33333333333334014</v>
      </c>
    </row>
    <row r="1613" spans="1:19" x14ac:dyDescent="0.2">
      <c r="A1613" t="str">
        <f>CONCATENATE(Table2[[#This Row],[Sector]],YEAR(Table2[[#This Row],[Cutoff]]),ROUNDUP(MONTH(Table2[[#This Row],[Cutoff]])/3,0),YEAR(Table2[[#This Row],[TargetDate]]),ROUNDUP(MONTH(Table2[[#This Row],[TargetDate]])/3,0))</f>
        <v>P Onderwijs2021120221</v>
      </c>
      <c r="B1613" t="s">
        <v>34</v>
      </c>
      <c r="C1613" s="3">
        <v>44197</v>
      </c>
      <c r="D1613" s="3">
        <v>44562</v>
      </c>
      <c r="E1613">
        <v>4</v>
      </c>
      <c r="F1613">
        <v>5.0510434173669463</v>
      </c>
      <c r="G1613">
        <v>6.5</v>
      </c>
      <c r="H1613">
        <v>1.4489565826330539</v>
      </c>
      <c r="I1613">
        <v>22.291639732816211</v>
      </c>
      <c r="J1613">
        <v>-1.4489565826330539</v>
      </c>
      <c r="K1613">
        <f>_xlfn.NORM.DIST(Table2[[#This Row],[Bias_RF]],AVERAGE(Table2[Bias_RF]),_xlfn.STDEV.P(Table2[Bias_RF]),FALSE)</f>
        <v>0.30309355136304217</v>
      </c>
      <c r="L1613">
        <f>VLOOKUP(Table2[[#This Row],[Key]],[1]!Table1[#Data],7,0)</f>
        <v>6.0244256957568298</v>
      </c>
      <c r="M1613">
        <f>VLOOKUP(Table2[[#This Row],[Key]],[1]!Table1[#Data],8,0)</f>
        <v>5.2666666666666604</v>
      </c>
      <c r="N1613">
        <f>Table2[[#This Row],[Auto Arima]]-Table2[[#This Row],[Actual]]</f>
        <v>-0.47557430424317015</v>
      </c>
      <c r="O1613">
        <f>_xlfn.NORM.DIST(Table2[[#This Row],[Bias_Arima]],AVERAGE(Table2[Bias_Arima]),_xlfn.STDEV.P(Table2[Bias_Arima]),FALSE)</f>
        <v>0.59455568722936158</v>
      </c>
      <c r="P1613">
        <f>Table2[[#This Row],[WA]]-Table2[[#This Row],[Actual]]</f>
        <v>-1.2333333333333396</v>
      </c>
      <c r="Q1613">
        <f>_xlfn.NORM.DIST(Table2[[#This Row],[Bias_WA]],AVERAGE(Table2[Bias_WA]),_xlfn.STDEV.P(Table2[Bias_WA]),FALSE)</f>
        <v>0.39356496694449555</v>
      </c>
      <c r="R1613">
        <f>ABS(Table2[[#This Row],[Bias_Arima]])</f>
        <v>0.47557430424317015</v>
      </c>
      <c r="S1613">
        <f>ABS(Table2[[#This Row],[Bias_WA]])</f>
        <v>1.2333333333333396</v>
      </c>
    </row>
    <row r="1614" spans="1:19" x14ac:dyDescent="0.2">
      <c r="A1614" t="str">
        <f>CONCATENATE(Table2[[#This Row],[Sector]],YEAR(Table2[[#This Row],[Cutoff]]),ROUNDUP(MONTH(Table2[[#This Row],[Cutoff]])/3,0),YEAR(Table2[[#This Row],[TargetDate]]),ROUNDUP(MONTH(Table2[[#This Row],[TargetDate]])/3,0))</f>
        <v>P Onderwijs2021120222</v>
      </c>
      <c r="B1614" t="s">
        <v>34</v>
      </c>
      <c r="C1614" s="3">
        <v>44197</v>
      </c>
      <c r="D1614" s="3">
        <v>44652</v>
      </c>
      <c r="E1614">
        <v>5</v>
      </c>
      <c r="F1614">
        <v>5.0510434173669463</v>
      </c>
      <c r="G1614">
        <v>5.6</v>
      </c>
      <c r="H1614">
        <v>0.54895658263305336</v>
      </c>
      <c r="I1614">
        <v>9.8027961184473824</v>
      </c>
      <c r="J1614">
        <v>-0.54895658263305336</v>
      </c>
      <c r="K1614">
        <f>_xlfn.NORM.DIST(Table2[[#This Row],[Bias_RF]],AVERAGE(Table2[Bias_RF]),_xlfn.STDEV.P(Table2[Bias_RF]),FALSE)</f>
        <v>0.53968113130818118</v>
      </c>
      <c r="L1614">
        <f>VLOOKUP(Table2[[#This Row],[Key]],[1]!Table1[#Data],7,0)</f>
        <v>5.0695110688968299</v>
      </c>
      <c r="M1614">
        <f>VLOOKUP(Table2[[#This Row],[Key]],[1]!Table1[#Data],8,0)</f>
        <v>4.86666666666666</v>
      </c>
      <c r="N1614">
        <f>Table2[[#This Row],[Auto Arima]]-Table2[[#This Row],[Actual]]</f>
        <v>-0.53048893110316975</v>
      </c>
      <c r="O1614">
        <f>_xlfn.NORM.DIST(Table2[[#This Row],[Bias_Arima]],AVERAGE(Table2[Bias_Arima]),_xlfn.STDEV.P(Table2[Bias_Arima]),FALSE)</f>
        <v>0.56374700647909548</v>
      </c>
      <c r="P1614">
        <f>Table2[[#This Row],[WA]]-Table2[[#This Row],[Actual]]</f>
        <v>-0.73333333333333961</v>
      </c>
      <c r="Q1614">
        <f>_xlfn.NORM.DIST(Table2[[#This Row],[Bias_WA]],AVERAGE(Table2[Bias_WA]),_xlfn.STDEV.P(Table2[Bias_WA]),FALSE)</f>
        <v>0.69881636677069736</v>
      </c>
      <c r="R1614">
        <f>ABS(Table2[[#This Row],[Bias_Arima]])</f>
        <v>0.53048893110316975</v>
      </c>
      <c r="S1614">
        <f>ABS(Table2[[#This Row],[Bias_WA]])</f>
        <v>0.73333333333333961</v>
      </c>
    </row>
    <row r="1615" spans="1:19" x14ac:dyDescent="0.2">
      <c r="A1615" t="str">
        <f>CONCATENATE(Table2[[#This Row],[Sector]],YEAR(Table2[[#This Row],[Cutoff]]),ROUNDUP(MONTH(Table2[[#This Row],[Cutoff]])/3,0),YEAR(Table2[[#This Row],[TargetDate]]),ROUNDUP(MONTH(Table2[[#This Row],[TargetDate]])/3,0))</f>
        <v>P Onderwijs2021120223</v>
      </c>
      <c r="B1615" t="s">
        <v>34</v>
      </c>
      <c r="C1615" s="3">
        <v>44197</v>
      </c>
      <c r="D1615" s="3">
        <v>44743</v>
      </c>
      <c r="E1615">
        <v>6</v>
      </c>
      <c r="F1615">
        <v>5.1697469887955183</v>
      </c>
      <c r="G1615">
        <v>4.8</v>
      </c>
      <c r="H1615">
        <v>0.36974698879551848</v>
      </c>
      <c r="I1615">
        <v>7.7030622665733013</v>
      </c>
      <c r="J1615">
        <v>0.36974698879551848</v>
      </c>
      <c r="K1615">
        <f>_xlfn.NORM.DIST(Table2[[#This Row],[Bias_RF]],AVERAGE(Table2[Bias_RF]),_xlfn.STDEV.P(Table2[Bias_RF]),FALSE)</f>
        <v>0.20395422017308479</v>
      </c>
      <c r="L1615">
        <f>VLOOKUP(Table2[[#This Row],[Key]],[1]!Table1[#Data],7,0)</f>
        <v>4.7148023043441096</v>
      </c>
      <c r="M1615">
        <f>VLOOKUP(Table2[[#This Row],[Key]],[1]!Table1[#Data],8,0)</f>
        <v>4.3</v>
      </c>
      <c r="N1615">
        <f>Table2[[#This Row],[Auto Arima]]-Table2[[#This Row],[Actual]]</f>
        <v>-8.5197695655890193E-2</v>
      </c>
      <c r="O1615">
        <f>_xlfn.NORM.DIST(Table2[[#This Row],[Bias_Arima]],AVERAGE(Table2[Bias_Arima]),_xlfn.STDEV.P(Table2[Bias_Arima]),FALSE)</f>
        <v>0.67375178596474072</v>
      </c>
      <c r="P1615">
        <f>Table2[[#This Row],[WA]]-Table2[[#This Row],[Actual]]</f>
        <v>-0.5</v>
      </c>
      <c r="Q1615">
        <f>_xlfn.NORM.DIST(Table2[[#This Row],[Bias_WA]],AVERAGE(Table2[Bias_WA]),_xlfn.STDEV.P(Table2[Bias_WA]),FALSE)</f>
        <v>0.69538607388356477</v>
      </c>
      <c r="R1615">
        <f>ABS(Table2[[#This Row],[Bias_Arima]])</f>
        <v>8.5197695655890193E-2</v>
      </c>
      <c r="S1615">
        <f>ABS(Table2[[#This Row],[Bias_WA]])</f>
        <v>0.5</v>
      </c>
    </row>
    <row r="1616" spans="1:19" x14ac:dyDescent="0.2">
      <c r="A1616" t="str">
        <f>CONCATENATE(Table2[[#This Row],[Sector]],YEAR(Table2[[#This Row],[Cutoff]]),ROUNDUP(MONTH(Table2[[#This Row],[Cutoff]])/3,0),YEAR(Table2[[#This Row],[TargetDate]]),ROUNDUP(MONTH(Table2[[#This Row],[TargetDate]])/3,0))</f>
        <v>P Onderwijs2021120224</v>
      </c>
      <c r="B1616" t="s">
        <v>34</v>
      </c>
      <c r="C1616" s="3">
        <v>44197</v>
      </c>
      <c r="D1616" s="3">
        <v>44835</v>
      </c>
      <c r="E1616">
        <v>7</v>
      </c>
      <c r="F1616">
        <v>5.1927327030812327</v>
      </c>
      <c r="G1616">
        <v>5.8</v>
      </c>
      <c r="H1616">
        <v>0.60726729691876713</v>
      </c>
      <c r="I1616">
        <v>10.47012580894426</v>
      </c>
      <c r="J1616">
        <v>-0.60726729691876713</v>
      </c>
      <c r="K1616">
        <f>_xlfn.NORM.DIST(Table2[[#This Row],[Bias_RF]],AVERAGE(Table2[Bias_RF]),_xlfn.STDEV.P(Table2[Bias_RF]),FALSE)</f>
        <v>0.54428954059249302</v>
      </c>
      <c r="L1616">
        <f>VLOOKUP(Table2[[#This Row],[Key]],[1]!Table1[#Data],7,0)</f>
        <v>5.9315011356518896</v>
      </c>
      <c r="M1616">
        <f>VLOOKUP(Table2[[#This Row],[Key]],[1]!Table1[#Data],8,0)</f>
        <v>5.0666666666666602</v>
      </c>
      <c r="N1616">
        <f>Table2[[#This Row],[Auto Arima]]-Table2[[#This Row],[Actual]]</f>
        <v>0.13150113565188981</v>
      </c>
      <c r="O1616">
        <f>_xlfn.NORM.DIST(Table2[[#This Row],[Bias_Arima]],AVERAGE(Table2[Bias_Arima]),_xlfn.STDEV.P(Table2[Bias_Arima]),FALSE)</f>
        <v>0.59624773074280712</v>
      </c>
      <c r="P1616">
        <f>Table2[[#This Row],[WA]]-Table2[[#This Row],[Actual]]</f>
        <v>-0.73333333333333961</v>
      </c>
      <c r="Q1616">
        <f>_xlfn.NORM.DIST(Table2[[#This Row],[Bias_WA]],AVERAGE(Table2[Bias_WA]),_xlfn.STDEV.P(Table2[Bias_WA]),FALSE)</f>
        <v>0.69881636677069736</v>
      </c>
      <c r="R1616">
        <f>ABS(Table2[[#This Row],[Bias_Arima]])</f>
        <v>0.13150113565188981</v>
      </c>
      <c r="S1616">
        <f>ABS(Table2[[#This Row],[Bias_WA]])</f>
        <v>0.73333333333333961</v>
      </c>
    </row>
    <row r="1617" spans="1:19" x14ac:dyDescent="0.2">
      <c r="A1617" t="str">
        <f>CONCATENATE(Table2[[#This Row],[Sector]],YEAR(Table2[[#This Row],[Cutoff]]),ROUNDUP(MONTH(Table2[[#This Row],[Cutoff]])/3,0),YEAR(Table2[[#This Row],[TargetDate]]),ROUNDUP(MONTH(Table2[[#This Row],[TargetDate]])/3,0))</f>
        <v>P Onderwijs2021120231</v>
      </c>
      <c r="B1617" t="s">
        <v>34</v>
      </c>
      <c r="C1617" s="3">
        <v>44197</v>
      </c>
      <c r="D1617" s="3">
        <v>44927</v>
      </c>
      <c r="E1617">
        <v>8</v>
      </c>
      <c r="F1617">
        <v>5.1697469887955183</v>
      </c>
      <c r="G1617">
        <v>6.2</v>
      </c>
      <c r="H1617">
        <v>1.0302530112044821</v>
      </c>
      <c r="I1617">
        <v>16.61698405168519</v>
      </c>
      <c r="J1617">
        <v>-1.0302530112044821</v>
      </c>
      <c r="K1617">
        <f>_xlfn.NORM.DIST(Table2[[#This Row],[Bias_RF]],AVERAGE(Table2[Bias_RF]),_xlfn.STDEV.P(Table2[Bias_RF]),FALSE)</f>
        <v>0.47858847419944389</v>
      </c>
      <c r="L1617">
        <f>VLOOKUP(Table2[[#This Row],[Key]],[1]!Table1[#Data],7,0)</f>
        <v>5.6334778561831502</v>
      </c>
      <c r="M1617">
        <f>VLOOKUP(Table2[[#This Row],[Key]],[1]!Table1[#Data],8,0)</f>
        <v>5.2666666666666604</v>
      </c>
      <c r="N1617">
        <f>Table2[[#This Row],[Auto Arima]]-Table2[[#This Row],[Actual]]</f>
        <v>-0.56652214381684995</v>
      </c>
      <c r="O1617">
        <f>_xlfn.NORM.DIST(Table2[[#This Row],[Bias_Arima]],AVERAGE(Table2[Bias_Arima]),_xlfn.STDEV.P(Table2[Bias_Arima]),FALSE)</f>
        <v>0.54181151646877113</v>
      </c>
      <c r="P1617">
        <f>Table2[[#This Row],[WA]]-Table2[[#This Row],[Actual]]</f>
        <v>-0.93333333333333979</v>
      </c>
      <c r="Q1617">
        <f>_xlfn.NORM.DIST(Table2[[#This Row],[Bias_WA]],AVERAGE(Table2[Bias_WA]),_xlfn.STDEV.P(Table2[Bias_WA]),FALSE)</f>
        <v>0.61118960025546065</v>
      </c>
      <c r="R1617">
        <f>ABS(Table2[[#This Row],[Bias_Arima]])</f>
        <v>0.56652214381684995</v>
      </c>
      <c r="S1617">
        <f>ABS(Table2[[#This Row],[Bias_WA]])</f>
        <v>0.93333333333333979</v>
      </c>
    </row>
    <row r="1618" spans="1:19" x14ac:dyDescent="0.2">
      <c r="A1618" t="str">
        <f>CONCATENATE(Table2[[#This Row],[Sector]],YEAR(Table2[[#This Row],[Cutoff]]),ROUNDUP(MONTH(Table2[[#This Row],[Cutoff]])/3,0),YEAR(Table2[[#This Row],[TargetDate]]),ROUNDUP(MONTH(Table2[[#This Row],[TargetDate]])/3,0))</f>
        <v>P Onderwijs2021220213</v>
      </c>
      <c r="B1618" t="s">
        <v>34</v>
      </c>
      <c r="C1618" s="3">
        <v>44287</v>
      </c>
      <c r="D1618" s="3">
        <v>44378</v>
      </c>
      <c r="E1618">
        <v>1</v>
      </c>
      <c r="F1618">
        <v>4.9146946078431366</v>
      </c>
      <c r="G1618">
        <v>4.0999999999999996</v>
      </c>
      <c r="H1618">
        <v>0.81469460784313696</v>
      </c>
      <c r="I1618">
        <v>19.87060019129602</v>
      </c>
      <c r="J1618">
        <v>0.81469460784313696</v>
      </c>
      <c r="K1618">
        <f>_xlfn.NORM.DIST(Table2[[#This Row],[Bias_RF]],AVERAGE(Table2[Bias_RF]),_xlfn.STDEV.P(Table2[Bias_RF]),FALSE)</f>
        <v>7.2195786912749388E-2</v>
      </c>
      <c r="L1618">
        <f>VLOOKUP(Table2[[#This Row],[Key]],[1]!Table1[#Data],7,0)</f>
        <v>4.0011786284058504</v>
      </c>
      <c r="M1618">
        <f>VLOOKUP(Table2[[#This Row],[Key]],[1]!Table1[#Data],8,0)</f>
        <v>4.3</v>
      </c>
      <c r="N1618">
        <f>Table2[[#This Row],[Auto Arima]]-Table2[[#This Row],[Actual]]</f>
        <v>-9.8821371594149277E-2</v>
      </c>
      <c r="O1618">
        <f>_xlfn.NORM.DIST(Table2[[#This Row],[Bias_Arima]],AVERAGE(Table2[Bias_Arima]),_xlfn.STDEV.P(Table2[Bias_Arima]),FALSE)</f>
        <v>0.67585202443631953</v>
      </c>
      <c r="P1618">
        <f>Table2[[#This Row],[WA]]-Table2[[#This Row],[Actual]]</f>
        <v>0.20000000000000018</v>
      </c>
      <c r="Q1618">
        <f>_xlfn.NORM.DIST(Table2[[#This Row],[Bias_WA]],AVERAGE(Table2[Bias_WA]),_xlfn.STDEV.P(Table2[Bias_WA]),FALSE)</f>
        <v>0.24174896811946997</v>
      </c>
      <c r="R1618">
        <f>ABS(Table2[[#This Row],[Bias_Arima]])</f>
        <v>9.8821371594149277E-2</v>
      </c>
      <c r="S1618">
        <f>ABS(Table2[[#This Row],[Bias_WA]])</f>
        <v>0.20000000000000018</v>
      </c>
    </row>
    <row r="1619" spans="1:19" x14ac:dyDescent="0.2">
      <c r="A1619" t="str">
        <f>CONCATENATE(Table2[[#This Row],[Sector]],YEAR(Table2[[#This Row],[Cutoff]]),ROUNDUP(MONTH(Table2[[#This Row],[Cutoff]])/3,0),YEAR(Table2[[#This Row],[TargetDate]]),ROUNDUP(MONTH(Table2[[#This Row],[TargetDate]])/3,0))</f>
        <v>P Onderwijs2021220214</v>
      </c>
      <c r="B1619" t="s">
        <v>34</v>
      </c>
      <c r="C1619" s="3">
        <v>44287</v>
      </c>
      <c r="D1619" s="3">
        <v>44470</v>
      </c>
      <c r="E1619">
        <v>2</v>
      </c>
      <c r="F1619">
        <v>5.0053993697478987</v>
      </c>
      <c r="G1619">
        <v>5.4</v>
      </c>
      <c r="H1619">
        <v>0.39460063025210168</v>
      </c>
      <c r="I1619">
        <v>7.3074190787426234</v>
      </c>
      <c r="J1619">
        <v>-0.39460063025210168</v>
      </c>
      <c r="K1619">
        <f>_xlfn.NORM.DIST(Table2[[#This Row],[Bias_RF]],AVERAGE(Table2[Bias_RF]),_xlfn.STDEV.P(Table2[Bias_RF]),FALSE)</f>
        <v>0.51172235647402986</v>
      </c>
      <c r="L1619">
        <f>VLOOKUP(Table2[[#This Row],[Key]],[1]!Table1[#Data],7,0)</f>
        <v>5.4398917465617798</v>
      </c>
      <c r="M1619">
        <f>VLOOKUP(Table2[[#This Row],[Key]],[1]!Table1[#Data],8,0)</f>
        <v>5.0666666666666602</v>
      </c>
      <c r="N1619">
        <f>Table2[[#This Row],[Auto Arima]]-Table2[[#This Row],[Actual]]</f>
        <v>3.9891746561779406E-2</v>
      </c>
      <c r="O1619">
        <f>_xlfn.NORM.DIST(Table2[[#This Row],[Bias_Arima]],AVERAGE(Table2[Bias_Arima]),_xlfn.STDEV.P(Table2[Bias_Arima]),FALSE)</f>
        <v>0.63842891127761126</v>
      </c>
      <c r="P1619">
        <f>Table2[[#This Row],[WA]]-Table2[[#This Row],[Actual]]</f>
        <v>-0.33333333333334014</v>
      </c>
      <c r="Q1619">
        <f>_xlfn.NORM.DIST(Table2[[#This Row],[Bias_WA]],AVERAGE(Table2[Bias_WA]),_xlfn.STDEV.P(Table2[Bias_WA]),FALSE)</f>
        <v>0.62306179826912544</v>
      </c>
      <c r="R1619">
        <f>ABS(Table2[[#This Row],[Bias_Arima]])</f>
        <v>3.9891746561779406E-2</v>
      </c>
      <c r="S1619">
        <f>ABS(Table2[[#This Row],[Bias_WA]])</f>
        <v>0.33333333333334014</v>
      </c>
    </row>
    <row r="1620" spans="1:19" x14ac:dyDescent="0.2">
      <c r="A1620" t="str">
        <f>CONCATENATE(Table2[[#This Row],[Sector]],YEAR(Table2[[#This Row],[Cutoff]]),ROUNDUP(MONTH(Table2[[#This Row],[Cutoff]])/3,0),YEAR(Table2[[#This Row],[TargetDate]]),ROUNDUP(MONTH(Table2[[#This Row],[TargetDate]])/3,0))</f>
        <v>P Onderwijs2021220221</v>
      </c>
      <c r="B1620" t="s">
        <v>34</v>
      </c>
      <c r="C1620" s="3">
        <v>44287</v>
      </c>
      <c r="D1620" s="3">
        <v>44562</v>
      </c>
      <c r="E1620">
        <v>3</v>
      </c>
      <c r="F1620">
        <v>5.0226392507002799</v>
      </c>
      <c r="G1620">
        <v>6.5</v>
      </c>
      <c r="H1620">
        <v>1.4773607492997201</v>
      </c>
      <c r="I1620">
        <v>22.72862691230338</v>
      </c>
      <c r="J1620">
        <v>-1.4773607492997201</v>
      </c>
      <c r="K1620">
        <f>_xlfn.NORM.DIST(Table2[[#This Row],[Bias_RF]],AVERAGE(Table2[Bias_RF]),_xlfn.STDEV.P(Table2[Bias_RF]),FALSE)</f>
        <v>0.29037712605387622</v>
      </c>
      <c r="L1620">
        <f>VLOOKUP(Table2[[#This Row],[Key]],[1]!Table1[#Data],7,0)</f>
        <v>6.0440358861215104</v>
      </c>
      <c r="M1620">
        <f>VLOOKUP(Table2[[#This Row],[Key]],[1]!Table1[#Data],8,0)</f>
        <v>5.2666666666666604</v>
      </c>
      <c r="N1620">
        <f>Table2[[#This Row],[Auto Arima]]-Table2[[#This Row],[Actual]]</f>
        <v>-0.45596411387848956</v>
      </c>
      <c r="O1620">
        <f>_xlfn.NORM.DIST(Table2[[#This Row],[Bias_Arima]],AVERAGE(Table2[Bias_Arima]),_xlfn.STDEV.P(Table2[Bias_Arima]),FALSE)</f>
        <v>0.60467230899520141</v>
      </c>
      <c r="P1620">
        <f>Table2[[#This Row],[WA]]-Table2[[#This Row],[Actual]]</f>
        <v>-1.2333333333333396</v>
      </c>
      <c r="Q1620">
        <f>_xlfn.NORM.DIST(Table2[[#This Row],[Bias_WA]],AVERAGE(Table2[Bias_WA]),_xlfn.STDEV.P(Table2[Bias_WA]),FALSE)</f>
        <v>0.39356496694449555</v>
      </c>
      <c r="R1620">
        <f>ABS(Table2[[#This Row],[Bias_Arima]])</f>
        <v>0.45596411387848956</v>
      </c>
      <c r="S1620">
        <f>ABS(Table2[[#This Row],[Bias_WA]])</f>
        <v>1.2333333333333396</v>
      </c>
    </row>
    <row r="1621" spans="1:19" x14ac:dyDescent="0.2">
      <c r="A1621" t="str">
        <f>CONCATENATE(Table2[[#This Row],[Sector]],YEAR(Table2[[#This Row],[Cutoff]]),ROUNDUP(MONTH(Table2[[#This Row],[Cutoff]])/3,0),YEAR(Table2[[#This Row],[TargetDate]]),ROUNDUP(MONTH(Table2[[#This Row],[TargetDate]])/3,0))</f>
        <v>P Onderwijs2021220222</v>
      </c>
      <c r="B1621" t="s">
        <v>34</v>
      </c>
      <c r="C1621" s="3">
        <v>44287</v>
      </c>
      <c r="D1621" s="3">
        <v>44652</v>
      </c>
      <c r="E1621">
        <v>4</v>
      </c>
      <c r="F1621">
        <v>5.0226392507002799</v>
      </c>
      <c r="G1621">
        <v>5.6</v>
      </c>
      <c r="H1621">
        <v>0.5773607492997197</v>
      </c>
      <c r="I1621">
        <v>10.310013380352141</v>
      </c>
      <c r="J1621">
        <v>-0.5773607492997197</v>
      </c>
      <c r="K1621">
        <f>_xlfn.NORM.DIST(Table2[[#This Row],[Bias_RF]],AVERAGE(Table2[Bias_RF]),_xlfn.STDEV.P(Table2[Bias_RF]),FALSE)</f>
        <v>0.54235160304061147</v>
      </c>
      <c r="L1621">
        <f>VLOOKUP(Table2[[#This Row],[Key]],[1]!Table1[#Data],7,0)</f>
        <v>5.1303324482230801</v>
      </c>
      <c r="M1621">
        <f>VLOOKUP(Table2[[#This Row],[Key]],[1]!Table1[#Data],8,0)</f>
        <v>4.8</v>
      </c>
      <c r="N1621">
        <f>Table2[[#This Row],[Auto Arima]]-Table2[[#This Row],[Actual]]</f>
        <v>-0.46966755177691955</v>
      </c>
      <c r="O1621">
        <f>_xlfn.NORM.DIST(Table2[[#This Row],[Bias_Arima]],AVERAGE(Table2[Bias_Arima]),_xlfn.STDEV.P(Table2[Bias_Arima]),FALSE)</f>
        <v>0.59765541465783611</v>
      </c>
      <c r="P1621">
        <f>Table2[[#This Row],[WA]]-Table2[[#This Row],[Actual]]</f>
        <v>-0.79999999999999982</v>
      </c>
      <c r="Q1621">
        <f>_xlfn.NORM.DIST(Table2[[#This Row],[Bias_WA]],AVERAGE(Table2[Bias_WA]),_xlfn.STDEV.P(Table2[Bias_WA]),FALSE)</f>
        <v>0.67783368585837855</v>
      </c>
      <c r="R1621">
        <f>ABS(Table2[[#This Row],[Bias_Arima]])</f>
        <v>0.46966755177691955</v>
      </c>
      <c r="S1621">
        <f>ABS(Table2[[#This Row],[Bias_WA]])</f>
        <v>0.79999999999999982</v>
      </c>
    </row>
    <row r="1622" spans="1:19" x14ac:dyDescent="0.2">
      <c r="A1622" t="str">
        <f>CONCATENATE(Table2[[#This Row],[Sector]],YEAR(Table2[[#This Row],[Cutoff]]),ROUNDUP(MONTH(Table2[[#This Row],[Cutoff]])/3,0),YEAR(Table2[[#This Row],[TargetDate]]),ROUNDUP(MONTH(Table2[[#This Row],[TargetDate]])/3,0))</f>
        <v>P Onderwijs2021220223</v>
      </c>
      <c r="B1622" t="s">
        <v>34</v>
      </c>
      <c r="C1622" s="3">
        <v>44287</v>
      </c>
      <c r="D1622" s="3">
        <v>44743</v>
      </c>
      <c r="E1622">
        <v>5</v>
      </c>
      <c r="F1622">
        <v>5.1347130602240894</v>
      </c>
      <c r="G1622">
        <v>4.8</v>
      </c>
      <c r="H1622">
        <v>0.33471306022408948</v>
      </c>
      <c r="I1622">
        <v>6.9731887546685316</v>
      </c>
      <c r="J1622">
        <v>0.33471306022408948</v>
      </c>
      <c r="K1622">
        <f>_xlfn.NORM.DIST(Table2[[#This Row],[Bias_RF]],AVERAGE(Table2[Bias_RF]),_xlfn.STDEV.P(Table2[Bias_RF]),FALSE)</f>
        <v>0.21788011226604809</v>
      </c>
      <c r="L1622">
        <f>VLOOKUP(Table2[[#This Row],[Key]],[1]!Table1[#Data],7,0)</f>
        <v>4.7603448328036198</v>
      </c>
      <c r="M1622">
        <f>VLOOKUP(Table2[[#This Row],[Key]],[1]!Table1[#Data],8,0)</f>
        <v>4.3</v>
      </c>
      <c r="N1622">
        <f>Table2[[#This Row],[Auto Arima]]-Table2[[#This Row],[Actual]]</f>
        <v>-3.965516719638007E-2</v>
      </c>
      <c r="O1622">
        <f>_xlfn.NORM.DIST(Table2[[#This Row],[Bias_Arima]],AVERAGE(Table2[Bias_Arima]),_xlfn.STDEV.P(Table2[Bias_Arima]),FALSE)</f>
        <v>0.66416624264990498</v>
      </c>
      <c r="P1622">
        <f>Table2[[#This Row],[WA]]-Table2[[#This Row],[Actual]]</f>
        <v>-0.5</v>
      </c>
      <c r="Q1622">
        <f>_xlfn.NORM.DIST(Table2[[#This Row],[Bias_WA]],AVERAGE(Table2[Bias_WA]),_xlfn.STDEV.P(Table2[Bias_WA]),FALSE)</f>
        <v>0.69538607388356477</v>
      </c>
      <c r="R1622">
        <f>ABS(Table2[[#This Row],[Bias_Arima]])</f>
        <v>3.965516719638007E-2</v>
      </c>
      <c r="S1622">
        <f>ABS(Table2[[#This Row],[Bias_WA]])</f>
        <v>0.5</v>
      </c>
    </row>
    <row r="1623" spans="1:19" x14ac:dyDescent="0.2">
      <c r="A1623" t="str">
        <f>CONCATENATE(Table2[[#This Row],[Sector]],YEAR(Table2[[#This Row],[Cutoff]]),ROUNDUP(MONTH(Table2[[#This Row],[Cutoff]])/3,0),YEAR(Table2[[#This Row],[TargetDate]]),ROUNDUP(MONTH(Table2[[#This Row],[TargetDate]])/3,0))</f>
        <v>P Onderwijs2021220224</v>
      </c>
      <c r="B1623" t="s">
        <v>34</v>
      </c>
      <c r="C1623" s="3">
        <v>44287</v>
      </c>
      <c r="D1623" s="3">
        <v>44835</v>
      </c>
      <c r="E1623">
        <v>6</v>
      </c>
      <c r="F1623">
        <v>5.1588463935574236</v>
      </c>
      <c r="G1623">
        <v>5.8</v>
      </c>
      <c r="H1623">
        <v>0.64115360644257624</v>
      </c>
      <c r="I1623">
        <v>11.054372524872001</v>
      </c>
      <c r="J1623">
        <v>-0.64115360644257624</v>
      </c>
      <c r="K1623">
        <f>_xlfn.NORM.DIST(Table2[[#This Row],[Bias_RF]],AVERAGE(Table2[Bias_RF]),_xlfn.STDEV.P(Table2[Bias_RF]),FALSE)</f>
        <v>0.5453904467284153</v>
      </c>
      <c r="L1623">
        <f>VLOOKUP(Table2[[#This Row],[Key]],[1]!Table1[#Data],7,0)</f>
        <v>6.0300111173874997</v>
      </c>
      <c r="M1623">
        <f>VLOOKUP(Table2[[#This Row],[Key]],[1]!Table1[#Data],8,0)</f>
        <v>5.0666666666666602</v>
      </c>
      <c r="N1623">
        <f>Table2[[#This Row],[Auto Arima]]-Table2[[#This Row],[Actual]]</f>
        <v>0.23001111738749991</v>
      </c>
      <c r="O1623">
        <f>_xlfn.NORM.DIST(Table2[[#This Row],[Bias_Arima]],AVERAGE(Table2[Bias_Arima]),_xlfn.STDEV.P(Table2[Bias_Arima]),FALSE)</f>
        <v>0.53908491415466242</v>
      </c>
      <c r="P1623">
        <f>Table2[[#This Row],[WA]]-Table2[[#This Row],[Actual]]</f>
        <v>-0.73333333333333961</v>
      </c>
      <c r="Q1623">
        <f>_xlfn.NORM.DIST(Table2[[#This Row],[Bias_WA]],AVERAGE(Table2[Bias_WA]),_xlfn.STDEV.P(Table2[Bias_WA]),FALSE)</f>
        <v>0.69881636677069736</v>
      </c>
      <c r="R1623">
        <f>ABS(Table2[[#This Row],[Bias_Arima]])</f>
        <v>0.23001111738749991</v>
      </c>
      <c r="S1623">
        <f>ABS(Table2[[#This Row],[Bias_WA]])</f>
        <v>0.73333333333333961</v>
      </c>
    </row>
    <row r="1624" spans="1:19" x14ac:dyDescent="0.2">
      <c r="A1624" t="str">
        <f>CONCATENATE(Table2[[#This Row],[Sector]],YEAR(Table2[[#This Row],[Cutoff]]),ROUNDUP(MONTH(Table2[[#This Row],[Cutoff]])/3,0),YEAR(Table2[[#This Row],[TargetDate]]),ROUNDUP(MONTH(Table2[[#This Row],[TargetDate]])/3,0))</f>
        <v>P Onderwijs2021220231</v>
      </c>
      <c r="B1624" t="s">
        <v>34</v>
      </c>
      <c r="C1624" s="3">
        <v>44287</v>
      </c>
      <c r="D1624" s="3">
        <v>44927</v>
      </c>
      <c r="E1624">
        <v>7</v>
      </c>
      <c r="F1624">
        <v>5.1375463935574226</v>
      </c>
      <c r="G1624">
        <v>6.2</v>
      </c>
      <c r="H1624">
        <v>1.0624536064425769</v>
      </c>
      <c r="I1624">
        <v>17.136348491009301</v>
      </c>
      <c r="J1624">
        <v>-1.0624536064425769</v>
      </c>
      <c r="K1624">
        <f>_xlfn.NORM.DIST(Table2[[#This Row],[Bias_RF]],AVERAGE(Table2[Bias_RF]),_xlfn.STDEV.P(Table2[Bias_RF]),FALSE)</f>
        <v>0.46747488172864848</v>
      </c>
      <c r="L1624">
        <f>VLOOKUP(Table2[[#This Row],[Key]],[1]!Table1[#Data],7,0)</f>
        <v>5.7454200849495098</v>
      </c>
      <c r="M1624">
        <f>VLOOKUP(Table2[[#This Row],[Key]],[1]!Table1[#Data],8,0)</f>
        <v>5.2666666666666604</v>
      </c>
      <c r="N1624">
        <f>Table2[[#This Row],[Auto Arima]]-Table2[[#This Row],[Actual]]</f>
        <v>-0.45457991505049034</v>
      </c>
      <c r="O1624">
        <f>_xlfn.NORM.DIST(Table2[[#This Row],[Bias_Arima]],AVERAGE(Table2[Bias_Arima]),_xlfn.STDEV.P(Table2[Bias_Arima]),FALSE)</f>
        <v>0.60536724242014595</v>
      </c>
      <c r="P1624">
        <f>Table2[[#This Row],[WA]]-Table2[[#This Row],[Actual]]</f>
        <v>-0.93333333333333979</v>
      </c>
      <c r="Q1624">
        <f>_xlfn.NORM.DIST(Table2[[#This Row],[Bias_WA]],AVERAGE(Table2[Bias_WA]),_xlfn.STDEV.P(Table2[Bias_WA]),FALSE)</f>
        <v>0.61118960025546065</v>
      </c>
      <c r="R1624">
        <f>ABS(Table2[[#This Row],[Bias_Arima]])</f>
        <v>0.45457991505049034</v>
      </c>
      <c r="S1624">
        <f>ABS(Table2[[#This Row],[Bias_WA]])</f>
        <v>0.93333333333333979</v>
      </c>
    </row>
    <row r="1625" spans="1:19" x14ac:dyDescent="0.2">
      <c r="A1625" t="str">
        <f>CONCATENATE(Table2[[#This Row],[Sector]],YEAR(Table2[[#This Row],[Cutoff]]),ROUNDUP(MONTH(Table2[[#This Row],[Cutoff]])/3,0),YEAR(Table2[[#This Row],[TargetDate]]),ROUNDUP(MONTH(Table2[[#This Row],[TargetDate]])/3,0))</f>
        <v>P Onderwijs2021220232</v>
      </c>
      <c r="B1625" t="s">
        <v>34</v>
      </c>
      <c r="C1625" s="3">
        <v>44287</v>
      </c>
      <c r="D1625" s="3">
        <v>45017</v>
      </c>
      <c r="E1625">
        <v>8</v>
      </c>
      <c r="F1625">
        <v>5.1588463935574236</v>
      </c>
      <c r="G1625">
        <v>5.4</v>
      </c>
      <c r="H1625">
        <v>0.2411536064425768</v>
      </c>
      <c r="I1625">
        <v>4.4658075267143849</v>
      </c>
      <c r="J1625">
        <v>-0.2411536064425768</v>
      </c>
      <c r="K1625">
        <f>_xlfn.NORM.DIST(Table2[[#This Row],[Bias_RF]],AVERAGE(Table2[Bias_RF]),_xlfn.STDEV.P(Table2[Bias_RF]),FALSE)</f>
        <v>0.46439914872488369</v>
      </c>
      <c r="L1625">
        <f>VLOOKUP(Table2[[#This Row],[Key]],[1]!Table1[#Data],7,0)</f>
        <v>5.5125875192287497</v>
      </c>
      <c r="M1625">
        <f>VLOOKUP(Table2[[#This Row],[Key]],[1]!Table1[#Data],8,0)</f>
        <v>4.8</v>
      </c>
      <c r="N1625">
        <f>Table2[[#This Row],[Auto Arima]]-Table2[[#This Row],[Actual]]</f>
        <v>0.11258751922874932</v>
      </c>
      <c r="O1625">
        <f>_xlfn.NORM.DIST(Table2[[#This Row],[Bias_Arima]],AVERAGE(Table2[Bias_Arima]),_xlfn.STDEV.P(Table2[Bias_Arima]),FALSE)</f>
        <v>0.60593415127364103</v>
      </c>
      <c r="P1625">
        <f>Table2[[#This Row],[WA]]-Table2[[#This Row],[Actual]]</f>
        <v>-0.60000000000000053</v>
      </c>
      <c r="Q1625">
        <f>_xlfn.NORM.DIST(Table2[[#This Row],[Bias_WA]],AVERAGE(Table2[Bias_WA]),_xlfn.STDEV.P(Table2[Bias_WA]),FALSE)</f>
        <v>0.71182880125825787</v>
      </c>
      <c r="R1625">
        <f>ABS(Table2[[#This Row],[Bias_Arima]])</f>
        <v>0.11258751922874932</v>
      </c>
      <c r="S1625">
        <f>ABS(Table2[[#This Row],[Bias_WA]])</f>
        <v>0.60000000000000053</v>
      </c>
    </row>
    <row r="1626" spans="1:19" x14ac:dyDescent="0.2">
      <c r="A1626" t="str">
        <f>CONCATENATE(Table2[[#This Row],[Sector]],YEAR(Table2[[#This Row],[Cutoff]]),ROUNDUP(MONTH(Table2[[#This Row],[Cutoff]])/3,0),YEAR(Table2[[#This Row],[TargetDate]]),ROUNDUP(MONTH(Table2[[#This Row],[TargetDate]])/3,0))</f>
        <v>P Onderwijs2021320214</v>
      </c>
      <c r="B1626" t="s">
        <v>34</v>
      </c>
      <c r="C1626" s="3">
        <v>44378</v>
      </c>
      <c r="D1626" s="3">
        <v>44470</v>
      </c>
      <c r="E1626">
        <v>1</v>
      </c>
      <c r="F1626">
        <v>4.8327238095238094</v>
      </c>
      <c r="G1626">
        <v>5.4</v>
      </c>
      <c r="H1626">
        <v>0.56727619047619093</v>
      </c>
      <c r="I1626">
        <v>10.50511463844798</v>
      </c>
      <c r="J1626">
        <v>-0.56727619047619093</v>
      </c>
      <c r="K1626">
        <f>_xlfn.NORM.DIST(Table2[[#This Row],[Bias_RF]],AVERAGE(Table2[Bias_RF]),_xlfn.STDEV.P(Table2[Bias_RF]),FALSE)</f>
        <v>0.54149548855033114</v>
      </c>
      <c r="L1626">
        <f>VLOOKUP(Table2[[#This Row],[Key]],[1]!Table1[#Data],7,0)</f>
        <v>5.4501966466961598</v>
      </c>
      <c r="M1626">
        <f>VLOOKUP(Table2[[#This Row],[Key]],[1]!Table1[#Data],8,0)</f>
        <v>5.0666666666666602</v>
      </c>
      <c r="N1626">
        <f>Table2[[#This Row],[Auto Arima]]-Table2[[#This Row],[Actual]]</f>
        <v>5.0196646696159419E-2</v>
      </c>
      <c r="O1626">
        <f>_xlfn.NORM.DIST(Table2[[#This Row],[Bias_Arima]],AVERAGE(Table2[Bias_Arima]),_xlfn.STDEV.P(Table2[Bias_Arima]),FALSE)</f>
        <v>0.63431250940980743</v>
      </c>
      <c r="P1626">
        <f>Table2[[#This Row],[WA]]-Table2[[#This Row],[Actual]]</f>
        <v>-0.33333333333334014</v>
      </c>
      <c r="Q1626">
        <f>_xlfn.NORM.DIST(Table2[[#This Row],[Bias_WA]],AVERAGE(Table2[Bias_WA]),_xlfn.STDEV.P(Table2[Bias_WA]),FALSE)</f>
        <v>0.62306179826912544</v>
      </c>
      <c r="R1626">
        <f>ABS(Table2[[#This Row],[Bias_Arima]])</f>
        <v>5.0196646696159419E-2</v>
      </c>
      <c r="S1626">
        <f>ABS(Table2[[#This Row],[Bias_WA]])</f>
        <v>0.33333333333334014</v>
      </c>
    </row>
    <row r="1627" spans="1:19" x14ac:dyDescent="0.2">
      <c r="A1627" t="str">
        <f>CONCATENATE(Table2[[#This Row],[Sector]],YEAR(Table2[[#This Row],[Cutoff]]),ROUNDUP(MONTH(Table2[[#This Row],[Cutoff]])/3,0),YEAR(Table2[[#This Row],[TargetDate]]),ROUNDUP(MONTH(Table2[[#This Row],[TargetDate]])/3,0))</f>
        <v>P Onderwijs2021320221</v>
      </c>
      <c r="B1627" t="s">
        <v>34</v>
      </c>
      <c r="C1627" s="3">
        <v>44378</v>
      </c>
      <c r="D1627" s="3">
        <v>44562</v>
      </c>
      <c r="E1627">
        <v>2</v>
      </c>
      <c r="F1627">
        <v>4.9195382936507936</v>
      </c>
      <c r="G1627">
        <v>6.5</v>
      </c>
      <c r="H1627">
        <v>1.5804617063492059</v>
      </c>
      <c r="I1627">
        <v>24.31479548229548</v>
      </c>
      <c r="J1627">
        <v>-1.5804617063492059</v>
      </c>
      <c r="K1627">
        <f>_xlfn.NORM.DIST(Table2[[#This Row],[Bias_RF]],AVERAGE(Table2[Bias_RF]),_xlfn.STDEV.P(Table2[Bias_RF]),FALSE)</f>
        <v>0.24540975827453557</v>
      </c>
      <c r="L1627">
        <f>VLOOKUP(Table2[[#This Row],[Key]],[1]!Table1[#Data],7,0)</f>
        <v>6.0432462987624502</v>
      </c>
      <c r="M1627">
        <f>VLOOKUP(Table2[[#This Row],[Key]],[1]!Table1[#Data],8,0)</f>
        <v>5.2666666666666604</v>
      </c>
      <c r="N1627">
        <f>Table2[[#This Row],[Auto Arima]]-Table2[[#This Row],[Actual]]</f>
        <v>-0.45675370123754977</v>
      </c>
      <c r="O1627">
        <f>_xlfn.NORM.DIST(Table2[[#This Row],[Bias_Arima]],AVERAGE(Table2[Bias_Arima]),_xlfn.STDEV.P(Table2[Bias_Arima]),FALSE)</f>
        <v>0.60427474534190495</v>
      </c>
      <c r="P1627">
        <f>Table2[[#This Row],[WA]]-Table2[[#This Row],[Actual]]</f>
        <v>-1.2333333333333396</v>
      </c>
      <c r="Q1627">
        <f>_xlfn.NORM.DIST(Table2[[#This Row],[Bias_WA]],AVERAGE(Table2[Bias_WA]),_xlfn.STDEV.P(Table2[Bias_WA]),FALSE)</f>
        <v>0.39356496694449555</v>
      </c>
      <c r="R1627">
        <f>ABS(Table2[[#This Row],[Bias_Arima]])</f>
        <v>0.45675370123754977</v>
      </c>
      <c r="S1627">
        <f>ABS(Table2[[#This Row],[Bias_WA]])</f>
        <v>1.2333333333333396</v>
      </c>
    </row>
    <row r="1628" spans="1:19" x14ac:dyDescent="0.2">
      <c r="A1628" t="str">
        <f>CONCATENATE(Table2[[#This Row],[Sector]],YEAR(Table2[[#This Row],[Cutoff]]),ROUNDUP(MONTH(Table2[[#This Row],[Cutoff]])/3,0),YEAR(Table2[[#This Row],[TargetDate]]),ROUNDUP(MONTH(Table2[[#This Row],[TargetDate]])/3,0))</f>
        <v>P Onderwijs2021320222</v>
      </c>
      <c r="B1628" t="s">
        <v>34</v>
      </c>
      <c r="C1628" s="3">
        <v>44378</v>
      </c>
      <c r="D1628" s="3">
        <v>44652</v>
      </c>
      <c r="E1628">
        <v>3</v>
      </c>
      <c r="F1628">
        <v>4.9195382936507936</v>
      </c>
      <c r="G1628">
        <v>5.6</v>
      </c>
      <c r="H1628">
        <v>0.680461706349206</v>
      </c>
      <c r="I1628">
        <v>12.15110189909297</v>
      </c>
      <c r="J1628">
        <v>-0.680461706349206</v>
      </c>
      <c r="K1628">
        <f>_xlfn.NORM.DIST(Table2[[#This Row],[Bias_RF]],AVERAGE(Table2[Bias_RF]),_xlfn.STDEV.P(Table2[Bias_RF]),FALSE)</f>
        <v>0.5452018753410508</v>
      </c>
      <c r="L1628">
        <f>VLOOKUP(Table2[[#This Row],[Key]],[1]!Table1[#Data],7,0)</f>
        <v>5.1505802749014897</v>
      </c>
      <c r="M1628">
        <f>VLOOKUP(Table2[[#This Row],[Key]],[1]!Table1[#Data],8,0)</f>
        <v>4.8</v>
      </c>
      <c r="N1628">
        <f>Table2[[#This Row],[Auto Arima]]-Table2[[#This Row],[Actual]]</f>
        <v>-0.44941972509850991</v>
      </c>
      <c r="O1628">
        <f>_xlfn.NORM.DIST(Table2[[#This Row],[Bias_Arima]],AVERAGE(Table2[Bias_Arima]),_xlfn.STDEV.P(Table2[Bias_Arima]),FALSE)</f>
        <v>0.60793504317358604</v>
      </c>
      <c r="P1628">
        <f>Table2[[#This Row],[WA]]-Table2[[#This Row],[Actual]]</f>
        <v>-0.79999999999999982</v>
      </c>
      <c r="Q1628">
        <f>_xlfn.NORM.DIST(Table2[[#This Row],[Bias_WA]],AVERAGE(Table2[Bias_WA]),_xlfn.STDEV.P(Table2[Bias_WA]),FALSE)</f>
        <v>0.67783368585837855</v>
      </c>
      <c r="R1628">
        <f>ABS(Table2[[#This Row],[Bias_Arima]])</f>
        <v>0.44941972509850991</v>
      </c>
      <c r="S1628">
        <f>ABS(Table2[[#This Row],[Bias_WA]])</f>
        <v>0.79999999999999982</v>
      </c>
    </row>
    <row r="1629" spans="1:19" x14ac:dyDescent="0.2">
      <c r="A1629" t="str">
        <f>CONCATENATE(Table2[[#This Row],[Sector]],YEAR(Table2[[#This Row],[Cutoff]]),ROUNDUP(MONTH(Table2[[#This Row],[Cutoff]])/3,0),YEAR(Table2[[#This Row],[TargetDate]]),ROUNDUP(MONTH(Table2[[#This Row],[TargetDate]])/3,0))</f>
        <v>P Onderwijs2021320223</v>
      </c>
      <c r="B1629" t="s">
        <v>34</v>
      </c>
      <c r="C1629" s="3">
        <v>44378</v>
      </c>
      <c r="D1629" s="3">
        <v>44743</v>
      </c>
      <c r="E1629">
        <v>4</v>
      </c>
      <c r="F1629">
        <v>5.0673400443510737</v>
      </c>
      <c r="G1629">
        <v>4.8</v>
      </c>
      <c r="H1629">
        <v>0.26734004435107378</v>
      </c>
      <c r="I1629">
        <v>5.5695842573140384</v>
      </c>
      <c r="J1629">
        <v>0.26734004435107378</v>
      </c>
      <c r="K1629">
        <f>_xlfn.NORM.DIST(Table2[[#This Row],[Bias_RF]],AVERAGE(Table2[Bias_RF]),_xlfn.STDEV.P(Table2[Bias_RF]),FALSE)</f>
        <v>0.24579876611068432</v>
      </c>
      <c r="L1629">
        <f>VLOOKUP(Table2[[#This Row],[Key]],[1]!Table1[#Data],7,0)</f>
        <v>4.7886180876016304</v>
      </c>
      <c r="M1629">
        <f>VLOOKUP(Table2[[#This Row],[Key]],[1]!Table1[#Data],8,0)</f>
        <v>4.2</v>
      </c>
      <c r="N1629">
        <f>Table2[[#This Row],[Auto Arima]]-Table2[[#This Row],[Actual]]</f>
        <v>-1.1381912398369387E-2</v>
      </c>
      <c r="O1629">
        <f>_xlfn.NORM.DIST(Table2[[#This Row],[Bias_Arima]],AVERAGE(Table2[Bias_Arima]),_xlfn.STDEV.P(Table2[Bias_Arima]),FALSE)</f>
        <v>0.65628606802202016</v>
      </c>
      <c r="P1629">
        <f>Table2[[#This Row],[WA]]-Table2[[#This Row],[Actual]]</f>
        <v>-0.59999999999999964</v>
      </c>
      <c r="Q1629">
        <f>_xlfn.NORM.DIST(Table2[[#This Row],[Bias_WA]],AVERAGE(Table2[Bias_WA]),_xlfn.STDEV.P(Table2[Bias_WA]),FALSE)</f>
        <v>0.71182880125825776</v>
      </c>
      <c r="R1629">
        <f>ABS(Table2[[#This Row],[Bias_Arima]])</f>
        <v>1.1381912398369387E-2</v>
      </c>
      <c r="S1629">
        <f>ABS(Table2[[#This Row],[Bias_WA]])</f>
        <v>0.59999999999999964</v>
      </c>
    </row>
    <row r="1630" spans="1:19" x14ac:dyDescent="0.2">
      <c r="A1630" t="str">
        <f>CONCATENATE(Table2[[#This Row],[Sector]],YEAR(Table2[[#This Row],[Cutoff]]),ROUNDUP(MONTH(Table2[[#This Row],[Cutoff]])/3,0),YEAR(Table2[[#This Row],[TargetDate]]),ROUNDUP(MONTH(Table2[[#This Row],[TargetDate]])/3,0))</f>
        <v>P Onderwijs2021320224</v>
      </c>
      <c r="B1630" t="s">
        <v>34</v>
      </c>
      <c r="C1630" s="3">
        <v>44378</v>
      </c>
      <c r="D1630" s="3">
        <v>44835</v>
      </c>
      <c r="E1630">
        <v>5</v>
      </c>
      <c r="F1630">
        <v>5.0828400443510739</v>
      </c>
      <c r="G1630">
        <v>5.8</v>
      </c>
      <c r="H1630">
        <v>0.71715995564892587</v>
      </c>
      <c r="I1630">
        <v>12.3648268215332</v>
      </c>
      <c r="J1630">
        <v>-0.71715995564892587</v>
      </c>
      <c r="K1630">
        <f>_xlfn.NORM.DIST(Table2[[#This Row],[Bias_RF]],AVERAGE(Table2[Bias_RF]),_xlfn.STDEV.P(Table2[Bias_RF]),FALSE)</f>
        <v>0.54360652276903432</v>
      </c>
      <c r="L1630">
        <f>VLOOKUP(Table2[[#This Row],[Key]],[1]!Table1[#Data],7,0)</f>
        <v>6.0394767794852804</v>
      </c>
      <c r="M1630">
        <f>VLOOKUP(Table2[[#This Row],[Key]],[1]!Table1[#Data],8,0)</f>
        <v>5.0666666666666602</v>
      </c>
      <c r="N1630">
        <f>Table2[[#This Row],[Auto Arima]]-Table2[[#This Row],[Actual]]</f>
        <v>0.23947677948528057</v>
      </c>
      <c r="O1630">
        <f>_xlfn.NORM.DIST(Table2[[#This Row],[Bias_Arima]],AVERAGE(Table2[Bias_Arima]),_xlfn.STDEV.P(Table2[Bias_Arima]),FALSE)</f>
        <v>0.53309533735097236</v>
      </c>
      <c r="P1630">
        <f>Table2[[#This Row],[WA]]-Table2[[#This Row],[Actual]]</f>
        <v>-0.73333333333333961</v>
      </c>
      <c r="Q1630">
        <f>_xlfn.NORM.DIST(Table2[[#This Row],[Bias_WA]],AVERAGE(Table2[Bias_WA]),_xlfn.STDEV.P(Table2[Bias_WA]),FALSE)</f>
        <v>0.69881636677069736</v>
      </c>
      <c r="R1630">
        <f>ABS(Table2[[#This Row],[Bias_Arima]])</f>
        <v>0.23947677948528057</v>
      </c>
      <c r="S1630">
        <f>ABS(Table2[[#This Row],[Bias_WA]])</f>
        <v>0.73333333333333961</v>
      </c>
    </row>
    <row r="1631" spans="1:19" x14ac:dyDescent="0.2">
      <c r="A1631" t="str">
        <f>CONCATENATE(Table2[[#This Row],[Sector]],YEAR(Table2[[#This Row],[Cutoff]]),ROUNDUP(MONTH(Table2[[#This Row],[Cutoff]])/3,0),YEAR(Table2[[#This Row],[TargetDate]]),ROUNDUP(MONTH(Table2[[#This Row],[TargetDate]])/3,0))</f>
        <v>P Onderwijs2021320231</v>
      </c>
      <c r="B1631" t="s">
        <v>34</v>
      </c>
      <c r="C1631" s="3">
        <v>44378</v>
      </c>
      <c r="D1631" s="3">
        <v>44927</v>
      </c>
      <c r="E1631">
        <v>6</v>
      </c>
      <c r="F1631">
        <v>5.0673400443510737</v>
      </c>
      <c r="G1631">
        <v>6.2</v>
      </c>
      <c r="H1631">
        <v>1.132659955648927</v>
      </c>
      <c r="I1631">
        <v>18.268708962079462</v>
      </c>
      <c r="J1631">
        <v>-1.132659955648927</v>
      </c>
      <c r="K1631">
        <f>_xlfn.NORM.DIST(Table2[[#This Row],[Bias_RF]],AVERAGE(Table2[Bias_RF]),_xlfn.STDEV.P(Table2[Bias_RF]),FALSE)</f>
        <v>0.44115557738169747</v>
      </c>
      <c r="L1631">
        <f>VLOOKUP(Table2[[#This Row],[Key]],[1]!Table1[#Data],7,0)</f>
        <v>5.7661936608519602</v>
      </c>
      <c r="M1631">
        <f>VLOOKUP(Table2[[#This Row],[Key]],[1]!Table1[#Data],8,0)</f>
        <v>5.2666666666666604</v>
      </c>
      <c r="N1631">
        <f>Table2[[#This Row],[Auto Arima]]-Table2[[#This Row],[Actual]]</f>
        <v>-0.43380633914804001</v>
      </c>
      <c r="O1631">
        <f>_xlfn.NORM.DIST(Table2[[#This Row],[Bias_Arima]],AVERAGE(Table2[Bias_Arima]),_xlfn.STDEV.P(Table2[Bias_Arima]),FALSE)</f>
        <v>0.61548021570939737</v>
      </c>
      <c r="P1631">
        <f>Table2[[#This Row],[WA]]-Table2[[#This Row],[Actual]]</f>
        <v>-0.93333333333333979</v>
      </c>
      <c r="Q1631">
        <f>_xlfn.NORM.DIST(Table2[[#This Row],[Bias_WA]],AVERAGE(Table2[Bias_WA]),_xlfn.STDEV.P(Table2[Bias_WA]),FALSE)</f>
        <v>0.61118960025546065</v>
      </c>
      <c r="R1631">
        <f>ABS(Table2[[#This Row],[Bias_Arima]])</f>
        <v>0.43380633914804001</v>
      </c>
      <c r="S1631">
        <f>ABS(Table2[[#This Row],[Bias_WA]])</f>
        <v>0.93333333333333979</v>
      </c>
    </row>
    <row r="1632" spans="1:19" x14ac:dyDescent="0.2">
      <c r="A1632" t="str">
        <f>CONCATENATE(Table2[[#This Row],[Sector]],YEAR(Table2[[#This Row],[Cutoff]]),ROUNDUP(MONTH(Table2[[#This Row],[Cutoff]])/3,0),YEAR(Table2[[#This Row],[TargetDate]]),ROUNDUP(MONTH(Table2[[#This Row],[TargetDate]])/3,0))</f>
        <v>P Onderwijs2021320232</v>
      </c>
      <c r="B1632" t="s">
        <v>34</v>
      </c>
      <c r="C1632" s="3">
        <v>44378</v>
      </c>
      <c r="D1632" s="3">
        <v>45017</v>
      </c>
      <c r="E1632">
        <v>7</v>
      </c>
      <c r="F1632">
        <v>5.0828400443510739</v>
      </c>
      <c r="G1632">
        <v>5.4</v>
      </c>
      <c r="H1632">
        <v>0.31715995564892641</v>
      </c>
      <c r="I1632">
        <v>5.8733325120171553</v>
      </c>
      <c r="J1632">
        <v>-0.31715995564892641</v>
      </c>
      <c r="K1632">
        <f>_xlfn.NORM.DIST(Table2[[#This Row],[Bias_RF]],AVERAGE(Table2[Bias_RF]),_xlfn.STDEV.P(Table2[Bias_RF]),FALSE)</f>
        <v>0.48995441433589837</v>
      </c>
      <c r="L1632">
        <f>VLOOKUP(Table2[[#This Row],[Key]],[1]!Table1[#Data],7,0)</f>
        <v>5.5114373606194897</v>
      </c>
      <c r="M1632">
        <f>VLOOKUP(Table2[[#This Row],[Key]],[1]!Table1[#Data],8,0)</f>
        <v>4.8</v>
      </c>
      <c r="N1632">
        <f>Table2[[#This Row],[Auto Arima]]-Table2[[#This Row],[Actual]]</f>
        <v>0.11143736061948939</v>
      </c>
      <c r="O1632">
        <f>_xlfn.NORM.DIST(Table2[[#This Row],[Bias_Arima]],AVERAGE(Table2[Bias_Arima]),_xlfn.STDEV.P(Table2[Bias_Arima]),FALSE)</f>
        <v>0.6065078565275086</v>
      </c>
      <c r="P1632">
        <f>Table2[[#This Row],[WA]]-Table2[[#This Row],[Actual]]</f>
        <v>-0.60000000000000053</v>
      </c>
      <c r="Q1632">
        <f>_xlfn.NORM.DIST(Table2[[#This Row],[Bias_WA]],AVERAGE(Table2[Bias_WA]),_xlfn.STDEV.P(Table2[Bias_WA]),FALSE)</f>
        <v>0.71182880125825787</v>
      </c>
      <c r="R1632">
        <f>ABS(Table2[[#This Row],[Bias_Arima]])</f>
        <v>0.11143736061948939</v>
      </c>
      <c r="S1632">
        <f>ABS(Table2[[#This Row],[Bias_WA]])</f>
        <v>0.60000000000000053</v>
      </c>
    </row>
    <row r="1633" spans="1:19" x14ac:dyDescent="0.2">
      <c r="A1633" t="str">
        <f>CONCATENATE(Table2[[#This Row],[Sector]],YEAR(Table2[[#This Row],[Cutoff]]),ROUNDUP(MONTH(Table2[[#This Row],[Cutoff]])/3,0),YEAR(Table2[[#This Row],[TargetDate]]),ROUNDUP(MONTH(Table2[[#This Row],[TargetDate]])/3,0))</f>
        <v>P Onderwijs2021320233</v>
      </c>
      <c r="B1633" t="s">
        <v>34</v>
      </c>
      <c r="C1633" s="3">
        <v>44378</v>
      </c>
      <c r="D1633" s="3">
        <v>45108</v>
      </c>
      <c r="E1633">
        <v>8</v>
      </c>
      <c r="F1633">
        <v>5.2807733776844081</v>
      </c>
      <c r="G1633">
        <v>4.8</v>
      </c>
      <c r="H1633">
        <v>0.48077337768440831</v>
      </c>
      <c r="I1633">
        <v>10.01611203509184</v>
      </c>
      <c r="J1633">
        <v>0.48077337768440831</v>
      </c>
      <c r="K1633">
        <f>_xlfn.NORM.DIST(Table2[[#This Row],[Bias_RF]],AVERAGE(Table2[Bias_RF]),_xlfn.STDEV.P(Table2[Bias_RF]),FALSE)</f>
        <v>0.16294577649719086</v>
      </c>
      <c r="L1633">
        <f>VLOOKUP(Table2[[#This Row],[Key]],[1]!Table1[#Data],7,0)</f>
        <v>4.8638012662818904</v>
      </c>
      <c r="M1633">
        <f>VLOOKUP(Table2[[#This Row],[Key]],[1]!Table1[#Data],8,0)</f>
        <v>4.2</v>
      </c>
      <c r="N1633">
        <f>Table2[[#This Row],[Auto Arima]]-Table2[[#This Row],[Actual]]</f>
        <v>6.3801266281890534E-2</v>
      </c>
      <c r="O1633">
        <f>_xlfn.NORM.DIST(Table2[[#This Row],[Bias_Arima]],AVERAGE(Table2[Bias_Arima]),_xlfn.STDEV.P(Table2[Bias_Arima]),FALSE)</f>
        <v>0.62862070869855924</v>
      </c>
      <c r="P1633">
        <f>Table2[[#This Row],[WA]]-Table2[[#This Row],[Actual]]</f>
        <v>-0.59999999999999964</v>
      </c>
      <c r="Q1633">
        <f>_xlfn.NORM.DIST(Table2[[#This Row],[Bias_WA]],AVERAGE(Table2[Bias_WA]),_xlfn.STDEV.P(Table2[Bias_WA]),FALSE)</f>
        <v>0.71182880125825776</v>
      </c>
      <c r="R1633">
        <f>ABS(Table2[[#This Row],[Bias_Arima]])</f>
        <v>6.3801266281890534E-2</v>
      </c>
      <c r="S1633">
        <f>ABS(Table2[[#This Row],[Bias_WA]])</f>
        <v>0.59999999999999964</v>
      </c>
    </row>
    <row r="1634" spans="1:19" x14ac:dyDescent="0.2">
      <c r="A1634" t="str">
        <f>CONCATENATE(Table2[[#This Row],[Sector]],YEAR(Table2[[#This Row],[Cutoff]]),ROUNDUP(MONTH(Table2[[#This Row],[Cutoff]])/3,0),YEAR(Table2[[#This Row],[TargetDate]]),ROUNDUP(MONTH(Table2[[#This Row],[TargetDate]])/3,0))</f>
        <v>P Onderwijs2021420221</v>
      </c>
      <c r="B1634" t="s">
        <v>34</v>
      </c>
      <c r="C1634" s="3">
        <v>44470</v>
      </c>
      <c r="D1634" s="3">
        <v>44562</v>
      </c>
      <c r="E1634">
        <v>1</v>
      </c>
      <c r="F1634">
        <v>5.0722772727272734</v>
      </c>
      <c r="G1634">
        <v>6.5</v>
      </c>
      <c r="H1634">
        <v>1.4277227272727271</v>
      </c>
      <c r="I1634">
        <v>21.964965034965029</v>
      </c>
      <c r="J1634">
        <v>-1.4277227272727271</v>
      </c>
      <c r="K1634">
        <f>_xlfn.NORM.DIST(Table2[[#This Row],[Bias_RF]],AVERAGE(Table2[Bias_RF]),_xlfn.STDEV.P(Table2[Bias_RF]),FALSE)</f>
        <v>0.31265407289243213</v>
      </c>
      <c r="L1634">
        <f>VLOOKUP(Table2[[#This Row],[Key]],[1]!Table1[#Data],7,0)</f>
        <v>6.0504006755993602</v>
      </c>
      <c r="M1634">
        <f>VLOOKUP(Table2[[#This Row],[Key]],[1]!Table1[#Data],8,0)</f>
        <v>5.2666666666666604</v>
      </c>
      <c r="N1634">
        <f>Table2[[#This Row],[Auto Arima]]-Table2[[#This Row],[Actual]]</f>
        <v>-0.44959932440063977</v>
      </c>
      <c r="O1634">
        <f>_xlfn.NORM.DIST(Table2[[#This Row],[Bias_Arima]],AVERAGE(Table2[Bias_Arima]),_xlfn.STDEV.P(Table2[Bias_Arima]),FALSE)</f>
        <v>0.60784628072923386</v>
      </c>
      <c r="P1634">
        <f>Table2[[#This Row],[WA]]-Table2[[#This Row],[Actual]]</f>
        <v>-1.2333333333333396</v>
      </c>
      <c r="Q1634">
        <f>_xlfn.NORM.DIST(Table2[[#This Row],[Bias_WA]],AVERAGE(Table2[Bias_WA]),_xlfn.STDEV.P(Table2[Bias_WA]),FALSE)</f>
        <v>0.39356496694449555</v>
      </c>
      <c r="R1634">
        <f>ABS(Table2[[#This Row],[Bias_Arima]])</f>
        <v>0.44959932440063977</v>
      </c>
      <c r="S1634">
        <f>ABS(Table2[[#This Row],[Bias_WA]])</f>
        <v>1.2333333333333396</v>
      </c>
    </row>
    <row r="1635" spans="1:19" x14ac:dyDescent="0.2">
      <c r="A1635" t="str">
        <f>CONCATENATE(Table2[[#This Row],[Sector]],YEAR(Table2[[#This Row],[Cutoff]]),ROUNDUP(MONTH(Table2[[#This Row],[Cutoff]])/3,0),YEAR(Table2[[#This Row],[TargetDate]]),ROUNDUP(MONTH(Table2[[#This Row],[TargetDate]])/3,0))</f>
        <v>P Onderwijs2021420222</v>
      </c>
      <c r="B1635" t="s">
        <v>34</v>
      </c>
      <c r="C1635" s="3">
        <v>44470</v>
      </c>
      <c r="D1635" s="3">
        <v>44652</v>
      </c>
      <c r="E1635">
        <v>2</v>
      </c>
      <c r="F1635">
        <v>5.0772772727272732</v>
      </c>
      <c r="G1635">
        <v>5.6</v>
      </c>
      <c r="H1635">
        <v>0.5227227272727264</v>
      </c>
      <c r="I1635">
        <v>9.3343344155844008</v>
      </c>
      <c r="J1635">
        <v>-0.5227227272727264</v>
      </c>
      <c r="K1635">
        <f>_xlfn.NORM.DIST(Table2[[#This Row],[Bias_RF]],AVERAGE(Table2[Bias_RF]),_xlfn.STDEV.P(Table2[Bias_RF]),FALSE)</f>
        <v>0.53650698834042265</v>
      </c>
      <c r="L1635">
        <f>VLOOKUP(Table2[[#This Row],[Key]],[1]!Table1[#Data],7,0)</f>
        <v>5.1638946862439301</v>
      </c>
      <c r="M1635">
        <f>VLOOKUP(Table2[[#This Row],[Key]],[1]!Table1[#Data],8,0)</f>
        <v>4.8</v>
      </c>
      <c r="N1635">
        <f>Table2[[#This Row],[Auto Arima]]-Table2[[#This Row],[Actual]]</f>
        <v>-0.43610531375606953</v>
      </c>
      <c r="O1635">
        <f>_xlfn.NORM.DIST(Table2[[#This Row],[Bias_Arima]],AVERAGE(Table2[Bias_Arima]),_xlfn.STDEV.P(Table2[Bias_Arima]),FALSE)</f>
        <v>0.61439077677235254</v>
      </c>
      <c r="P1635">
        <f>Table2[[#This Row],[WA]]-Table2[[#This Row],[Actual]]</f>
        <v>-0.79999999999999982</v>
      </c>
      <c r="Q1635">
        <f>_xlfn.NORM.DIST(Table2[[#This Row],[Bias_WA]],AVERAGE(Table2[Bias_WA]),_xlfn.STDEV.P(Table2[Bias_WA]),FALSE)</f>
        <v>0.67783368585837855</v>
      </c>
      <c r="R1635">
        <f>ABS(Table2[[#This Row],[Bias_Arima]])</f>
        <v>0.43610531375606953</v>
      </c>
      <c r="S1635">
        <f>ABS(Table2[[#This Row],[Bias_WA]])</f>
        <v>0.79999999999999982</v>
      </c>
    </row>
    <row r="1636" spans="1:19" x14ac:dyDescent="0.2">
      <c r="A1636" t="str">
        <f>CONCATENATE(Table2[[#This Row],[Sector]],YEAR(Table2[[#This Row],[Cutoff]]),ROUNDUP(MONTH(Table2[[#This Row],[Cutoff]])/3,0),YEAR(Table2[[#This Row],[TargetDate]]),ROUNDUP(MONTH(Table2[[#This Row],[TargetDate]])/3,0))</f>
        <v>P Onderwijs2021420223</v>
      </c>
      <c r="B1636" t="s">
        <v>34</v>
      </c>
      <c r="C1636" s="3">
        <v>44470</v>
      </c>
      <c r="D1636" s="3">
        <v>44743</v>
      </c>
      <c r="E1636">
        <v>3</v>
      </c>
      <c r="F1636">
        <v>5.189884415584415</v>
      </c>
      <c r="G1636">
        <v>4.8</v>
      </c>
      <c r="H1636">
        <v>0.38988441558441522</v>
      </c>
      <c r="I1636">
        <v>8.1225919913419844</v>
      </c>
      <c r="J1636">
        <v>0.38988441558441522</v>
      </c>
      <c r="K1636">
        <f>_xlfn.NORM.DIST(Table2[[#This Row],[Bias_RF]],AVERAGE(Table2[Bias_RF]),_xlfn.STDEV.P(Table2[Bias_RF]),FALSE)</f>
        <v>0.19615239083564137</v>
      </c>
      <c r="L1636">
        <f>VLOOKUP(Table2[[#This Row],[Key]],[1]!Table1[#Data],7,0)</f>
        <v>4.8010761335763901</v>
      </c>
      <c r="M1636">
        <f>VLOOKUP(Table2[[#This Row],[Key]],[1]!Table1[#Data],8,0)</f>
        <v>4.2</v>
      </c>
      <c r="N1636">
        <f>Table2[[#This Row],[Auto Arima]]-Table2[[#This Row],[Actual]]</f>
        <v>1.076133576390248E-3</v>
      </c>
      <c r="O1636">
        <f>_xlfn.NORM.DIST(Table2[[#This Row],[Bias_Arima]],AVERAGE(Table2[Bias_Arima]),_xlfn.STDEV.P(Table2[Bias_Arima]),FALSE)</f>
        <v>0.65236121138028147</v>
      </c>
      <c r="P1636">
        <f>Table2[[#This Row],[WA]]-Table2[[#This Row],[Actual]]</f>
        <v>-0.59999999999999964</v>
      </c>
      <c r="Q1636">
        <f>_xlfn.NORM.DIST(Table2[[#This Row],[Bias_WA]],AVERAGE(Table2[Bias_WA]),_xlfn.STDEV.P(Table2[Bias_WA]),FALSE)</f>
        <v>0.71182880125825776</v>
      </c>
      <c r="R1636">
        <f>ABS(Table2[[#This Row],[Bias_Arima]])</f>
        <v>1.076133576390248E-3</v>
      </c>
      <c r="S1636">
        <f>ABS(Table2[[#This Row],[Bias_WA]])</f>
        <v>0.59999999999999964</v>
      </c>
    </row>
    <row r="1637" spans="1:19" x14ac:dyDescent="0.2">
      <c r="A1637" t="str">
        <f>CONCATENATE(Table2[[#This Row],[Sector]],YEAR(Table2[[#This Row],[Cutoff]]),ROUNDUP(MONTH(Table2[[#This Row],[Cutoff]])/3,0),YEAR(Table2[[#This Row],[TargetDate]]),ROUNDUP(MONTH(Table2[[#This Row],[TargetDate]])/3,0))</f>
        <v>P Onderwijs2021420224</v>
      </c>
      <c r="B1637" t="s">
        <v>34</v>
      </c>
      <c r="C1637" s="3">
        <v>44470</v>
      </c>
      <c r="D1637" s="3">
        <v>44835</v>
      </c>
      <c r="E1637">
        <v>4</v>
      </c>
      <c r="F1637">
        <v>5.2035844155844151</v>
      </c>
      <c r="G1637">
        <v>5.8</v>
      </c>
      <c r="H1637">
        <v>0.59641558441558473</v>
      </c>
      <c r="I1637">
        <v>10.283027317510079</v>
      </c>
      <c r="J1637">
        <v>-0.59641558441558473</v>
      </c>
      <c r="K1637">
        <f>_xlfn.NORM.DIST(Table2[[#This Row],[Bias_RF]],AVERAGE(Table2[Bias_RF]),_xlfn.STDEV.P(Table2[Bias_RF]),FALSE)</f>
        <v>0.54369064250247168</v>
      </c>
      <c r="L1637">
        <f>VLOOKUP(Table2[[#This Row],[Key]],[1]!Table1[#Data],7,0)</f>
        <v>6.05203680135575</v>
      </c>
      <c r="M1637">
        <f>VLOOKUP(Table2[[#This Row],[Key]],[1]!Table1[#Data],8,0)</f>
        <v>5.1666666666666599</v>
      </c>
      <c r="N1637">
        <f>Table2[[#This Row],[Auto Arima]]-Table2[[#This Row],[Actual]]</f>
        <v>0.25203680135575013</v>
      </c>
      <c r="O1637">
        <f>_xlfn.NORM.DIST(Table2[[#This Row],[Bias_Arima]],AVERAGE(Table2[Bias_Arima]),_xlfn.STDEV.P(Table2[Bias_Arima]),FALSE)</f>
        <v>0.52503874575894549</v>
      </c>
      <c r="P1637">
        <f>Table2[[#This Row],[WA]]-Table2[[#This Row],[Actual]]</f>
        <v>-0.63333333333333997</v>
      </c>
      <c r="Q1637">
        <f>_xlfn.NORM.DIST(Table2[[#This Row],[Bias_WA]],AVERAGE(Table2[Bias_WA]),_xlfn.STDEV.P(Table2[Bias_WA]),FALSE)</f>
        <v>0.71232937309261235</v>
      </c>
      <c r="R1637">
        <f>ABS(Table2[[#This Row],[Bias_Arima]])</f>
        <v>0.25203680135575013</v>
      </c>
      <c r="S1637">
        <f>ABS(Table2[[#This Row],[Bias_WA]])</f>
        <v>0.63333333333333997</v>
      </c>
    </row>
    <row r="1638" spans="1:19" x14ac:dyDescent="0.2">
      <c r="A1638" t="str">
        <f>CONCATENATE(Table2[[#This Row],[Sector]],YEAR(Table2[[#This Row],[Cutoff]]),ROUNDUP(MONTH(Table2[[#This Row],[Cutoff]])/3,0),YEAR(Table2[[#This Row],[TargetDate]]),ROUNDUP(MONTH(Table2[[#This Row],[TargetDate]])/3,0))</f>
        <v>P Onderwijs2021420231</v>
      </c>
      <c r="B1638" t="s">
        <v>34</v>
      </c>
      <c r="C1638" s="3">
        <v>44470</v>
      </c>
      <c r="D1638" s="3">
        <v>44927</v>
      </c>
      <c r="E1638">
        <v>5</v>
      </c>
      <c r="F1638">
        <v>5.189884415584415</v>
      </c>
      <c r="G1638">
        <v>6.2</v>
      </c>
      <c r="H1638">
        <v>1.0101155844155849</v>
      </c>
      <c r="I1638">
        <v>16.292186845412662</v>
      </c>
      <c r="J1638">
        <v>-1.0101155844155849</v>
      </c>
      <c r="K1638">
        <f>_xlfn.NORM.DIST(Table2[[#This Row],[Bias_RF]],AVERAGE(Table2[Bias_RF]),_xlfn.STDEV.P(Table2[Bias_RF]),FALSE)</f>
        <v>0.48519421891927633</v>
      </c>
      <c r="L1638">
        <f>VLOOKUP(Table2[[#This Row],[Key]],[1]!Table1[#Data],7,0)</f>
        <v>5.7904316537251903</v>
      </c>
      <c r="M1638">
        <f>VLOOKUP(Table2[[#This Row],[Key]],[1]!Table1[#Data],8,0)</f>
        <v>5.2666666666666604</v>
      </c>
      <c r="N1638">
        <f>Table2[[#This Row],[Auto Arima]]-Table2[[#This Row],[Actual]]</f>
        <v>-0.40956834627480987</v>
      </c>
      <c r="O1638">
        <f>_xlfn.NORM.DIST(Table2[[#This Row],[Bias_Arima]],AVERAGE(Table2[Bias_Arima]),_xlfn.STDEV.P(Table2[Bias_Arima]),FALSE)</f>
        <v>0.62649710310293227</v>
      </c>
      <c r="P1638">
        <f>Table2[[#This Row],[WA]]-Table2[[#This Row],[Actual]]</f>
        <v>-0.93333333333333979</v>
      </c>
      <c r="Q1638">
        <f>_xlfn.NORM.DIST(Table2[[#This Row],[Bias_WA]],AVERAGE(Table2[Bias_WA]),_xlfn.STDEV.P(Table2[Bias_WA]),FALSE)</f>
        <v>0.61118960025546065</v>
      </c>
      <c r="R1638">
        <f>ABS(Table2[[#This Row],[Bias_Arima]])</f>
        <v>0.40956834627480987</v>
      </c>
      <c r="S1638">
        <f>ABS(Table2[[#This Row],[Bias_WA]])</f>
        <v>0.93333333333333979</v>
      </c>
    </row>
    <row r="1639" spans="1:19" x14ac:dyDescent="0.2">
      <c r="A1639" t="str">
        <f>CONCATENATE(Table2[[#This Row],[Sector]],YEAR(Table2[[#This Row],[Cutoff]]),ROUNDUP(MONTH(Table2[[#This Row],[Cutoff]])/3,0),YEAR(Table2[[#This Row],[TargetDate]]),ROUNDUP(MONTH(Table2[[#This Row],[TargetDate]])/3,0))</f>
        <v>P Onderwijs2021420232</v>
      </c>
      <c r="B1639" t="s">
        <v>34</v>
      </c>
      <c r="C1639" s="3">
        <v>44470</v>
      </c>
      <c r="D1639" s="3">
        <v>45017</v>
      </c>
      <c r="E1639">
        <v>6</v>
      </c>
      <c r="F1639">
        <v>5.2174844155844156</v>
      </c>
      <c r="G1639">
        <v>5.4</v>
      </c>
      <c r="H1639">
        <v>0.1825155844155848</v>
      </c>
      <c r="I1639">
        <v>3.3799182299182369</v>
      </c>
      <c r="J1639">
        <v>-0.1825155844155848</v>
      </c>
      <c r="K1639">
        <f>_xlfn.NORM.DIST(Table2[[#This Row],[Bias_RF]],AVERAGE(Table2[Bias_RF]),_xlfn.STDEV.P(Table2[Bias_RF]),FALSE)</f>
        <v>0.44232123426212283</v>
      </c>
      <c r="L1639">
        <f>VLOOKUP(Table2[[#This Row],[Key]],[1]!Table1[#Data],7,0)</f>
        <v>5.5232121526070301</v>
      </c>
      <c r="M1639">
        <f>VLOOKUP(Table2[[#This Row],[Key]],[1]!Table1[#Data],8,0)</f>
        <v>4.8</v>
      </c>
      <c r="N1639">
        <f>Table2[[#This Row],[Auto Arima]]-Table2[[#This Row],[Actual]]</f>
        <v>0.12321215260702978</v>
      </c>
      <c r="O1639">
        <f>_xlfn.NORM.DIST(Table2[[#This Row],[Bias_Arima]],AVERAGE(Table2[Bias_Arima]),_xlfn.STDEV.P(Table2[Bias_Arima]),FALSE)</f>
        <v>0.60055067597047762</v>
      </c>
      <c r="P1639">
        <f>Table2[[#This Row],[WA]]-Table2[[#This Row],[Actual]]</f>
        <v>-0.60000000000000053</v>
      </c>
      <c r="Q1639">
        <f>_xlfn.NORM.DIST(Table2[[#This Row],[Bias_WA]],AVERAGE(Table2[Bias_WA]),_xlfn.STDEV.P(Table2[Bias_WA]),FALSE)</f>
        <v>0.71182880125825787</v>
      </c>
      <c r="R1639">
        <f>ABS(Table2[[#This Row],[Bias_Arima]])</f>
        <v>0.12321215260702978</v>
      </c>
      <c r="S1639">
        <f>ABS(Table2[[#This Row],[Bias_WA]])</f>
        <v>0.60000000000000053</v>
      </c>
    </row>
    <row r="1640" spans="1:19" x14ac:dyDescent="0.2">
      <c r="A1640" t="str">
        <f>CONCATENATE(Table2[[#This Row],[Sector]],YEAR(Table2[[#This Row],[Cutoff]]),ROUNDUP(MONTH(Table2[[#This Row],[Cutoff]])/3,0),YEAR(Table2[[#This Row],[TargetDate]]),ROUNDUP(MONTH(Table2[[#This Row],[TargetDate]])/3,0))</f>
        <v>P Onderwijs2021420233</v>
      </c>
      <c r="B1640" t="s">
        <v>34</v>
      </c>
      <c r="C1640" s="3">
        <v>44470</v>
      </c>
      <c r="D1640" s="3">
        <v>45108</v>
      </c>
      <c r="E1640">
        <v>7</v>
      </c>
      <c r="F1640">
        <v>5.3769308441558428</v>
      </c>
      <c r="G1640">
        <v>4.8</v>
      </c>
      <c r="H1640">
        <v>0.57693084415584295</v>
      </c>
      <c r="I1640">
        <v>12.019392586580061</v>
      </c>
      <c r="J1640">
        <v>0.57693084415584295</v>
      </c>
      <c r="K1640">
        <f>_xlfn.NORM.DIST(Table2[[#This Row],[Bias_RF]],AVERAGE(Table2[Bias_RF]),_xlfn.STDEV.P(Table2[Bias_RF]),FALSE)</f>
        <v>0.13168036791884288</v>
      </c>
      <c r="L1640">
        <f>VLOOKUP(Table2[[#This Row],[Key]],[1]!Table1[#Data],7,0)</f>
        <v>4.8761652788764502</v>
      </c>
      <c r="M1640">
        <f>VLOOKUP(Table2[[#This Row],[Key]],[1]!Table1[#Data],8,0)</f>
        <v>4.2</v>
      </c>
      <c r="N1640">
        <f>Table2[[#This Row],[Auto Arima]]-Table2[[#This Row],[Actual]]</f>
        <v>7.6165278876450415E-2</v>
      </c>
      <c r="O1640">
        <f>_xlfn.NORM.DIST(Table2[[#This Row],[Bias_Arima]],AVERAGE(Table2[Bias_Arima]),_xlfn.STDEV.P(Table2[Bias_Arima]),FALSE)</f>
        <v>0.62320072898870182</v>
      </c>
      <c r="P1640">
        <f>Table2[[#This Row],[WA]]-Table2[[#This Row],[Actual]]</f>
        <v>-0.59999999999999964</v>
      </c>
      <c r="Q1640">
        <f>_xlfn.NORM.DIST(Table2[[#This Row],[Bias_WA]],AVERAGE(Table2[Bias_WA]),_xlfn.STDEV.P(Table2[Bias_WA]),FALSE)</f>
        <v>0.71182880125825776</v>
      </c>
      <c r="R1640">
        <f>ABS(Table2[[#This Row],[Bias_Arima]])</f>
        <v>7.6165278876450415E-2</v>
      </c>
      <c r="S1640">
        <f>ABS(Table2[[#This Row],[Bias_WA]])</f>
        <v>0.59999999999999964</v>
      </c>
    </row>
    <row r="1641" spans="1:19" x14ac:dyDescent="0.2">
      <c r="A1641" t="str">
        <f>CONCATENATE(Table2[[#This Row],[Sector]],YEAR(Table2[[#This Row],[Cutoff]]),ROUNDUP(MONTH(Table2[[#This Row],[Cutoff]])/3,0),YEAR(Table2[[#This Row],[TargetDate]]),ROUNDUP(MONTH(Table2[[#This Row],[TargetDate]])/3,0))</f>
        <v>P Onderwijs2021420234</v>
      </c>
      <c r="B1641" t="s">
        <v>34</v>
      </c>
      <c r="C1641" s="3">
        <v>44470</v>
      </c>
      <c r="D1641" s="3">
        <v>45200</v>
      </c>
      <c r="E1641">
        <v>8</v>
      </c>
      <c r="F1641">
        <v>5.3865308441558426</v>
      </c>
      <c r="G1641">
        <v>5.9</v>
      </c>
      <c r="H1641">
        <v>0.51346915584415687</v>
      </c>
      <c r="I1641">
        <v>8.7028670482060484</v>
      </c>
      <c r="J1641">
        <v>-0.51346915584415687</v>
      </c>
      <c r="K1641">
        <f>_xlfn.NORM.DIST(Table2[[#This Row],[Bias_RF]],AVERAGE(Table2[Bias_RF]),_xlfn.STDEV.P(Table2[Bias_RF]),FALSE)</f>
        <v>0.53522748297360478</v>
      </c>
      <c r="L1641">
        <f>VLOOKUP(Table2[[#This Row],[Key]],[1]!Table1[#Data],7,0)</f>
        <v>5.7298303060846001</v>
      </c>
      <c r="M1641">
        <f>VLOOKUP(Table2[[#This Row],[Key]],[1]!Table1[#Data],8,0)</f>
        <v>5.1666666666666599</v>
      </c>
      <c r="N1641">
        <f>Table2[[#This Row],[Auto Arima]]-Table2[[#This Row],[Actual]]</f>
        <v>-0.17016969391540027</v>
      </c>
      <c r="O1641">
        <f>_xlfn.NORM.DIST(Table2[[#This Row],[Bias_Arima]],AVERAGE(Table2[Bias_Arima]),_xlfn.STDEV.P(Table2[Bias_Arima]),FALSE)</f>
        <v>0.68091885466960356</v>
      </c>
      <c r="P1641">
        <f>Table2[[#This Row],[WA]]-Table2[[#This Row],[Actual]]</f>
        <v>-0.7333333333333405</v>
      </c>
      <c r="Q1641">
        <f>_xlfn.NORM.DIST(Table2[[#This Row],[Bias_WA]],AVERAGE(Table2[Bias_WA]),_xlfn.STDEV.P(Table2[Bias_WA]),FALSE)</f>
        <v>0.69881636677069703</v>
      </c>
      <c r="R1641">
        <f>ABS(Table2[[#This Row],[Bias_Arima]])</f>
        <v>0.17016969391540027</v>
      </c>
      <c r="S1641">
        <f>ABS(Table2[[#This Row],[Bias_WA]])</f>
        <v>0.7333333333333405</v>
      </c>
    </row>
    <row r="1642" spans="1:19" x14ac:dyDescent="0.2">
      <c r="A1642" t="str">
        <f>CONCATENATE(Table2[[#This Row],[Sector]],YEAR(Table2[[#This Row],[Cutoff]]),ROUNDUP(MONTH(Table2[[#This Row],[Cutoff]])/3,0),YEAR(Table2[[#This Row],[TargetDate]]),ROUNDUP(MONTH(Table2[[#This Row],[TargetDate]])/3,0))</f>
        <v>P Onderwijs2022120222</v>
      </c>
      <c r="B1642" t="s">
        <v>34</v>
      </c>
      <c r="C1642" s="3">
        <v>44562</v>
      </c>
      <c r="D1642" s="3">
        <v>44652</v>
      </c>
      <c r="E1642">
        <v>1</v>
      </c>
      <c r="F1642">
        <v>5.4699238095238094</v>
      </c>
      <c r="G1642">
        <v>5.6</v>
      </c>
      <c r="H1642">
        <v>0.13007619047619021</v>
      </c>
      <c r="I1642">
        <v>2.322789115646255</v>
      </c>
      <c r="J1642">
        <v>-0.13007619047619021</v>
      </c>
      <c r="K1642">
        <f>_xlfn.NORM.DIST(Table2[[#This Row],[Bias_RF]],AVERAGE(Table2[Bias_RF]),_xlfn.STDEV.P(Table2[Bias_RF]),FALSE)</f>
        <v>0.4211680384991765</v>
      </c>
      <c r="L1642">
        <f>VLOOKUP(Table2[[#This Row],[Key]],[1]!Table1[#Data],7,0)</f>
        <v>5.1798131580503597</v>
      </c>
      <c r="M1642">
        <f>VLOOKUP(Table2[[#This Row],[Key]],[1]!Table1[#Data],8,0)</f>
        <v>4.8</v>
      </c>
      <c r="N1642">
        <f>Table2[[#This Row],[Auto Arima]]-Table2[[#This Row],[Actual]]</f>
        <v>-0.42018684194963996</v>
      </c>
      <c r="O1642">
        <f>_xlfn.NORM.DIST(Table2[[#This Row],[Bias_Arima]],AVERAGE(Table2[Bias_Arima]),_xlfn.STDEV.P(Table2[Bias_Arima]),FALSE)</f>
        <v>0.62177758027566032</v>
      </c>
      <c r="P1642">
        <f>Table2[[#This Row],[WA]]-Table2[[#This Row],[Actual]]</f>
        <v>-0.79999999999999982</v>
      </c>
      <c r="Q1642">
        <f>_xlfn.NORM.DIST(Table2[[#This Row],[Bias_WA]],AVERAGE(Table2[Bias_WA]),_xlfn.STDEV.P(Table2[Bias_WA]),FALSE)</f>
        <v>0.67783368585837855</v>
      </c>
      <c r="R1642">
        <f>ABS(Table2[[#This Row],[Bias_Arima]])</f>
        <v>0.42018684194963996</v>
      </c>
      <c r="S1642">
        <f>ABS(Table2[[#This Row],[Bias_WA]])</f>
        <v>0.79999999999999982</v>
      </c>
    </row>
    <row r="1643" spans="1:19" x14ac:dyDescent="0.2">
      <c r="A1643" t="str">
        <f>CONCATENATE(Table2[[#This Row],[Sector]],YEAR(Table2[[#This Row],[Cutoff]]),ROUNDUP(MONTH(Table2[[#This Row],[Cutoff]])/3,0),YEAR(Table2[[#This Row],[TargetDate]]),ROUNDUP(MONTH(Table2[[#This Row],[TargetDate]])/3,0))</f>
        <v>P Onderwijs2022120223</v>
      </c>
      <c r="B1643" t="s">
        <v>34</v>
      </c>
      <c r="C1643" s="3">
        <v>44562</v>
      </c>
      <c r="D1643" s="3">
        <v>44743</v>
      </c>
      <c r="E1643">
        <v>2</v>
      </c>
      <c r="F1643">
        <v>5.4307827380952371</v>
      </c>
      <c r="G1643">
        <v>4.8</v>
      </c>
      <c r="H1643">
        <v>0.63078273809523733</v>
      </c>
      <c r="I1643">
        <v>13.14130704365078</v>
      </c>
      <c r="J1643">
        <v>0.63078273809523733</v>
      </c>
      <c r="K1643">
        <f>_xlfn.NORM.DIST(Table2[[#This Row],[Bias_RF]],AVERAGE(Table2[Bias_RF]),_xlfn.STDEV.P(Table2[Bias_RF]),FALSE)</f>
        <v>0.11599126255555059</v>
      </c>
      <c r="L1643">
        <f>VLOOKUP(Table2[[#This Row],[Key]],[1]!Table1[#Data],7,0)</f>
        <v>4.8212966614509298</v>
      </c>
      <c r="M1643">
        <f>VLOOKUP(Table2[[#This Row],[Key]],[1]!Table1[#Data],8,0)</f>
        <v>4.2</v>
      </c>
      <c r="N1643">
        <f>Table2[[#This Row],[Auto Arima]]-Table2[[#This Row],[Actual]]</f>
        <v>2.129666145093001E-2</v>
      </c>
      <c r="O1643">
        <f>_xlfn.NORM.DIST(Table2[[#This Row],[Bias_Arima]],AVERAGE(Table2[Bias_Arima]),_xlfn.STDEV.P(Table2[Bias_Arima]),FALSE)</f>
        <v>0.64541921233431998</v>
      </c>
      <c r="P1643">
        <f>Table2[[#This Row],[WA]]-Table2[[#This Row],[Actual]]</f>
        <v>-0.59999999999999964</v>
      </c>
      <c r="Q1643">
        <f>_xlfn.NORM.DIST(Table2[[#This Row],[Bias_WA]],AVERAGE(Table2[Bias_WA]),_xlfn.STDEV.P(Table2[Bias_WA]),FALSE)</f>
        <v>0.71182880125825776</v>
      </c>
      <c r="R1643">
        <f>ABS(Table2[[#This Row],[Bias_Arima]])</f>
        <v>2.129666145093001E-2</v>
      </c>
      <c r="S1643">
        <f>ABS(Table2[[#This Row],[Bias_WA]])</f>
        <v>0.59999999999999964</v>
      </c>
    </row>
    <row r="1644" spans="1:19" x14ac:dyDescent="0.2">
      <c r="A1644" t="str">
        <f>CONCATENATE(Table2[[#This Row],[Sector]],YEAR(Table2[[#This Row],[Cutoff]]),ROUNDUP(MONTH(Table2[[#This Row],[Cutoff]])/3,0),YEAR(Table2[[#This Row],[TargetDate]]),ROUNDUP(MONTH(Table2[[#This Row],[TargetDate]])/3,0))</f>
        <v>P Onderwijs2022120224</v>
      </c>
      <c r="B1644" t="s">
        <v>34</v>
      </c>
      <c r="C1644" s="3">
        <v>44562</v>
      </c>
      <c r="D1644" s="3">
        <v>44835</v>
      </c>
      <c r="E1644">
        <v>3</v>
      </c>
      <c r="F1644">
        <v>5.4178660714285698</v>
      </c>
      <c r="G1644">
        <v>5.8</v>
      </c>
      <c r="H1644">
        <v>0.38213392857143003</v>
      </c>
      <c r="I1644">
        <v>6.5885160098522428</v>
      </c>
      <c r="J1644">
        <v>-0.38213392857143003</v>
      </c>
      <c r="K1644">
        <f>_xlfn.NORM.DIST(Table2[[#This Row],[Bias_RF]],AVERAGE(Table2[Bias_RF]),_xlfn.STDEV.P(Table2[Bias_RF]),FALSE)</f>
        <v>0.50853879525732859</v>
      </c>
      <c r="L1644">
        <f>VLOOKUP(Table2[[#This Row],[Key]],[1]!Table1[#Data],7,0)</f>
        <v>6.07993880746527</v>
      </c>
      <c r="M1644">
        <f>VLOOKUP(Table2[[#This Row],[Key]],[1]!Table1[#Data],8,0)</f>
        <v>5.1666666666666599</v>
      </c>
      <c r="N1644">
        <f>Table2[[#This Row],[Auto Arima]]-Table2[[#This Row],[Actual]]</f>
        <v>0.27993880746527022</v>
      </c>
      <c r="O1644">
        <f>_xlfn.NORM.DIST(Table2[[#This Row],[Bias_Arima]],AVERAGE(Table2[Bias_Arima]),_xlfn.STDEV.P(Table2[Bias_Arima]),FALSE)</f>
        <v>0.5067400840451598</v>
      </c>
      <c r="P1644">
        <f>Table2[[#This Row],[WA]]-Table2[[#This Row],[Actual]]</f>
        <v>-0.63333333333333997</v>
      </c>
      <c r="Q1644">
        <f>_xlfn.NORM.DIST(Table2[[#This Row],[Bias_WA]],AVERAGE(Table2[Bias_WA]),_xlfn.STDEV.P(Table2[Bias_WA]),FALSE)</f>
        <v>0.71232937309261235</v>
      </c>
      <c r="R1644">
        <f>ABS(Table2[[#This Row],[Bias_Arima]])</f>
        <v>0.27993880746527022</v>
      </c>
      <c r="S1644">
        <f>ABS(Table2[[#This Row],[Bias_WA]])</f>
        <v>0.63333333333333997</v>
      </c>
    </row>
    <row r="1645" spans="1:19" x14ac:dyDescent="0.2">
      <c r="A1645" t="str">
        <f>CONCATENATE(Table2[[#This Row],[Sector]],YEAR(Table2[[#This Row],[Cutoff]]),ROUNDUP(MONTH(Table2[[#This Row],[Cutoff]])/3,0),YEAR(Table2[[#This Row],[TargetDate]]),ROUNDUP(MONTH(Table2[[#This Row],[TargetDate]])/3,0))</f>
        <v>P Onderwijs2022120231</v>
      </c>
      <c r="B1645" t="s">
        <v>34</v>
      </c>
      <c r="C1645" s="3">
        <v>44562</v>
      </c>
      <c r="D1645" s="3">
        <v>44927</v>
      </c>
      <c r="E1645">
        <v>4</v>
      </c>
      <c r="F1645">
        <v>5.4218827380952366</v>
      </c>
      <c r="G1645">
        <v>6.2</v>
      </c>
      <c r="H1645">
        <v>0.77811726190476271</v>
      </c>
      <c r="I1645">
        <v>12.550278417818751</v>
      </c>
      <c r="J1645">
        <v>-0.77811726190476271</v>
      </c>
      <c r="K1645">
        <f>_xlfn.NORM.DIST(Table2[[#This Row],[Bias_RF]],AVERAGE(Table2[Bias_RF]),_xlfn.STDEV.P(Table2[Bias_RF]),FALSE)</f>
        <v>0.53796474007262196</v>
      </c>
      <c r="L1645">
        <f>VLOOKUP(Table2[[#This Row],[Key]],[1]!Table1[#Data],7,0)</f>
        <v>5.8720352133285196</v>
      </c>
      <c r="M1645">
        <f>VLOOKUP(Table2[[#This Row],[Key]],[1]!Table1[#Data],8,0)</f>
        <v>5.6</v>
      </c>
      <c r="N1645">
        <f>Table2[[#This Row],[Auto Arima]]-Table2[[#This Row],[Actual]]</f>
        <v>-0.32796478667148055</v>
      </c>
      <c r="O1645">
        <f>_xlfn.NORM.DIST(Table2[[#This Row],[Bias_Arima]],AVERAGE(Table2[Bias_Arima]),_xlfn.STDEV.P(Table2[Bias_Arima]),FALSE)</f>
        <v>0.65674401770408941</v>
      </c>
      <c r="P1645">
        <f>Table2[[#This Row],[WA]]-Table2[[#This Row],[Actual]]</f>
        <v>-0.60000000000000053</v>
      </c>
      <c r="Q1645">
        <f>_xlfn.NORM.DIST(Table2[[#This Row],[Bias_WA]],AVERAGE(Table2[Bias_WA]),_xlfn.STDEV.P(Table2[Bias_WA]),FALSE)</f>
        <v>0.71182880125825787</v>
      </c>
      <c r="R1645">
        <f>ABS(Table2[[#This Row],[Bias_Arima]])</f>
        <v>0.32796478667148055</v>
      </c>
      <c r="S1645">
        <f>ABS(Table2[[#This Row],[Bias_WA]])</f>
        <v>0.60000000000000053</v>
      </c>
    </row>
    <row r="1646" spans="1:19" x14ac:dyDescent="0.2">
      <c r="A1646" t="str">
        <f>CONCATENATE(Table2[[#This Row],[Sector]],YEAR(Table2[[#This Row],[Cutoff]]),ROUNDUP(MONTH(Table2[[#This Row],[Cutoff]])/3,0),YEAR(Table2[[#This Row],[TargetDate]]),ROUNDUP(MONTH(Table2[[#This Row],[TargetDate]])/3,0))</f>
        <v>P Onderwijs2022120232</v>
      </c>
      <c r="B1646" t="s">
        <v>34</v>
      </c>
      <c r="C1646" s="3">
        <v>44562</v>
      </c>
      <c r="D1646" s="3">
        <v>45017</v>
      </c>
      <c r="E1646">
        <v>5</v>
      </c>
      <c r="F1646">
        <v>5.3994327380952374</v>
      </c>
      <c r="G1646">
        <v>5.4</v>
      </c>
      <c r="H1646">
        <v>5.6726190476297234E-4</v>
      </c>
      <c r="I1646">
        <v>1.0504850088203189E-2</v>
      </c>
      <c r="J1646">
        <v>-5.6726190476297234E-4</v>
      </c>
      <c r="K1646">
        <f>_xlfn.NORM.DIST(Table2[[#This Row],[Bias_RF]],AVERAGE(Table2[Bias_RF]),_xlfn.STDEV.P(Table2[Bias_RF]),FALSE)</f>
        <v>0.36502911651828074</v>
      </c>
      <c r="L1646">
        <f>VLOOKUP(Table2[[#This Row],[Key]],[1]!Table1[#Data],7,0)</f>
        <v>5.5457956295230799</v>
      </c>
      <c r="M1646">
        <f>VLOOKUP(Table2[[#This Row],[Key]],[1]!Table1[#Data],8,0)</f>
        <v>4.8</v>
      </c>
      <c r="N1646">
        <f>Table2[[#This Row],[Auto Arima]]-Table2[[#This Row],[Actual]]</f>
        <v>0.14579562952307956</v>
      </c>
      <c r="O1646">
        <f>_xlfn.NORM.DIST(Table2[[#This Row],[Bias_Arima]],AVERAGE(Table2[Bias_Arima]),_xlfn.STDEV.P(Table2[Bias_Arima]),FALSE)</f>
        <v>0.58862268399067397</v>
      </c>
      <c r="P1646">
        <f>Table2[[#This Row],[WA]]-Table2[[#This Row],[Actual]]</f>
        <v>-0.60000000000000053</v>
      </c>
      <c r="Q1646">
        <f>_xlfn.NORM.DIST(Table2[[#This Row],[Bias_WA]],AVERAGE(Table2[Bias_WA]),_xlfn.STDEV.P(Table2[Bias_WA]),FALSE)</f>
        <v>0.71182880125825787</v>
      </c>
      <c r="R1646">
        <f>ABS(Table2[[#This Row],[Bias_Arima]])</f>
        <v>0.14579562952307956</v>
      </c>
      <c r="S1646">
        <f>ABS(Table2[[#This Row],[Bias_WA]])</f>
        <v>0.60000000000000053</v>
      </c>
    </row>
    <row r="1647" spans="1:19" x14ac:dyDescent="0.2">
      <c r="A1647" t="str">
        <f>CONCATENATE(Table2[[#This Row],[Sector]],YEAR(Table2[[#This Row],[Cutoff]]),ROUNDUP(MONTH(Table2[[#This Row],[Cutoff]])/3,0),YEAR(Table2[[#This Row],[TargetDate]]),ROUNDUP(MONTH(Table2[[#This Row],[TargetDate]])/3,0))</f>
        <v>P Onderwijs2022120233</v>
      </c>
      <c r="B1647" t="s">
        <v>34</v>
      </c>
      <c r="C1647" s="3">
        <v>44562</v>
      </c>
      <c r="D1647" s="3">
        <v>45108</v>
      </c>
      <c r="E1647">
        <v>6</v>
      </c>
      <c r="F1647">
        <v>5.4038113095238094</v>
      </c>
      <c r="G1647">
        <v>4.8</v>
      </c>
      <c r="H1647">
        <v>0.60381130952380868</v>
      </c>
      <c r="I1647">
        <v>12.57940228174602</v>
      </c>
      <c r="J1647">
        <v>0.60381130952380868</v>
      </c>
      <c r="K1647">
        <f>_xlfn.NORM.DIST(Table2[[#This Row],[Bias_RF]],AVERAGE(Table2[Bias_RF]),_xlfn.STDEV.P(Table2[Bias_RF]),FALSE)</f>
        <v>0.1236841476797154</v>
      </c>
      <c r="L1647">
        <f>VLOOKUP(Table2[[#This Row],[Key]],[1]!Table1[#Data],7,0)</f>
        <v>4.8957516751868297</v>
      </c>
      <c r="M1647">
        <f>VLOOKUP(Table2[[#This Row],[Key]],[1]!Table1[#Data],8,0)</f>
        <v>4.2</v>
      </c>
      <c r="N1647">
        <f>Table2[[#This Row],[Auto Arima]]-Table2[[#This Row],[Actual]]</f>
        <v>9.5751675186829921E-2</v>
      </c>
      <c r="O1647">
        <f>_xlfn.NORM.DIST(Table2[[#This Row],[Bias_Arima]],AVERAGE(Table2[Bias_Arima]),_xlfn.STDEV.P(Table2[Bias_Arima]),FALSE)</f>
        <v>0.61415010967183437</v>
      </c>
      <c r="P1647">
        <f>Table2[[#This Row],[WA]]-Table2[[#This Row],[Actual]]</f>
        <v>-0.59999999999999964</v>
      </c>
      <c r="Q1647">
        <f>_xlfn.NORM.DIST(Table2[[#This Row],[Bias_WA]],AVERAGE(Table2[Bias_WA]),_xlfn.STDEV.P(Table2[Bias_WA]),FALSE)</f>
        <v>0.71182880125825776</v>
      </c>
      <c r="R1647">
        <f>ABS(Table2[[#This Row],[Bias_Arima]])</f>
        <v>9.5751675186829921E-2</v>
      </c>
      <c r="S1647">
        <f>ABS(Table2[[#This Row],[Bias_WA]])</f>
        <v>0.59999999999999964</v>
      </c>
    </row>
    <row r="1648" spans="1:19" x14ac:dyDescent="0.2">
      <c r="A1648" t="str">
        <f>CONCATENATE(Table2[[#This Row],[Sector]],YEAR(Table2[[#This Row],[Cutoff]]),ROUNDUP(MONTH(Table2[[#This Row],[Cutoff]])/3,0),YEAR(Table2[[#This Row],[TargetDate]]),ROUNDUP(MONTH(Table2[[#This Row],[TargetDate]])/3,0))</f>
        <v>P Onderwijs2022120234</v>
      </c>
      <c r="B1648" t="s">
        <v>34</v>
      </c>
      <c r="C1648" s="3">
        <v>44562</v>
      </c>
      <c r="D1648" s="3">
        <v>45200</v>
      </c>
      <c r="E1648">
        <v>7</v>
      </c>
      <c r="F1648">
        <v>5.4924898809523803</v>
      </c>
      <c r="G1648">
        <v>5.9</v>
      </c>
      <c r="H1648">
        <v>0.40751011904762002</v>
      </c>
      <c r="I1648">
        <v>6.9069511702986448</v>
      </c>
      <c r="J1648">
        <v>-0.40751011904762002</v>
      </c>
      <c r="K1648">
        <f>_xlfn.NORM.DIST(Table2[[#This Row],[Bias_RF]],AVERAGE(Table2[Bias_RF]),_xlfn.STDEV.P(Table2[Bias_RF]),FALSE)</f>
        <v>0.51488228683584969</v>
      </c>
      <c r="L1648">
        <f>VLOOKUP(Table2[[#This Row],[Key]],[1]!Table1[#Data],7,0)</f>
        <v>5.7346329463466601</v>
      </c>
      <c r="M1648">
        <f>VLOOKUP(Table2[[#This Row],[Key]],[1]!Table1[#Data],8,0)</f>
        <v>5.1666666666666599</v>
      </c>
      <c r="N1648">
        <f>Table2[[#This Row],[Auto Arima]]-Table2[[#This Row],[Actual]]</f>
        <v>-0.16536705365334026</v>
      </c>
      <c r="O1648">
        <f>_xlfn.NORM.DIST(Table2[[#This Row],[Bias_Arima]],AVERAGE(Table2[Bias_Arima]),_xlfn.STDEV.P(Table2[Bias_Arima]),FALSE)</f>
        <v>0.68089350140880822</v>
      </c>
      <c r="P1648">
        <f>Table2[[#This Row],[WA]]-Table2[[#This Row],[Actual]]</f>
        <v>-0.7333333333333405</v>
      </c>
      <c r="Q1648">
        <f>_xlfn.NORM.DIST(Table2[[#This Row],[Bias_WA]],AVERAGE(Table2[Bias_WA]),_xlfn.STDEV.P(Table2[Bias_WA]),FALSE)</f>
        <v>0.69881636677069703</v>
      </c>
      <c r="R1648">
        <f>ABS(Table2[[#This Row],[Bias_Arima]])</f>
        <v>0.16536705365334026</v>
      </c>
      <c r="S1648">
        <f>ABS(Table2[[#This Row],[Bias_WA]])</f>
        <v>0.7333333333333405</v>
      </c>
    </row>
    <row r="1649" spans="1:19" x14ac:dyDescent="0.2">
      <c r="A1649" t="str">
        <f>CONCATENATE(Table2[[#This Row],[Sector]],YEAR(Table2[[#This Row],[Cutoff]]),ROUNDUP(MONTH(Table2[[#This Row],[Cutoff]])/3,0),YEAR(Table2[[#This Row],[TargetDate]]),ROUNDUP(MONTH(Table2[[#This Row],[TargetDate]])/3,0))</f>
        <v>P Onderwijs2022120241</v>
      </c>
      <c r="B1649" t="s">
        <v>34</v>
      </c>
      <c r="C1649" s="3">
        <v>44562</v>
      </c>
      <c r="D1649" s="3">
        <v>45292</v>
      </c>
      <c r="E1649">
        <v>8</v>
      </c>
      <c r="F1649">
        <v>5.5006898809523808</v>
      </c>
      <c r="G1649">
        <v>6</v>
      </c>
      <c r="H1649">
        <v>0.49931011904761918</v>
      </c>
      <c r="I1649">
        <v>8.3218353174603195</v>
      </c>
      <c r="J1649">
        <v>-0.49931011904761918</v>
      </c>
      <c r="K1649">
        <f>_xlfn.NORM.DIST(Table2[[#This Row],[Bias_RF]],AVERAGE(Table2[Bias_RF]),_xlfn.STDEV.P(Table2[Bias_RF]),FALSE)</f>
        <v>0.53311035599167889</v>
      </c>
      <c r="L1649">
        <f>VLOOKUP(Table2[[#This Row],[Key]],[1]!Table1[#Data],7,0)</f>
        <v>6.5699057632413602</v>
      </c>
      <c r="M1649">
        <f>VLOOKUP(Table2[[#This Row],[Key]],[1]!Table1[#Data],8,0)</f>
        <v>5.6</v>
      </c>
      <c r="N1649">
        <f>Table2[[#This Row],[Auto Arima]]-Table2[[#This Row],[Actual]]</f>
        <v>0.56990576324136022</v>
      </c>
      <c r="O1649">
        <f>_xlfn.NORM.DIST(Table2[[#This Row],[Bias_Arima]],AVERAGE(Table2[Bias_Arima]),_xlfn.STDEV.P(Table2[Bias_Arima]),FALSE)</f>
        <v>0.3064593383069692</v>
      </c>
      <c r="P1649">
        <f>Table2[[#This Row],[WA]]-Table2[[#This Row],[Actual]]</f>
        <v>-0.40000000000000036</v>
      </c>
      <c r="Q1649">
        <f>_xlfn.NORM.DIST(Table2[[#This Row],[Bias_WA]],AVERAGE(Table2[Bias_WA]),_xlfn.STDEV.P(Table2[Bias_WA]),FALSE)</f>
        <v>0.65800002201620467</v>
      </c>
      <c r="R1649">
        <f>ABS(Table2[[#This Row],[Bias_Arima]])</f>
        <v>0.56990576324136022</v>
      </c>
      <c r="S1649">
        <f>ABS(Table2[[#This Row],[Bias_WA]])</f>
        <v>0.40000000000000036</v>
      </c>
    </row>
    <row r="1650" spans="1:19" x14ac:dyDescent="0.2">
      <c r="A1650" t="str">
        <f>CONCATENATE(Table2[[#This Row],[Sector]],YEAR(Table2[[#This Row],[Cutoff]]),ROUNDUP(MONTH(Table2[[#This Row],[Cutoff]])/3,0),YEAR(Table2[[#This Row],[TargetDate]]),ROUNDUP(MONTH(Table2[[#This Row],[TargetDate]])/3,0))</f>
        <v>P Onderwijs2022220223</v>
      </c>
      <c r="B1650" t="s">
        <v>34</v>
      </c>
      <c r="C1650" s="3">
        <v>44652</v>
      </c>
      <c r="D1650" s="3">
        <v>44743</v>
      </c>
      <c r="E1650">
        <v>1</v>
      </c>
      <c r="F1650">
        <v>5.6287940476190466</v>
      </c>
      <c r="G1650">
        <v>4.8</v>
      </c>
      <c r="H1650">
        <v>0.82879404761904674</v>
      </c>
      <c r="I1650">
        <v>17.266542658730138</v>
      </c>
      <c r="J1650">
        <v>0.82879404761904674</v>
      </c>
      <c r="K1650">
        <f>_xlfn.NORM.DIST(Table2[[#This Row],[Bias_RF]],AVERAGE(Table2[Bias_RF]),_xlfn.STDEV.P(Table2[Bias_RF]),FALSE)</f>
        <v>6.9437197233232023E-2</v>
      </c>
      <c r="L1650">
        <f>VLOOKUP(Table2[[#This Row],[Key]],[1]!Table1[#Data],7,0)</f>
        <v>5.0712760706057001</v>
      </c>
      <c r="M1650">
        <f>VLOOKUP(Table2[[#This Row],[Key]],[1]!Table1[#Data],8,0)</f>
        <v>4.2</v>
      </c>
      <c r="N1650">
        <f>Table2[[#This Row],[Auto Arima]]-Table2[[#This Row],[Actual]]</f>
        <v>0.27127607060570025</v>
      </c>
      <c r="O1650">
        <f>_xlfn.NORM.DIST(Table2[[#This Row],[Bias_Arima]],AVERAGE(Table2[Bias_Arima]),_xlfn.STDEV.P(Table2[Bias_Arima]),FALSE)</f>
        <v>0.51247634152380028</v>
      </c>
      <c r="P1650">
        <f>Table2[[#This Row],[WA]]-Table2[[#This Row],[Actual]]</f>
        <v>-0.59999999999999964</v>
      </c>
      <c r="Q1650">
        <f>_xlfn.NORM.DIST(Table2[[#This Row],[Bias_WA]],AVERAGE(Table2[Bias_WA]),_xlfn.STDEV.P(Table2[Bias_WA]),FALSE)</f>
        <v>0.71182880125825776</v>
      </c>
      <c r="R1650">
        <f>ABS(Table2[[#This Row],[Bias_Arima]])</f>
        <v>0.27127607060570025</v>
      </c>
      <c r="S1650">
        <f>ABS(Table2[[#This Row],[Bias_WA]])</f>
        <v>0.59999999999999964</v>
      </c>
    </row>
    <row r="1651" spans="1:19" x14ac:dyDescent="0.2">
      <c r="A1651" t="str">
        <f>CONCATENATE(Table2[[#This Row],[Sector]],YEAR(Table2[[#This Row],[Cutoff]]),ROUNDUP(MONTH(Table2[[#This Row],[Cutoff]])/3,0),YEAR(Table2[[#This Row],[TargetDate]]),ROUNDUP(MONTH(Table2[[#This Row],[TargetDate]])/3,0))</f>
        <v>P Onderwijs2022220224</v>
      </c>
      <c r="B1651" t="s">
        <v>34</v>
      </c>
      <c r="C1651" s="3">
        <v>44652</v>
      </c>
      <c r="D1651" s="3">
        <v>44835</v>
      </c>
      <c r="E1651">
        <v>2</v>
      </c>
      <c r="F1651">
        <v>5.6044369047619043</v>
      </c>
      <c r="G1651">
        <v>5.8</v>
      </c>
      <c r="H1651">
        <v>0.19556309523809559</v>
      </c>
      <c r="I1651">
        <v>3.3717775041050961</v>
      </c>
      <c r="J1651">
        <v>-0.19556309523809559</v>
      </c>
      <c r="K1651">
        <f>_xlfn.NORM.DIST(Table2[[#This Row],[Bias_RF]],AVERAGE(Table2[Bias_RF]),_xlfn.STDEV.P(Table2[Bias_RF]),FALSE)</f>
        <v>0.44738990266103557</v>
      </c>
      <c r="L1651">
        <f>VLOOKUP(Table2[[#This Row],[Key]],[1]!Table1[#Data],7,0)</f>
        <v>6.44274872862837</v>
      </c>
      <c r="M1651">
        <f>VLOOKUP(Table2[[#This Row],[Key]],[1]!Table1[#Data],8,0)</f>
        <v>5.1666666666666599</v>
      </c>
      <c r="N1651">
        <f>Table2[[#This Row],[Auto Arima]]-Table2[[#This Row],[Actual]]</f>
        <v>0.64274872862837018</v>
      </c>
      <c r="O1651">
        <f>_xlfn.NORM.DIST(Table2[[#This Row],[Bias_Arima]],AVERAGE(Table2[Bias_Arima]),_xlfn.STDEV.P(Table2[Bias_Arima]),FALSE)</f>
        <v>0.25988841365659726</v>
      </c>
      <c r="P1651">
        <f>Table2[[#This Row],[WA]]-Table2[[#This Row],[Actual]]</f>
        <v>-0.63333333333333997</v>
      </c>
      <c r="Q1651">
        <f>_xlfn.NORM.DIST(Table2[[#This Row],[Bias_WA]],AVERAGE(Table2[Bias_WA]),_xlfn.STDEV.P(Table2[Bias_WA]),FALSE)</f>
        <v>0.71232937309261235</v>
      </c>
      <c r="R1651">
        <f>ABS(Table2[[#This Row],[Bias_Arima]])</f>
        <v>0.64274872862837018</v>
      </c>
      <c r="S1651">
        <f>ABS(Table2[[#This Row],[Bias_WA]])</f>
        <v>0.63333333333333997</v>
      </c>
    </row>
    <row r="1652" spans="1:19" x14ac:dyDescent="0.2">
      <c r="A1652" t="str">
        <f>CONCATENATE(Table2[[#This Row],[Sector]],YEAR(Table2[[#This Row],[Cutoff]]),ROUNDUP(MONTH(Table2[[#This Row],[Cutoff]])/3,0),YEAR(Table2[[#This Row],[TargetDate]]),ROUNDUP(MONTH(Table2[[#This Row],[TargetDate]])/3,0))</f>
        <v>P Onderwijs2022220231</v>
      </c>
      <c r="B1652" t="s">
        <v>34</v>
      </c>
      <c r="C1652" s="3">
        <v>44652</v>
      </c>
      <c r="D1652" s="3">
        <v>44927</v>
      </c>
      <c r="E1652">
        <v>3</v>
      </c>
      <c r="F1652">
        <v>5.5757940476190466</v>
      </c>
      <c r="G1652">
        <v>6.2</v>
      </c>
      <c r="H1652">
        <v>0.62420595238095355</v>
      </c>
      <c r="I1652">
        <v>10.06783794162828</v>
      </c>
      <c r="J1652">
        <v>-0.62420595238095355</v>
      </c>
      <c r="K1652">
        <f>_xlfn.NORM.DIST(Table2[[#This Row],[Bias_RF]],AVERAGE(Table2[Bias_RF]),_xlfn.STDEV.P(Table2[Bias_RF]),FALSE)</f>
        <v>0.54498580795825202</v>
      </c>
      <c r="L1652">
        <f>VLOOKUP(Table2[[#This Row],[Key]],[1]!Table1[#Data],7,0)</f>
        <v>6.3043457250383304</v>
      </c>
      <c r="M1652">
        <f>VLOOKUP(Table2[[#This Row],[Key]],[1]!Table1[#Data],8,0)</f>
        <v>5.6</v>
      </c>
      <c r="N1652">
        <f>Table2[[#This Row],[Auto Arima]]-Table2[[#This Row],[Actual]]</f>
        <v>0.10434572503833017</v>
      </c>
      <c r="O1652">
        <f>_xlfn.NORM.DIST(Table2[[#This Row],[Bias_Arima]],AVERAGE(Table2[Bias_Arima]),_xlfn.STDEV.P(Table2[Bias_Arima]),FALSE)</f>
        <v>0.61000528652330011</v>
      </c>
      <c r="P1652">
        <f>Table2[[#This Row],[WA]]-Table2[[#This Row],[Actual]]</f>
        <v>-0.60000000000000053</v>
      </c>
      <c r="Q1652">
        <f>_xlfn.NORM.DIST(Table2[[#This Row],[Bias_WA]],AVERAGE(Table2[Bias_WA]),_xlfn.STDEV.P(Table2[Bias_WA]),FALSE)</f>
        <v>0.71182880125825787</v>
      </c>
      <c r="R1652">
        <f>ABS(Table2[[#This Row],[Bias_Arima]])</f>
        <v>0.10434572503833017</v>
      </c>
      <c r="S1652">
        <f>ABS(Table2[[#This Row],[Bias_WA]])</f>
        <v>0.60000000000000053</v>
      </c>
    </row>
    <row r="1653" spans="1:19" x14ac:dyDescent="0.2">
      <c r="A1653" t="str">
        <f>CONCATENATE(Table2[[#This Row],[Sector]],YEAR(Table2[[#This Row],[Cutoff]]),ROUNDUP(MONTH(Table2[[#This Row],[Cutoff]])/3,0),YEAR(Table2[[#This Row],[TargetDate]]),ROUNDUP(MONTH(Table2[[#This Row],[TargetDate]])/3,0))</f>
        <v>P Onderwijs2022220232</v>
      </c>
      <c r="B1653" t="s">
        <v>34</v>
      </c>
      <c r="C1653" s="3">
        <v>44652</v>
      </c>
      <c r="D1653" s="3">
        <v>45017</v>
      </c>
      <c r="E1653">
        <v>4</v>
      </c>
      <c r="F1653">
        <v>5.5597345238095226</v>
      </c>
      <c r="G1653">
        <v>5.4</v>
      </c>
      <c r="H1653">
        <v>0.1597345238095231</v>
      </c>
      <c r="I1653">
        <v>2.9580467372133912</v>
      </c>
      <c r="J1653">
        <v>0.1597345238095231</v>
      </c>
      <c r="K1653">
        <f>_xlfn.NORM.DIST(Table2[[#This Row],[Bias_RF]],AVERAGE(Table2[Bias_RF]),_xlfn.STDEV.P(Table2[Bias_RF]),FALSE)</f>
        <v>0.29279649474830438</v>
      </c>
      <c r="L1653">
        <f>VLOOKUP(Table2[[#This Row],[Key]],[1]!Table1[#Data],7,0)</f>
        <v>5.8112880863136596</v>
      </c>
      <c r="M1653">
        <f>VLOOKUP(Table2[[#This Row],[Key]],[1]!Table1[#Data],8,0)</f>
        <v>4.9666666666666597</v>
      </c>
      <c r="N1653">
        <f>Table2[[#This Row],[Auto Arima]]-Table2[[#This Row],[Actual]]</f>
        <v>0.41128808631365921</v>
      </c>
      <c r="O1653">
        <f>_xlfn.NORM.DIST(Table2[[#This Row],[Bias_Arima]],AVERAGE(Table2[Bias_Arima]),_xlfn.STDEV.P(Table2[Bias_Arima]),FALSE)</f>
        <v>0.41593784427344338</v>
      </c>
      <c r="P1653">
        <f>Table2[[#This Row],[WA]]-Table2[[#This Row],[Actual]]</f>
        <v>-0.43333333333334068</v>
      </c>
      <c r="Q1653">
        <f>_xlfn.NORM.DIST(Table2[[#This Row],[Bias_WA]],AVERAGE(Table2[Bias_WA]),_xlfn.STDEV.P(Table2[Bias_WA]),FALSE)</f>
        <v>0.67261241795071236</v>
      </c>
      <c r="R1653">
        <f>ABS(Table2[[#This Row],[Bias_Arima]])</f>
        <v>0.41128808631365921</v>
      </c>
      <c r="S1653">
        <f>ABS(Table2[[#This Row],[Bias_WA]])</f>
        <v>0.43333333333334068</v>
      </c>
    </row>
    <row r="1654" spans="1:19" x14ac:dyDescent="0.2">
      <c r="A1654" t="str">
        <f>CONCATENATE(Table2[[#This Row],[Sector]],YEAR(Table2[[#This Row],[Cutoff]]),ROUNDUP(MONTH(Table2[[#This Row],[Cutoff]])/3,0),YEAR(Table2[[#This Row],[TargetDate]]),ROUNDUP(MONTH(Table2[[#This Row],[TargetDate]])/3,0))</f>
        <v>P Onderwijs2022220233</v>
      </c>
      <c r="B1654" t="s">
        <v>34</v>
      </c>
      <c r="C1654" s="3">
        <v>44652</v>
      </c>
      <c r="D1654" s="3">
        <v>45108</v>
      </c>
      <c r="E1654">
        <v>5</v>
      </c>
      <c r="F1654">
        <v>5.5022892857142862</v>
      </c>
      <c r="G1654">
        <v>4.8</v>
      </c>
      <c r="H1654">
        <v>0.70228928571428639</v>
      </c>
      <c r="I1654">
        <v>14.631026785714299</v>
      </c>
      <c r="J1654">
        <v>0.70228928571428639</v>
      </c>
      <c r="K1654">
        <f>_xlfn.NORM.DIST(Table2[[#This Row],[Bias_RF]],AVERAGE(Table2[Bias_RF]),_xlfn.STDEV.P(Table2[Bias_RF]),FALSE)</f>
        <v>9.7191364610831193E-2</v>
      </c>
      <c r="L1654">
        <f>VLOOKUP(Table2[[#This Row],[Key]],[1]!Table1[#Data],7,0)</f>
        <v>5.1445777353135496</v>
      </c>
      <c r="M1654">
        <f>VLOOKUP(Table2[[#This Row],[Key]],[1]!Table1[#Data],8,0)</f>
        <v>4.2</v>
      </c>
      <c r="N1654">
        <f>Table2[[#This Row],[Auto Arima]]-Table2[[#This Row],[Actual]]</f>
        <v>0.34457773531354974</v>
      </c>
      <c r="O1654">
        <f>_xlfn.NORM.DIST(Table2[[#This Row],[Bias_Arima]],AVERAGE(Table2[Bias_Arima]),_xlfn.STDEV.P(Table2[Bias_Arima]),FALSE)</f>
        <v>0.46271209739049907</v>
      </c>
      <c r="P1654">
        <f>Table2[[#This Row],[WA]]-Table2[[#This Row],[Actual]]</f>
        <v>-0.59999999999999964</v>
      </c>
      <c r="Q1654">
        <f>_xlfn.NORM.DIST(Table2[[#This Row],[Bias_WA]],AVERAGE(Table2[Bias_WA]),_xlfn.STDEV.P(Table2[Bias_WA]),FALSE)</f>
        <v>0.71182880125825776</v>
      </c>
      <c r="R1654">
        <f>ABS(Table2[[#This Row],[Bias_Arima]])</f>
        <v>0.34457773531354974</v>
      </c>
      <c r="S1654">
        <f>ABS(Table2[[#This Row],[Bias_WA]])</f>
        <v>0.59999999999999964</v>
      </c>
    </row>
    <row r="1655" spans="1:19" x14ac:dyDescent="0.2">
      <c r="A1655" t="str">
        <f>CONCATENATE(Table2[[#This Row],[Sector]],YEAR(Table2[[#This Row],[Cutoff]]),ROUNDUP(MONTH(Table2[[#This Row],[Cutoff]])/3,0),YEAR(Table2[[#This Row],[TargetDate]]),ROUNDUP(MONTH(Table2[[#This Row],[TargetDate]])/3,0))</f>
        <v>P Onderwijs2022220234</v>
      </c>
      <c r="B1655" t="s">
        <v>34</v>
      </c>
      <c r="C1655" s="3">
        <v>44652</v>
      </c>
      <c r="D1655" s="3">
        <v>45200</v>
      </c>
      <c r="E1655">
        <v>6</v>
      </c>
      <c r="F1655">
        <v>5.5643083333333321</v>
      </c>
      <c r="G1655">
        <v>5.9</v>
      </c>
      <c r="H1655">
        <v>0.33569166666666828</v>
      </c>
      <c r="I1655">
        <v>5.6896892655367504</v>
      </c>
      <c r="J1655">
        <v>-0.33569166666666828</v>
      </c>
      <c r="K1655">
        <f>_xlfn.NORM.DIST(Table2[[#This Row],[Bias_RF]],AVERAGE(Table2[Bias_RF]),_xlfn.STDEV.P(Table2[Bias_RF]),FALSE)</f>
        <v>0.49558324895791078</v>
      </c>
      <c r="L1655">
        <f>VLOOKUP(Table2[[#This Row],[Key]],[1]!Table1[#Data],7,0)</f>
        <v>5.8281357682570398</v>
      </c>
      <c r="M1655">
        <f>VLOOKUP(Table2[[#This Row],[Key]],[1]!Table1[#Data],8,0)</f>
        <v>5.1666666666666599</v>
      </c>
      <c r="N1655">
        <f>Table2[[#This Row],[Auto Arima]]-Table2[[#This Row],[Actual]]</f>
        <v>-7.1864231742960527E-2</v>
      </c>
      <c r="O1655">
        <f>_xlfn.NORM.DIST(Table2[[#This Row],[Bias_Arima]],AVERAGE(Table2[Bias_Arima]),_xlfn.STDEV.P(Table2[Bias_Arima]),FALSE)</f>
        <v>0.67135102919883327</v>
      </c>
      <c r="P1655">
        <f>Table2[[#This Row],[WA]]-Table2[[#This Row],[Actual]]</f>
        <v>-0.7333333333333405</v>
      </c>
      <c r="Q1655">
        <f>_xlfn.NORM.DIST(Table2[[#This Row],[Bias_WA]],AVERAGE(Table2[Bias_WA]),_xlfn.STDEV.P(Table2[Bias_WA]),FALSE)</f>
        <v>0.69881636677069703</v>
      </c>
      <c r="R1655">
        <f>ABS(Table2[[#This Row],[Bias_Arima]])</f>
        <v>7.1864231742960527E-2</v>
      </c>
      <c r="S1655">
        <f>ABS(Table2[[#This Row],[Bias_WA]])</f>
        <v>0.7333333333333405</v>
      </c>
    </row>
    <row r="1656" spans="1:19" x14ac:dyDescent="0.2">
      <c r="A1656" t="str">
        <f>CONCATENATE(Table2[[#This Row],[Sector]],YEAR(Table2[[#This Row],[Cutoff]]),ROUNDUP(MONTH(Table2[[#This Row],[Cutoff]])/3,0),YEAR(Table2[[#This Row],[TargetDate]]),ROUNDUP(MONTH(Table2[[#This Row],[TargetDate]])/3,0))</f>
        <v>P Onderwijs2022220241</v>
      </c>
      <c r="B1656" t="s">
        <v>34</v>
      </c>
      <c r="C1656" s="3">
        <v>44652</v>
      </c>
      <c r="D1656" s="3">
        <v>45292</v>
      </c>
      <c r="E1656">
        <v>7</v>
      </c>
      <c r="F1656">
        <v>5.5817845238095254</v>
      </c>
      <c r="G1656">
        <v>6</v>
      </c>
      <c r="H1656">
        <v>0.4182154761904755</v>
      </c>
      <c r="I1656">
        <v>6.9702579365079247</v>
      </c>
      <c r="J1656">
        <v>-0.4182154761904755</v>
      </c>
      <c r="K1656">
        <f>_xlfn.NORM.DIST(Table2[[#This Row],[Bias_RF]],AVERAGE(Table2[Bias_RF]),_xlfn.STDEV.P(Table2[Bias_RF]),FALSE)</f>
        <v>0.51739519948845081</v>
      </c>
      <c r="L1656">
        <f>VLOOKUP(Table2[[#This Row],[Key]],[1]!Table1[#Data],7,0)</f>
        <v>6.6169405183702104</v>
      </c>
      <c r="M1656">
        <f>VLOOKUP(Table2[[#This Row],[Key]],[1]!Table1[#Data],8,0)</f>
        <v>5.6</v>
      </c>
      <c r="N1656">
        <f>Table2[[#This Row],[Auto Arima]]-Table2[[#This Row],[Actual]]</f>
        <v>0.61694051837021036</v>
      </c>
      <c r="O1656">
        <f>_xlfn.NORM.DIST(Table2[[#This Row],[Bias_Arima]],AVERAGE(Table2[Bias_Arima]),_xlfn.STDEV.P(Table2[Bias_Arima]),FALSE)</f>
        <v>0.27600545184224773</v>
      </c>
      <c r="P1656">
        <f>Table2[[#This Row],[WA]]-Table2[[#This Row],[Actual]]</f>
        <v>-0.40000000000000036</v>
      </c>
      <c r="Q1656">
        <f>_xlfn.NORM.DIST(Table2[[#This Row],[Bias_WA]],AVERAGE(Table2[Bias_WA]),_xlfn.STDEV.P(Table2[Bias_WA]),FALSE)</f>
        <v>0.65800002201620467</v>
      </c>
      <c r="R1656">
        <f>ABS(Table2[[#This Row],[Bias_Arima]])</f>
        <v>0.61694051837021036</v>
      </c>
      <c r="S1656">
        <f>ABS(Table2[[#This Row],[Bias_WA]])</f>
        <v>0.40000000000000036</v>
      </c>
    </row>
    <row r="1657" spans="1:19" x14ac:dyDescent="0.2">
      <c r="A1657" t="str">
        <f>CONCATENATE(Table2[[#This Row],[Sector]],YEAR(Table2[[#This Row],[Cutoff]]),ROUNDUP(MONTH(Table2[[#This Row],[Cutoff]])/3,0),YEAR(Table2[[#This Row],[TargetDate]]),ROUNDUP(MONTH(Table2[[#This Row],[TargetDate]])/3,0))</f>
        <v>P Onderwijs2022220242</v>
      </c>
      <c r="B1657" t="s">
        <v>34</v>
      </c>
      <c r="C1657" s="3">
        <v>44652</v>
      </c>
      <c r="D1657" s="3">
        <v>45383</v>
      </c>
      <c r="E1657">
        <v>8</v>
      </c>
      <c r="F1657">
        <v>5.5683749999999996</v>
      </c>
      <c r="G1657">
        <v>5.6</v>
      </c>
      <c r="H1657">
        <v>3.1625000000000007E-2</v>
      </c>
      <c r="I1657">
        <v>0.56473214285714313</v>
      </c>
      <c r="J1657">
        <v>-3.1625000000000007E-2</v>
      </c>
      <c r="K1657">
        <f>_xlfn.NORM.DIST(Table2[[#This Row],[Bias_RF]],AVERAGE(Table2[Bias_RF]),_xlfn.STDEV.P(Table2[Bias_RF]),FALSE)</f>
        <v>0.37885055120094263</v>
      </c>
      <c r="L1657">
        <f>VLOOKUP(Table2[[#This Row],[Key]],[1]!Table1[#Data],7,0)</f>
        <v>5.6805981390864204</v>
      </c>
      <c r="M1657">
        <f>VLOOKUP(Table2[[#This Row],[Key]],[1]!Table1[#Data],8,0)</f>
        <v>4.9666666666666597</v>
      </c>
      <c r="N1657">
        <f>Table2[[#This Row],[Auto Arima]]-Table2[[#This Row],[Actual]]</f>
        <v>8.0598139086420773E-2</v>
      </c>
      <c r="O1657">
        <f>_xlfn.NORM.DIST(Table2[[#This Row],[Bias_Arima]],AVERAGE(Table2[Bias_Arima]),_xlfn.STDEV.P(Table2[Bias_Arima]),FALSE)</f>
        <v>0.62120153287693525</v>
      </c>
      <c r="P1657">
        <f>Table2[[#This Row],[WA]]-Table2[[#This Row],[Actual]]</f>
        <v>-0.63333333333333997</v>
      </c>
      <c r="Q1657">
        <f>_xlfn.NORM.DIST(Table2[[#This Row],[Bias_WA]],AVERAGE(Table2[Bias_WA]),_xlfn.STDEV.P(Table2[Bias_WA]),FALSE)</f>
        <v>0.71232937309261235</v>
      </c>
      <c r="R1657">
        <f>ABS(Table2[[#This Row],[Bias_Arima]])</f>
        <v>8.0598139086420773E-2</v>
      </c>
      <c r="S1657">
        <f>ABS(Table2[[#This Row],[Bias_WA]])</f>
        <v>0.63333333333333997</v>
      </c>
    </row>
    <row r="1658" spans="1:19" x14ac:dyDescent="0.2">
      <c r="A1658" t="str">
        <f>CONCATENATE(Table2[[#This Row],[Sector]],YEAR(Table2[[#This Row],[Cutoff]]),ROUNDUP(MONTH(Table2[[#This Row],[Cutoff]])/3,0),YEAR(Table2[[#This Row],[TargetDate]]),ROUNDUP(MONTH(Table2[[#This Row],[TargetDate]])/3,0))</f>
        <v>P Onderwijs2022320224</v>
      </c>
      <c r="B1658" t="s">
        <v>34</v>
      </c>
      <c r="C1658" s="3">
        <v>44743</v>
      </c>
      <c r="D1658" s="3">
        <v>44835</v>
      </c>
      <c r="E1658">
        <v>1</v>
      </c>
      <c r="F1658">
        <v>5.2881678571428559</v>
      </c>
      <c r="G1658">
        <v>5.8</v>
      </c>
      <c r="H1658">
        <v>0.51183214285714396</v>
      </c>
      <c r="I1658">
        <v>8.8246921182266203</v>
      </c>
      <c r="J1658">
        <v>-0.51183214285714396</v>
      </c>
      <c r="K1658">
        <f>_xlfn.NORM.DIST(Table2[[#This Row],[Bias_RF]],AVERAGE(Table2[Bias_RF]),_xlfn.STDEV.P(Table2[Bias_RF]),FALSE)</f>
        <v>0.53499253193602714</v>
      </c>
      <c r="L1658">
        <f>VLOOKUP(Table2[[#This Row],[Key]],[1]!Table1[#Data],7,0)</f>
        <v>6.2876352442962702</v>
      </c>
      <c r="M1658">
        <f>VLOOKUP(Table2[[#This Row],[Key]],[1]!Table1[#Data],8,0)</f>
        <v>5.1666666666666599</v>
      </c>
      <c r="N1658">
        <f>Table2[[#This Row],[Auto Arima]]-Table2[[#This Row],[Actual]]</f>
        <v>0.48763524429627036</v>
      </c>
      <c r="O1658">
        <f>_xlfn.NORM.DIST(Table2[[#This Row],[Bias_Arima]],AVERAGE(Table2[Bias_Arima]),_xlfn.STDEV.P(Table2[Bias_Arima]),FALSE)</f>
        <v>0.36236894137611664</v>
      </c>
      <c r="P1658">
        <f>Table2[[#This Row],[WA]]-Table2[[#This Row],[Actual]]</f>
        <v>-0.63333333333333997</v>
      </c>
      <c r="Q1658">
        <f>_xlfn.NORM.DIST(Table2[[#This Row],[Bias_WA]],AVERAGE(Table2[Bias_WA]),_xlfn.STDEV.P(Table2[Bias_WA]),FALSE)</f>
        <v>0.71232937309261235</v>
      </c>
      <c r="R1658">
        <f>ABS(Table2[[#This Row],[Bias_Arima]])</f>
        <v>0.48763524429627036</v>
      </c>
      <c r="S1658">
        <f>ABS(Table2[[#This Row],[Bias_WA]])</f>
        <v>0.63333333333333997</v>
      </c>
    </row>
    <row r="1659" spans="1:19" x14ac:dyDescent="0.2">
      <c r="A1659" t="str">
        <f>CONCATENATE(Table2[[#This Row],[Sector]],YEAR(Table2[[#This Row],[Cutoff]]),ROUNDUP(MONTH(Table2[[#This Row],[Cutoff]])/3,0),YEAR(Table2[[#This Row],[TargetDate]]),ROUNDUP(MONTH(Table2[[#This Row],[TargetDate]])/3,0))</f>
        <v>P Onderwijs2022320231</v>
      </c>
      <c r="B1659" t="s">
        <v>34</v>
      </c>
      <c r="C1659" s="3">
        <v>44743</v>
      </c>
      <c r="D1659" s="3">
        <v>44927</v>
      </c>
      <c r="E1659">
        <v>2</v>
      </c>
      <c r="F1659">
        <v>5.2992678571428566</v>
      </c>
      <c r="G1659">
        <v>6.2</v>
      </c>
      <c r="H1659">
        <v>0.90073214285714354</v>
      </c>
      <c r="I1659">
        <v>14.527937788018439</v>
      </c>
      <c r="J1659">
        <v>-0.90073214285714354</v>
      </c>
      <c r="K1659">
        <f>_xlfn.NORM.DIST(Table2[[#This Row],[Bias_RF]],AVERAGE(Table2[Bias_RF]),_xlfn.STDEV.P(Table2[Bias_RF]),FALSE)</f>
        <v>0.51582387970470633</v>
      </c>
      <c r="L1659">
        <f>VLOOKUP(Table2[[#This Row],[Key]],[1]!Table1[#Data],7,0)</f>
        <v>6.1428249275606399</v>
      </c>
      <c r="M1659">
        <f>VLOOKUP(Table2[[#This Row],[Key]],[1]!Table1[#Data],8,0)</f>
        <v>5.6</v>
      </c>
      <c r="N1659">
        <f>Table2[[#This Row],[Auto Arima]]-Table2[[#This Row],[Actual]]</f>
        <v>-5.7175072439360264E-2</v>
      </c>
      <c r="O1659">
        <f>_xlfn.NORM.DIST(Table2[[#This Row],[Bias_Arima]],AVERAGE(Table2[Bias_Arima]),_xlfn.STDEV.P(Table2[Bias_Arima]),FALSE)</f>
        <v>0.66831524701909806</v>
      </c>
      <c r="P1659">
        <f>Table2[[#This Row],[WA]]-Table2[[#This Row],[Actual]]</f>
        <v>-0.60000000000000053</v>
      </c>
      <c r="Q1659">
        <f>_xlfn.NORM.DIST(Table2[[#This Row],[Bias_WA]],AVERAGE(Table2[Bias_WA]),_xlfn.STDEV.P(Table2[Bias_WA]),FALSE)</f>
        <v>0.71182880125825787</v>
      </c>
      <c r="R1659">
        <f>ABS(Table2[[#This Row],[Bias_Arima]])</f>
        <v>5.7175072439360264E-2</v>
      </c>
      <c r="S1659">
        <f>ABS(Table2[[#This Row],[Bias_WA]])</f>
        <v>0.60000000000000053</v>
      </c>
    </row>
    <row r="1660" spans="1:19" x14ac:dyDescent="0.2">
      <c r="A1660" t="str">
        <f>CONCATENATE(Table2[[#This Row],[Sector]],YEAR(Table2[[#This Row],[Cutoff]]),ROUNDUP(MONTH(Table2[[#This Row],[Cutoff]])/3,0),YEAR(Table2[[#This Row],[TargetDate]]),ROUNDUP(MONTH(Table2[[#This Row],[TargetDate]])/3,0))</f>
        <v>P Onderwijs2022320232</v>
      </c>
      <c r="B1660" t="s">
        <v>34</v>
      </c>
      <c r="C1660" s="3">
        <v>44743</v>
      </c>
      <c r="D1660" s="3">
        <v>45017</v>
      </c>
      <c r="E1660">
        <v>3</v>
      </c>
      <c r="F1660">
        <v>5.2842178571428562</v>
      </c>
      <c r="G1660">
        <v>5.4</v>
      </c>
      <c r="H1660">
        <v>0.11578214285714419</v>
      </c>
      <c r="I1660">
        <v>2.14411375661378</v>
      </c>
      <c r="J1660">
        <v>-0.11578214285714419</v>
      </c>
      <c r="K1660">
        <f>_xlfn.NORM.DIST(Table2[[#This Row],[Bias_RF]],AVERAGE(Table2[Bias_RF]),_xlfn.STDEV.P(Table2[Bias_RF]),FALSE)</f>
        <v>0.41520915678281128</v>
      </c>
      <c r="L1660">
        <f>VLOOKUP(Table2[[#This Row],[Key]],[1]!Table1[#Data],7,0)</f>
        <v>5.6473378225272599</v>
      </c>
      <c r="M1660">
        <f>VLOOKUP(Table2[[#This Row],[Key]],[1]!Table1[#Data],8,0)</f>
        <v>4.9666666666666597</v>
      </c>
      <c r="N1660">
        <f>Table2[[#This Row],[Auto Arima]]-Table2[[#This Row],[Actual]]</f>
        <v>0.24733782252725955</v>
      </c>
      <c r="O1660">
        <f>_xlfn.NORM.DIST(Table2[[#This Row],[Bias_Arima]],AVERAGE(Table2[Bias_Arima]),_xlfn.STDEV.P(Table2[Bias_Arima]),FALSE)</f>
        <v>0.52806695014809379</v>
      </c>
      <c r="P1660">
        <f>Table2[[#This Row],[WA]]-Table2[[#This Row],[Actual]]</f>
        <v>-0.43333333333334068</v>
      </c>
      <c r="Q1660">
        <f>_xlfn.NORM.DIST(Table2[[#This Row],[Bias_WA]],AVERAGE(Table2[Bias_WA]),_xlfn.STDEV.P(Table2[Bias_WA]),FALSE)</f>
        <v>0.67261241795071236</v>
      </c>
      <c r="R1660">
        <f>ABS(Table2[[#This Row],[Bias_Arima]])</f>
        <v>0.24733782252725955</v>
      </c>
      <c r="S1660">
        <f>ABS(Table2[[#This Row],[Bias_WA]])</f>
        <v>0.43333333333334068</v>
      </c>
    </row>
    <row r="1661" spans="1:19" x14ac:dyDescent="0.2">
      <c r="A1661" t="str">
        <f>CONCATENATE(Table2[[#This Row],[Sector]],YEAR(Table2[[#This Row],[Cutoff]]),ROUNDUP(MONTH(Table2[[#This Row],[Cutoff]])/3,0),YEAR(Table2[[#This Row],[TargetDate]]),ROUNDUP(MONTH(Table2[[#This Row],[TargetDate]])/3,0))</f>
        <v>P Onderwijs2022320233</v>
      </c>
      <c r="B1661" t="s">
        <v>34</v>
      </c>
      <c r="C1661" s="3">
        <v>44743</v>
      </c>
      <c r="D1661" s="3">
        <v>45108</v>
      </c>
      <c r="E1661">
        <v>4</v>
      </c>
      <c r="F1661">
        <v>5.3611000000000004</v>
      </c>
      <c r="G1661">
        <v>4.8</v>
      </c>
      <c r="H1661">
        <v>0.5611000000000006</v>
      </c>
      <c r="I1661">
        <v>11.689583333333349</v>
      </c>
      <c r="J1661">
        <v>0.5611000000000006</v>
      </c>
      <c r="K1661">
        <f>_xlfn.NORM.DIST(Table2[[#This Row],[Bias_RF]],AVERAGE(Table2[Bias_RF]),_xlfn.STDEV.P(Table2[Bias_RF]),FALSE)</f>
        <v>0.13654306751200368</v>
      </c>
      <c r="L1661">
        <f>VLOOKUP(Table2[[#This Row],[Key]],[1]!Table1[#Data],7,0)</f>
        <v>5.1162673224969302</v>
      </c>
      <c r="M1661">
        <f>VLOOKUP(Table2[[#This Row],[Key]],[1]!Table1[#Data],8,0)</f>
        <v>4.36666666666666</v>
      </c>
      <c r="N1661">
        <f>Table2[[#This Row],[Auto Arima]]-Table2[[#This Row],[Actual]]</f>
        <v>0.31626732249693035</v>
      </c>
      <c r="O1661">
        <f>_xlfn.NORM.DIST(Table2[[#This Row],[Bias_Arima]],AVERAGE(Table2[Bias_Arima]),_xlfn.STDEV.P(Table2[Bias_Arima]),FALSE)</f>
        <v>0.48222572280541609</v>
      </c>
      <c r="P1661">
        <f>Table2[[#This Row],[WA]]-Table2[[#This Row],[Actual]]</f>
        <v>-0.43333333333333979</v>
      </c>
      <c r="Q1661">
        <f>_xlfn.NORM.DIST(Table2[[#This Row],[Bias_WA]],AVERAGE(Table2[Bias_WA]),_xlfn.STDEV.P(Table2[Bias_WA]),FALSE)</f>
        <v>0.67261241795071192</v>
      </c>
      <c r="R1661">
        <f>ABS(Table2[[#This Row],[Bias_Arima]])</f>
        <v>0.31626732249693035</v>
      </c>
      <c r="S1661">
        <f>ABS(Table2[[#This Row],[Bias_WA]])</f>
        <v>0.43333333333333979</v>
      </c>
    </row>
    <row r="1662" spans="1:19" x14ac:dyDescent="0.2">
      <c r="A1662" t="str">
        <f>CONCATENATE(Table2[[#This Row],[Sector]],YEAR(Table2[[#This Row],[Cutoff]]),ROUNDUP(MONTH(Table2[[#This Row],[Cutoff]])/3,0),YEAR(Table2[[#This Row],[TargetDate]]),ROUNDUP(MONTH(Table2[[#This Row],[TargetDate]])/3,0))</f>
        <v>P Onderwijs2022320234</v>
      </c>
      <c r="B1662" t="s">
        <v>34</v>
      </c>
      <c r="C1662" s="3">
        <v>44743</v>
      </c>
      <c r="D1662" s="3">
        <v>45200</v>
      </c>
      <c r="E1662">
        <v>5</v>
      </c>
      <c r="F1662">
        <v>5.4217333333333331</v>
      </c>
      <c r="G1662">
        <v>5.9</v>
      </c>
      <c r="H1662">
        <v>0.47826666666666728</v>
      </c>
      <c r="I1662">
        <v>8.1062146892655473</v>
      </c>
      <c r="J1662">
        <v>-0.47826666666666728</v>
      </c>
      <c r="K1662">
        <f>_xlfn.NORM.DIST(Table2[[#This Row],[Bias_RF]],AVERAGE(Table2[Bias_RF]),_xlfn.STDEV.P(Table2[Bias_RF]),FALSE)</f>
        <v>0.52961240242145757</v>
      </c>
      <c r="L1662">
        <f>VLOOKUP(Table2[[#This Row],[Key]],[1]!Table1[#Data],7,0)</f>
        <v>5.7796361668715601</v>
      </c>
      <c r="M1662">
        <f>VLOOKUP(Table2[[#This Row],[Key]],[1]!Table1[#Data],8,0)</f>
        <v>5.1666666666666599</v>
      </c>
      <c r="N1662">
        <f>Table2[[#This Row],[Auto Arima]]-Table2[[#This Row],[Actual]]</f>
        <v>-0.12036383312844023</v>
      </c>
      <c r="O1662">
        <f>_xlfn.NORM.DIST(Table2[[#This Row],[Bias_Arima]],AVERAGE(Table2[Bias_Arima]),_xlfn.STDEV.P(Table2[Bias_Arima]),FALSE)</f>
        <v>0.6784373505601089</v>
      </c>
      <c r="P1662">
        <f>Table2[[#This Row],[WA]]-Table2[[#This Row],[Actual]]</f>
        <v>-0.7333333333333405</v>
      </c>
      <c r="Q1662">
        <f>_xlfn.NORM.DIST(Table2[[#This Row],[Bias_WA]],AVERAGE(Table2[Bias_WA]),_xlfn.STDEV.P(Table2[Bias_WA]),FALSE)</f>
        <v>0.69881636677069703</v>
      </c>
      <c r="R1662">
        <f>ABS(Table2[[#This Row],[Bias_Arima]])</f>
        <v>0.12036383312844023</v>
      </c>
      <c r="S1662">
        <f>ABS(Table2[[#This Row],[Bias_WA]])</f>
        <v>0.7333333333333405</v>
      </c>
    </row>
    <row r="1663" spans="1:19" x14ac:dyDescent="0.2">
      <c r="A1663" t="str">
        <f>CONCATENATE(Table2[[#This Row],[Sector]],YEAR(Table2[[#This Row],[Cutoff]]),ROUNDUP(MONTH(Table2[[#This Row],[Cutoff]])/3,0),YEAR(Table2[[#This Row],[TargetDate]]),ROUNDUP(MONTH(Table2[[#This Row],[TargetDate]])/3,0))</f>
        <v>P Onderwijs2022320241</v>
      </c>
      <c r="B1663" t="s">
        <v>34</v>
      </c>
      <c r="C1663" s="3">
        <v>44743</v>
      </c>
      <c r="D1663" s="3">
        <v>45292</v>
      </c>
      <c r="E1663">
        <v>6</v>
      </c>
      <c r="F1663">
        <v>5.4279499999999992</v>
      </c>
      <c r="G1663">
        <v>6</v>
      </c>
      <c r="H1663">
        <v>0.57205000000000084</v>
      </c>
      <c r="I1663">
        <v>9.5341666666666818</v>
      </c>
      <c r="J1663">
        <v>-0.57205000000000084</v>
      </c>
      <c r="K1663">
        <f>_xlfn.NORM.DIST(Table2[[#This Row],[Bias_RF]],AVERAGE(Table2[Bias_RF]),_xlfn.STDEV.P(Table2[Bias_RF]),FALSE)</f>
        <v>0.54191342959983302</v>
      </c>
      <c r="L1663">
        <f>VLOOKUP(Table2[[#This Row],[Key]],[1]!Table1[#Data],7,0)</f>
        <v>6.5927036948708704</v>
      </c>
      <c r="M1663">
        <f>VLOOKUP(Table2[[#This Row],[Key]],[1]!Table1[#Data],8,0)</f>
        <v>5.6</v>
      </c>
      <c r="N1663">
        <f>Table2[[#This Row],[Auto Arima]]-Table2[[#This Row],[Actual]]</f>
        <v>0.59270369487087038</v>
      </c>
      <c r="O1663">
        <f>_xlfn.NORM.DIST(Table2[[#This Row],[Bias_Arima]],AVERAGE(Table2[Bias_Arima]),_xlfn.STDEV.P(Table2[Bias_Arima]),FALSE)</f>
        <v>0.2915345860499069</v>
      </c>
      <c r="P1663">
        <f>Table2[[#This Row],[WA]]-Table2[[#This Row],[Actual]]</f>
        <v>-0.40000000000000036</v>
      </c>
      <c r="Q1663">
        <f>_xlfn.NORM.DIST(Table2[[#This Row],[Bias_WA]],AVERAGE(Table2[Bias_WA]),_xlfn.STDEV.P(Table2[Bias_WA]),FALSE)</f>
        <v>0.65800002201620467</v>
      </c>
      <c r="R1663">
        <f>ABS(Table2[[#This Row],[Bias_Arima]])</f>
        <v>0.59270369487087038</v>
      </c>
      <c r="S1663">
        <f>ABS(Table2[[#This Row],[Bias_WA]])</f>
        <v>0.40000000000000036</v>
      </c>
    </row>
    <row r="1664" spans="1:19" x14ac:dyDescent="0.2">
      <c r="A1664" t="str">
        <f>CONCATENATE(Table2[[#This Row],[Sector]],YEAR(Table2[[#This Row],[Cutoff]]),ROUNDUP(MONTH(Table2[[#This Row],[Cutoff]])/3,0),YEAR(Table2[[#This Row],[TargetDate]]),ROUNDUP(MONTH(Table2[[#This Row],[TargetDate]])/3,0))</f>
        <v>P Onderwijs2022320242</v>
      </c>
      <c r="B1664" t="s">
        <v>34</v>
      </c>
      <c r="C1664" s="3">
        <v>44743</v>
      </c>
      <c r="D1664" s="3">
        <v>45383</v>
      </c>
      <c r="E1664">
        <v>7</v>
      </c>
      <c r="F1664">
        <v>5.3669166666666657</v>
      </c>
      <c r="G1664">
        <v>5.6</v>
      </c>
      <c r="H1664">
        <v>0.233083333333334</v>
      </c>
      <c r="I1664">
        <v>4.1622023809523929</v>
      </c>
      <c r="J1664">
        <v>-0.233083333333334</v>
      </c>
      <c r="K1664">
        <f>_xlfn.NORM.DIST(Table2[[#This Row],[Bias_RF]],AVERAGE(Table2[Bias_RF]),_xlfn.STDEV.P(Table2[Bias_RF]),FALSE)</f>
        <v>0.46147242810686351</v>
      </c>
      <c r="L1664">
        <f>VLOOKUP(Table2[[#This Row],[Key]],[1]!Table1[#Data],7,0)</f>
        <v>5.6602816341418301</v>
      </c>
      <c r="M1664">
        <f>VLOOKUP(Table2[[#This Row],[Key]],[1]!Table1[#Data],8,0)</f>
        <v>4.9666666666666597</v>
      </c>
      <c r="N1664">
        <f>Table2[[#This Row],[Auto Arima]]-Table2[[#This Row],[Actual]]</f>
        <v>6.0281634141830409E-2</v>
      </c>
      <c r="O1664">
        <f>_xlfn.NORM.DIST(Table2[[#This Row],[Bias_Arima]],AVERAGE(Table2[Bias_Arima]),_xlfn.STDEV.P(Table2[Bias_Arima]),FALSE)</f>
        <v>0.63012088869431093</v>
      </c>
      <c r="P1664">
        <f>Table2[[#This Row],[WA]]-Table2[[#This Row],[Actual]]</f>
        <v>-0.63333333333333997</v>
      </c>
      <c r="Q1664">
        <f>_xlfn.NORM.DIST(Table2[[#This Row],[Bias_WA]],AVERAGE(Table2[Bias_WA]),_xlfn.STDEV.P(Table2[Bias_WA]),FALSE)</f>
        <v>0.71232937309261235</v>
      </c>
      <c r="R1664">
        <f>ABS(Table2[[#This Row],[Bias_Arima]])</f>
        <v>6.0281634141830409E-2</v>
      </c>
      <c r="S1664">
        <f>ABS(Table2[[#This Row],[Bias_WA]])</f>
        <v>0.63333333333333997</v>
      </c>
    </row>
    <row r="1665" spans="1:19" x14ac:dyDescent="0.2">
      <c r="A1665" t="str">
        <f>CONCATENATE(Table2[[#This Row],[Sector]],YEAR(Table2[[#This Row],[Cutoff]]),ROUNDUP(MONTH(Table2[[#This Row],[Cutoff]])/3,0),YEAR(Table2[[#This Row],[TargetDate]]),ROUNDUP(MONTH(Table2[[#This Row],[TargetDate]])/3,0))</f>
        <v>P Onderwijs2022320243</v>
      </c>
      <c r="B1665" t="s">
        <v>34</v>
      </c>
      <c r="C1665" s="3">
        <v>44743</v>
      </c>
      <c r="D1665" s="3">
        <v>45474</v>
      </c>
      <c r="E1665">
        <v>8</v>
      </c>
      <c r="F1665">
        <v>5.2371511904761894</v>
      </c>
      <c r="G1665">
        <v>4.9000000000000004</v>
      </c>
      <c r="H1665">
        <v>0.33715119047618902</v>
      </c>
      <c r="I1665">
        <v>6.8806365403303884</v>
      </c>
      <c r="J1665">
        <v>0.33715119047618902</v>
      </c>
      <c r="K1665">
        <f>_xlfn.NORM.DIST(Table2[[#This Row],[Bias_RF]],AVERAGE(Table2[Bias_RF]),_xlfn.STDEV.P(Table2[Bias_RF]),FALSE)</f>
        <v>0.21689701607434117</v>
      </c>
      <c r="L1665">
        <f>VLOOKUP(Table2[[#This Row],[Key]],[1]!Table1[#Data],7,0)</f>
        <v>4.9118224867773499</v>
      </c>
      <c r="M1665">
        <f>VLOOKUP(Table2[[#This Row],[Key]],[1]!Table1[#Data],8,0)</f>
        <v>4.36666666666666</v>
      </c>
      <c r="N1665">
        <f>Table2[[#This Row],[Auto Arima]]-Table2[[#This Row],[Actual]]</f>
        <v>1.1822486777349539E-2</v>
      </c>
      <c r="O1665">
        <f>_xlfn.NORM.DIST(Table2[[#This Row],[Bias_Arima]],AVERAGE(Table2[Bias_Arima]),_xlfn.STDEV.P(Table2[Bias_Arima]),FALSE)</f>
        <v>0.64875879177678819</v>
      </c>
      <c r="P1665">
        <f>Table2[[#This Row],[WA]]-Table2[[#This Row],[Actual]]</f>
        <v>-0.53333333333334032</v>
      </c>
      <c r="Q1665">
        <f>_xlfn.NORM.DIST(Table2[[#This Row],[Bias_WA]],AVERAGE(Table2[Bias_WA]),_xlfn.STDEV.P(Table2[Bias_WA]),FALSE)</f>
        <v>0.70331215638132427</v>
      </c>
      <c r="R1665">
        <f>ABS(Table2[[#This Row],[Bias_Arima]])</f>
        <v>1.1822486777349539E-2</v>
      </c>
      <c r="S1665">
        <f>ABS(Table2[[#This Row],[Bias_WA]])</f>
        <v>0.53333333333334032</v>
      </c>
    </row>
    <row r="1666" spans="1:19" x14ac:dyDescent="0.2">
      <c r="A166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welzijnszorg2019320194</v>
      </c>
      <c r="B1666" t="s">
        <v>35</v>
      </c>
      <c r="C1666" s="3">
        <v>43647</v>
      </c>
      <c r="D1666" s="3">
        <v>43739</v>
      </c>
      <c r="E1666">
        <v>1</v>
      </c>
      <c r="F1666">
        <v>5.6517082251082256</v>
      </c>
      <c r="G1666">
        <v>5.9</v>
      </c>
      <c r="H1666">
        <v>0.24829177489177481</v>
      </c>
      <c r="I1666">
        <v>4.2083351676572001</v>
      </c>
      <c r="J1666">
        <v>-0.24829177489177481</v>
      </c>
      <c r="K1666">
        <f>_xlfn.NORM.DIST(Table2[[#This Row],[Bias_RF]],AVERAGE(Table2[Bias_RF]),_xlfn.STDEV.P(Table2[Bias_RF]),FALSE)</f>
        <v>0.466955910173523</v>
      </c>
      <c r="L1666">
        <f>VLOOKUP(Table2[[#This Row],[Key]],[1]!Table1[#Data],7,0)</f>
        <v>5.7464766323662797</v>
      </c>
      <c r="M1666">
        <f>VLOOKUP(Table2[[#This Row],[Key]],[1]!Table1[#Data],8,0)</f>
        <v>5.5666666666666602</v>
      </c>
      <c r="N1666">
        <f>Table2[[#This Row],[Auto Arima]]-Table2[[#This Row],[Actual]]</f>
        <v>-0.15352336763372065</v>
      </c>
      <c r="O1666">
        <f>_xlfn.NORM.DIST(Table2[[#This Row],[Bias_Arima]],AVERAGE(Table2[Bias_Arima]),_xlfn.STDEV.P(Table2[Bias_Arima]),FALSE)</f>
        <v>0.68063549305404425</v>
      </c>
      <c r="P1666">
        <f>Table2[[#This Row],[WA]]-Table2[[#This Row],[Actual]]</f>
        <v>-0.33333333333334014</v>
      </c>
      <c r="Q1666">
        <f>_xlfn.NORM.DIST(Table2[[#This Row],[Bias_WA]],AVERAGE(Table2[Bias_WA]),_xlfn.STDEV.P(Table2[Bias_WA]),FALSE)</f>
        <v>0.62306179826912544</v>
      </c>
      <c r="R1666">
        <f>ABS(Table2[[#This Row],[Bias_Arima]])</f>
        <v>0.15352336763372065</v>
      </c>
      <c r="S1666">
        <f>ABS(Table2[[#This Row],[Bias_WA]])</f>
        <v>0.33333333333334014</v>
      </c>
    </row>
    <row r="1667" spans="1:19" x14ac:dyDescent="0.2">
      <c r="A166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welzijnszorg2019320201</v>
      </c>
      <c r="B1667" t="s">
        <v>35</v>
      </c>
      <c r="C1667" s="3">
        <v>43647</v>
      </c>
      <c r="D1667" s="3">
        <v>43831</v>
      </c>
      <c r="E1667">
        <v>2</v>
      </c>
      <c r="F1667">
        <v>5.7209142857142874</v>
      </c>
      <c r="G1667">
        <v>6.6</v>
      </c>
      <c r="H1667">
        <v>0.87908571428571314</v>
      </c>
      <c r="I1667">
        <v>13.3194805194805</v>
      </c>
      <c r="J1667">
        <v>-0.87908571428571314</v>
      </c>
      <c r="K1667">
        <f>_xlfn.NORM.DIST(Table2[[#This Row],[Bias_RF]],AVERAGE(Table2[Bias_RF]),_xlfn.STDEV.P(Table2[Bias_RF]),FALSE)</f>
        <v>0.52072818141597432</v>
      </c>
      <c r="L1667">
        <f>VLOOKUP(Table2[[#This Row],[Key]],[1]!Table1[#Data],7,0)</f>
        <v>6.0464766323662804</v>
      </c>
      <c r="M1667">
        <f>VLOOKUP(Table2[[#This Row],[Key]],[1]!Table1[#Data],8,0)</f>
        <v>6.0999999999999899</v>
      </c>
      <c r="N1667">
        <f>Table2[[#This Row],[Auto Arima]]-Table2[[#This Row],[Actual]]</f>
        <v>-0.55352336763371923</v>
      </c>
      <c r="O1667">
        <f>_xlfn.NORM.DIST(Table2[[#This Row],[Bias_Arima]],AVERAGE(Table2[Bias_Arima]),_xlfn.STDEV.P(Table2[Bias_Arima]),FALSE)</f>
        <v>0.54986419081087023</v>
      </c>
      <c r="P1667">
        <f>Table2[[#This Row],[WA]]-Table2[[#This Row],[Actual]]</f>
        <v>-0.50000000000000977</v>
      </c>
      <c r="Q1667">
        <f>_xlfn.NORM.DIST(Table2[[#This Row],[Bias_WA]],AVERAGE(Table2[Bias_WA]),_xlfn.STDEV.P(Table2[Bias_WA]),FALSE)</f>
        <v>0.69538607388356732</v>
      </c>
      <c r="R1667">
        <f>ABS(Table2[[#This Row],[Bias_Arima]])</f>
        <v>0.55352336763371923</v>
      </c>
      <c r="S1667">
        <f>ABS(Table2[[#This Row],[Bias_WA]])</f>
        <v>0.50000000000000977</v>
      </c>
    </row>
    <row r="1668" spans="1:19" x14ac:dyDescent="0.2">
      <c r="A166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welzijnszorg2019320202</v>
      </c>
      <c r="B1668" t="s">
        <v>35</v>
      </c>
      <c r="C1668" s="3">
        <v>43647</v>
      </c>
      <c r="D1668" s="3">
        <v>43922</v>
      </c>
      <c r="E1668">
        <v>3</v>
      </c>
      <c r="F1668">
        <v>5.7946809523809524</v>
      </c>
      <c r="G1668">
        <v>6.1</v>
      </c>
      <c r="H1668">
        <v>0.30531904761904732</v>
      </c>
      <c r="I1668">
        <v>5.0052302888368407</v>
      </c>
      <c r="J1668">
        <v>-0.30531904761904732</v>
      </c>
      <c r="K1668">
        <f>_xlfn.NORM.DIST(Table2[[#This Row],[Bias_RF]],AVERAGE(Table2[Bias_RF]),_xlfn.STDEV.P(Table2[Bias_RF]),FALSE)</f>
        <v>0.48622786691587333</v>
      </c>
      <c r="L1668">
        <f>VLOOKUP(Table2[[#This Row],[Key]],[1]!Table1[#Data],7,0)</f>
        <v>5.7930362716717596</v>
      </c>
      <c r="M1668">
        <f>VLOOKUP(Table2[[#This Row],[Key]],[1]!Table1[#Data],8,0)</f>
        <v>5.3999999999999897</v>
      </c>
      <c r="N1668">
        <f>Table2[[#This Row],[Auto Arima]]-Table2[[#This Row],[Actual]]</f>
        <v>-0.30696372832824004</v>
      </c>
      <c r="O1668">
        <f>_xlfn.NORM.DIST(Table2[[#This Row],[Bias_Arima]],AVERAGE(Table2[Bias_Arima]),_xlfn.STDEV.P(Table2[Bias_Arima]),FALSE)</f>
        <v>0.66267849237435617</v>
      </c>
      <c r="P1668">
        <f>Table2[[#This Row],[WA]]-Table2[[#This Row],[Actual]]</f>
        <v>-0.70000000000000995</v>
      </c>
      <c r="Q1668">
        <f>_xlfn.NORM.DIST(Table2[[#This Row],[Bias_WA]],AVERAGE(Table2[Bias_WA]),_xlfn.STDEV.P(Table2[Bias_WA]),FALSE)</f>
        <v>0.70578855065157331</v>
      </c>
      <c r="R1668">
        <f>ABS(Table2[[#This Row],[Bias_Arima]])</f>
        <v>0.30696372832824004</v>
      </c>
      <c r="S1668">
        <f>ABS(Table2[[#This Row],[Bias_WA]])</f>
        <v>0.70000000000000995</v>
      </c>
    </row>
    <row r="1669" spans="1:19" x14ac:dyDescent="0.2">
      <c r="A166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welzijnszorg2019320203</v>
      </c>
      <c r="B1669" t="s">
        <v>35</v>
      </c>
      <c r="C1669" s="3">
        <v>43647</v>
      </c>
      <c r="D1669" s="3">
        <v>44013</v>
      </c>
      <c r="E1669">
        <v>4</v>
      </c>
      <c r="F1669">
        <v>5.5025619047619054</v>
      </c>
      <c r="G1669">
        <v>5.9</v>
      </c>
      <c r="H1669">
        <v>0.39743809523809492</v>
      </c>
      <c r="I1669">
        <v>6.7362389023405909</v>
      </c>
      <c r="J1669">
        <v>-0.39743809523809492</v>
      </c>
      <c r="K1669">
        <f>_xlfn.NORM.DIST(Table2[[#This Row],[Bias_RF]],AVERAGE(Table2[Bias_RF]),_xlfn.STDEV.P(Table2[Bias_RF]),FALSE)</f>
        <v>0.51242892279780561</v>
      </c>
      <c r="L1669">
        <f>VLOOKUP(Table2[[#This Row],[Key]],[1]!Table1[#Data],7,0)</f>
        <v>5.3930362716717601</v>
      </c>
      <c r="M1669">
        <f>VLOOKUP(Table2[[#This Row],[Key]],[1]!Table1[#Data],8,0)</f>
        <v>5.0999999999999996</v>
      </c>
      <c r="N1669">
        <f>Table2[[#This Row],[Auto Arima]]-Table2[[#This Row],[Actual]]</f>
        <v>-0.50696372832824022</v>
      </c>
      <c r="O1669">
        <f>_xlfn.NORM.DIST(Table2[[#This Row],[Bias_Arima]],AVERAGE(Table2[Bias_Arima]),_xlfn.STDEV.P(Table2[Bias_Arima]),FALSE)</f>
        <v>0.57736556726914146</v>
      </c>
      <c r="P1669">
        <f>Table2[[#This Row],[WA]]-Table2[[#This Row],[Actual]]</f>
        <v>-0.80000000000000071</v>
      </c>
      <c r="Q1669">
        <f>_xlfn.NORM.DIST(Table2[[#This Row],[Bias_WA]],AVERAGE(Table2[Bias_WA]),_xlfn.STDEV.P(Table2[Bias_WA]),FALSE)</f>
        <v>0.67783368585837811</v>
      </c>
      <c r="R1669">
        <f>ABS(Table2[[#This Row],[Bias_Arima]])</f>
        <v>0.50696372832824022</v>
      </c>
      <c r="S1669">
        <f>ABS(Table2[[#This Row],[Bias_WA]])</f>
        <v>0.80000000000000071</v>
      </c>
    </row>
    <row r="1670" spans="1:19" x14ac:dyDescent="0.2">
      <c r="A167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welzijnszorg2019320204</v>
      </c>
      <c r="B1670" t="s">
        <v>35</v>
      </c>
      <c r="C1670" s="3">
        <v>43647</v>
      </c>
      <c r="D1670" s="3">
        <v>44105</v>
      </c>
      <c r="E1670">
        <v>5</v>
      </c>
      <c r="F1670">
        <v>5.5025619047619054</v>
      </c>
      <c r="G1670">
        <v>6.9</v>
      </c>
      <c r="H1670">
        <v>1.3974380952380949</v>
      </c>
      <c r="I1670">
        <v>20.252726017943399</v>
      </c>
      <c r="J1670">
        <v>-1.3974380952380949</v>
      </c>
      <c r="K1670">
        <f>_xlfn.NORM.DIST(Table2[[#This Row],[Bias_RF]],AVERAGE(Table2[Bias_RF]),_xlfn.STDEV.P(Table2[Bias_RF]),FALSE)</f>
        <v>0.32633746306757749</v>
      </c>
      <c r="L1670">
        <f>VLOOKUP(Table2[[#This Row],[Key]],[1]!Table1[#Data],7,0)</f>
        <v>6.2726240651367702</v>
      </c>
      <c r="M1670">
        <f>VLOOKUP(Table2[[#This Row],[Key]],[1]!Table1[#Data],8,0)</f>
        <v>5.5666666666666602</v>
      </c>
      <c r="N1670">
        <f>Table2[[#This Row],[Auto Arima]]-Table2[[#This Row],[Actual]]</f>
        <v>-0.62737593486323018</v>
      </c>
      <c r="O1670">
        <f>_xlfn.NORM.DIST(Table2[[#This Row],[Bias_Arima]],AVERAGE(Table2[Bias_Arima]),_xlfn.STDEV.P(Table2[Bias_Arima]),FALSE)</f>
        <v>0.50235401656055223</v>
      </c>
      <c r="P1670">
        <f>Table2[[#This Row],[WA]]-Table2[[#This Row],[Actual]]</f>
        <v>-1.3333333333333401</v>
      </c>
      <c r="Q1670">
        <f>_xlfn.NORM.DIST(Table2[[#This Row],[Bias_WA]],AVERAGE(Table2[Bias_WA]),_xlfn.STDEV.P(Table2[Bias_WA]),FALSE)</f>
        <v>0.31885671239468688</v>
      </c>
      <c r="R1670">
        <f>ABS(Table2[[#This Row],[Bias_Arima]])</f>
        <v>0.62737593486323018</v>
      </c>
      <c r="S1670">
        <f>ABS(Table2[[#This Row],[Bias_WA]])</f>
        <v>1.3333333333333401</v>
      </c>
    </row>
    <row r="1671" spans="1:19" x14ac:dyDescent="0.2">
      <c r="A167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welzijnszorg2019320211</v>
      </c>
      <c r="B1671" t="s">
        <v>35</v>
      </c>
      <c r="C1671" s="3">
        <v>43647</v>
      </c>
      <c r="D1671" s="3">
        <v>44197</v>
      </c>
      <c r="E1671">
        <v>6</v>
      </c>
      <c r="F1671">
        <v>5.5025619047619054</v>
      </c>
      <c r="G1671">
        <v>6.8</v>
      </c>
      <c r="H1671">
        <v>1.2974380952380939</v>
      </c>
      <c r="I1671">
        <v>19.07997198879551</v>
      </c>
      <c r="J1671">
        <v>-1.2974380952380939</v>
      </c>
      <c r="K1671">
        <f>_xlfn.NORM.DIST(Table2[[#This Row],[Bias_RF]],AVERAGE(Table2[Bias_RF]),_xlfn.STDEV.P(Table2[Bias_RF]),FALSE)</f>
        <v>0.37136758649642765</v>
      </c>
      <c r="L1671">
        <f>VLOOKUP(Table2[[#This Row],[Key]],[1]!Table1[#Data],7,0)</f>
        <v>6.57262406513677</v>
      </c>
      <c r="M1671">
        <f>VLOOKUP(Table2[[#This Row],[Key]],[1]!Table1[#Data],8,0)</f>
        <v>6.0999999999999899</v>
      </c>
      <c r="N1671">
        <f>Table2[[#This Row],[Auto Arima]]-Table2[[#This Row],[Actual]]</f>
        <v>-0.22737593486322982</v>
      </c>
      <c r="O1671">
        <f>_xlfn.NORM.DIST(Table2[[#This Row],[Bias_Arima]],AVERAGE(Table2[Bias_Arima]),_xlfn.STDEV.P(Table2[Bias_Arima]),FALSE)</f>
        <v>0.67771013376768541</v>
      </c>
      <c r="P1671">
        <f>Table2[[#This Row],[WA]]-Table2[[#This Row],[Actual]]</f>
        <v>-0.70000000000000995</v>
      </c>
      <c r="Q1671">
        <f>_xlfn.NORM.DIST(Table2[[#This Row],[Bias_WA]],AVERAGE(Table2[Bias_WA]),_xlfn.STDEV.P(Table2[Bias_WA]),FALSE)</f>
        <v>0.70578855065157331</v>
      </c>
      <c r="R1671">
        <f>ABS(Table2[[#This Row],[Bias_Arima]])</f>
        <v>0.22737593486322982</v>
      </c>
      <c r="S1671">
        <f>ABS(Table2[[#This Row],[Bias_WA]])</f>
        <v>0.70000000000000995</v>
      </c>
    </row>
    <row r="1672" spans="1:19" x14ac:dyDescent="0.2">
      <c r="A167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welzijnszorg2019320212</v>
      </c>
      <c r="B1672" t="s">
        <v>35</v>
      </c>
      <c r="C1672" s="3">
        <v>43647</v>
      </c>
      <c r="D1672" s="3">
        <v>44287</v>
      </c>
      <c r="E1672">
        <v>7</v>
      </c>
      <c r="F1672">
        <v>5.5025619047619054</v>
      </c>
      <c r="G1672">
        <v>6.5</v>
      </c>
      <c r="H1672">
        <v>0.99743809523809457</v>
      </c>
      <c r="I1672">
        <v>15.345201465201461</v>
      </c>
      <c r="J1672">
        <v>-0.99743809523809457</v>
      </c>
      <c r="K1672">
        <f>_xlfn.NORM.DIST(Table2[[#This Row],[Bias_RF]],AVERAGE(Table2[Bias_RF]),_xlfn.STDEV.P(Table2[Bias_RF]),FALSE)</f>
        <v>0.48920924877397032</v>
      </c>
      <c r="L1672">
        <f>VLOOKUP(Table2[[#This Row],[Key]],[1]!Table1[#Data],7,0)</f>
        <v>6.5390330875552696</v>
      </c>
      <c r="M1672">
        <f>VLOOKUP(Table2[[#This Row],[Key]],[1]!Table1[#Data],8,0)</f>
        <v>5.3999999999999897</v>
      </c>
      <c r="N1672">
        <f>Table2[[#This Row],[Auto Arima]]-Table2[[#This Row],[Actual]]</f>
        <v>3.9033087555269574E-2</v>
      </c>
      <c r="O1672">
        <f>_xlfn.NORM.DIST(Table2[[#This Row],[Bias_Arima]],AVERAGE(Table2[Bias_Arima]),_xlfn.STDEV.P(Table2[Bias_Arima]),FALSE)</f>
        <v>0.63876419623017189</v>
      </c>
      <c r="P1672">
        <f>Table2[[#This Row],[WA]]-Table2[[#This Row],[Actual]]</f>
        <v>-1.1000000000000103</v>
      </c>
      <c r="Q1672">
        <f>_xlfn.NORM.DIST(Table2[[#This Row],[Bias_WA]],AVERAGE(Table2[Bias_WA]),_xlfn.STDEV.P(Table2[Bias_WA]),FALSE)</f>
        <v>0.49586754114891463</v>
      </c>
      <c r="R1672">
        <f>ABS(Table2[[#This Row],[Bias_Arima]])</f>
        <v>3.9033087555269574E-2</v>
      </c>
      <c r="S1672">
        <f>ABS(Table2[[#This Row],[Bias_WA]])</f>
        <v>1.1000000000000103</v>
      </c>
    </row>
    <row r="1673" spans="1:19" x14ac:dyDescent="0.2">
      <c r="A167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welzijnszorg2019320213</v>
      </c>
      <c r="B1673" t="s">
        <v>35</v>
      </c>
      <c r="C1673" s="3">
        <v>43647</v>
      </c>
      <c r="D1673" s="3">
        <v>44378</v>
      </c>
      <c r="E1673">
        <v>8</v>
      </c>
      <c r="F1673">
        <v>5.5025619047619054</v>
      </c>
      <c r="G1673">
        <v>6.3</v>
      </c>
      <c r="H1673">
        <v>0.79743809523809439</v>
      </c>
      <c r="I1673">
        <v>12.65774754346182</v>
      </c>
      <c r="J1673">
        <v>-0.79743809523809439</v>
      </c>
      <c r="K1673">
        <f>_xlfn.NORM.DIST(Table2[[#This Row],[Bias_RF]],AVERAGE(Table2[Bias_RF]),_xlfn.STDEV.P(Table2[Bias_RF]),FALSE)</f>
        <v>0.53541187506281551</v>
      </c>
      <c r="L1673">
        <f>VLOOKUP(Table2[[#This Row],[Key]],[1]!Table1[#Data],7,0)</f>
        <v>6.1390330875552603</v>
      </c>
      <c r="M1673">
        <f>VLOOKUP(Table2[[#This Row],[Key]],[1]!Table1[#Data],8,0)</f>
        <v>5.0999999999999996</v>
      </c>
      <c r="N1673">
        <f>Table2[[#This Row],[Auto Arima]]-Table2[[#This Row],[Actual]]</f>
        <v>-0.16096691244473949</v>
      </c>
      <c r="O1673">
        <f>_xlfn.NORM.DIST(Table2[[#This Row],[Bias_Arima]],AVERAGE(Table2[Bias_Arima]),_xlfn.STDEV.P(Table2[Bias_Arima]),FALSE)</f>
        <v>0.68083011523464287</v>
      </c>
      <c r="P1673">
        <f>Table2[[#This Row],[WA]]-Table2[[#This Row],[Actual]]</f>
        <v>-1.2000000000000002</v>
      </c>
      <c r="Q1673">
        <f>_xlfn.NORM.DIST(Table2[[#This Row],[Bias_WA]],AVERAGE(Table2[Bias_WA]),_xlfn.STDEV.P(Table2[Bias_WA]),FALSE)</f>
        <v>0.4191912066379514</v>
      </c>
      <c r="R1673">
        <f>ABS(Table2[[#This Row],[Bias_Arima]])</f>
        <v>0.16096691244473949</v>
      </c>
      <c r="S1673">
        <f>ABS(Table2[[#This Row],[Bias_WA]])</f>
        <v>1.2000000000000002</v>
      </c>
    </row>
    <row r="1674" spans="1:19" x14ac:dyDescent="0.2">
      <c r="A167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welzijnszorg2019420201</v>
      </c>
      <c r="B1674" t="s">
        <v>35</v>
      </c>
      <c r="C1674" s="3">
        <v>43739</v>
      </c>
      <c r="D1674" s="3">
        <v>43831</v>
      </c>
      <c r="E1674">
        <v>1</v>
      </c>
      <c r="F1674">
        <v>5.7210583333333327</v>
      </c>
      <c r="G1674">
        <v>6.6</v>
      </c>
      <c r="H1674">
        <v>0.87894166666666695</v>
      </c>
      <c r="I1674">
        <v>13.31729797979798</v>
      </c>
      <c r="J1674">
        <v>-0.87894166666666695</v>
      </c>
      <c r="K1674">
        <f>_xlfn.NORM.DIST(Table2[[#This Row],[Bias_RF]],AVERAGE(Table2[Bias_RF]),_xlfn.STDEV.P(Table2[Bias_RF]),FALSE)</f>
        <v>0.52075944499406257</v>
      </c>
      <c r="L1674">
        <f>VLOOKUP(Table2[[#This Row],[Key]],[1]!Table1[#Data],7,0)</f>
        <v>6.0824442267341299</v>
      </c>
      <c r="M1674">
        <f>VLOOKUP(Table2[[#This Row],[Key]],[1]!Table1[#Data],8,0)</f>
        <v>6.0999999999999899</v>
      </c>
      <c r="N1674">
        <f>Table2[[#This Row],[Auto Arima]]-Table2[[#This Row],[Actual]]</f>
        <v>-0.51755577326586977</v>
      </c>
      <c r="O1674">
        <f>_xlfn.NORM.DIST(Table2[[#This Row],[Bias_Arima]],AVERAGE(Table2[Bias_Arima]),_xlfn.STDEV.P(Table2[Bias_Arima]),FALSE)</f>
        <v>0.57130765165389186</v>
      </c>
      <c r="P1674">
        <f>Table2[[#This Row],[WA]]-Table2[[#This Row],[Actual]]</f>
        <v>-0.50000000000000977</v>
      </c>
      <c r="Q1674">
        <f>_xlfn.NORM.DIST(Table2[[#This Row],[Bias_WA]],AVERAGE(Table2[Bias_WA]),_xlfn.STDEV.P(Table2[Bias_WA]),FALSE)</f>
        <v>0.69538607388356732</v>
      </c>
      <c r="R1674">
        <f>ABS(Table2[[#This Row],[Bias_Arima]])</f>
        <v>0.51755577326586977</v>
      </c>
      <c r="S1674">
        <f>ABS(Table2[[#This Row],[Bias_WA]])</f>
        <v>0.50000000000000977</v>
      </c>
    </row>
    <row r="1675" spans="1:19" x14ac:dyDescent="0.2">
      <c r="A167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welzijnszorg2019420202</v>
      </c>
      <c r="B1675" t="s">
        <v>35</v>
      </c>
      <c r="C1675" s="3">
        <v>43739</v>
      </c>
      <c r="D1675" s="3">
        <v>43922</v>
      </c>
      <c r="E1675">
        <v>2</v>
      </c>
      <c r="F1675">
        <v>5.7865583333333346</v>
      </c>
      <c r="G1675">
        <v>6.1</v>
      </c>
      <c r="H1675">
        <v>0.31344166666666512</v>
      </c>
      <c r="I1675">
        <v>5.1383879781420507</v>
      </c>
      <c r="J1675">
        <v>-0.31344166666666512</v>
      </c>
      <c r="K1675">
        <f>_xlfn.NORM.DIST(Table2[[#This Row],[Bias_RF]],AVERAGE(Table2[Bias_RF]),_xlfn.STDEV.P(Table2[Bias_RF]),FALSE)</f>
        <v>0.48879493665389556</v>
      </c>
      <c r="L1675">
        <f>VLOOKUP(Table2[[#This Row],[Key]],[1]!Table1[#Data],7,0)</f>
        <v>5.7881865021831898</v>
      </c>
      <c r="M1675">
        <f>VLOOKUP(Table2[[#This Row],[Key]],[1]!Table1[#Data],8,0)</f>
        <v>5.3999999999999897</v>
      </c>
      <c r="N1675">
        <f>Table2[[#This Row],[Auto Arima]]-Table2[[#This Row],[Actual]]</f>
        <v>-0.31181349781680989</v>
      </c>
      <c r="O1675">
        <f>_xlfn.NORM.DIST(Table2[[#This Row],[Bias_Arima]],AVERAGE(Table2[Bias_Arima]),_xlfn.STDEV.P(Table2[Bias_Arima]),FALSE)</f>
        <v>0.66137875726221096</v>
      </c>
      <c r="P1675">
        <f>Table2[[#This Row],[WA]]-Table2[[#This Row],[Actual]]</f>
        <v>-0.70000000000000995</v>
      </c>
      <c r="Q1675">
        <f>_xlfn.NORM.DIST(Table2[[#This Row],[Bias_WA]],AVERAGE(Table2[Bias_WA]),_xlfn.STDEV.P(Table2[Bias_WA]),FALSE)</f>
        <v>0.70578855065157331</v>
      </c>
      <c r="R1675">
        <f>ABS(Table2[[#This Row],[Bias_Arima]])</f>
        <v>0.31181349781680989</v>
      </c>
      <c r="S1675">
        <f>ABS(Table2[[#This Row],[Bias_WA]])</f>
        <v>0.70000000000000995</v>
      </c>
    </row>
    <row r="1676" spans="1:19" x14ac:dyDescent="0.2">
      <c r="A167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welzijnszorg2019420203</v>
      </c>
      <c r="B1676" t="s">
        <v>35</v>
      </c>
      <c r="C1676" s="3">
        <v>43739</v>
      </c>
      <c r="D1676" s="3">
        <v>44013</v>
      </c>
      <c r="E1676">
        <v>3</v>
      </c>
      <c r="F1676">
        <v>5.5024047619047618</v>
      </c>
      <c r="G1676">
        <v>5.9</v>
      </c>
      <c r="H1676">
        <v>0.39759523809523861</v>
      </c>
      <c r="I1676">
        <v>6.7389023405972637</v>
      </c>
      <c r="J1676">
        <v>-0.39759523809523861</v>
      </c>
      <c r="K1676">
        <f>_xlfn.NORM.DIST(Table2[[#This Row],[Bias_RF]],AVERAGE(Table2[Bias_RF]),_xlfn.STDEV.P(Table2[Bias_RF]),FALSE)</f>
        <v>0.5124678564984757</v>
      </c>
      <c r="L1676">
        <f>VLOOKUP(Table2[[#This Row],[Key]],[1]!Table1[#Data],7,0)</f>
        <v>5.3881865021831903</v>
      </c>
      <c r="M1676">
        <f>VLOOKUP(Table2[[#This Row],[Key]],[1]!Table1[#Data],8,0)</f>
        <v>5.0999999999999996</v>
      </c>
      <c r="N1676">
        <f>Table2[[#This Row],[Auto Arima]]-Table2[[#This Row],[Actual]]</f>
        <v>-0.51181349781681007</v>
      </c>
      <c r="O1676">
        <f>_xlfn.NORM.DIST(Table2[[#This Row],[Bias_Arima]],AVERAGE(Table2[Bias_Arima]),_xlfn.STDEV.P(Table2[Bias_Arima]),FALSE)</f>
        <v>0.57460721176588181</v>
      </c>
      <c r="P1676">
        <f>Table2[[#This Row],[WA]]-Table2[[#This Row],[Actual]]</f>
        <v>-0.80000000000000071</v>
      </c>
      <c r="Q1676">
        <f>_xlfn.NORM.DIST(Table2[[#This Row],[Bias_WA]],AVERAGE(Table2[Bias_WA]),_xlfn.STDEV.P(Table2[Bias_WA]),FALSE)</f>
        <v>0.67783368585837811</v>
      </c>
      <c r="R1676">
        <f>ABS(Table2[[#This Row],[Bias_Arima]])</f>
        <v>0.51181349781681007</v>
      </c>
      <c r="S1676">
        <f>ABS(Table2[[#This Row],[Bias_WA]])</f>
        <v>0.80000000000000071</v>
      </c>
    </row>
    <row r="1677" spans="1:19" x14ac:dyDescent="0.2">
      <c r="A167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welzijnszorg2019420204</v>
      </c>
      <c r="B1677" t="s">
        <v>35</v>
      </c>
      <c r="C1677" s="3">
        <v>43739</v>
      </c>
      <c r="D1677" s="3">
        <v>44105</v>
      </c>
      <c r="E1677">
        <v>4</v>
      </c>
      <c r="F1677">
        <v>5.5024047619047618</v>
      </c>
      <c r="G1677">
        <v>6.9</v>
      </c>
      <c r="H1677">
        <v>1.397595238095239</v>
      </c>
      <c r="I1677">
        <v>20.255003450655629</v>
      </c>
      <c r="J1677">
        <v>-1.397595238095239</v>
      </c>
      <c r="K1677">
        <f>_xlfn.NORM.DIST(Table2[[#This Row],[Bias_RF]],AVERAGE(Table2[Bias_RF]),_xlfn.STDEV.P(Table2[Bias_RF]),FALSE)</f>
        <v>0.32626638238284406</v>
      </c>
      <c r="L1677">
        <f>VLOOKUP(Table2[[#This Row],[Key]],[1]!Table1[#Data],7,0)</f>
        <v>6.4121045878276197</v>
      </c>
      <c r="M1677">
        <f>VLOOKUP(Table2[[#This Row],[Key]],[1]!Table1[#Data],8,0)</f>
        <v>5.7666666666666604</v>
      </c>
      <c r="N1677">
        <f>Table2[[#This Row],[Auto Arima]]-Table2[[#This Row],[Actual]]</f>
        <v>-0.48789541217238064</v>
      </c>
      <c r="O1677">
        <f>_xlfn.NORM.DIST(Table2[[#This Row],[Bias_Arima]],AVERAGE(Table2[Bias_Arima]),_xlfn.STDEV.P(Table2[Bias_Arima]),FALSE)</f>
        <v>0.58794913037827756</v>
      </c>
      <c r="P1677">
        <f>Table2[[#This Row],[WA]]-Table2[[#This Row],[Actual]]</f>
        <v>-1.13333333333334</v>
      </c>
      <c r="Q1677">
        <f>_xlfn.NORM.DIST(Table2[[#This Row],[Bias_WA]],AVERAGE(Table2[Bias_WA]),_xlfn.STDEV.P(Table2[Bias_WA]),FALSE)</f>
        <v>0.47052942526408204</v>
      </c>
      <c r="R1677">
        <f>ABS(Table2[[#This Row],[Bias_Arima]])</f>
        <v>0.48789541217238064</v>
      </c>
      <c r="S1677">
        <f>ABS(Table2[[#This Row],[Bias_WA]])</f>
        <v>1.13333333333334</v>
      </c>
    </row>
    <row r="1678" spans="1:19" x14ac:dyDescent="0.2">
      <c r="A167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welzijnszorg2019420211</v>
      </c>
      <c r="B1678" t="s">
        <v>35</v>
      </c>
      <c r="C1678" s="3">
        <v>43739</v>
      </c>
      <c r="D1678" s="3">
        <v>44197</v>
      </c>
      <c r="E1678">
        <v>5</v>
      </c>
      <c r="F1678">
        <v>5.5024047619047618</v>
      </c>
      <c r="G1678">
        <v>6.8</v>
      </c>
      <c r="H1678">
        <v>1.297595238095238</v>
      </c>
      <c r="I1678">
        <v>19.082282913165269</v>
      </c>
      <c r="J1678">
        <v>-1.297595238095238</v>
      </c>
      <c r="K1678">
        <f>_xlfn.NORM.DIST(Table2[[#This Row],[Bias_RF]],AVERAGE(Table2[Bias_RF]),_xlfn.STDEV.P(Table2[Bias_RF]),FALSE)</f>
        <v>0.37129760669218859</v>
      </c>
      <c r="L1678">
        <f>VLOOKUP(Table2[[#This Row],[Key]],[1]!Table1[#Data],7,0)</f>
        <v>6.5945488145617501</v>
      </c>
      <c r="M1678">
        <f>VLOOKUP(Table2[[#This Row],[Key]],[1]!Table1[#Data],8,0)</f>
        <v>6.0999999999999899</v>
      </c>
      <c r="N1678">
        <f>Table2[[#This Row],[Auto Arima]]-Table2[[#This Row],[Actual]]</f>
        <v>-0.20545118543824969</v>
      </c>
      <c r="O1678">
        <f>_xlfn.NORM.DIST(Table2[[#This Row],[Bias_Arima]],AVERAGE(Table2[Bias_Arima]),_xlfn.STDEV.P(Table2[Bias_Arima]),FALSE)</f>
        <v>0.6797035260762101</v>
      </c>
      <c r="P1678">
        <f>Table2[[#This Row],[WA]]-Table2[[#This Row],[Actual]]</f>
        <v>-0.70000000000000995</v>
      </c>
      <c r="Q1678">
        <f>_xlfn.NORM.DIST(Table2[[#This Row],[Bias_WA]],AVERAGE(Table2[Bias_WA]),_xlfn.STDEV.P(Table2[Bias_WA]),FALSE)</f>
        <v>0.70578855065157331</v>
      </c>
      <c r="R1678">
        <f>ABS(Table2[[#This Row],[Bias_Arima]])</f>
        <v>0.20545118543824969</v>
      </c>
      <c r="S1678">
        <f>ABS(Table2[[#This Row],[Bias_WA]])</f>
        <v>0.70000000000000995</v>
      </c>
    </row>
    <row r="1679" spans="1:19" x14ac:dyDescent="0.2">
      <c r="A167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welzijnszorg2019420212</v>
      </c>
      <c r="B1679" t="s">
        <v>35</v>
      </c>
      <c r="C1679" s="3">
        <v>43739</v>
      </c>
      <c r="D1679" s="3">
        <v>44287</v>
      </c>
      <c r="E1679">
        <v>6</v>
      </c>
      <c r="F1679">
        <v>5.5024047619047618</v>
      </c>
      <c r="G1679">
        <v>6.5</v>
      </c>
      <c r="H1679">
        <v>0.9975952380952382</v>
      </c>
      <c r="I1679">
        <v>15.34761904761905</v>
      </c>
      <c r="J1679">
        <v>-0.9975952380952382</v>
      </c>
      <c r="K1679">
        <f>_xlfn.NORM.DIST(Table2[[#This Row],[Bias_RF]],AVERAGE(Table2[Bias_RF]),_xlfn.STDEV.P(Table2[Bias_RF]),FALSE)</f>
        <v>0.4891601776973083</v>
      </c>
      <c r="L1679">
        <f>VLOOKUP(Table2[[#This Row],[Key]],[1]!Table1[#Data],7,0)</f>
        <v>6.5346001795370903</v>
      </c>
      <c r="M1679">
        <f>VLOOKUP(Table2[[#This Row],[Key]],[1]!Table1[#Data],8,0)</f>
        <v>5.3999999999999897</v>
      </c>
      <c r="N1679">
        <f>Table2[[#This Row],[Auto Arima]]-Table2[[#This Row],[Actual]]</f>
        <v>3.460017953709027E-2</v>
      </c>
      <c r="O1679">
        <f>_xlfn.NORM.DIST(Table2[[#This Row],[Bias_Arima]],AVERAGE(Table2[Bias_Arima]),_xlfn.STDEV.P(Table2[Bias_Arima]),FALSE)</f>
        <v>0.64047605558953558</v>
      </c>
      <c r="P1679">
        <f>Table2[[#This Row],[WA]]-Table2[[#This Row],[Actual]]</f>
        <v>-1.1000000000000103</v>
      </c>
      <c r="Q1679">
        <f>_xlfn.NORM.DIST(Table2[[#This Row],[Bias_WA]],AVERAGE(Table2[Bias_WA]),_xlfn.STDEV.P(Table2[Bias_WA]),FALSE)</f>
        <v>0.49586754114891463</v>
      </c>
      <c r="R1679">
        <f>ABS(Table2[[#This Row],[Bias_Arima]])</f>
        <v>3.460017953709027E-2</v>
      </c>
      <c r="S1679">
        <f>ABS(Table2[[#This Row],[Bias_WA]])</f>
        <v>1.1000000000000103</v>
      </c>
    </row>
    <row r="1680" spans="1:19" x14ac:dyDescent="0.2">
      <c r="A168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welzijnszorg2019420213</v>
      </c>
      <c r="B1680" t="s">
        <v>35</v>
      </c>
      <c r="C1680" s="3">
        <v>43739</v>
      </c>
      <c r="D1680" s="3">
        <v>44378</v>
      </c>
      <c r="E1680">
        <v>7</v>
      </c>
      <c r="F1680">
        <v>5.5024047619047618</v>
      </c>
      <c r="G1680">
        <v>6.3</v>
      </c>
      <c r="H1680">
        <v>0.79759523809523802</v>
      </c>
      <c r="I1680">
        <v>12.660241874527591</v>
      </c>
      <c r="J1680">
        <v>-0.79759523809523802</v>
      </c>
      <c r="K1680">
        <f>_xlfn.NORM.DIST(Table2[[#This Row],[Bias_RF]],AVERAGE(Table2[Bias_RF]),_xlfn.STDEV.P(Table2[Bias_RF]),FALSE)</f>
        <v>0.53538962950604996</v>
      </c>
      <c r="L1680">
        <f>VLOOKUP(Table2[[#This Row],[Key]],[1]!Table1[#Data],7,0)</f>
        <v>6.1346001795370899</v>
      </c>
      <c r="M1680">
        <f>VLOOKUP(Table2[[#This Row],[Key]],[1]!Table1[#Data],8,0)</f>
        <v>5.0999999999999996</v>
      </c>
      <c r="N1680">
        <f>Table2[[#This Row],[Auto Arima]]-Table2[[#This Row],[Actual]]</f>
        <v>-0.16539982046290991</v>
      </c>
      <c r="O1680">
        <f>_xlfn.NORM.DIST(Table2[[#This Row],[Bias_Arima]],AVERAGE(Table2[Bias_Arima]),_xlfn.STDEV.P(Table2[Bias_Arima]),FALSE)</f>
        <v>0.68089382939290877</v>
      </c>
      <c r="P1680">
        <f>Table2[[#This Row],[WA]]-Table2[[#This Row],[Actual]]</f>
        <v>-1.2000000000000002</v>
      </c>
      <c r="Q1680">
        <f>_xlfn.NORM.DIST(Table2[[#This Row],[Bias_WA]],AVERAGE(Table2[Bias_WA]),_xlfn.STDEV.P(Table2[Bias_WA]),FALSE)</f>
        <v>0.4191912066379514</v>
      </c>
      <c r="R1680">
        <f>ABS(Table2[[#This Row],[Bias_Arima]])</f>
        <v>0.16539982046290991</v>
      </c>
      <c r="S1680">
        <f>ABS(Table2[[#This Row],[Bias_WA]])</f>
        <v>1.2000000000000002</v>
      </c>
    </row>
    <row r="1681" spans="1:19" x14ac:dyDescent="0.2">
      <c r="A168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welzijnszorg2019420214</v>
      </c>
      <c r="B1681" t="s">
        <v>35</v>
      </c>
      <c r="C1681" s="3">
        <v>43739</v>
      </c>
      <c r="D1681" s="3">
        <v>44470</v>
      </c>
      <c r="E1681">
        <v>8</v>
      </c>
      <c r="F1681">
        <v>5.5024047619047618</v>
      </c>
      <c r="G1681">
        <v>7.5</v>
      </c>
      <c r="H1681">
        <v>1.997595238095238</v>
      </c>
      <c r="I1681">
        <v>26.634603174603178</v>
      </c>
      <c r="J1681">
        <v>-1.997595238095238</v>
      </c>
      <c r="K1681">
        <f>_xlfn.NORM.DIST(Table2[[#This Row],[Bias_RF]],AVERAGE(Table2[Bias_RF]),_xlfn.STDEV.P(Table2[Bias_RF]),FALSE)</f>
        <v>0.10142652918267128</v>
      </c>
      <c r="L1681">
        <f>VLOOKUP(Table2[[#This Row],[Key]],[1]!Table1[#Data],7,0)</f>
        <v>7.0172122434318602</v>
      </c>
      <c r="M1681">
        <f>VLOOKUP(Table2[[#This Row],[Key]],[1]!Table1[#Data],8,0)</f>
        <v>5.7666666666666604</v>
      </c>
      <c r="N1681">
        <f>Table2[[#This Row],[Auto Arima]]-Table2[[#This Row],[Actual]]</f>
        <v>-0.48278775656813977</v>
      </c>
      <c r="O1681">
        <f>_xlfn.NORM.DIST(Table2[[#This Row],[Bias_Arima]],AVERAGE(Table2[Bias_Arima]),_xlfn.STDEV.P(Table2[Bias_Arima]),FALSE)</f>
        <v>0.59071059194186137</v>
      </c>
      <c r="P1681">
        <f>Table2[[#This Row],[WA]]-Table2[[#This Row],[Actual]]</f>
        <v>-1.7333333333333396</v>
      </c>
      <c r="Q1681">
        <f>_xlfn.NORM.DIST(Table2[[#This Row],[Bias_WA]],AVERAGE(Table2[Bias_WA]),_xlfn.STDEV.P(Table2[Bias_WA]),FALSE)</f>
        <v>9.9863537992090079E-2</v>
      </c>
      <c r="R1681">
        <f>ABS(Table2[[#This Row],[Bias_Arima]])</f>
        <v>0.48278775656813977</v>
      </c>
      <c r="S1681">
        <f>ABS(Table2[[#This Row],[Bias_WA]])</f>
        <v>1.7333333333333396</v>
      </c>
    </row>
    <row r="1682" spans="1:19" x14ac:dyDescent="0.2">
      <c r="A168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welzijnszorg2020120202</v>
      </c>
      <c r="B1682" t="s">
        <v>35</v>
      </c>
      <c r="C1682" s="3">
        <v>43831</v>
      </c>
      <c r="D1682" s="3">
        <v>43922</v>
      </c>
      <c r="E1682">
        <v>1</v>
      </c>
      <c r="F1682">
        <v>5.987442857142856</v>
      </c>
      <c r="G1682">
        <v>6.1</v>
      </c>
      <c r="H1682">
        <v>0.1125571428571437</v>
      </c>
      <c r="I1682">
        <v>1.845199063231864</v>
      </c>
      <c r="J1682">
        <v>-0.1125571428571437</v>
      </c>
      <c r="K1682">
        <f>_xlfn.NORM.DIST(Table2[[#This Row],[Bias_RF]],AVERAGE(Table2[Bias_RF]),_xlfn.STDEV.P(Table2[Bias_RF]),FALSE)</f>
        <v>0.41385456320107106</v>
      </c>
      <c r="L1682">
        <f>VLOOKUP(Table2[[#This Row],[Key]],[1]!Table1[#Data],7,0)</f>
        <v>5.8795644873095902</v>
      </c>
      <c r="M1682">
        <f>VLOOKUP(Table2[[#This Row],[Key]],[1]!Table1[#Data],8,0)</f>
        <v>5.3999999999999897</v>
      </c>
      <c r="N1682">
        <f>Table2[[#This Row],[Auto Arima]]-Table2[[#This Row],[Actual]]</f>
        <v>-0.2204355126904094</v>
      </c>
      <c r="O1682">
        <f>_xlfn.NORM.DIST(Table2[[#This Row],[Bias_Arima]],AVERAGE(Table2[Bias_Arima]),_xlfn.STDEV.P(Table2[Bias_Arima]),FALSE)</f>
        <v>0.67844328668998855</v>
      </c>
      <c r="P1682">
        <f>Table2[[#This Row],[WA]]-Table2[[#This Row],[Actual]]</f>
        <v>-0.70000000000000995</v>
      </c>
      <c r="Q1682">
        <f>_xlfn.NORM.DIST(Table2[[#This Row],[Bias_WA]],AVERAGE(Table2[Bias_WA]),_xlfn.STDEV.P(Table2[Bias_WA]),FALSE)</f>
        <v>0.70578855065157331</v>
      </c>
      <c r="R1682">
        <f>ABS(Table2[[#This Row],[Bias_Arima]])</f>
        <v>0.2204355126904094</v>
      </c>
      <c r="S1682">
        <f>ABS(Table2[[#This Row],[Bias_WA]])</f>
        <v>0.70000000000000995</v>
      </c>
    </row>
    <row r="1683" spans="1:19" x14ac:dyDescent="0.2">
      <c r="A168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welzijnszorg2020120203</v>
      </c>
      <c r="B1683" t="s">
        <v>35</v>
      </c>
      <c r="C1683" s="3">
        <v>43831</v>
      </c>
      <c r="D1683" s="3">
        <v>44013</v>
      </c>
      <c r="E1683">
        <v>2</v>
      </c>
      <c r="F1683">
        <v>5.6511226190476194</v>
      </c>
      <c r="G1683">
        <v>5.9</v>
      </c>
      <c r="H1683">
        <v>0.24887738095238099</v>
      </c>
      <c r="I1683">
        <v>4.2182606941081522</v>
      </c>
      <c r="J1683">
        <v>-0.24887738095238099</v>
      </c>
      <c r="K1683">
        <f>_xlfn.NORM.DIST(Table2[[#This Row],[Bias_RF]],AVERAGE(Table2[Bias_RF]),_xlfn.STDEV.P(Table2[Bias_RF]),FALSE)</f>
        <v>0.46716431189344648</v>
      </c>
      <c r="L1683">
        <f>VLOOKUP(Table2[[#This Row],[Key]],[1]!Table1[#Data],7,0)</f>
        <v>5.5621711909030704</v>
      </c>
      <c r="M1683">
        <f>VLOOKUP(Table2[[#This Row],[Key]],[1]!Table1[#Data],8,0)</f>
        <v>5.0999999999999996</v>
      </c>
      <c r="N1683">
        <f>Table2[[#This Row],[Auto Arima]]-Table2[[#This Row],[Actual]]</f>
        <v>-0.33782880909692992</v>
      </c>
      <c r="O1683">
        <f>_xlfn.NORM.DIST(Table2[[#This Row],[Bias_Arima]],AVERAGE(Table2[Bias_Arima]),_xlfn.STDEV.P(Table2[Bias_Arima]),FALSE)</f>
        <v>0.65368506386571013</v>
      </c>
      <c r="P1683">
        <f>Table2[[#This Row],[WA]]-Table2[[#This Row],[Actual]]</f>
        <v>-0.80000000000000071</v>
      </c>
      <c r="Q1683">
        <f>_xlfn.NORM.DIST(Table2[[#This Row],[Bias_WA]],AVERAGE(Table2[Bias_WA]),_xlfn.STDEV.P(Table2[Bias_WA]),FALSE)</f>
        <v>0.67783368585837811</v>
      </c>
      <c r="R1683">
        <f>ABS(Table2[[#This Row],[Bias_Arima]])</f>
        <v>0.33782880909692992</v>
      </c>
      <c r="S1683">
        <f>ABS(Table2[[#This Row],[Bias_WA]])</f>
        <v>0.80000000000000071</v>
      </c>
    </row>
    <row r="1684" spans="1:19" x14ac:dyDescent="0.2">
      <c r="A168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welzijnszorg2020120204</v>
      </c>
      <c r="B1684" t="s">
        <v>35</v>
      </c>
      <c r="C1684" s="3">
        <v>43831</v>
      </c>
      <c r="D1684" s="3">
        <v>44105</v>
      </c>
      <c r="E1684">
        <v>3</v>
      </c>
      <c r="F1684">
        <v>5.6511226190476194</v>
      </c>
      <c r="G1684">
        <v>6.9</v>
      </c>
      <c r="H1684">
        <v>1.248877380952381</v>
      </c>
      <c r="I1684">
        <v>18.099672187715669</v>
      </c>
      <c r="J1684">
        <v>-1.248877380952381</v>
      </c>
      <c r="K1684">
        <f>_xlfn.NORM.DIST(Table2[[#This Row],[Bias_RF]],AVERAGE(Table2[Bias_RF]),_xlfn.STDEV.P(Table2[Bias_RF]),FALSE)</f>
        <v>0.39276750605978794</v>
      </c>
      <c r="L1684">
        <f>VLOOKUP(Table2[[#This Row],[Key]],[1]!Table1[#Data],7,0)</f>
        <v>6.2865587901585496</v>
      </c>
      <c r="M1684">
        <f>VLOOKUP(Table2[[#This Row],[Key]],[1]!Table1[#Data],8,0)</f>
        <v>5.7666666666666604</v>
      </c>
      <c r="N1684">
        <f>Table2[[#This Row],[Auto Arima]]-Table2[[#This Row],[Actual]]</f>
        <v>-0.61344120984145079</v>
      </c>
      <c r="O1684">
        <f>_xlfn.NORM.DIST(Table2[[#This Row],[Bias_Arima]],AVERAGE(Table2[Bias_Arima]),_xlfn.STDEV.P(Table2[Bias_Arima]),FALSE)</f>
        <v>0.51161471418820603</v>
      </c>
      <c r="P1684">
        <f>Table2[[#This Row],[WA]]-Table2[[#This Row],[Actual]]</f>
        <v>-1.13333333333334</v>
      </c>
      <c r="Q1684">
        <f>_xlfn.NORM.DIST(Table2[[#This Row],[Bias_WA]],AVERAGE(Table2[Bias_WA]),_xlfn.STDEV.P(Table2[Bias_WA]),FALSE)</f>
        <v>0.47052942526408204</v>
      </c>
      <c r="R1684">
        <f>ABS(Table2[[#This Row],[Bias_Arima]])</f>
        <v>0.61344120984145079</v>
      </c>
      <c r="S1684">
        <f>ABS(Table2[[#This Row],[Bias_WA]])</f>
        <v>1.13333333333334</v>
      </c>
    </row>
    <row r="1685" spans="1:19" x14ac:dyDescent="0.2">
      <c r="A168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welzijnszorg2020120211</v>
      </c>
      <c r="B1685" t="s">
        <v>35</v>
      </c>
      <c r="C1685" s="3">
        <v>43831</v>
      </c>
      <c r="D1685" s="3">
        <v>44197</v>
      </c>
      <c r="E1685">
        <v>4</v>
      </c>
      <c r="F1685">
        <v>5.6511226190476194</v>
      </c>
      <c r="G1685">
        <v>6.8</v>
      </c>
      <c r="H1685">
        <v>1.14887738095238</v>
      </c>
      <c r="I1685">
        <v>16.895255602240891</v>
      </c>
      <c r="J1685">
        <v>-1.14887738095238</v>
      </c>
      <c r="K1685">
        <f>_xlfn.NORM.DIST(Table2[[#This Row],[Bias_RF]],AVERAGE(Table2[Bias_RF]),_xlfn.STDEV.P(Table2[Bias_RF]),FALSE)</f>
        <v>0.43471973252112794</v>
      </c>
      <c r="L1685">
        <f>VLOOKUP(Table2[[#This Row],[Key]],[1]!Table1[#Data],7,0)</f>
        <v>6.6561319757846604</v>
      </c>
      <c r="M1685">
        <f>VLOOKUP(Table2[[#This Row],[Key]],[1]!Table1[#Data],8,0)</f>
        <v>6.3999999999999897</v>
      </c>
      <c r="N1685">
        <f>Table2[[#This Row],[Auto Arima]]-Table2[[#This Row],[Actual]]</f>
        <v>-0.1438680242153394</v>
      </c>
      <c r="O1685">
        <f>_xlfn.NORM.DIST(Table2[[#This Row],[Bias_Arima]],AVERAGE(Table2[Bias_Arima]),_xlfn.STDEV.P(Table2[Bias_Arima]),FALSE)</f>
        <v>0.68021952525497476</v>
      </c>
      <c r="P1685">
        <f>Table2[[#This Row],[WA]]-Table2[[#This Row],[Actual]]</f>
        <v>-0.40000000000001013</v>
      </c>
      <c r="Q1685">
        <f>_xlfn.NORM.DIST(Table2[[#This Row],[Bias_WA]],AVERAGE(Table2[Bias_WA]),_xlfn.STDEV.P(Table2[Bias_WA]),FALSE)</f>
        <v>0.65800002201620922</v>
      </c>
      <c r="R1685">
        <f>ABS(Table2[[#This Row],[Bias_Arima]])</f>
        <v>0.1438680242153394</v>
      </c>
      <c r="S1685">
        <f>ABS(Table2[[#This Row],[Bias_WA]])</f>
        <v>0.40000000000001013</v>
      </c>
    </row>
    <row r="1686" spans="1:19" x14ac:dyDescent="0.2">
      <c r="A168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welzijnszorg2020120212</v>
      </c>
      <c r="B1686" t="s">
        <v>35</v>
      </c>
      <c r="C1686" s="3">
        <v>43831</v>
      </c>
      <c r="D1686" s="3">
        <v>44287</v>
      </c>
      <c r="E1686">
        <v>5</v>
      </c>
      <c r="F1686">
        <v>5.6511226190476194</v>
      </c>
      <c r="G1686">
        <v>6.5</v>
      </c>
      <c r="H1686">
        <v>0.84887738095238063</v>
      </c>
      <c r="I1686">
        <v>13.059652014652009</v>
      </c>
      <c r="J1686">
        <v>-0.84887738095238063</v>
      </c>
      <c r="K1686">
        <f>_xlfn.NORM.DIST(Table2[[#This Row],[Bias_RF]],AVERAGE(Table2[Bias_RF]),_xlfn.STDEV.P(Table2[Bias_RF]),FALSE)</f>
        <v>0.52687821180910499</v>
      </c>
      <c r="L1686">
        <f>VLOOKUP(Table2[[#This Row],[Key]],[1]!Table1[#Data],7,0)</f>
        <v>6.3318396527739296</v>
      </c>
      <c r="M1686">
        <f>VLOOKUP(Table2[[#This Row],[Key]],[1]!Table1[#Data],8,0)</f>
        <v>5.3999999999999897</v>
      </c>
      <c r="N1686">
        <f>Table2[[#This Row],[Auto Arima]]-Table2[[#This Row],[Actual]]</f>
        <v>-0.16816034722607043</v>
      </c>
      <c r="O1686">
        <f>_xlfn.NORM.DIST(Table2[[#This Row],[Bias_Arima]],AVERAGE(Table2[Bias_Arima]),_xlfn.STDEV.P(Table2[Bias_Arima]),FALSE)</f>
        <v>0.68091381392227079</v>
      </c>
      <c r="P1686">
        <f>Table2[[#This Row],[WA]]-Table2[[#This Row],[Actual]]</f>
        <v>-1.1000000000000103</v>
      </c>
      <c r="Q1686">
        <f>_xlfn.NORM.DIST(Table2[[#This Row],[Bias_WA]],AVERAGE(Table2[Bias_WA]),_xlfn.STDEV.P(Table2[Bias_WA]),FALSE)</f>
        <v>0.49586754114891463</v>
      </c>
      <c r="R1686">
        <f>ABS(Table2[[#This Row],[Bias_Arima]])</f>
        <v>0.16816034722607043</v>
      </c>
      <c r="S1686">
        <f>ABS(Table2[[#This Row],[Bias_WA]])</f>
        <v>1.1000000000000103</v>
      </c>
    </row>
    <row r="1687" spans="1:19" x14ac:dyDescent="0.2">
      <c r="A168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welzijnszorg2020120213</v>
      </c>
      <c r="B1687" t="s">
        <v>35</v>
      </c>
      <c r="C1687" s="3">
        <v>43831</v>
      </c>
      <c r="D1687" s="3">
        <v>44378</v>
      </c>
      <c r="E1687">
        <v>6</v>
      </c>
      <c r="F1687">
        <v>5.6511226190476194</v>
      </c>
      <c r="G1687">
        <v>6.3</v>
      </c>
      <c r="H1687">
        <v>0.64887738095238046</v>
      </c>
      <c r="I1687">
        <v>10.2996409674981</v>
      </c>
      <c r="J1687">
        <v>-0.64887738095238046</v>
      </c>
      <c r="K1687">
        <f>_xlfn.NORM.DIST(Table2[[#This Row],[Bias_RF]],AVERAGE(Table2[Bias_RF]),_xlfn.STDEV.P(Table2[Bias_RF]),FALSE)</f>
        <v>0.54547777561838384</v>
      </c>
      <c r="L1687">
        <f>VLOOKUP(Table2[[#This Row],[Key]],[1]!Table1[#Data],7,0)</f>
        <v>5.9462076815816003</v>
      </c>
      <c r="M1687">
        <f>VLOOKUP(Table2[[#This Row],[Key]],[1]!Table1[#Data],8,0)</f>
        <v>5.0999999999999996</v>
      </c>
      <c r="N1687">
        <f>Table2[[#This Row],[Auto Arima]]-Table2[[#This Row],[Actual]]</f>
        <v>-0.35379231841839953</v>
      </c>
      <c r="O1687">
        <f>_xlfn.NORM.DIST(Table2[[#This Row],[Bias_Arima]],AVERAGE(Table2[Bias_Arima]),_xlfn.STDEV.P(Table2[Bias_Arima]),FALSE)</f>
        <v>0.64837524165759286</v>
      </c>
      <c r="P1687">
        <f>Table2[[#This Row],[WA]]-Table2[[#This Row],[Actual]]</f>
        <v>-1.2000000000000002</v>
      </c>
      <c r="Q1687">
        <f>_xlfn.NORM.DIST(Table2[[#This Row],[Bias_WA]],AVERAGE(Table2[Bias_WA]),_xlfn.STDEV.P(Table2[Bias_WA]),FALSE)</f>
        <v>0.4191912066379514</v>
      </c>
      <c r="R1687">
        <f>ABS(Table2[[#This Row],[Bias_Arima]])</f>
        <v>0.35379231841839953</v>
      </c>
      <c r="S1687">
        <f>ABS(Table2[[#This Row],[Bias_WA]])</f>
        <v>1.2000000000000002</v>
      </c>
    </row>
    <row r="1688" spans="1:19" x14ac:dyDescent="0.2">
      <c r="A168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welzijnszorg2020120214</v>
      </c>
      <c r="B1688" t="s">
        <v>35</v>
      </c>
      <c r="C1688" s="3">
        <v>43831</v>
      </c>
      <c r="D1688" s="3">
        <v>44470</v>
      </c>
      <c r="E1688">
        <v>7</v>
      </c>
      <c r="F1688">
        <v>5.6511226190476194</v>
      </c>
      <c r="G1688">
        <v>7.5</v>
      </c>
      <c r="H1688">
        <v>1.8488773809523811</v>
      </c>
      <c r="I1688">
        <v>24.651698412698408</v>
      </c>
      <c r="J1688">
        <v>-1.8488773809523811</v>
      </c>
      <c r="K1688">
        <f>_xlfn.NORM.DIST(Table2[[#This Row],[Bias_RF]],AVERAGE(Table2[Bias_RF]),_xlfn.STDEV.P(Table2[Bias_RF]),FALSE)</f>
        <v>0.14426829695251694</v>
      </c>
      <c r="L1688">
        <f>VLOOKUP(Table2[[#This Row],[Key]],[1]!Table1[#Data],7,0)</f>
        <v>6.6134945957062099</v>
      </c>
      <c r="M1688">
        <f>VLOOKUP(Table2[[#This Row],[Key]],[1]!Table1[#Data],8,0)</f>
        <v>5.7666666666666604</v>
      </c>
      <c r="N1688">
        <f>Table2[[#This Row],[Auto Arima]]-Table2[[#This Row],[Actual]]</f>
        <v>-0.8865054042937901</v>
      </c>
      <c r="O1688">
        <f>_xlfn.NORM.DIST(Table2[[#This Row],[Bias_Arima]],AVERAGE(Table2[Bias_Arima]),_xlfn.STDEV.P(Table2[Bias_Arima]),FALSE)</f>
        <v>0.32264412173175183</v>
      </c>
      <c r="P1688">
        <f>Table2[[#This Row],[WA]]-Table2[[#This Row],[Actual]]</f>
        <v>-1.7333333333333396</v>
      </c>
      <c r="Q1688">
        <f>_xlfn.NORM.DIST(Table2[[#This Row],[Bias_WA]],AVERAGE(Table2[Bias_WA]),_xlfn.STDEV.P(Table2[Bias_WA]),FALSE)</f>
        <v>9.9863537992090079E-2</v>
      </c>
      <c r="R1688">
        <f>ABS(Table2[[#This Row],[Bias_Arima]])</f>
        <v>0.8865054042937901</v>
      </c>
      <c r="S1688">
        <f>ABS(Table2[[#This Row],[Bias_WA]])</f>
        <v>1.7333333333333396</v>
      </c>
    </row>
    <row r="1689" spans="1:19" x14ac:dyDescent="0.2">
      <c r="A168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welzijnszorg2020120221</v>
      </c>
      <c r="B1689" t="s">
        <v>35</v>
      </c>
      <c r="C1689" s="3">
        <v>43831</v>
      </c>
      <c r="D1689" s="3">
        <v>44562</v>
      </c>
      <c r="E1689">
        <v>8</v>
      </c>
      <c r="F1689">
        <v>5.6511226190476194</v>
      </c>
      <c r="G1689">
        <v>8.9</v>
      </c>
      <c r="H1689">
        <v>3.248877380952381</v>
      </c>
      <c r="I1689">
        <v>36.504240235420014</v>
      </c>
      <c r="J1689">
        <v>-3.248877380952381</v>
      </c>
      <c r="K1689">
        <f>_xlfn.NORM.DIST(Table2[[#This Row],[Bias_RF]],AVERAGE(Table2[Bias_RF]),_xlfn.STDEV.P(Table2[Bias_RF]),FALSE)</f>
        <v>1.0172816277254819E-3</v>
      </c>
      <c r="L1689">
        <f>VLOOKUP(Table2[[#This Row],[Key]],[1]!Table1[#Data],7,0)</f>
        <v>7.2560224804755098</v>
      </c>
      <c r="M1689">
        <f>VLOOKUP(Table2[[#This Row],[Key]],[1]!Table1[#Data],8,0)</f>
        <v>6.3999999999999897</v>
      </c>
      <c r="N1689">
        <f>Table2[[#This Row],[Auto Arima]]-Table2[[#This Row],[Actual]]</f>
        <v>-1.6439775195244906</v>
      </c>
      <c r="O1689">
        <f>_xlfn.NORM.DIST(Table2[[#This Row],[Bias_Arima]],AVERAGE(Table2[Bias_Arima]),_xlfn.STDEV.P(Table2[Bias_Arima]),FALSE)</f>
        <v>2.8808255550599973E-2</v>
      </c>
      <c r="P1689">
        <f>Table2[[#This Row],[WA]]-Table2[[#This Row],[Actual]]</f>
        <v>-2.5000000000000107</v>
      </c>
      <c r="Q1689">
        <f>_xlfn.NORM.DIST(Table2[[#This Row],[Bias_WA]],AVERAGE(Table2[Bias_WA]),_xlfn.STDEV.P(Table2[Bias_WA]),FALSE)</f>
        <v>2.5919085283479118E-3</v>
      </c>
      <c r="R1689">
        <f>ABS(Table2[[#This Row],[Bias_Arima]])</f>
        <v>1.6439775195244906</v>
      </c>
      <c r="S1689">
        <f>ABS(Table2[[#This Row],[Bias_WA]])</f>
        <v>2.5000000000000107</v>
      </c>
    </row>
    <row r="1690" spans="1:19" x14ac:dyDescent="0.2">
      <c r="A169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welzijnszorg2020220203</v>
      </c>
      <c r="B1690" t="s">
        <v>35</v>
      </c>
      <c r="C1690" s="3">
        <v>43922</v>
      </c>
      <c r="D1690" s="3">
        <v>44013</v>
      </c>
      <c r="E1690">
        <v>1</v>
      </c>
      <c r="F1690">
        <v>5.8260761904761891</v>
      </c>
      <c r="G1690">
        <v>5.9</v>
      </c>
      <c r="H1690">
        <v>7.3923809523811279E-2</v>
      </c>
      <c r="I1690">
        <v>1.252945924132395</v>
      </c>
      <c r="J1690">
        <v>-7.3923809523811279E-2</v>
      </c>
      <c r="K1690">
        <f>_xlfn.NORM.DIST(Table2[[#This Row],[Bias_RF]],AVERAGE(Table2[Bias_RF]),_xlfn.STDEV.P(Table2[Bias_RF]),FALSE)</f>
        <v>0.39736574926931534</v>
      </c>
      <c r="L1690">
        <f>VLOOKUP(Table2[[#This Row],[Key]],[1]!Table1[#Data],7,0)</f>
        <v>5.6114317009493604</v>
      </c>
      <c r="M1690">
        <f>VLOOKUP(Table2[[#This Row],[Key]],[1]!Table1[#Data],8,0)</f>
        <v>5.0999999999999996</v>
      </c>
      <c r="N1690">
        <f>Table2[[#This Row],[Auto Arima]]-Table2[[#This Row],[Actual]]</f>
        <v>-0.28856829905063996</v>
      </c>
      <c r="O1690">
        <f>_xlfn.NORM.DIST(Table2[[#This Row],[Bias_Arima]],AVERAGE(Table2[Bias_Arima]),_xlfn.STDEV.P(Table2[Bias_Arima]),FALSE)</f>
        <v>0.66721601111849194</v>
      </c>
      <c r="P1690">
        <f>Table2[[#This Row],[WA]]-Table2[[#This Row],[Actual]]</f>
        <v>-0.80000000000000071</v>
      </c>
      <c r="Q1690">
        <f>_xlfn.NORM.DIST(Table2[[#This Row],[Bias_WA]],AVERAGE(Table2[Bias_WA]),_xlfn.STDEV.P(Table2[Bias_WA]),FALSE)</f>
        <v>0.67783368585837811</v>
      </c>
      <c r="R1690">
        <f>ABS(Table2[[#This Row],[Bias_Arima]])</f>
        <v>0.28856829905063996</v>
      </c>
      <c r="S1690">
        <f>ABS(Table2[[#This Row],[Bias_WA]])</f>
        <v>0.80000000000000071</v>
      </c>
    </row>
    <row r="1691" spans="1:19" x14ac:dyDescent="0.2">
      <c r="A169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welzijnszorg2020220204</v>
      </c>
      <c r="B1691" t="s">
        <v>35</v>
      </c>
      <c r="C1691" s="3">
        <v>43922</v>
      </c>
      <c r="D1691" s="3">
        <v>44105</v>
      </c>
      <c r="E1691">
        <v>2</v>
      </c>
      <c r="F1691">
        <v>5.8260761904761891</v>
      </c>
      <c r="G1691">
        <v>6.9</v>
      </c>
      <c r="H1691">
        <v>1.0739238095238111</v>
      </c>
      <c r="I1691">
        <v>15.56411318150451</v>
      </c>
      <c r="J1691">
        <v>-1.0739238095238111</v>
      </c>
      <c r="K1691">
        <f>_xlfn.NORM.DIST(Table2[[#This Row],[Bias_RF]],AVERAGE(Table2[Bias_RF]),_xlfn.STDEV.P(Table2[Bias_RF]),FALSE)</f>
        <v>0.46336171498708495</v>
      </c>
      <c r="L1691">
        <f>VLOOKUP(Table2[[#This Row],[Key]],[1]!Table1[#Data],7,0)</f>
        <v>6.3430885343314696</v>
      </c>
      <c r="M1691">
        <f>VLOOKUP(Table2[[#This Row],[Key]],[1]!Table1[#Data],8,0)</f>
        <v>5.7666666666666604</v>
      </c>
      <c r="N1691">
        <f>Table2[[#This Row],[Auto Arima]]-Table2[[#This Row],[Actual]]</f>
        <v>-0.55691146566853078</v>
      </c>
      <c r="O1691">
        <f>_xlfn.NORM.DIST(Table2[[#This Row],[Bias_Arima]],AVERAGE(Table2[Bias_Arima]),_xlfn.STDEV.P(Table2[Bias_Arima]),FALSE)</f>
        <v>0.54777980146447092</v>
      </c>
      <c r="P1691">
        <f>Table2[[#This Row],[WA]]-Table2[[#This Row],[Actual]]</f>
        <v>-1.13333333333334</v>
      </c>
      <c r="Q1691">
        <f>_xlfn.NORM.DIST(Table2[[#This Row],[Bias_WA]],AVERAGE(Table2[Bias_WA]),_xlfn.STDEV.P(Table2[Bias_WA]),FALSE)</f>
        <v>0.47052942526408204</v>
      </c>
      <c r="R1691">
        <f>ABS(Table2[[#This Row],[Bias_Arima]])</f>
        <v>0.55691146566853078</v>
      </c>
      <c r="S1691">
        <f>ABS(Table2[[#This Row],[Bias_WA]])</f>
        <v>1.13333333333334</v>
      </c>
    </row>
    <row r="1692" spans="1:19" x14ac:dyDescent="0.2">
      <c r="A169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welzijnszorg2020220211</v>
      </c>
      <c r="B1692" t="s">
        <v>35</v>
      </c>
      <c r="C1692" s="3">
        <v>43922</v>
      </c>
      <c r="D1692" s="3">
        <v>44197</v>
      </c>
      <c r="E1692">
        <v>3</v>
      </c>
      <c r="F1692">
        <v>5.8260761904761891</v>
      </c>
      <c r="G1692">
        <v>6.8</v>
      </c>
      <c r="H1692">
        <v>0.97392380952381075</v>
      </c>
      <c r="I1692">
        <v>14.322408963585451</v>
      </c>
      <c r="J1692">
        <v>-0.97392380952381075</v>
      </c>
      <c r="K1692">
        <f>_xlfn.NORM.DIST(Table2[[#This Row],[Bias_RF]],AVERAGE(Table2[Bias_RF]),_xlfn.STDEV.P(Table2[Bias_RF]),FALSE)</f>
        <v>0.49634947622358938</v>
      </c>
      <c r="L1692">
        <f>VLOOKUP(Table2[[#This Row],[Key]],[1]!Table1[#Data],7,0)</f>
        <v>6.7247486336850901</v>
      </c>
      <c r="M1692">
        <f>VLOOKUP(Table2[[#This Row],[Key]],[1]!Table1[#Data],8,0)</f>
        <v>6.3999999999999897</v>
      </c>
      <c r="N1692">
        <f>Table2[[#This Row],[Auto Arima]]-Table2[[#This Row],[Actual]]</f>
        <v>-7.5251366314909696E-2</v>
      </c>
      <c r="O1692">
        <f>_xlfn.NORM.DIST(Table2[[#This Row],[Bias_Arima]],AVERAGE(Table2[Bias_Arima]),_xlfn.STDEV.P(Table2[Bias_Arima]),FALSE)</f>
        <v>0.67199306334413123</v>
      </c>
      <c r="P1692">
        <f>Table2[[#This Row],[WA]]-Table2[[#This Row],[Actual]]</f>
        <v>-0.40000000000001013</v>
      </c>
      <c r="Q1692">
        <f>_xlfn.NORM.DIST(Table2[[#This Row],[Bias_WA]],AVERAGE(Table2[Bias_WA]),_xlfn.STDEV.P(Table2[Bias_WA]),FALSE)</f>
        <v>0.65800002201620922</v>
      </c>
      <c r="R1692">
        <f>ABS(Table2[[#This Row],[Bias_Arima]])</f>
        <v>7.5251366314909696E-2</v>
      </c>
      <c r="S1692">
        <f>ABS(Table2[[#This Row],[Bias_WA]])</f>
        <v>0.40000000000001013</v>
      </c>
    </row>
    <row r="1693" spans="1:19" x14ac:dyDescent="0.2">
      <c r="A169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welzijnszorg2020220212</v>
      </c>
      <c r="B1693" t="s">
        <v>35</v>
      </c>
      <c r="C1693" s="3">
        <v>43922</v>
      </c>
      <c r="D1693" s="3">
        <v>44287</v>
      </c>
      <c r="E1693">
        <v>4</v>
      </c>
      <c r="F1693">
        <v>5.8260761904761891</v>
      </c>
      <c r="G1693">
        <v>6.5</v>
      </c>
      <c r="H1693">
        <v>0.67392380952381092</v>
      </c>
      <c r="I1693">
        <v>10.368058608058631</v>
      </c>
      <c r="J1693">
        <v>-0.67392380952381092</v>
      </c>
      <c r="K1693">
        <f>_xlfn.NORM.DIST(Table2[[#This Row],[Bias_RF]],AVERAGE(Table2[Bias_RF]),_xlfn.STDEV.P(Table2[Bias_RF]),FALSE)</f>
        <v>0.54534245163213235</v>
      </c>
      <c r="L1693">
        <f>VLOOKUP(Table2[[#This Row],[Key]],[1]!Table1[#Data],7,0)</f>
        <v>6.4443076044639502</v>
      </c>
      <c r="M1693">
        <f>VLOOKUP(Table2[[#This Row],[Key]],[1]!Table1[#Data],8,0)</f>
        <v>5.7333333333333298</v>
      </c>
      <c r="N1693">
        <f>Table2[[#This Row],[Auto Arima]]-Table2[[#This Row],[Actual]]</f>
        <v>-5.5692395536049766E-2</v>
      </c>
      <c r="O1693">
        <f>_xlfn.NORM.DIST(Table2[[#This Row],[Bias_Arima]],AVERAGE(Table2[Bias_Arima]),_xlfn.STDEV.P(Table2[Bias_Arima]),FALSE)</f>
        <v>0.66798625824505586</v>
      </c>
      <c r="P1693">
        <f>Table2[[#This Row],[WA]]-Table2[[#This Row],[Actual]]</f>
        <v>-0.76666666666667016</v>
      </c>
      <c r="Q1693">
        <f>_xlfn.NORM.DIST(Table2[[#This Row],[Bias_WA]],AVERAGE(Table2[Bias_WA]),_xlfn.STDEV.P(Table2[Bias_WA]),FALSE)</f>
        <v>0.68946556572687312</v>
      </c>
      <c r="R1693">
        <f>ABS(Table2[[#This Row],[Bias_Arima]])</f>
        <v>5.5692395536049766E-2</v>
      </c>
      <c r="S1693">
        <f>ABS(Table2[[#This Row],[Bias_WA]])</f>
        <v>0.76666666666667016</v>
      </c>
    </row>
    <row r="1694" spans="1:19" x14ac:dyDescent="0.2">
      <c r="A169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welzijnszorg2020220213</v>
      </c>
      <c r="B1694" t="s">
        <v>35</v>
      </c>
      <c r="C1694" s="3">
        <v>43922</v>
      </c>
      <c r="D1694" s="3">
        <v>44378</v>
      </c>
      <c r="E1694">
        <v>5</v>
      </c>
      <c r="F1694">
        <v>5.8260761904761891</v>
      </c>
      <c r="G1694">
        <v>6.3</v>
      </c>
      <c r="H1694">
        <v>0.47392380952381069</v>
      </c>
      <c r="I1694">
        <v>7.5226001511715994</v>
      </c>
      <c r="J1694">
        <v>-0.47392380952381069</v>
      </c>
      <c r="K1694">
        <f>_xlfn.NORM.DIST(Table2[[#This Row],[Bias_RF]],AVERAGE(Table2[Bias_RF]),_xlfn.STDEV.P(Table2[Bias_RF]),FALSE)</f>
        <v>0.52883886299110805</v>
      </c>
      <c r="L1694">
        <f>VLOOKUP(Table2[[#This Row],[Key]],[1]!Table1[#Data],7,0)</f>
        <v>6.0262263642138096</v>
      </c>
      <c r="M1694">
        <f>VLOOKUP(Table2[[#This Row],[Key]],[1]!Table1[#Data],8,0)</f>
        <v>5.0999999999999996</v>
      </c>
      <c r="N1694">
        <f>Table2[[#This Row],[Auto Arima]]-Table2[[#This Row],[Actual]]</f>
        <v>-0.27377363578619018</v>
      </c>
      <c r="O1694">
        <f>_xlfn.NORM.DIST(Table2[[#This Row],[Bias_Arima]],AVERAGE(Table2[Bias_Arima]),_xlfn.STDEV.P(Table2[Bias_Arima]),FALSE)</f>
        <v>0.67040820017396696</v>
      </c>
      <c r="P1694">
        <f>Table2[[#This Row],[WA]]-Table2[[#This Row],[Actual]]</f>
        <v>-1.2000000000000002</v>
      </c>
      <c r="Q1694">
        <f>_xlfn.NORM.DIST(Table2[[#This Row],[Bias_WA]],AVERAGE(Table2[Bias_WA]),_xlfn.STDEV.P(Table2[Bias_WA]),FALSE)</f>
        <v>0.4191912066379514</v>
      </c>
      <c r="R1694">
        <f>ABS(Table2[[#This Row],[Bias_Arima]])</f>
        <v>0.27377363578619018</v>
      </c>
      <c r="S1694">
        <f>ABS(Table2[[#This Row],[Bias_WA]])</f>
        <v>1.2000000000000002</v>
      </c>
    </row>
    <row r="1695" spans="1:19" x14ac:dyDescent="0.2">
      <c r="A169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welzijnszorg2020220214</v>
      </c>
      <c r="B1695" t="s">
        <v>35</v>
      </c>
      <c r="C1695" s="3">
        <v>43922</v>
      </c>
      <c r="D1695" s="3">
        <v>44470</v>
      </c>
      <c r="E1695">
        <v>6</v>
      </c>
      <c r="F1695">
        <v>5.8260761904761891</v>
      </c>
      <c r="G1695">
        <v>7.5</v>
      </c>
      <c r="H1695">
        <v>1.6739238095238109</v>
      </c>
      <c r="I1695">
        <v>22.318984126984141</v>
      </c>
      <c r="J1695">
        <v>-1.6739238095238109</v>
      </c>
      <c r="K1695">
        <f>_xlfn.NORM.DIST(Table2[[#This Row],[Bias_RF]],AVERAGE(Table2[Bias_RF]),_xlfn.STDEV.P(Table2[Bias_RF]),FALSE)</f>
        <v>0.20710653181882904</v>
      </c>
      <c r="L1695">
        <f>VLOOKUP(Table2[[#This Row],[Key]],[1]!Table1[#Data],7,0)</f>
        <v>6.7042973998761397</v>
      </c>
      <c r="M1695">
        <f>VLOOKUP(Table2[[#This Row],[Key]],[1]!Table1[#Data],8,0)</f>
        <v>5.7666666666666604</v>
      </c>
      <c r="N1695">
        <f>Table2[[#This Row],[Auto Arima]]-Table2[[#This Row],[Actual]]</f>
        <v>-0.79570260012386029</v>
      </c>
      <c r="O1695">
        <f>_xlfn.NORM.DIST(Table2[[#This Row],[Bias_Arima]],AVERAGE(Table2[Bias_Arima]),_xlfn.STDEV.P(Table2[Bias_Arima]),FALSE)</f>
        <v>0.38527653950290747</v>
      </c>
      <c r="P1695">
        <f>Table2[[#This Row],[WA]]-Table2[[#This Row],[Actual]]</f>
        <v>-1.7333333333333396</v>
      </c>
      <c r="Q1695">
        <f>_xlfn.NORM.DIST(Table2[[#This Row],[Bias_WA]],AVERAGE(Table2[Bias_WA]),_xlfn.STDEV.P(Table2[Bias_WA]),FALSE)</f>
        <v>9.9863537992090079E-2</v>
      </c>
      <c r="R1695">
        <f>ABS(Table2[[#This Row],[Bias_Arima]])</f>
        <v>0.79570260012386029</v>
      </c>
      <c r="S1695">
        <f>ABS(Table2[[#This Row],[Bias_WA]])</f>
        <v>1.7333333333333396</v>
      </c>
    </row>
    <row r="1696" spans="1:19" x14ac:dyDescent="0.2">
      <c r="A169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welzijnszorg2020220221</v>
      </c>
      <c r="B1696" t="s">
        <v>35</v>
      </c>
      <c r="C1696" s="3">
        <v>43922</v>
      </c>
      <c r="D1696" s="3">
        <v>44562</v>
      </c>
      <c r="E1696">
        <v>7</v>
      </c>
      <c r="F1696">
        <v>5.7147428571428556</v>
      </c>
      <c r="G1696">
        <v>8.9</v>
      </c>
      <c r="H1696">
        <v>3.1852571428571439</v>
      </c>
      <c r="I1696">
        <v>35.789406099518473</v>
      </c>
      <c r="J1696">
        <v>-3.1852571428571439</v>
      </c>
      <c r="K1696">
        <f>_xlfn.NORM.DIST(Table2[[#This Row],[Bias_RF]],AVERAGE(Table2[Bias_RF]),_xlfn.STDEV.P(Table2[Bias_RF]),FALSE)</f>
        <v>1.3795616950121551E-3</v>
      </c>
      <c r="L1696">
        <f>VLOOKUP(Table2[[#This Row],[Key]],[1]!Table1[#Data],7,0)</f>
        <v>7.3393082300886299</v>
      </c>
      <c r="M1696">
        <f>VLOOKUP(Table2[[#This Row],[Key]],[1]!Table1[#Data],8,0)</f>
        <v>6.3999999999999897</v>
      </c>
      <c r="N1696">
        <f>Table2[[#This Row],[Auto Arima]]-Table2[[#This Row],[Actual]]</f>
        <v>-1.5606917699113705</v>
      </c>
      <c r="O1696">
        <f>_xlfn.NORM.DIST(Table2[[#This Row],[Bias_Arima]],AVERAGE(Table2[Bias_Arima]),_xlfn.STDEV.P(Table2[Bias_Arima]),FALSE)</f>
        <v>4.0775548367396622E-2</v>
      </c>
      <c r="P1696">
        <f>Table2[[#This Row],[WA]]-Table2[[#This Row],[Actual]]</f>
        <v>-2.5000000000000107</v>
      </c>
      <c r="Q1696">
        <f>_xlfn.NORM.DIST(Table2[[#This Row],[Bias_WA]],AVERAGE(Table2[Bias_WA]),_xlfn.STDEV.P(Table2[Bias_WA]),FALSE)</f>
        <v>2.5919085283479118E-3</v>
      </c>
      <c r="R1696">
        <f>ABS(Table2[[#This Row],[Bias_Arima]])</f>
        <v>1.5606917699113705</v>
      </c>
      <c r="S1696">
        <f>ABS(Table2[[#This Row],[Bias_WA]])</f>
        <v>2.5000000000000107</v>
      </c>
    </row>
    <row r="1697" spans="1:19" x14ac:dyDescent="0.2">
      <c r="A169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welzijnszorg2020220222</v>
      </c>
      <c r="B1697" t="s">
        <v>35</v>
      </c>
      <c r="C1697" s="3">
        <v>43922</v>
      </c>
      <c r="D1697" s="3">
        <v>44652</v>
      </c>
      <c r="E1697">
        <v>8</v>
      </c>
      <c r="F1697">
        <v>5.7147428571428556</v>
      </c>
      <c r="G1697">
        <v>7.5</v>
      </c>
      <c r="H1697">
        <v>1.785257142857144</v>
      </c>
      <c r="I1697">
        <v>23.803428571428579</v>
      </c>
      <c r="J1697">
        <v>-1.785257142857144</v>
      </c>
      <c r="K1697">
        <f>_xlfn.NORM.DIST(Table2[[#This Row],[Bias_RF]],AVERAGE(Table2[Bias_RF]),_xlfn.STDEV.P(Table2[Bias_RF]),FALSE)</f>
        <v>0.16563288579128194</v>
      </c>
      <c r="L1697">
        <f>VLOOKUP(Table2[[#This Row],[Key]],[1]!Table1[#Data],7,0)</f>
        <v>6.8419757391591203</v>
      </c>
      <c r="M1697">
        <f>VLOOKUP(Table2[[#This Row],[Key]],[1]!Table1[#Data],8,0)</f>
        <v>5.7333333333333298</v>
      </c>
      <c r="N1697">
        <f>Table2[[#This Row],[Auto Arima]]-Table2[[#This Row],[Actual]]</f>
        <v>-0.65802426084087973</v>
      </c>
      <c r="O1697">
        <f>_xlfn.NORM.DIST(Table2[[#This Row],[Bias_Arima]],AVERAGE(Table2[Bias_Arima]),_xlfn.STDEV.P(Table2[Bias_Arima]),FALSE)</f>
        <v>0.48161186179838988</v>
      </c>
      <c r="P1697">
        <f>Table2[[#This Row],[WA]]-Table2[[#This Row],[Actual]]</f>
        <v>-1.7666666666666702</v>
      </c>
      <c r="Q1697">
        <f>_xlfn.NORM.DIST(Table2[[#This Row],[Bias_WA]],AVERAGE(Table2[Bias_WA]),_xlfn.STDEV.P(Table2[Bias_WA]),FALSE)</f>
        <v>8.8590689403675912E-2</v>
      </c>
      <c r="R1697">
        <f>ABS(Table2[[#This Row],[Bias_Arima]])</f>
        <v>0.65802426084087973</v>
      </c>
      <c r="S1697">
        <f>ABS(Table2[[#This Row],[Bias_WA]])</f>
        <v>1.7666666666666702</v>
      </c>
    </row>
    <row r="1698" spans="1:19" x14ac:dyDescent="0.2">
      <c r="A169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welzijnszorg2020320204</v>
      </c>
      <c r="B1698" t="s">
        <v>35</v>
      </c>
      <c r="C1698" s="3">
        <v>44013</v>
      </c>
      <c r="D1698" s="3">
        <v>44105</v>
      </c>
      <c r="E1698">
        <v>1</v>
      </c>
      <c r="F1698">
        <v>5.9423500000000002</v>
      </c>
      <c r="G1698">
        <v>6.9</v>
      </c>
      <c r="H1698">
        <v>0.95765000000000011</v>
      </c>
      <c r="I1698">
        <v>13.87898550724638</v>
      </c>
      <c r="J1698">
        <v>-0.95765000000000011</v>
      </c>
      <c r="K1698">
        <f>_xlfn.NORM.DIST(Table2[[#This Row],[Bias_RF]],AVERAGE(Table2[Bias_RF]),_xlfn.STDEV.P(Table2[Bias_RF]),FALSE)</f>
        <v>0.50104863847411907</v>
      </c>
      <c r="L1698">
        <f>VLOOKUP(Table2[[#This Row],[Key]],[1]!Table1[#Data],7,0)</f>
        <v>6.43085521061845</v>
      </c>
      <c r="M1698">
        <f>VLOOKUP(Table2[[#This Row],[Key]],[1]!Table1[#Data],8,0)</f>
        <v>5.7666666666666604</v>
      </c>
      <c r="N1698">
        <f>Table2[[#This Row],[Auto Arima]]-Table2[[#This Row],[Actual]]</f>
        <v>-0.46914478938155035</v>
      </c>
      <c r="O1698">
        <f>_xlfn.NORM.DIST(Table2[[#This Row],[Bias_Arima]],AVERAGE(Table2[Bias_Arima]),_xlfn.STDEV.P(Table2[Bias_Arima]),FALSE)</f>
        <v>0.59792759814691965</v>
      </c>
      <c r="P1698">
        <f>Table2[[#This Row],[WA]]-Table2[[#This Row],[Actual]]</f>
        <v>-1.13333333333334</v>
      </c>
      <c r="Q1698">
        <f>_xlfn.NORM.DIST(Table2[[#This Row],[Bias_WA]],AVERAGE(Table2[Bias_WA]),_xlfn.STDEV.P(Table2[Bias_WA]),FALSE)</f>
        <v>0.47052942526408204</v>
      </c>
      <c r="R1698">
        <f>ABS(Table2[[#This Row],[Bias_Arima]])</f>
        <v>0.46914478938155035</v>
      </c>
      <c r="S1698">
        <f>ABS(Table2[[#This Row],[Bias_WA]])</f>
        <v>1.13333333333334</v>
      </c>
    </row>
    <row r="1699" spans="1:19" x14ac:dyDescent="0.2">
      <c r="A169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welzijnszorg2020320211</v>
      </c>
      <c r="B1699" t="s">
        <v>35</v>
      </c>
      <c r="C1699" s="3">
        <v>44013</v>
      </c>
      <c r="D1699" s="3">
        <v>44197</v>
      </c>
      <c r="E1699">
        <v>2</v>
      </c>
      <c r="F1699">
        <v>5.9423500000000002</v>
      </c>
      <c r="G1699">
        <v>6.8</v>
      </c>
      <c r="H1699">
        <v>0.85764999999999958</v>
      </c>
      <c r="I1699">
        <v>12.61249999999999</v>
      </c>
      <c r="J1699">
        <v>-0.85764999999999958</v>
      </c>
      <c r="K1699">
        <f>_xlfn.NORM.DIST(Table2[[#This Row],[Bias_RF]],AVERAGE(Table2[Bias_RF]),_xlfn.STDEV.P(Table2[Bias_RF]),FALSE)</f>
        <v>0.52517708952386</v>
      </c>
      <c r="L1699">
        <f>VLOOKUP(Table2[[#This Row],[Key]],[1]!Table1[#Data],7,0)</f>
        <v>6.7892943609225798</v>
      </c>
      <c r="M1699">
        <f>VLOOKUP(Table2[[#This Row],[Key]],[1]!Table1[#Data],8,0)</f>
        <v>6.3999999999999897</v>
      </c>
      <c r="N1699">
        <f>Table2[[#This Row],[Auto Arima]]-Table2[[#This Row],[Actual]]</f>
        <v>-1.0705639077420059E-2</v>
      </c>
      <c r="O1699">
        <f>_xlfn.NORM.DIST(Table2[[#This Row],[Bias_Arima]],AVERAGE(Table2[Bias_Arima]),_xlfn.STDEV.P(Table2[Bias_Arima]),FALSE)</f>
        <v>0.65608002028176315</v>
      </c>
      <c r="P1699">
        <f>Table2[[#This Row],[WA]]-Table2[[#This Row],[Actual]]</f>
        <v>-0.40000000000001013</v>
      </c>
      <c r="Q1699">
        <f>_xlfn.NORM.DIST(Table2[[#This Row],[Bias_WA]],AVERAGE(Table2[Bias_WA]),_xlfn.STDEV.P(Table2[Bias_WA]),FALSE)</f>
        <v>0.65800002201620922</v>
      </c>
      <c r="R1699">
        <f>ABS(Table2[[#This Row],[Bias_Arima]])</f>
        <v>1.0705639077420059E-2</v>
      </c>
      <c r="S1699">
        <f>ABS(Table2[[#This Row],[Bias_WA]])</f>
        <v>0.40000000000001013</v>
      </c>
    </row>
    <row r="1700" spans="1:19" x14ac:dyDescent="0.2">
      <c r="A170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welzijnszorg2020320212</v>
      </c>
      <c r="B1700" t="s">
        <v>35</v>
      </c>
      <c r="C1700" s="3">
        <v>44013</v>
      </c>
      <c r="D1700" s="3">
        <v>44287</v>
      </c>
      <c r="E1700">
        <v>3</v>
      </c>
      <c r="F1700">
        <v>5.9423500000000002</v>
      </c>
      <c r="G1700">
        <v>6.5</v>
      </c>
      <c r="H1700">
        <v>0.55764999999999976</v>
      </c>
      <c r="I1700">
        <v>8.5792307692307652</v>
      </c>
      <c r="J1700">
        <v>-0.55764999999999976</v>
      </c>
      <c r="K1700">
        <f>_xlfn.NORM.DIST(Table2[[#This Row],[Bias_RF]],AVERAGE(Table2[Bias_RF]),_xlfn.STDEV.P(Table2[Bias_RF]),FALSE)</f>
        <v>0.54058365020286647</v>
      </c>
      <c r="L1700">
        <f>VLOOKUP(Table2[[#This Row],[Key]],[1]!Table1[#Data],7,0)</f>
        <v>6.5304204388695499</v>
      </c>
      <c r="M1700">
        <f>VLOOKUP(Table2[[#This Row],[Key]],[1]!Table1[#Data],8,0)</f>
        <v>5.7333333333333298</v>
      </c>
      <c r="N1700">
        <f>Table2[[#This Row],[Auto Arima]]-Table2[[#This Row],[Actual]]</f>
        <v>3.0420438869549926E-2</v>
      </c>
      <c r="O1700">
        <f>_xlfn.NORM.DIST(Table2[[#This Row],[Bias_Arima]],AVERAGE(Table2[Bias_Arima]),_xlfn.STDEV.P(Table2[Bias_Arima]),FALSE)</f>
        <v>0.64206068332900745</v>
      </c>
      <c r="P1700">
        <f>Table2[[#This Row],[WA]]-Table2[[#This Row],[Actual]]</f>
        <v>-0.76666666666667016</v>
      </c>
      <c r="Q1700">
        <f>_xlfn.NORM.DIST(Table2[[#This Row],[Bias_WA]],AVERAGE(Table2[Bias_WA]),_xlfn.STDEV.P(Table2[Bias_WA]),FALSE)</f>
        <v>0.68946556572687312</v>
      </c>
      <c r="R1700">
        <f>ABS(Table2[[#This Row],[Bias_Arima]])</f>
        <v>3.0420438869549926E-2</v>
      </c>
      <c r="S1700">
        <f>ABS(Table2[[#This Row],[Bias_WA]])</f>
        <v>0.76666666666667016</v>
      </c>
    </row>
    <row r="1701" spans="1:19" x14ac:dyDescent="0.2">
      <c r="A170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welzijnszorg2020320213</v>
      </c>
      <c r="B1701" t="s">
        <v>35</v>
      </c>
      <c r="C1701" s="3">
        <v>44013</v>
      </c>
      <c r="D1701" s="3">
        <v>44378</v>
      </c>
      <c r="E1701">
        <v>4</v>
      </c>
      <c r="F1701">
        <v>5.9423500000000002</v>
      </c>
      <c r="G1701">
        <v>6.3</v>
      </c>
      <c r="H1701">
        <v>0.35764999999999958</v>
      </c>
      <c r="I1701">
        <v>5.676984126984121</v>
      </c>
      <c r="J1701">
        <v>-0.35764999999999958</v>
      </c>
      <c r="K1701">
        <f>_xlfn.NORM.DIST(Table2[[#This Row],[Bias_RF]],AVERAGE(Table2[Bias_RF]),_xlfn.STDEV.P(Table2[Bias_RF]),FALSE)</f>
        <v>0.5019192978352639</v>
      </c>
      <c r="L1701">
        <f>VLOOKUP(Table2[[#This Row],[Key]],[1]!Table1[#Data],7,0)</f>
        <v>6.1596400140216199</v>
      </c>
      <c r="M1701">
        <f>VLOOKUP(Table2[[#This Row],[Key]],[1]!Table1[#Data],8,0)</f>
        <v>5.43333333333333</v>
      </c>
      <c r="N1701">
        <f>Table2[[#This Row],[Auto Arima]]-Table2[[#This Row],[Actual]]</f>
        <v>-0.14035998597837995</v>
      </c>
      <c r="O1701">
        <f>_xlfn.NORM.DIST(Table2[[#This Row],[Bias_Arima]],AVERAGE(Table2[Bias_Arima]),_xlfn.STDEV.P(Table2[Bias_Arima]),FALSE)</f>
        <v>0.68002271475745613</v>
      </c>
      <c r="P1701">
        <f>Table2[[#This Row],[WA]]-Table2[[#This Row],[Actual]]</f>
        <v>-0.8666666666666698</v>
      </c>
      <c r="Q1701">
        <f>_xlfn.NORM.DIST(Table2[[#This Row],[Bias_WA]],AVERAGE(Table2[Bias_WA]),_xlfn.STDEV.P(Table2[Bias_WA]),FALSE)</f>
        <v>0.64822748887047821</v>
      </c>
      <c r="R1701">
        <f>ABS(Table2[[#This Row],[Bias_Arima]])</f>
        <v>0.14035998597837995</v>
      </c>
      <c r="S1701">
        <f>ABS(Table2[[#This Row],[Bias_WA]])</f>
        <v>0.8666666666666698</v>
      </c>
    </row>
    <row r="1702" spans="1:19" x14ac:dyDescent="0.2">
      <c r="A170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welzijnszorg2020320214</v>
      </c>
      <c r="B1702" t="s">
        <v>35</v>
      </c>
      <c r="C1702" s="3">
        <v>44013</v>
      </c>
      <c r="D1702" s="3">
        <v>44470</v>
      </c>
      <c r="E1702">
        <v>5</v>
      </c>
      <c r="F1702">
        <v>5.9423500000000002</v>
      </c>
      <c r="G1702">
        <v>7.5</v>
      </c>
      <c r="H1702">
        <v>1.55765</v>
      </c>
      <c r="I1702">
        <v>20.768666666666661</v>
      </c>
      <c r="J1702">
        <v>-1.55765</v>
      </c>
      <c r="K1702">
        <f>_xlfn.NORM.DIST(Table2[[#This Row],[Bias_RF]],AVERAGE(Table2[Bias_RF]),_xlfn.STDEV.P(Table2[Bias_RF]),FALSE)</f>
        <v>0.25515421240871794</v>
      </c>
      <c r="L1702">
        <f>VLOOKUP(Table2[[#This Row],[Key]],[1]!Table1[#Data],7,0)</f>
        <v>6.8373354061369502</v>
      </c>
      <c r="M1702">
        <f>VLOOKUP(Table2[[#This Row],[Key]],[1]!Table1[#Data],8,0)</f>
        <v>5.7666666666666604</v>
      </c>
      <c r="N1702">
        <f>Table2[[#This Row],[Auto Arima]]-Table2[[#This Row],[Actual]]</f>
        <v>-0.66266459386304977</v>
      </c>
      <c r="O1702">
        <f>_xlfn.NORM.DIST(Table2[[#This Row],[Bias_Arima]],AVERAGE(Table2[Bias_Arima]),_xlfn.STDEV.P(Table2[Bias_Arima]),FALSE)</f>
        <v>0.47843279113789788</v>
      </c>
      <c r="P1702">
        <f>Table2[[#This Row],[WA]]-Table2[[#This Row],[Actual]]</f>
        <v>-1.7333333333333396</v>
      </c>
      <c r="Q1702">
        <f>_xlfn.NORM.DIST(Table2[[#This Row],[Bias_WA]],AVERAGE(Table2[Bias_WA]),_xlfn.STDEV.P(Table2[Bias_WA]),FALSE)</f>
        <v>9.9863537992090079E-2</v>
      </c>
      <c r="R1702">
        <f>ABS(Table2[[#This Row],[Bias_Arima]])</f>
        <v>0.66266459386304977</v>
      </c>
      <c r="S1702">
        <f>ABS(Table2[[#This Row],[Bias_WA]])</f>
        <v>1.7333333333333396</v>
      </c>
    </row>
    <row r="1703" spans="1:19" x14ac:dyDescent="0.2">
      <c r="A170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welzijnszorg2020320221</v>
      </c>
      <c r="B1703" t="s">
        <v>35</v>
      </c>
      <c r="C1703" s="3">
        <v>44013</v>
      </c>
      <c r="D1703" s="3">
        <v>44562</v>
      </c>
      <c r="E1703">
        <v>6</v>
      </c>
      <c r="F1703">
        <v>5.7887023809523814</v>
      </c>
      <c r="G1703">
        <v>8.9</v>
      </c>
      <c r="H1703">
        <v>3.1112976190476198</v>
      </c>
      <c r="I1703">
        <v>34.958400214018198</v>
      </c>
      <c r="J1703">
        <v>-3.1112976190476198</v>
      </c>
      <c r="K1703">
        <f>_xlfn.NORM.DIST(Table2[[#This Row],[Bias_RF]],AVERAGE(Table2[Bias_RF]),_xlfn.STDEV.P(Table2[Bias_RF]),FALSE)</f>
        <v>1.9472003315168193E-3</v>
      </c>
      <c r="L1703">
        <f>VLOOKUP(Table2[[#This Row],[Key]],[1]!Table1[#Data],7,0)</f>
        <v>7.4874340915534896</v>
      </c>
      <c r="M1703">
        <f>VLOOKUP(Table2[[#This Row],[Key]],[1]!Table1[#Data],8,0)</f>
        <v>6.3999999999999897</v>
      </c>
      <c r="N1703">
        <f>Table2[[#This Row],[Auto Arima]]-Table2[[#This Row],[Actual]]</f>
        <v>-1.4125659084465108</v>
      </c>
      <c r="O1703">
        <f>_xlfn.NORM.DIST(Table2[[#This Row],[Bias_Arima]],AVERAGE(Table2[Bias_Arima]),_xlfn.STDEV.P(Table2[Bias_Arima]),FALSE)</f>
        <v>7.1955630396556461E-2</v>
      </c>
      <c r="P1703">
        <f>Table2[[#This Row],[WA]]-Table2[[#This Row],[Actual]]</f>
        <v>-2.5000000000000107</v>
      </c>
      <c r="Q1703">
        <f>_xlfn.NORM.DIST(Table2[[#This Row],[Bias_WA]],AVERAGE(Table2[Bias_WA]),_xlfn.STDEV.P(Table2[Bias_WA]),FALSE)</f>
        <v>2.5919085283479118E-3</v>
      </c>
      <c r="R1703">
        <f>ABS(Table2[[#This Row],[Bias_Arima]])</f>
        <v>1.4125659084465108</v>
      </c>
      <c r="S1703">
        <f>ABS(Table2[[#This Row],[Bias_WA]])</f>
        <v>2.5000000000000107</v>
      </c>
    </row>
    <row r="1704" spans="1:19" x14ac:dyDescent="0.2">
      <c r="A170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welzijnszorg2020320222</v>
      </c>
      <c r="B1704" t="s">
        <v>35</v>
      </c>
      <c r="C1704" s="3">
        <v>44013</v>
      </c>
      <c r="D1704" s="3">
        <v>44652</v>
      </c>
      <c r="E1704">
        <v>7</v>
      </c>
      <c r="F1704">
        <v>5.7887023809523814</v>
      </c>
      <c r="G1704">
        <v>7.5</v>
      </c>
      <c r="H1704">
        <v>1.711297619047619</v>
      </c>
      <c r="I1704">
        <v>22.817301587301589</v>
      </c>
      <c r="J1704">
        <v>-1.711297619047619</v>
      </c>
      <c r="K1704">
        <f>_xlfn.NORM.DIST(Table2[[#This Row],[Bias_RF]],AVERAGE(Table2[Bias_RF]),_xlfn.STDEV.P(Table2[Bias_RF]),FALSE)</f>
        <v>0.19263623761708468</v>
      </c>
      <c r="L1704">
        <f>VLOOKUP(Table2[[#This Row],[Key]],[1]!Table1[#Data],7,0)</f>
        <v>6.9822581016290401</v>
      </c>
      <c r="M1704">
        <f>VLOOKUP(Table2[[#This Row],[Key]],[1]!Table1[#Data],8,0)</f>
        <v>5.7333333333333298</v>
      </c>
      <c r="N1704">
        <f>Table2[[#This Row],[Auto Arima]]-Table2[[#This Row],[Actual]]</f>
        <v>-0.51774189837095985</v>
      </c>
      <c r="O1704">
        <f>_xlfn.NORM.DIST(Table2[[#This Row],[Bias_Arima]],AVERAGE(Table2[Bias_Arima]),_xlfn.STDEV.P(Table2[Bias_Arima]),FALSE)</f>
        <v>0.57120010213835037</v>
      </c>
      <c r="P1704">
        <f>Table2[[#This Row],[WA]]-Table2[[#This Row],[Actual]]</f>
        <v>-1.7666666666666702</v>
      </c>
      <c r="Q1704">
        <f>_xlfn.NORM.DIST(Table2[[#This Row],[Bias_WA]],AVERAGE(Table2[Bias_WA]),_xlfn.STDEV.P(Table2[Bias_WA]),FALSE)</f>
        <v>8.8590689403675912E-2</v>
      </c>
      <c r="R1704">
        <f>ABS(Table2[[#This Row],[Bias_Arima]])</f>
        <v>0.51774189837095985</v>
      </c>
      <c r="S1704">
        <f>ABS(Table2[[#This Row],[Bias_WA]])</f>
        <v>1.7666666666666702</v>
      </c>
    </row>
    <row r="1705" spans="1:19" x14ac:dyDescent="0.2">
      <c r="A170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welzijnszorg2020320223</v>
      </c>
      <c r="B1705" t="s">
        <v>35</v>
      </c>
      <c r="C1705" s="3">
        <v>44013</v>
      </c>
      <c r="D1705" s="3">
        <v>44743</v>
      </c>
      <c r="E1705">
        <v>8</v>
      </c>
      <c r="F1705">
        <v>5.7887023809523814</v>
      </c>
      <c r="G1705">
        <v>7.1</v>
      </c>
      <c r="H1705">
        <v>1.3112976190476191</v>
      </c>
      <c r="I1705">
        <v>18.468980549966471</v>
      </c>
      <c r="J1705">
        <v>-1.3112976190476191</v>
      </c>
      <c r="K1705">
        <f>_xlfn.NORM.DIST(Table2[[#This Row],[Bias_RF]],AVERAGE(Table2[Bias_RF]),_xlfn.STDEV.P(Table2[Bias_RF]),FALSE)</f>
        <v>0.36518117401472877</v>
      </c>
      <c r="L1705">
        <f>VLOOKUP(Table2[[#This Row],[Key]],[1]!Table1[#Data],7,0)</f>
        <v>6.7573074443373198</v>
      </c>
      <c r="M1705">
        <f>VLOOKUP(Table2[[#This Row],[Key]],[1]!Table1[#Data],8,0)</f>
        <v>5.43333333333333</v>
      </c>
      <c r="N1705">
        <f>Table2[[#This Row],[Auto Arima]]-Table2[[#This Row],[Actual]]</f>
        <v>-0.34269255566267987</v>
      </c>
      <c r="O1705">
        <f>_xlfn.NORM.DIST(Table2[[#This Row],[Bias_Arima]],AVERAGE(Table2[Bias_Arima]),_xlfn.STDEV.P(Table2[Bias_Arima]),FALSE)</f>
        <v>0.65211396070136796</v>
      </c>
      <c r="P1705">
        <f>Table2[[#This Row],[WA]]-Table2[[#This Row],[Actual]]</f>
        <v>-1.6666666666666696</v>
      </c>
      <c r="Q1705">
        <f>_xlfn.NORM.DIST(Table2[[#This Row],[Bias_WA]],AVERAGE(Table2[Bias_WA]),_xlfn.STDEV.P(Table2[Bias_WA]),FALSE)</f>
        <v>0.12555321678925288</v>
      </c>
      <c r="R1705">
        <f>ABS(Table2[[#This Row],[Bias_Arima]])</f>
        <v>0.34269255566267987</v>
      </c>
      <c r="S1705">
        <f>ABS(Table2[[#This Row],[Bias_WA]])</f>
        <v>1.6666666666666696</v>
      </c>
    </row>
    <row r="1706" spans="1:19" x14ac:dyDescent="0.2">
      <c r="A170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welzijnszorg2020420211</v>
      </c>
      <c r="B1706" t="s">
        <v>35</v>
      </c>
      <c r="C1706" s="3">
        <v>44105</v>
      </c>
      <c r="D1706" s="3">
        <v>44197</v>
      </c>
      <c r="E1706">
        <v>1</v>
      </c>
      <c r="F1706">
        <v>6.2538321428571439</v>
      </c>
      <c r="G1706">
        <v>6.8</v>
      </c>
      <c r="H1706">
        <v>0.54616785714285587</v>
      </c>
      <c r="I1706">
        <v>8.0318802521008212</v>
      </c>
      <c r="J1706">
        <v>-0.54616785714285587</v>
      </c>
      <c r="K1706">
        <f>_xlfn.NORM.DIST(Table2[[#This Row],[Bias_RF]],AVERAGE(Table2[Bias_RF]),_xlfn.STDEV.P(Table2[Bias_RF]),FALSE)</f>
        <v>0.53937578901862171</v>
      </c>
      <c r="L1706">
        <f>VLOOKUP(Table2[[#This Row],[Key]],[1]!Table1[#Data],7,0)</f>
        <v>7.2584391034377598</v>
      </c>
      <c r="M1706">
        <f>VLOOKUP(Table2[[#This Row],[Key]],[1]!Table1[#Data],8,0)</f>
        <v>6.3999999999999897</v>
      </c>
      <c r="N1706">
        <f>Table2[[#This Row],[Auto Arima]]-Table2[[#This Row],[Actual]]</f>
        <v>0.45843910343775995</v>
      </c>
      <c r="O1706">
        <f>_xlfn.NORM.DIST(Table2[[#This Row],[Bias_Arima]],AVERAGE(Table2[Bias_Arima]),_xlfn.STDEV.P(Table2[Bias_Arima]),FALSE)</f>
        <v>0.38275399505540464</v>
      </c>
      <c r="P1706">
        <f>Table2[[#This Row],[WA]]-Table2[[#This Row],[Actual]]</f>
        <v>-0.40000000000001013</v>
      </c>
      <c r="Q1706">
        <f>_xlfn.NORM.DIST(Table2[[#This Row],[Bias_WA]],AVERAGE(Table2[Bias_WA]),_xlfn.STDEV.P(Table2[Bias_WA]),FALSE)</f>
        <v>0.65800002201620922</v>
      </c>
      <c r="R1706">
        <f>ABS(Table2[[#This Row],[Bias_Arima]])</f>
        <v>0.45843910343775995</v>
      </c>
      <c r="S1706">
        <f>ABS(Table2[[#This Row],[Bias_WA]])</f>
        <v>0.40000000000001013</v>
      </c>
    </row>
    <row r="1707" spans="1:19" x14ac:dyDescent="0.2">
      <c r="A170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welzijnszorg2020420212</v>
      </c>
      <c r="B1707" t="s">
        <v>35</v>
      </c>
      <c r="C1707" s="3">
        <v>44105</v>
      </c>
      <c r="D1707" s="3">
        <v>44287</v>
      </c>
      <c r="E1707">
        <v>2</v>
      </c>
      <c r="F1707">
        <v>6.2538321428571439</v>
      </c>
      <c r="G1707">
        <v>6.5</v>
      </c>
      <c r="H1707">
        <v>0.24616785714285611</v>
      </c>
      <c r="I1707">
        <v>3.787197802197785</v>
      </c>
      <c r="J1707">
        <v>-0.24616785714285611</v>
      </c>
      <c r="K1707">
        <f>_xlfn.NORM.DIST(Table2[[#This Row],[Bias_RF]],AVERAGE(Table2[Bias_RF]),_xlfn.STDEV.P(Table2[Bias_RF]),FALSE)</f>
        <v>0.46619833560176999</v>
      </c>
      <c r="L1707">
        <f>VLOOKUP(Table2[[#This Row],[Key]],[1]!Table1[#Data],7,0)</f>
        <v>6.99956519299388</v>
      </c>
      <c r="M1707">
        <f>VLOOKUP(Table2[[#This Row],[Key]],[1]!Table1[#Data],8,0)</f>
        <v>5.7333333333333298</v>
      </c>
      <c r="N1707">
        <f>Table2[[#This Row],[Auto Arima]]-Table2[[#This Row],[Actual]]</f>
        <v>0.49956519299388003</v>
      </c>
      <c r="O1707">
        <f>_xlfn.NORM.DIST(Table2[[#This Row],[Bias_Arima]],AVERAGE(Table2[Bias_Arima]),_xlfn.STDEV.P(Table2[Bias_Arima]),FALSE)</f>
        <v>0.35410197476336464</v>
      </c>
      <c r="P1707">
        <f>Table2[[#This Row],[WA]]-Table2[[#This Row],[Actual]]</f>
        <v>-0.76666666666667016</v>
      </c>
      <c r="Q1707">
        <f>_xlfn.NORM.DIST(Table2[[#This Row],[Bias_WA]],AVERAGE(Table2[Bias_WA]),_xlfn.STDEV.P(Table2[Bias_WA]),FALSE)</f>
        <v>0.68946556572687312</v>
      </c>
      <c r="R1707">
        <f>ABS(Table2[[#This Row],[Bias_Arima]])</f>
        <v>0.49956519299388003</v>
      </c>
      <c r="S1707">
        <f>ABS(Table2[[#This Row],[Bias_WA]])</f>
        <v>0.76666666666667016</v>
      </c>
    </row>
    <row r="1708" spans="1:19" x14ac:dyDescent="0.2">
      <c r="A170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welzijnszorg2020420213</v>
      </c>
      <c r="B1708" t="s">
        <v>35</v>
      </c>
      <c r="C1708" s="3">
        <v>44105</v>
      </c>
      <c r="D1708" s="3">
        <v>44378</v>
      </c>
      <c r="E1708">
        <v>3</v>
      </c>
      <c r="F1708">
        <v>6.2538321428571439</v>
      </c>
      <c r="G1708">
        <v>6.3</v>
      </c>
      <c r="H1708">
        <v>4.6167857142855873E-2</v>
      </c>
      <c r="I1708">
        <v>0.73282312925168047</v>
      </c>
      <c r="J1708">
        <v>-4.6167857142855873E-2</v>
      </c>
      <c r="K1708">
        <f>_xlfn.NORM.DIST(Table2[[#This Row],[Bias_RF]],AVERAGE(Table2[Bias_RF]),_xlfn.STDEV.P(Table2[Bias_RF]),FALSE)</f>
        <v>0.3852622559013012</v>
      </c>
      <c r="L1708">
        <f>VLOOKUP(Table2[[#This Row],[Key]],[1]!Table1[#Data],7,0)</f>
        <v>6.6287847766608996</v>
      </c>
      <c r="M1708">
        <f>VLOOKUP(Table2[[#This Row],[Key]],[1]!Table1[#Data],8,0)</f>
        <v>5.43333333333333</v>
      </c>
      <c r="N1708">
        <f>Table2[[#This Row],[Auto Arima]]-Table2[[#This Row],[Actual]]</f>
        <v>0.32878477666089978</v>
      </c>
      <c r="O1708">
        <f>_xlfn.NORM.DIST(Table2[[#This Row],[Bias_Arima]],AVERAGE(Table2[Bias_Arima]),_xlfn.STDEV.P(Table2[Bias_Arima]),FALSE)</f>
        <v>0.47363465048498915</v>
      </c>
      <c r="P1708">
        <f>Table2[[#This Row],[WA]]-Table2[[#This Row],[Actual]]</f>
        <v>-0.8666666666666698</v>
      </c>
      <c r="Q1708">
        <f>_xlfn.NORM.DIST(Table2[[#This Row],[Bias_WA]],AVERAGE(Table2[Bias_WA]),_xlfn.STDEV.P(Table2[Bias_WA]),FALSE)</f>
        <v>0.64822748887047821</v>
      </c>
      <c r="R1708">
        <f>ABS(Table2[[#This Row],[Bias_Arima]])</f>
        <v>0.32878477666089978</v>
      </c>
      <c r="S1708">
        <f>ABS(Table2[[#This Row],[Bias_WA]])</f>
        <v>0.8666666666666698</v>
      </c>
    </row>
    <row r="1709" spans="1:19" x14ac:dyDescent="0.2">
      <c r="A170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welzijnszorg2020420214</v>
      </c>
      <c r="B1709" t="s">
        <v>35</v>
      </c>
      <c r="C1709" s="3">
        <v>44105</v>
      </c>
      <c r="D1709" s="3">
        <v>44470</v>
      </c>
      <c r="E1709">
        <v>4</v>
      </c>
      <c r="F1709">
        <v>6.2538321428571439</v>
      </c>
      <c r="G1709">
        <v>7.5</v>
      </c>
      <c r="H1709">
        <v>1.2461678571428561</v>
      </c>
      <c r="I1709">
        <v>16.61557142857141</v>
      </c>
      <c r="J1709">
        <v>-1.2461678571428561</v>
      </c>
      <c r="K1709">
        <f>_xlfn.NORM.DIST(Table2[[#This Row],[Bias_RF]],AVERAGE(Table2[Bias_RF]),_xlfn.STDEV.P(Table2[Bias_RF]),FALSE)</f>
        <v>0.39394606648025982</v>
      </c>
      <c r="L1709">
        <f>VLOOKUP(Table2[[#This Row],[Key]],[1]!Table1[#Data],7,0)</f>
        <v>7.5104561016959996</v>
      </c>
      <c r="M1709">
        <f>VLOOKUP(Table2[[#This Row],[Key]],[1]!Table1[#Data],8,0)</f>
        <v>6.2</v>
      </c>
      <c r="N1709">
        <f>Table2[[#This Row],[Auto Arima]]-Table2[[#This Row],[Actual]]</f>
        <v>1.0456101695999642E-2</v>
      </c>
      <c r="O1709">
        <f>_xlfn.NORM.DIST(Table2[[#This Row],[Bias_Arima]],AVERAGE(Table2[Bias_Arima]),_xlfn.STDEV.P(Table2[Bias_Arima]),FALSE)</f>
        <v>0.64922784880499484</v>
      </c>
      <c r="P1709">
        <f>Table2[[#This Row],[WA]]-Table2[[#This Row],[Actual]]</f>
        <v>-1.2999999999999998</v>
      </c>
      <c r="Q1709">
        <f>_xlfn.NORM.DIST(Table2[[#This Row],[Bias_WA]],AVERAGE(Table2[Bias_WA]),_xlfn.STDEV.P(Table2[Bias_WA]),FALSE)</f>
        <v>0.34324809287690528</v>
      </c>
      <c r="R1709">
        <f>ABS(Table2[[#This Row],[Bias_Arima]])</f>
        <v>1.0456101695999642E-2</v>
      </c>
      <c r="S1709">
        <f>ABS(Table2[[#This Row],[Bias_WA]])</f>
        <v>1.2999999999999998</v>
      </c>
    </row>
    <row r="1710" spans="1:19" x14ac:dyDescent="0.2">
      <c r="A171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welzijnszorg2020420221</v>
      </c>
      <c r="B1710" t="s">
        <v>35</v>
      </c>
      <c r="C1710" s="3">
        <v>44105</v>
      </c>
      <c r="D1710" s="3">
        <v>44562</v>
      </c>
      <c r="E1710">
        <v>5</v>
      </c>
      <c r="F1710">
        <v>5.9534924603174604</v>
      </c>
      <c r="G1710">
        <v>8.9</v>
      </c>
      <c r="H1710">
        <v>2.94650753968254</v>
      </c>
      <c r="I1710">
        <v>33.106826288567873</v>
      </c>
      <c r="J1710">
        <v>-2.94650753968254</v>
      </c>
      <c r="K1710">
        <f>_xlfn.NORM.DIST(Table2[[#This Row],[Bias_RF]],AVERAGE(Table2[Bias_RF]),_xlfn.STDEV.P(Table2[Bias_RF]),FALSE)</f>
        <v>4.0449890912389128E-3</v>
      </c>
      <c r="L1710">
        <f>VLOOKUP(Table2[[#This Row],[Key]],[1]!Table1[#Data],7,0)</f>
        <v>8.16055476572358</v>
      </c>
      <c r="M1710">
        <f>VLOOKUP(Table2[[#This Row],[Key]],[1]!Table1[#Data],8,0)</f>
        <v>6.3999999999999897</v>
      </c>
      <c r="N1710">
        <f>Table2[[#This Row],[Auto Arima]]-Table2[[#This Row],[Actual]]</f>
        <v>-0.73944523427642039</v>
      </c>
      <c r="O1710">
        <f>_xlfn.NORM.DIST(Table2[[#This Row],[Bias_Arima]],AVERAGE(Table2[Bias_Arima]),_xlfn.STDEV.P(Table2[Bias_Arima]),FALSE)</f>
        <v>0.42488850391111865</v>
      </c>
      <c r="P1710">
        <f>Table2[[#This Row],[WA]]-Table2[[#This Row],[Actual]]</f>
        <v>-2.5000000000000107</v>
      </c>
      <c r="Q1710">
        <f>_xlfn.NORM.DIST(Table2[[#This Row],[Bias_WA]],AVERAGE(Table2[Bias_WA]),_xlfn.STDEV.P(Table2[Bias_WA]),FALSE)</f>
        <v>2.5919085283479118E-3</v>
      </c>
      <c r="R1710">
        <f>ABS(Table2[[#This Row],[Bias_Arima]])</f>
        <v>0.73944523427642039</v>
      </c>
      <c r="S1710">
        <f>ABS(Table2[[#This Row],[Bias_WA]])</f>
        <v>2.5000000000000107</v>
      </c>
    </row>
    <row r="1711" spans="1:19" x14ac:dyDescent="0.2">
      <c r="A171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welzijnszorg2020420222</v>
      </c>
      <c r="B1711" t="s">
        <v>35</v>
      </c>
      <c r="C1711" s="3">
        <v>44105</v>
      </c>
      <c r="D1711" s="3">
        <v>44652</v>
      </c>
      <c r="E1711">
        <v>6</v>
      </c>
      <c r="F1711">
        <v>5.9534924603174604</v>
      </c>
      <c r="G1711">
        <v>7.5</v>
      </c>
      <c r="H1711">
        <v>1.5465075396825401</v>
      </c>
      <c r="I1711">
        <v>20.620100529100529</v>
      </c>
      <c r="J1711">
        <v>-1.5465075396825401</v>
      </c>
      <c r="K1711">
        <f>_xlfn.NORM.DIST(Table2[[#This Row],[Bias_RF]],AVERAGE(Table2[Bias_RF]),_xlfn.STDEV.P(Table2[Bias_RF]),FALSE)</f>
        <v>0.25996168018405524</v>
      </c>
      <c r="L1711">
        <f>VLOOKUP(Table2[[#This Row],[Key]],[1]!Table1[#Data],7,0)</f>
        <v>7.65537877522915</v>
      </c>
      <c r="M1711">
        <f>VLOOKUP(Table2[[#This Row],[Key]],[1]!Table1[#Data],8,0)</f>
        <v>5.7333333333333298</v>
      </c>
      <c r="N1711">
        <f>Table2[[#This Row],[Auto Arima]]-Table2[[#This Row],[Actual]]</f>
        <v>0.15537877522915</v>
      </c>
      <c r="O1711">
        <f>_xlfn.NORM.DIST(Table2[[#This Row],[Bias_Arima]],AVERAGE(Table2[Bias_Arima]),_xlfn.STDEV.P(Table2[Bias_Arima]),FALSE)</f>
        <v>0.58337099483199706</v>
      </c>
      <c r="P1711">
        <f>Table2[[#This Row],[WA]]-Table2[[#This Row],[Actual]]</f>
        <v>-1.7666666666666702</v>
      </c>
      <c r="Q1711">
        <f>_xlfn.NORM.DIST(Table2[[#This Row],[Bias_WA]],AVERAGE(Table2[Bias_WA]),_xlfn.STDEV.P(Table2[Bias_WA]),FALSE)</f>
        <v>8.8590689403675912E-2</v>
      </c>
      <c r="R1711">
        <f>ABS(Table2[[#This Row],[Bias_Arima]])</f>
        <v>0.15537877522915</v>
      </c>
      <c r="S1711">
        <f>ABS(Table2[[#This Row],[Bias_WA]])</f>
        <v>1.7666666666666702</v>
      </c>
    </row>
    <row r="1712" spans="1:19" x14ac:dyDescent="0.2">
      <c r="A171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welzijnszorg2020420223</v>
      </c>
      <c r="B1712" t="s">
        <v>35</v>
      </c>
      <c r="C1712" s="3">
        <v>44105</v>
      </c>
      <c r="D1712" s="3">
        <v>44743</v>
      </c>
      <c r="E1712">
        <v>7</v>
      </c>
      <c r="F1712">
        <v>5.9534924603174604</v>
      </c>
      <c r="G1712">
        <v>7.1</v>
      </c>
      <c r="H1712">
        <v>1.146507539682539</v>
      </c>
      <c r="I1712">
        <v>16.14799351665549</v>
      </c>
      <c r="J1712">
        <v>-1.146507539682539</v>
      </c>
      <c r="K1712">
        <f>_xlfn.NORM.DIST(Table2[[#This Row],[Bias_RF]],AVERAGE(Table2[Bias_RF]),_xlfn.STDEV.P(Table2[Bias_RF]),FALSE)</f>
        <v>0.43566767323249311</v>
      </c>
      <c r="L1712">
        <f>VLOOKUP(Table2[[#This Row],[Key]],[1]!Table1[#Data],7,0)</f>
        <v>7.4304281119104996</v>
      </c>
      <c r="M1712">
        <f>VLOOKUP(Table2[[#This Row],[Key]],[1]!Table1[#Data],8,0)</f>
        <v>5.43333333333333</v>
      </c>
      <c r="N1712">
        <f>Table2[[#This Row],[Auto Arima]]-Table2[[#This Row],[Actual]]</f>
        <v>0.33042811191049992</v>
      </c>
      <c r="O1712">
        <f>_xlfn.NORM.DIST(Table2[[#This Row],[Bias_Arima]],AVERAGE(Table2[Bias_Arima]),_xlfn.STDEV.P(Table2[Bias_Arima]),FALSE)</f>
        <v>0.47250219280378569</v>
      </c>
      <c r="P1712">
        <f>Table2[[#This Row],[WA]]-Table2[[#This Row],[Actual]]</f>
        <v>-1.6666666666666696</v>
      </c>
      <c r="Q1712">
        <f>_xlfn.NORM.DIST(Table2[[#This Row],[Bias_WA]],AVERAGE(Table2[Bias_WA]),_xlfn.STDEV.P(Table2[Bias_WA]),FALSE)</f>
        <v>0.12555321678925288</v>
      </c>
      <c r="R1712">
        <f>ABS(Table2[[#This Row],[Bias_Arima]])</f>
        <v>0.33042811191049992</v>
      </c>
      <c r="S1712">
        <f>ABS(Table2[[#This Row],[Bias_WA]])</f>
        <v>1.6666666666666696</v>
      </c>
    </row>
    <row r="1713" spans="1:19" x14ac:dyDescent="0.2">
      <c r="A171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welzijnszorg2020420224</v>
      </c>
      <c r="B1713" t="s">
        <v>35</v>
      </c>
      <c r="C1713" s="3">
        <v>44105</v>
      </c>
      <c r="D1713" s="3">
        <v>44835</v>
      </c>
      <c r="E1713">
        <v>8</v>
      </c>
      <c r="F1713">
        <v>5.6085166666666666</v>
      </c>
      <c r="G1713">
        <v>8</v>
      </c>
      <c r="H1713">
        <v>2.391483333333333</v>
      </c>
      <c r="I1713">
        <v>29.893541666666671</v>
      </c>
      <c r="J1713">
        <v>-2.391483333333333</v>
      </c>
      <c r="K1713">
        <f>_xlfn.NORM.DIST(Table2[[#This Row],[Bias_RF]],AVERAGE(Table2[Bias_RF]),_xlfn.STDEV.P(Table2[Bias_RF]),FALSE)</f>
        <v>3.2666081104553803E-2</v>
      </c>
      <c r="L1713">
        <f>VLOOKUP(Table2[[#This Row],[Key]],[1]!Table1[#Data],7,0)</f>
        <v>7.3426035691492704</v>
      </c>
      <c r="M1713">
        <f>VLOOKUP(Table2[[#This Row],[Key]],[1]!Table1[#Data],8,0)</f>
        <v>6.2</v>
      </c>
      <c r="N1713">
        <f>Table2[[#This Row],[Auto Arima]]-Table2[[#This Row],[Actual]]</f>
        <v>-0.65739643085072963</v>
      </c>
      <c r="O1713">
        <f>_xlfn.NORM.DIST(Table2[[#This Row],[Bias_Arima]],AVERAGE(Table2[Bias_Arima]),_xlfn.STDEV.P(Table2[Bias_Arima]),FALSE)</f>
        <v>0.48204128215071163</v>
      </c>
      <c r="P1713">
        <f>Table2[[#This Row],[WA]]-Table2[[#This Row],[Actual]]</f>
        <v>-1.7999999999999998</v>
      </c>
      <c r="Q1713">
        <f>_xlfn.NORM.DIST(Table2[[#This Row],[Bias_WA]],AVERAGE(Table2[Bias_WA]),_xlfn.STDEV.P(Table2[Bias_WA]),FALSE)</f>
        <v>7.8312352143473193E-2</v>
      </c>
      <c r="R1713">
        <f>ABS(Table2[[#This Row],[Bias_Arima]])</f>
        <v>0.65739643085072963</v>
      </c>
      <c r="S1713">
        <f>ABS(Table2[[#This Row],[Bias_WA]])</f>
        <v>1.7999999999999998</v>
      </c>
    </row>
    <row r="1714" spans="1:19" x14ac:dyDescent="0.2">
      <c r="A171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welzijnszorg2021120212</v>
      </c>
      <c r="B1714" t="s">
        <v>35</v>
      </c>
      <c r="C1714" s="3">
        <v>44197</v>
      </c>
      <c r="D1714" s="3">
        <v>44287</v>
      </c>
      <c r="E1714">
        <v>1</v>
      </c>
      <c r="F1714">
        <v>6.4557226190476182</v>
      </c>
      <c r="G1714">
        <v>6.5</v>
      </c>
      <c r="H1714">
        <v>4.4277380952381762E-2</v>
      </c>
      <c r="I1714">
        <v>0.68119047619048856</v>
      </c>
      <c r="J1714">
        <v>-4.4277380952381762E-2</v>
      </c>
      <c r="K1714">
        <f>_xlfn.NORM.DIST(Table2[[#This Row],[Bias_RF]],AVERAGE(Table2[Bias_RF]),_xlfn.STDEV.P(Table2[Bias_RF]),FALSE)</f>
        <v>0.38443127508128844</v>
      </c>
      <c r="L1714">
        <f>VLOOKUP(Table2[[#This Row],[Key]],[1]!Table1[#Data],7,0)</f>
        <v>6.9699369070488002</v>
      </c>
      <c r="M1714">
        <f>VLOOKUP(Table2[[#This Row],[Key]],[1]!Table1[#Data],8,0)</f>
        <v>5.7333333333333298</v>
      </c>
      <c r="N1714">
        <f>Table2[[#This Row],[Auto Arima]]-Table2[[#This Row],[Actual]]</f>
        <v>0.4699369070488002</v>
      </c>
      <c r="O1714">
        <f>_xlfn.NORM.DIST(Table2[[#This Row],[Bias_Arima]],AVERAGE(Table2[Bias_Arima]),_xlfn.STDEV.P(Table2[Bias_Arima]),FALSE)</f>
        <v>0.37470373722544287</v>
      </c>
      <c r="P1714">
        <f>Table2[[#This Row],[WA]]-Table2[[#This Row],[Actual]]</f>
        <v>-0.76666666666667016</v>
      </c>
      <c r="Q1714">
        <f>_xlfn.NORM.DIST(Table2[[#This Row],[Bias_WA]],AVERAGE(Table2[Bias_WA]),_xlfn.STDEV.P(Table2[Bias_WA]),FALSE)</f>
        <v>0.68946556572687312</v>
      </c>
      <c r="R1714">
        <f>ABS(Table2[[#This Row],[Bias_Arima]])</f>
        <v>0.4699369070488002</v>
      </c>
      <c r="S1714">
        <f>ABS(Table2[[#This Row],[Bias_WA]])</f>
        <v>0.76666666666667016</v>
      </c>
    </row>
    <row r="1715" spans="1:19" x14ac:dyDescent="0.2">
      <c r="A171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welzijnszorg2021120213</v>
      </c>
      <c r="B1715" t="s">
        <v>35</v>
      </c>
      <c r="C1715" s="3">
        <v>44197</v>
      </c>
      <c r="D1715" s="3">
        <v>44378</v>
      </c>
      <c r="E1715">
        <v>2</v>
      </c>
      <c r="F1715">
        <v>6.4557226190476182</v>
      </c>
      <c r="G1715">
        <v>6.3</v>
      </c>
      <c r="H1715">
        <v>0.15572261904761839</v>
      </c>
      <c r="I1715">
        <v>2.4717876039304509</v>
      </c>
      <c r="J1715">
        <v>0.15572261904761839</v>
      </c>
      <c r="K1715">
        <f>_xlfn.NORM.DIST(Table2[[#This Row],[Bias_RF]],AVERAGE(Table2[Bias_RF]),_xlfn.STDEV.P(Table2[Bias_RF]),FALSE)</f>
        <v>0.29458938354330144</v>
      </c>
      <c r="L1715">
        <f>VLOOKUP(Table2[[#This Row],[Key]],[1]!Table1[#Data],7,0)</f>
        <v>6.6134028830246798</v>
      </c>
      <c r="M1715">
        <f>VLOOKUP(Table2[[#This Row],[Key]],[1]!Table1[#Data],8,0)</f>
        <v>5.43333333333333</v>
      </c>
      <c r="N1715">
        <f>Table2[[#This Row],[Auto Arima]]-Table2[[#This Row],[Actual]]</f>
        <v>0.31340288302468</v>
      </c>
      <c r="O1715">
        <f>_xlfn.NORM.DIST(Table2[[#This Row],[Bias_Arima]],AVERAGE(Table2[Bias_Arima]),_xlfn.STDEV.P(Table2[Bias_Arima]),FALSE)</f>
        <v>0.48418239955937287</v>
      </c>
      <c r="P1715">
        <f>Table2[[#This Row],[WA]]-Table2[[#This Row],[Actual]]</f>
        <v>-0.8666666666666698</v>
      </c>
      <c r="Q1715">
        <f>_xlfn.NORM.DIST(Table2[[#This Row],[Bias_WA]],AVERAGE(Table2[Bias_WA]),_xlfn.STDEV.P(Table2[Bias_WA]),FALSE)</f>
        <v>0.64822748887047821</v>
      </c>
      <c r="R1715">
        <f>ABS(Table2[[#This Row],[Bias_Arima]])</f>
        <v>0.31340288302468</v>
      </c>
      <c r="S1715">
        <f>ABS(Table2[[#This Row],[Bias_WA]])</f>
        <v>0.8666666666666698</v>
      </c>
    </row>
    <row r="1716" spans="1:19" x14ac:dyDescent="0.2">
      <c r="A171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welzijnszorg2021120214</v>
      </c>
      <c r="B1716" t="s">
        <v>35</v>
      </c>
      <c r="C1716" s="3">
        <v>44197</v>
      </c>
      <c r="D1716" s="3">
        <v>44470</v>
      </c>
      <c r="E1716">
        <v>3</v>
      </c>
      <c r="F1716">
        <v>6.4557226190476182</v>
      </c>
      <c r="G1716">
        <v>7.5</v>
      </c>
      <c r="H1716">
        <v>1.044277380952382</v>
      </c>
      <c r="I1716">
        <v>13.923698412698419</v>
      </c>
      <c r="J1716">
        <v>-1.044277380952382</v>
      </c>
      <c r="K1716">
        <f>_xlfn.NORM.DIST(Table2[[#This Row],[Bias_RF]],AVERAGE(Table2[Bias_RF]),_xlfn.STDEV.P(Table2[Bias_RF]),FALSE)</f>
        <v>0.47382894523586117</v>
      </c>
      <c r="L1716">
        <f>VLOOKUP(Table2[[#This Row],[Key]],[1]!Table1[#Data],7,0)</f>
        <v>7.5929817630166099</v>
      </c>
      <c r="M1716">
        <f>VLOOKUP(Table2[[#This Row],[Key]],[1]!Table1[#Data],8,0)</f>
        <v>6.2</v>
      </c>
      <c r="N1716">
        <f>Table2[[#This Row],[Auto Arima]]-Table2[[#This Row],[Actual]]</f>
        <v>9.2981763016609875E-2</v>
      </c>
      <c r="O1716">
        <f>_xlfn.NORM.DIST(Table2[[#This Row],[Bias_Arima]],AVERAGE(Table2[Bias_Arima]),_xlfn.STDEV.P(Table2[Bias_Arima]),FALSE)</f>
        <v>0.61546378292436021</v>
      </c>
      <c r="P1716">
        <f>Table2[[#This Row],[WA]]-Table2[[#This Row],[Actual]]</f>
        <v>-1.2999999999999998</v>
      </c>
      <c r="Q1716">
        <f>_xlfn.NORM.DIST(Table2[[#This Row],[Bias_WA]],AVERAGE(Table2[Bias_WA]),_xlfn.STDEV.P(Table2[Bias_WA]),FALSE)</f>
        <v>0.34324809287690528</v>
      </c>
      <c r="R1716">
        <f>ABS(Table2[[#This Row],[Bias_Arima]])</f>
        <v>9.2981763016609875E-2</v>
      </c>
      <c r="S1716">
        <f>ABS(Table2[[#This Row],[Bias_WA]])</f>
        <v>1.2999999999999998</v>
      </c>
    </row>
    <row r="1717" spans="1:19" x14ac:dyDescent="0.2">
      <c r="A171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welzijnszorg2021120221</v>
      </c>
      <c r="B1717" t="s">
        <v>35</v>
      </c>
      <c r="C1717" s="3">
        <v>44197</v>
      </c>
      <c r="D1717" s="3">
        <v>44562</v>
      </c>
      <c r="E1717">
        <v>4</v>
      </c>
      <c r="F1717">
        <v>6.0714821428571426</v>
      </c>
      <c r="G1717">
        <v>8.9</v>
      </c>
      <c r="H1717">
        <v>2.8285178571428582</v>
      </c>
      <c r="I1717">
        <v>31.781099518459079</v>
      </c>
      <c r="J1717">
        <v>-2.8285178571428582</v>
      </c>
      <c r="K1717">
        <f>_xlfn.NORM.DIST(Table2[[#This Row],[Bias_RF]],AVERAGE(Table2[Bias_RF]),_xlfn.STDEV.P(Table2[Bias_RF]),FALSE)</f>
        <v>6.6176800322530942E-3</v>
      </c>
      <c r="L1717">
        <f>VLOOKUP(Table2[[#This Row],[Key]],[1]!Table1[#Data],7,0)</f>
        <v>8.1191178591130697</v>
      </c>
      <c r="M1717">
        <f>VLOOKUP(Table2[[#This Row],[Key]],[1]!Table1[#Data],8,0)</f>
        <v>6.5</v>
      </c>
      <c r="N1717">
        <f>Table2[[#This Row],[Auto Arima]]-Table2[[#This Row],[Actual]]</f>
        <v>-0.78088214088693064</v>
      </c>
      <c r="O1717">
        <f>_xlfn.NORM.DIST(Table2[[#This Row],[Bias_Arima]],AVERAGE(Table2[Bias_Arima]),_xlfn.STDEV.P(Table2[Bias_Arima]),FALSE)</f>
        <v>0.39569257404464742</v>
      </c>
      <c r="P1717">
        <f>Table2[[#This Row],[WA]]-Table2[[#This Row],[Actual]]</f>
        <v>-2.4000000000000004</v>
      </c>
      <c r="Q1717">
        <f>_xlfn.NORM.DIST(Table2[[#This Row],[Bias_WA]],AVERAGE(Table2[Bias_WA]),_xlfn.STDEV.P(Table2[Bias_WA]),FALSE)</f>
        <v>4.6411955743330419E-3</v>
      </c>
      <c r="R1717">
        <f>ABS(Table2[[#This Row],[Bias_Arima]])</f>
        <v>0.78088214088693064</v>
      </c>
      <c r="S1717">
        <f>ABS(Table2[[#This Row],[Bias_WA]])</f>
        <v>2.4000000000000004</v>
      </c>
    </row>
    <row r="1718" spans="1:19" x14ac:dyDescent="0.2">
      <c r="A171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welzijnszorg2021120222</v>
      </c>
      <c r="B1718" t="s">
        <v>35</v>
      </c>
      <c r="C1718" s="3">
        <v>44197</v>
      </c>
      <c r="D1718" s="3">
        <v>44652</v>
      </c>
      <c r="E1718">
        <v>5</v>
      </c>
      <c r="F1718">
        <v>6.0714821428571426</v>
      </c>
      <c r="G1718">
        <v>7.5</v>
      </c>
      <c r="H1718">
        <v>1.428517857142857</v>
      </c>
      <c r="I1718">
        <v>19.04690476190477</v>
      </c>
      <c r="J1718">
        <v>-1.428517857142857</v>
      </c>
      <c r="K1718">
        <f>_xlfn.NORM.DIST(Table2[[#This Row],[Bias_RF]],AVERAGE(Table2[Bias_RF]),_xlfn.STDEV.P(Table2[Bias_RF]),FALSE)</f>
        <v>0.31229543455843284</v>
      </c>
      <c r="L1718">
        <f>VLOOKUP(Table2[[#This Row],[Key]],[1]!Table1[#Data],7,0)</f>
        <v>7.6670938967306004</v>
      </c>
      <c r="M1718">
        <f>VLOOKUP(Table2[[#This Row],[Key]],[1]!Table1[#Data],8,0)</f>
        <v>5.7333333333333298</v>
      </c>
      <c r="N1718">
        <f>Table2[[#This Row],[Auto Arima]]-Table2[[#This Row],[Actual]]</f>
        <v>0.16709389673060038</v>
      </c>
      <c r="O1718">
        <f>_xlfn.NORM.DIST(Table2[[#This Row],[Bias_Arima]],AVERAGE(Table2[Bias_Arima]),_xlfn.STDEV.P(Table2[Bias_Arima]),FALSE)</f>
        <v>0.57680489237599242</v>
      </c>
      <c r="P1718">
        <f>Table2[[#This Row],[WA]]-Table2[[#This Row],[Actual]]</f>
        <v>-1.7666666666666702</v>
      </c>
      <c r="Q1718">
        <f>_xlfn.NORM.DIST(Table2[[#This Row],[Bias_WA]],AVERAGE(Table2[Bias_WA]),_xlfn.STDEV.P(Table2[Bias_WA]),FALSE)</f>
        <v>8.8590689403675912E-2</v>
      </c>
      <c r="R1718">
        <f>ABS(Table2[[#This Row],[Bias_Arima]])</f>
        <v>0.16709389673060038</v>
      </c>
      <c r="S1718">
        <f>ABS(Table2[[#This Row],[Bias_WA]])</f>
        <v>1.7666666666666702</v>
      </c>
    </row>
    <row r="1719" spans="1:19" x14ac:dyDescent="0.2">
      <c r="A171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welzijnszorg2021120223</v>
      </c>
      <c r="B1719" t="s">
        <v>35</v>
      </c>
      <c r="C1719" s="3">
        <v>44197</v>
      </c>
      <c r="D1719" s="3">
        <v>44743</v>
      </c>
      <c r="E1719">
        <v>6</v>
      </c>
      <c r="F1719">
        <v>6.0714821428571426</v>
      </c>
      <c r="G1719">
        <v>7.1</v>
      </c>
      <c r="H1719">
        <v>1.028517857142857</v>
      </c>
      <c r="I1719">
        <v>14.486167002012071</v>
      </c>
      <c r="J1719">
        <v>-1.028517857142857</v>
      </c>
      <c r="K1719">
        <f>_xlfn.NORM.DIST(Table2[[#This Row],[Bias_RF]],AVERAGE(Table2[Bias_RF]),_xlfn.STDEV.P(Table2[Bias_RF]),FALSE)</f>
        <v>0.47916840733429045</v>
      </c>
      <c r="L1719">
        <f>VLOOKUP(Table2[[#This Row],[Key]],[1]!Table1[#Data],7,0)</f>
        <v>7.4330743760923896</v>
      </c>
      <c r="M1719">
        <f>VLOOKUP(Table2[[#This Row],[Key]],[1]!Table1[#Data],8,0)</f>
        <v>5.43333333333333</v>
      </c>
      <c r="N1719">
        <f>Table2[[#This Row],[Auto Arima]]-Table2[[#This Row],[Actual]]</f>
        <v>0.33307437609238999</v>
      </c>
      <c r="O1719">
        <f>_xlfn.NORM.DIST(Table2[[#This Row],[Bias_Arima]],AVERAGE(Table2[Bias_Arima]),_xlfn.STDEV.P(Table2[Bias_Arima]),FALSE)</f>
        <v>0.47067650072065831</v>
      </c>
      <c r="P1719">
        <f>Table2[[#This Row],[WA]]-Table2[[#This Row],[Actual]]</f>
        <v>-1.6666666666666696</v>
      </c>
      <c r="Q1719">
        <f>_xlfn.NORM.DIST(Table2[[#This Row],[Bias_WA]],AVERAGE(Table2[Bias_WA]),_xlfn.STDEV.P(Table2[Bias_WA]),FALSE)</f>
        <v>0.12555321678925288</v>
      </c>
      <c r="R1719">
        <f>ABS(Table2[[#This Row],[Bias_Arima]])</f>
        <v>0.33307437609238999</v>
      </c>
      <c r="S1719">
        <f>ABS(Table2[[#This Row],[Bias_WA]])</f>
        <v>1.6666666666666696</v>
      </c>
    </row>
    <row r="1720" spans="1:19" x14ac:dyDescent="0.2">
      <c r="A172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welzijnszorg2021120224</v>
      </c>
      <c r="B1720" t="s">
        <v>35</v>
      </c>
      <c r="C1720" s="3">
        <v>44197</v>
      </c>
      <c r="D1720" s="3">
        <v>44835</v>
      </c>
      <c r="E1720">
        <v>7</v>
      </c>
      <c r="F1720">
        <v>5.6461416666666659</v>
      </c>
      <c r="G1720">
        <v>8</v>
      </c>
      <c r="H1720">
        <v>2.3538583333333341</v>
      </c>
      <c r="I1720">
        <v>29.42322916666668</v>
      </c>
      <c r="J1720">
        <v>-2.3538583333333341</v>
      </c>
      <c r="K1720">
        <f>_xlfn.NORM.DIST(Table2[[#This Row],[Bias_RF]],AVERAGE(Table2[Bias_RF]),_xlfn.STDEV.P(Table2[Bias_RF]),FALSE)</f>
        <v>3.6858812542294304E-2</v>
      </c>
      <c r="L1720">
        <f>VLOOKUP(Table2[[#This Row],[Key]],[1]!Table1[#Data],7,0)</f>
        <v>7.3227750368955897</v>
      </c>
      <c r="M1720">
        <f>VLOOKUP(Table2[[#This Row],[Key]],[1]!Table1[#Data],8,0)</f>
        <v>6.2</v>
      </c>
      <c r="N1720">
        <f>Table2[[#This Row],[Auto Arima]]-Table2[[#This Row],[Actual]]</f>
        <v>-0.67722496310441027</v>
      </c>
      <c r="O1720">
        <f>_xlfn.NORM.DIST(Table2[[#This Row],[Bias_Arima]],AVERAGE(Table2[Bias_Arima]),_xlfn.STDEV.P(Table2[Bias_Arima]),FALSE)</f>
        <v>0.46840235528465363</v>
      </c>
      <c r="P1720">
        <f>Table2[[#This Row],[WA]]-Table2[[#This Row],[Actual]]</f>
        <v>-1.7999999999999998</v>
      </c>
      <c r="Q1720">
        <f>_xlfn.NORM.DIST(Table2[[#This Row],[Bias_WA]],AVERAGE(Table2[Bias_WA]),_xlfn.STDEV.P(Table2[Bias_WA]),FALSE)</f>
        <v>7.8312352143473193E-2</v>
      </c>
      <c r="R1720">
        <f>ABS(Table2[[#This Row],[Bias_Arima]])</f>
        <v>0.67722496310441027</v>
      </c>
      <c r="S1720">
        <f>ABS(Table2[[#This Row],[Bias_WA]])</f>
        <v>1.7999999999999998</v>
      </c>
    </row>
    <row r="1721" spans="1:19" x14ac:dyDescent="0.2">
      <c r="A172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welzijnszorg2021120231</v>
      </c>
      <c r="B1721" t="s">
        <v>35</v>
      </c>
      <c r="C1721" s="3">
        <v>44197</v>
      </c>
      <c r="D1721" s="3">
        <v>44927</v>
      </c>
      <c r="E1721">
        <v>8</v>
      </c>
      <c r="F1721">
        <v>5.0887294372294374</v>
      </c>
      <c r="G1721">
        <v>8.1</v>
      </c>
      <c r="H1721">
        <v>3.0112705627705618</v>
      </c>
      <c r="I1721">
        <v>37.176179787290891</v>
      </c>
      <c r="J1721">
        <v>-3.0112705627705618</v>
      </c>
      <c r="K1721">
        <f>_xlfn.NORM.DIST(Table2[[#This Row],[Bias_RF]],AVERAGE(Table2[Bias_RF]),_xlfn.STDEV.P(Table2[Bias_RF]),FALSE)</f>
        <v>3.0532778462860088E-3</v>
      </c>
      <c r="L1721">
        <f>VLOOKUP(Table2[[#This Row],[Key]],[1]!Table1[#Data],7,0)</f>
        <v>7.3588531194484004</v>
      </c>
      <c r="M1721">
        <f>VLOOKUP(Table2[[#This Row],[Key]],[1]!Table1[#Data],8,0)</f>
        <v>6.5</v>
      </c>
      <c r="N1721">
        <f>Table2[[#This Row],[Auto Arima]]-Table2[[#This Row],[Actual]]</f>
        <v>-0.74114688055159927</v>
      </c>
      <c r="O1721">
        <f>_xlfn.NORM.DIST(Table2[[#This Row],[Bias_Arima]],AVERAGE(Table2[Bias_Arima]),_xlfn.STDEV.P(Table2[Bias_Arima]),FALSE)</f>
        <v>0.42368990278180696</v>
      </c>
      <c r="P1721">
        <f>Table2[[#This Row],[WA]]-Table2[[#This Row],[Actual]]</f>
        <v>-1.5999999999999996</v>
      </c>
      <c r="Q1721">
        <f>_xlfn.NORM.DIST(Table2[[#This Row],[Bias_WA]],AVERAGE(Table2[Bias_WA]),_xlfn.STDEV.P(Table2[Bias_WA]),FALSE)</f>
        <v>0.15562987052637658</v>
      </c>
      <c r="R1721">
        <f>ABS(Table2[[#This Row],[Bias_Arima]])</f>
        <v>0.74114688055159927</v>
      </c>
      <c r="S1721">
        <f>ABS(Table2[[#This Row],[Bias_WA]])</f>
        <v>1.5999999999999996</v>
      </c>
    </row>
    <row r="1722" spans="1:19" x14ac:dyDescent="0.2">
      <c r="A172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welzijnszorg2021220213</v>
      </c>
      <c r="B1722" t="s">
        <v>35</v>
      </c>
      <c r="C1722" s="3">
        <v>44287</v>
      </c>
      <c r="D1722" s="3">
        <v>44378</v>
      </c>
      <c r="E1722">
        <v>1</v>
      </c>
      <c r="F1722">
        <v>6.5209916666666663</v>
      </c>
      <c r="G1722">
        <v>6.3</v>
      </c>
      <c r="H1722">
        <v>0.2209916666666665</v>
      </c>
      <c r="I1722">
        <v>3.5078042328042298</v>
      </c>
      <c r="J1722">
        <v>0.2209916666666665</v>
      </c>
      <c r="K1722">
        <f>_xlfn.NORM.DIST(Table2[[#This Row],[Bias_RF]],AVERAGE(Table2[Bias_RF]),_xlfn.STDEV.P(Table2[Bias_RF]),FALSE)</f>
        <v>0.26574282742227834</v>
      </c>
      <c r="L1722">
        <f>VLOOKUP(Table2[[#This Row],[Key]],[1]!Table1[#Data],7,0)</f>
        <v>6.2715528447007403</v>
      </c>
      <c r="M1722">
        <f>VLOOKUP(Table2[[#This Row],[Key]],[1]!Table1[#Data],8,0)</f>
        <v>5.43333333333333</v>
      </c>
      <c r="N1722">
        <f>Table2[[#This Row],[Auto Arima]]-Table2[[#This Row],[Actual]]</f>
        <v>-2.8447155299259563E-2</v>
      </c>
      <c r="O1722">
        <f>_xlfn.NORM.DIST(Table2[[#This Row],[Bias_Arima]],AVERAGE(Table2[Bias_Arima]),_xlfn.STDEV.P(Table2[Bias_Arima]),FALSE)</f>
        <v>0.66121533606184524</v>
      </c>
      <c r="P1722">
        <f>Table2[[#This Row],[WA]]-Table2[[#This Row],[Actual]]</f>
        <v>-0.8666666666666698</v>
      </c>
      <c r="Q1722">
        <f>_xlfn.NORM.DIST(Table2[[#This Row],[Bias_WA]],AVERAGE(Table2[Bias_WA]),_xlfn.STDEV.P(Table2[Bias_WA]),FALSE)</f>
        <v>0.64822748887047821</v>
      </c>
      <c r="R1722">
        <f>ABS(Table2[[#This Row],[Bias_Arima]])</f>
        <v>2.8447155299259563E-2</v>
      </c>
      <c r="S1722">
        <f>ABS(Table2[[#This Row],[Bias_WA]])</f>
        <v>0.8666666666666698</v>
      </c>
    </row>
    <row r="1723" spans="1:19" x14ac:dyDescent="0.2">
      <c r="A172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welzijnszorg2021220214</v>
      </c>
      <c r="B1723" t="s">
        <v>35</v>
      </c>
      <c r="C1723" s="3">
        <v>44287</v>
      </c>
      <c r="D1723" s="3">
        <v>44470</v>
      </c>
      <c r="E1723">
        <v>2</v>
      </c>
      <c r="F1723">
        <v>6.5209916666666663</v>
      </c>
      <c r="G1723">
        <v>7.5</v>
      </c>
      <c r="H1723">
        <v>0.9790083333333337</v>
      </c>
      <c r="I1723">
        <v>13.05344444444445</v>
      </c>
      <c r="J1723">
        <v>-0.9790083333333337</v>
      </c>
      <c r="K1723">
        <f>_xlfn.NORM.DIST(Table2[[#This Row],[Bias_RF]],AVERAGE(Table2[Bias_RF]),_xlfn.STDEV.P(Table2[Bias_RF]),FALSE)</f>
        <v>0.49484010402794953</v>
      </c>
      <c r="L1723">
        <f>VLOOKUP(Table2[[#This Row],[Key]],[1]!Table1[#Data],7,0)</f>
        <v>7.0654178008025097</v>
      </c>
      <c r="M1723">
        <f>VLOOKUP(Table2[[#This Row],[Key]],[1]!Table1[#Data],8,0)</f>
        <v>6.2</v>
      </c>
      <c r="N1723">
        <f>Table2[[#This Row],[Auto Arima]]-Table2[[#This Row],[Actual]]</f>
        <v>-0.4345821991974903</v>
      </c>
      <c r="O1723">
        <f>_xlfn.NORM.DIST(Table2[[#This Row],[Bias_Arima]],AVERAGE(Table2[Bias_Arima]),_xlfn.STDEV.P(Table2[Bias_Arima]),FALSE)</f>
        <v>0.61511339386418429</v>
      </c>
      <c r="P1723">
        <f>Table2[[#This Row],[WA]]-Table2[[#This Row],[Actual]]</f>
        <v>-1.2999999999999998</v>
      </c>
      <c r="Q1723">
        <f>_xlfn.NORM.DIST(Table2[[#This Row],[Bias_WA]],AVERAGE(Table2[Bias_WA]),_xlfn.STDEV.P(Table2[Bias_WA]),FALSE)</f>
        <v>0.34324809287690528</v>
      </c>
      <c r="R1723">
        <f>ABS(Table2[[#This Row],[Bias_Arima]])</f>
        <v>0.4345821991974903</v>
      </c>
      <c r="S1723">
        <f>ABS(Table2[[#This Row],[Bias_WA]])</f>
        <v>1.2999999999999998</v>
      </c>
    </row>
    <row r="1724" spans="1:19" x14ac:dyDescent="0.2">
      <c r="A172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welzijnszorg2021220221</v>
      </c>
      <c r="B1724" t="s">
        <v>35</v>
      </c>
      <c r="C1724" s="3">
        <v>44287</v>
      </c>
      <c r="D1724" s="3">
        <v>44562</v>
      </c>
      <c r="E1724">
        <v>3</v>
      </c>
      <c r="F1724">
        <v>6.1219178571428561</v>
      </c>
      <c r="G1724">
        <v>8.9</v>
      </c>
      <c r="H1724">
        <v>2.7780821428571438</v>
      </c>
      <c r="I1724">
        <v>31.21440609951847</v>
      </c>
      <c r="J1724">
        <v>-2.7780821428571438</v>
      </c>
      <c r="K1724">
        <f>_xlfn.NORM.DIST(Table2[[#This Row],[Bias_RF]],AVERAGE(Table2[Bias_RF]),_xlfn.STDEV.P(Table2[Bias_RF]),FALSE)</f>
        <v>8.1029397605204105E-3</v>
      </c>
      <c r="L1724">
        <f>VLOOKUP(Table2[[#This Row],[Key]],[1]!Table1[#Data],7,0)</f>
        <v>7.6007958064843599</v>
      </c>
      <c r="M1724">
        <f>VLOOKUP(Table2[[#This Row],[Key]],[1]!Table1[#Data],8,0)</f>
        <v>6.5</v>
      </c>
      <c r="N1724">
        <f>Table2[[#This Row],[Auto Arima]]-Table2[[#This Row],[Actual]]</f>
        <v>-1.2992041935156404</v>
      </c>
      <c r="O1724">
        <f>_xlfn.NORM.DIST(Table2[[#This Row],[Bias_Arima]],AVERAGE(Table2[Bias_Arima]),_xlfn.STDEV.P(Table2[Bias_Arima]),FALSE)</f>
        <v>0.10643570989237537</v>
      </c>
      <c r="P1724">
        <f>Table2[[#This Row],[WA]]-Table2[[#This Row],[Actual]]</f>
        <v>-2.4000000000000004</v>
      </c>
      <c r="Q1724">
        <f>_xlfn.NORM.DIST(Table2[[#This Row],[Bias_WA]],AVERAGE(Table2[Bias_WA]),_xlfn.STDEV.P(Table2[Bias_WA]),FALSE)</f>
        <v>4.6411955743330419E-3</v>
      </c>
      <c r="R1724">
        <f>ABS(Table2[[#This Row],[Bias_Arima]])</f>
        <v>1.2992041935156404</v>
      </c>
      <c r="S1724">
        <f>ABS(Table2[[#This Row],[Bias_WA]])</f>
        <v>2.4000000000000004</v>
      </c>
    </row>
    <row r="1725" spans="1:19" x14ac:dyDescent="0.2">
      <c r="A172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welzijnszorg2021220222</v>
      </c>
      <c r="B1725" t="s">
        <v>35</v>
      </c>
      <c r="C1725" s="3">
        <v>44287</v>
      </c>
      <c r="D1725" s="3">
        <v>44652</v>
      </c>
      <c r="E1725">
        <v>4</v>
      </c>
      <c r="F1725">
        <v>6.1219178571428561</v>
      </c>
      <c r="G1725">
        <v>7.5</v>
      </c>
      <c r="H1725">
        <v>1.3780821428571439</v>
      </c>
      <c r="I1725">
        <v>18.374428571428581</v>
      </c>
      <c r="J1725">
        <v>-1.3780821428571439</v>
      </c>
      <c r="K1725">
        <f>_xlfn.NORM.DIST(Table2[[#This Row],[Bias_RF]],AVERAGE(Table2[Bias_RF]),_xlfn.STDEV.P(Table2[Bias_RF]),FALSE)</f>
        <v>0.33509391802940275</v>
      </c>
      <c r="L1725">
        <f>VLOOKUP(Table2[[#This Row],[Key]],[1]!Table1[#Data],7,0)</f>
        <v>7.0861534165764999</v>
      </c>
      <c r="M1725">
        <f>VLOOKUP(Table2[[#This Row],[Key]],[1]!Table1[#Data],8,0)</f>
        <v>6.1</v>
      </c>
      <c r="N1725">
        <f>Table2[[#This Row],[Auto Arima]]-Table2[[#This Row],[Actual]]</f>
        <v>-0.41384658342350011</v>
      </c>
      <c r="O1725">
        <f>_xlfn.NORM.DIST(Table2[[#This Row],[Bias_Arima]],AVERAGE(Table2[Bias_Arima]),_xlfn.STDEV.P(Table2[Bias_Arima]),FALSE)</f>
        <v>0.62461597186899342</v>
      </c>
      <c r="P1725">
        <f>Table2[[#This Row],[WA]]-Table2[[#This Row],[Actual]]</f>
        <v>-1.4000000000000004</v>
      </c>
      <c r="Q1725">
        <f>_xlfn.NORM.DIST(Table2[[#This Row],[Bias_WA]],AVERAGE(Table2[Bias_WA]),_xlfn.STDEV.P(Table2[Bias_WA]),FALSE)</f>
        <v>0.27224103550382017</v>
      </c>
      <c r="R1725">
        <f>ABS(Table2[[#This Row],[Bias_Arima]])</f>
        <v>0.41384658342350011</v>
      </c>
      <c r="S1725">
        <f>ABS(Table2[[#This Row],[Bias_WA]])</f>
        <v>1.4000000000000004</v>
      </c>
    </row>
    <row r="1726" spans="1:19" x14ac:dyDescent="0.2">
      <c r="A172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welzijnszorg2021220223</v>
      </c>
      <c r="B1726" t="s">
        <v>35</v>
      </c>
      <c r="C1726" s="3">
        <v>44287</v>
      </c>
      <c r="D1726" s="3">
        <v>44743</v>
      </c>
      <c r="E1726">
        <v>5</v>
      </c>
      <c r="F1726">
        <v>6.1219178571428561</v>
      </c>
      <c r="G1726">
        <v>7.1</v>
      </c>
      <c r="H1726">
        <v>0.97808214285714357</v>
      </c>
      <c r="I1726">
        <v>13.77580482897385</v>
      </c>
      <c r="J1726">
        <v>-0.97808214285714357</v>
      </c>
      <c r="K1726">
        <f>_xlfn.NORM.DIST(Table2[[#This Row],[Bias_RF]],AVERAGE(Table2[Bias_RF]),_xlfn.STDEV.P(Table2[Bias_RF]),FALSE)</f>
        <v>0.49511648974314598</v>
      </c>
      <c r="L1726">
        <f>VLOOKUP(Table2[[#This Row],[Key]],[1]!Table1[#Data],7,0)</f>
        <v>6.8820699069725304</v>
      </c>
      <c r="M1726">
        <f>VLOOKUP(Table2[[#This Row],[Key]],[1]!Table1[#Data],8,0)</f>
        <v>5.43333333333333</v>
      </c>
      <c r="N1726">
        <f>Table2[[#This Row],[Auto Arima]]-Table2[[#This Row],[Actual]]</f>
        <v>-0.21793009302746924</v>
      </c>
      <c r="O1726">
        <f>_xlfn.NORM.DIST(Table2[[#This Row],[Bias_Arima]],AVERAGE(Table2[Bias_Arima]),_xlfn.STDEV.P(Table2[Bias_Arima]),FALSE)</f>
        <v>0.6786847462267056</v>
      </c>
      <c r="P1726">
        <f>Table2[[#This Row],[WA]]-Table2[[#This Row],[Actual]]</f>
        <v>-1.6666666666666696</v>
      </c>
      <c r="Q1726">
        <f>_xlfn.NORM.DIST(Table2[[#This Row],[Bias_WA]],AVERAGE(Table2[Bias_WA]),_xlfn.STDEV.P(Table2[Bias_WA]),FALSE)</f>
        <v>0.12555321678925288</v>
      </c>
      <c r="R1726">
        <f>ABS(Table2[[#This Row],[Bias_Arima]])</f>
        <v>0.21793009302746924</v>
      </c>
      <c r="S1726">
        <f>ABS(Table2[[#This Row],[Bias_WA]])</f>
        <v>1.6666666666666696</v>
      </c>
    </row>
    <row r="1727" spans="1:19" x14ac:dyDescent="0.2">
      <c r="A172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welzijnszorg2021220224</v>
      </c>
      <c r="B1727" t="s">
        <v>35</v>
      </c>
      <c r="C1727" s="3">
        <v>44287</v>
      </c>
      <c r="D1727" s="3">
        <v>44835</v>
      </c>
      <c r="E1727">
        <v>6</v>
      </c>
      <c r="F1727">
        <v>5.6428845238095233</v>
      </c>
      <c r="G1727">
        <v>8</v>
      </c>
      <c r="H1727">
        <v>2.3571154761904771</v>
      </c>
      <c r="I1727">
        <v>29.46394345238096</v>
      </c>
      <c r="J1727">
        <v>-2.3571154761904771</v>
      </c>
      <c r="K1727">
        <f>_xlfn.NORM.DIST(Table2[[#This Row],[Bias_RF]],AVERAGE(Table2[Bias_RF]),_xlfn.STDEV.P(Table2[Bias_RF]),FALSE)</f>
        <v>3.6479322110348537E-2</v>
      </c>
      <c r="L1727">
        <f>VLOOKUP(Table2[[#This Row],[Key]],[1]!Table1[#Data],7,0)</f>
        <v>7.5151165432938898</v>
      </c>
      <c r="M1727">
        <f>VLOOKUP(Table2[[#This Row],[Key]],[1]!Table1[#Data],8,0)</f>
        <v>6.2</v>
      </c>
      <c r="N1727">
        <f>Table2[[#This Row],[Auto Arima]]-Table2[[#This Row],[Actual]]</f>
        <v>-0.48488345670611022</v>
      </c>
      <c r="O1727">
        <f>_xlfn.NORM.DIST(Table2[[#This Row],[Bias_Arima]],AVERAGE(Table2[Bias_Arima]),_xlfn.STDEV.P(Table2[Bias_Arima]),FALSE)</f>
        <v>0.58958140370264978</v>
      </c>
      <c r="P1727">
        <f>Table2[[#This Row],[WA]]-Table2[[#This Row],[Actual]]</f>
        <v>-1.7999999999999998</v>
      </c>
      <c r="Q1727">
        <f>_xlfn.NORM.DIST(Table2[[#This Row],[Bias_WA]],AVERAGE(Table2[Bias_WA]),_xlfn.STDEV.P(Table2[Bias_WA]),FALSE)</f>
        <v>7.8312352143473193E-2</v>
      </c>
      <c r="R1727">
        <f>ABS(Table2[[#This Row],[Bias_Arima]])</f>
        <v>0.48488345670611022</v>
      </c>
      <c r="S1727">
        <f>ABS(Table2[[#This Row],[Bias_WA]])</f>
        <v>1.7999999999999998</v>
      </c>
    </row>
    <row r="1728" spans="1:19" x14ac:dyDescent="0.2">
      <c r="A172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welzijnszorg2021220231</v>
      </c>
      <c r="B1728" t="s">
        <v>35</v>
      </c>
      <c r="C1728" s="3">
        <v>44287</v>
      </c>
      <c r="D1728" s="3">
        <v>44927</v>
      </c>
      <c r="E1728">
        <v>7</v>
      </c>
      <c r="F1728">
        <v>5.1015107142857143</v>
      </c>
      <c r="G1728">
        <v>8.1</v>
      </c>
      <c r="H1728">
        <v>2.9984892857142849</v>
      </c>
      <c r="I1728">
        <v>37.018386243386239</v>
      </c>
      <c r="J1728">
        <v>-2.9984892857142849</v>
      </c>
      <c r="K1728">
        <f>_xlfn.NORM.DIST(Table2[[#This Row],[Bias_RF]],AVERAGE(Table2[Bias_RF]),_xlfn.STDEV.P(Table2[Bias_RF]),FALSE)</f>
        <v>3.229558337423815E-3</v>
      </c>
      <c r="L1728">
        <f>VLOOKUP(Table2[[#This Row],[Key]],[1]!Table1[#Data],7,0)</f>
        <v>7.5599689763133799</v>
      </c>
      <c r="M1728">
        <f>VLOOKUP(Table2[[#This Row],[Key]],[1]!Table1[#Data],8,0)</f>
        <v>6.5</v>
      </c>
      <c r="N1728">
        <f>Table2[[#This Row],[Auto Arima]]-Table2[[#This Row],[Actual]]</f>
        <v>-0.5400310236866197</v>
      </c>
      <c r="O1728">
        <f>_xlfn.NORM.DIST(Table2[[#This Row],[Bias_Arima]],AVERAGE(Table2[Bias_Arima]),_xlfn.STDEV.P(Table2[Bias_Arima]),FALSE)</f>
        <v>0.5580586201237937</v>
      </c>
      <c r="P1728">
        <f>Table2[[#This Row],[WA]]-Table2[[#This Row],[Actual]]</f>
        <v>-1.5999999999999996</v>
      </c>
      <c r="Q1728">
        <f>_xlfn.NORM.DIST(Table2[[#This Row],[Bias_WA]],AVERAGE(Table2[Bias_WA]),_xlfn.STDEV.P(Table2[Bias_WA]),FALSE)</f>
        <v>0.15562987052637658</v>
      </c>
      <c r="R1728">
        <f>ABS(Table2[[#This Row],[Bias_Arima]])</f>
        <v>0.5400310236866197</v>
      </c>
      <c r="S1728">
        <f>ABS(Table2[[#This Row],[Bias_WA]])</f>
        <v>1.5999999999999996</v>
      </c>
    </row>
    <row r="1729" spans="1:19" x14ac:dyDescent="0.2">
      <c r="A172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welzijnszorg2021220232</v>
      </c>
      <c r="B1729" t="s">
        <v>35</v>
      </c>
      <c r="C1729" s="3">
        <v>44287</v>
      </c>
      <c r="D1729" s="3">
        <v>45017</v>
      </c>
      <c r="E1729">
        <v>8</v>
      </c>
      <c r="F1729">
        <v>5.1015107142857143</v>
      </c>
      <c r="G1729">
        <v>7</v>
      </c>
      <c r="H1729">
        <v>1.8984892857142861</v>
      </c>
      <c r="I1729">
        <v>27.121275510204079</v>
      </c>
      <c r="J1729">
        <v>-1.8984892857142861</v>
      </c>
      <c r="K1729">
        <f>_xlfn.NORM.DIST(Table2[[#This Row],[Bias_RF]],AVERAGE(Table2[Bias_RF]),_xlfn.STDEV.P(Table2[Bias_RF]),FALSE)</f>
        <v>0.12886064254830293</v>
      </c>
      <c r="L1729">
        <f>VLOOKUP(Table2[[#This Row],[Key]],[1]!Table1[#Data],7,0)</f>
        <v>6.8122229546605899</v>
      </c>
      <c r="M1729">
        <f>VLOOKUP(Table2[[#This Row],[Key]],[1]!Table1[#Data],8,0)</f>
        <v>6.1</v>
      </c>
      <c r="N1729">
        <f>Table2[[#This Row],[Auto Arima]]-Table2[[#This Row],[Actual]]</f>
        <v>-0.18777704533941009</v>
      </c>
      <c r="O1729">
        <f>_xlfn.NORM.DIST(Table2[[#This Row],[Bias_Arima]],AVERAGE(Table2[Bias_Arima]),_xlfn.STDEV.P(Table2[Bias_Arima]),FALSE)</f>
        <v>0.68062051564292791</v>
      </c>
      <c r="P1729">
        <f>Table2[[#This Row],[WA]]-Table2[[#This Row],[Actual]]</f>
        <v>-0.90000000000000036</v>
      </c>
      <c r="Q1729">
        <f>_xlfn.NORM.DIST(Table2[[#This Row],[Bias_WA]],AVERAGE(Table2[Bias_WA]),_xlfn.STDEV.P(Table2[Bias_WA]),FALSE)</f>
        <v>0.63055238523174562</v>
      </c>
      <c r="R1729">
        <f>ABS(Table2[[#This Row],[Bias_Arima]])</f>
        <v>0.18777704533941009</v>
      </c>
      <c r="S1729">
        <f>ABS(Table2[[#This Row],[Bias_WA]])</f>
        <v>0.90000000000000036</v>
      </c>
    </row>
    <row r="1730" spans="1:19" x14ac:dyDescent="0.2">
      <c r="A173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welzijnszorg2021320214</v>
      </c>
      <c r="B1730" t="s">
        <v>35</v>
      </c>
      <c r="C1730" s="3">
        <v>44378</v>
      </c>
      <c r="D1730" s="3">
        <v>44470</v>
      </c>
      <c r="E1730">
        <v>1</v>
      </c>
      <c r="F1730">
        <v>6.4852317460317446</v>
      </c>
      <c r="G1730">
        <v>7.5</v>
      </c>
      <c r="H1730">
        <v>1.014768253968255</v>
      </c>
      <c r="I1730">
        <v>13.53024338624339</v>
      </c>
      <c r="J1730">
        <v>-1.014768253968255</v>
      </c>
      <c r="K1730">
        <f>_xlfn.NORM.DIST(Table2[[#This Row],[Bias_RF]],AVERAGE(Table2[Bias_RF]),_xlfn.STDEV.P(Table2[Bias_RF]),FALSE)</f>
        <v>0.48369251172270394</v>
      </c>
      <c r="L1730">
        <f>VLOOKUP(Table2[[#This Row],[Key]],[1]!Table1[#Data],7,0)</f>
        <v>7.1009621922249702</v>
      </c>
      <c r="M1730">
        <f>VLOOKUP(Table2[[#This Row],[Key]],[1]!Table1[#Data],8,0)</f>
        <v>6.2</v>
      </c>
      <c r="N1730">
        <f>Table2[[#This Row],[Auto Arima]]-Table2[[#This Row],[Actual]]</f>
        <v>-0.39903780777502984</v>
      </c>
      <c r="O1730">
        <f>_xlfn.NORM.DIST(Table2[[#This Row],[Bias_Arima]],AVERAGE(Table2[Bias_Arima]),_xlfn.STDEV.P(Table2[Bias_Arima]),FALSE)</f>
        <v>0.63100817787671926</v>
      </c>
      <c r="P1730">
        <f>Table2[[#This Row],[WA]]-Table2[[#This Row],[Actual]]</f>
        <v>-1.2999999999999998</v>
      </c>
      <c r="Q1730">
        <f>_xlfn.NORM.DIST(Table2[[#This Row],[Bias_WA]],AVERAGE(Table2[Bias_WA]),_xlfn.STDEV.P(Table2[Bias_WA]),FALSE)</f>
        <v>0.34324809287690528</v>
      </c>
      <c r="R1730">
        <f>ABS(Table2[[#This Row],[Bias_Arima]])</f>
        <v>0.39903780777502984</v>
      </c>
      <c r="S1730">
        <f>ABS(Table2[[#This Row],[Bias_WA]])</f>
        <v>1.2999999999999998</v>
      </c>
    </row>
    <row r="1731" spans="1:19" x14ac:dyDescent="0.2">
      <c r="A173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welzijnszorg2021320221</v>
      </c>
      <c r="B1731" t="s">
        <v>35</v>
      </c>
      <c r="C1731" s="3">
        <v>44378</v>
      </c>
      <c r="D1731" s="3">
        <v>44562</v>
      </c>
      <c r="E1731">
        <v>2</v>
      </c>
      <c r="F1731">
        <v>6.178110317460316</v>
      </c>
      <c r="G1731">
        <v>8.9</v>
      </c>
      <c r="H1731">
        <v>2.7218896825396839</v>
      </c>
      <c r="I1731">
        <v>30.583030140895328</v>
      </c>
      <c r="J1731">
        <v>-2.7218896825396839</v>
      </c>
      <c r="K1731">
        <f>_xlfn.NORM.DIST(Table2[[#This Row],[Bias_RF]],AVERAGE(Table2[Bias_RF]),_xlfn.STDEV.P(Table2[Bias_RF]),FALSE)</f>
        <v>1.0096804206383972E-2</v>
      </c>
      <c r="L1731">
        <f>VLOOKUP(Table2[[#This Row],[Key]],[1]!Table1[#Data],7,0)</f>
        <v>7.7367971030231999</v>
      </c>
      <c r="M1731">
        <f>VLOOKUP(Table2[[#This Row],[Key]],[1]!Table1[#Data],8,0)</f>
        <v>6.5</v>
      </c>
      <c r="N1731">
        <f>Table2[[#This Row],[Auto Arima]]-Table2[[#This Row],[Actual]]</f>
        <v>-1.1632028969768005</v>
      </c>
      <c r="O1731">
        <f>_xlfn.NORM.DIST(Table2[[#This Row],[Bias_Arima]],AVERAGE(Table2[Bias_Arima]),_xlfn.STDEV.P(Table2[Bias_Arima]),FALSE)</f>
        <v>0.16203607868694128</v>
      </c>
      <c r="P1731">
        <f>Table2[[#This Row],[WA]]-Table2[[#This Row],[Actual]]</f>
        <v>-2.4000000000000004</v>
      </c>
      <c r="Q1731">
        <f>_xlfn.NORM.DIST(Table2[[#This Row],[Bias_WA]],AVERAGE(Table2[Bias_WA]),_xlfn.STDEV.P(Table2[Bias_WA]),FALSE)</f>
        <v>4.6411955743330419E-3</v>
      </c>
      <c r="R1731">
        <f>ABS(Table2[[#This Row],[Bias_Arima]])</f>
        <v>1.1632028969768005</v>
      </c>
      <c r="S1731">
        <f>ABS(Table2[[#This Row],[Bias_WA]])</f>
        <v>2.4000000000000004</v>
      </c>
    </row>
    <row r="1732" spans="1:19" x14ac:dyDescent="0.2">
      <c r="A173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welzijnszorg2021320222</v>
      </c>
      <c r="B1732" t="s">
        <v>35</v>
      </c>
      <c r="C1732" s="3">
        <v>44378</v>
      </c>
      <c r="D1732" s="3">
        <v>44652</v>
      </c>
      <c r="E1732">
        <v>3</v>
      </c>
      <c r="F1732">
        <v>6.178110317460316</v>
      </c>
      <c r="G1732">
        <v>7.5</v>
      </c>
      <c r="H1732">
        <v>1.321889682539684</v>
      </c>
      <c r="I1732">
        <v>17.625195767195791</v>
      </c>
      <c r="J1732">
        <v>-1.321889682539684</v>
      </c>
      <c r="K1732">
        <f>_xlfn.NORM.DIST(Table2[[#This Row],[Bias_RF]],AVERAGE(Table2[Bias_RF]),_xlfn.STDEV.P(Table2[Bias_RF]),FALSE)</f>
        <v>0.36043553043246479</v>
      </c>
      <c r="L1732">
        <f>VLOOKUP(Table2[[#This Row],[Key]],[1]!Table1[#Data],7,0)</f>
        <v>7.2331530567170796</v>
      </c>
      <c r="M1732">
        <f>VLOOKUP(Table2[[#This Row],[Key]],[1]!Table1[#Data],8,0)</f>
        <v>6.1</v>
      </c>
      <c r="N1732">
        <f>Table2[[#This Row],[Auto Arima]]-Table2[[#This Row],[Actual]]</f>
        <v>-0.26684694328292036</v>
      </c>
      <c r="O1732">
        <f>_xlfn.NORM.DIST(Table2[[#This Row],[Bias_Arima]],AVERAGE(Table2[Bias_Arima]),_xlfn.STDEV.P(Table2[Bias_Arima]),FALSE)</f>
        <v>0.67176075471521857</v>
      </c>
      <c r="P1732">
        <f>Table2[[#This Row],[WA]]-Table2[[#This Row],[Actual]]</f>
        <v>-1.4000000000000004</v>
      </c>
      <c r="Q1732">
        <f>_xlfn.NORM.DIST(Table2[[#This Row],[Bias_WA]],AVERAGE(Table2[Bias_WA]),_xlfn.STDEV.P(Table2[Bias_WA]),FALSE)</f>
        <v>0.27224103550382017</v>
      </c>
      <c r="R1732">
        <f>ABS(Table2[[#This Row],[Bias_Arima]])</f>
        <v>0.26684694328292036</v>
      </c>
      <c r="S1732">
        <f>ABS(Table2[[#This Row],[Bias_WA]])</f>
        <v>1.4000000000000004</v>
      </c>
    </row>
    <row r="1733" spans="1:19" x14ac:dyDescent="0.2">
      <c r="A173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welzijnszorg2021320223</v>
      </c>
      <c r="B1733" t="s">
        <v>35</v>
      </c>
      <c r="C1733" s="3">
        <v>44378</v>
      </c>
      <c r="D1733" s="3">
        <v>44743</v>
      </c>
      <c r="E1733">
        <v>4</v>
      </c>
      <c r="F1733">
        <v>6.178110317460316</v>
      </c>
      <c r="G1733">
        <v>7.1</v>
      </c>
      <c r="H1733">
        <v>0.92188968253968362</v>
      </c>
      <c r="I1733">
        <v>12.98436172591104</v>
      </c>
      <c r="J1733">
        <v>-0.92188968253968362</v>
      </c>
      <c r="K1733">
        <f>_xlfn.NORM.DIST(Table2[[#This Row],[Bias_RF]],AVERAGE(Table2[Bias_RF]),_xlfn.STDEV.P(Table2[Bias_RF]),FALSE)</f>
        <v>0.51064247206178004</v>
      </c>
      <c r="L1733">
        <f>VLOOKUP(Table2[[#This Row],[Key]],[1]!Table1[#Data],7,0)</f>
        <v>7.0331530567170804</v>
      </c>
      <c r="M1733">
        <f>VLOOKUP(Table2[[#This Row],[Key]],[1]!Table1[#Data],8,0)</f>
        <v>5.8333333333333304</v>
      </c>
      <c r="N1733">
        <f>Table2[[#This Row],[Auto Arima]]-Table2[[#This Row],[Actual]]</f>
        <v>-6.6846943282919291E-2</v>
      </c>
      <c r="O1733">
        <f>_xlfn.NORM.DIST(Table2[[#This Row],[Bias_Arima]],AVERAGE(Table2[Bias_Arima]),_xlfn.STDEV.P(Table2[Bias_Arima]),FALSE)</f>
        <v>0.67035994963833845</v>
      </c>
      <c r="P1733">
        <f>Table2[[#This Row],[WA]]-Table2[[#This Row],[Actual]]</f>
        <v>-1.2666666666666693</v>
      </c>
      <c r="Q1733">
        <f>_xlfn.NORM.DIST(Table2[[#This Row],[Bias_WA]],AVERAGE(Table2[Bias_WA]),_xlfn.STDEV.P(Table2[Bias_WA]),FALSE)</f>
        <v>0.36819828042590091</v>
      </c>
      <c r="R1733">
        <f>ABS(Table2[[#This Row],[Bias_Arima]])</f>
        <v>6.6846943282919291E-2</v>
      </c>
      <c r="S1733">
        <f>ABS(Table2[[#This Row],[Bias_WA]])</f>
        <v>1.2666666666666693</v>
      </c>
    </row>
    <row r="1734" spans="1:19" x14ac:dyDescent="0.2">
      <c r="A173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welzijnszorg2021320224</v>
      </c>
      <c r="B1734" t="s">
        <v>35</v>
      </c>
      <c r="C1734" s="3">
        <v>44378</v>
      </c>
      <c r="D1734" s="3">
        <v>44835</v>
      </c>
      <c r="E1734">
        <v>5</v>
      </c>
      <c r="F1734">
        <v>5.6974214285714284</v>
      </c>
      <c r="G1734">
        <v>8</v>
      </c>
      <c r="H1734">
        <v>2.302578571428572</v>
      </c>
      <c r="I1734">
        <v>28.782232142857151</v>
      </c>
      <c r="J1734">
        <v>-2.302578571428572</v>
      </c>
      <c r="K1734">
        <f>_xlfn.NORM.DIST(Table2[[#This Row],[Bias_RF]],AVERAGE(Table2[Bias_RF]),_xlfn.STDEV.P(Table2[Bias_RF]),FALSE)</f>
        <v>4.3268078249048485E-2</v>
      </c>
      <c r="L1734">
        <f>VLOOKUP(Table2[[#This Row],[Key]],[1]!Table1[#Data],7,0)</f>
        <v>7.4016056118461302</v>
      </c>
      <c r="M1734">
        <f>VLOOKUP(Table2[[#This Row],[Key]],[1]!Table1[#Data],8,0)</f>
        <v>6.2</v>
      </c>
      <c r="N1734">
        <f>Table2[[#This Row],[Auto Arima]]-Table2[[#This Row],[Actual]]</f>
        <v>-0.59839438815386981</v>
      </c>
      <c r="O1734">
        <f>_xlfn.NORM.DIST(Table2[[#This Row],[Bias_Arima]],AVERAGE(Table2[Bias_Arima]),_xlfn.STDEV.P(Table2[Bias_Arima]),FALSE)</f>
        <v>0.5214749336079566</v>
      </c>
      <c r="P1734">
        <f>Table2[[#This Row],[WA]]-Table2[[#This Row],[Actual]]</f>
        <v>-1.7999999999999998</v>
      </c>
      <c r="Q1734">
        <f>_xlfn.NORM.DIST(Table2[[#This Row],[Bias_WA]],AVERAGE(Table2[Bias_WA]),_xlfn.STDEV.P(Table2[Bias_WA]),FALSE)</f>
        <v>7.8312352143473193E-2</v>
      </c>
      <c r="R1734">
        <f>ABS(Table2[[#This Row],[Bias_Arima]])</f>
        <v>0.59839438815386981</v>
      </c>
      <c r="S1734">
        <f>ABS(Table2[[#This Row],[Bias_WA]])</f>
        <v>1.7999999999999998</v>
      </c>
    </row>
    <row r="1735" spans="1:19" x14ac:dyDescent="0.2">
      <c r="A173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welzijnszorg2021320231</v>
      </c>
      <c r="B1735" t="s">
        <v>35</v>
      </c>
      <c r="C1735" s="3">
        <v>44378</v>
      </c>
      <c r="D1735" s="3">
        <v>44927</v>
      </c>
      <c r="E1735">
        <v>6</v>
      </c>
      <c r="F1735">
        <v>5.1185416666666672</v>
      </c>
      <c r="G1735">
        <v>8.1</v>
      </c>
      <c r="H1735">
        <v>2.981458333333332</v>
      </c>
      <c r="I1735">
        <v>36.808127572016453</v>
      </c>
      <c r="J1735">
        <v>-2.981458333333332</v>
      </c>
      <c r="K1735">
        <f>_xlfn.NORM.DIST(Table2[[#This Row],[Bias_RF]],AVERAGE(Table2[Bias_RF]),_xlfn.STDEV.P(Table2[Bias_RF]),FALSE)</f>
        <v>3.4787153961137168E-3</v>
      </c>
      <c r="L1735">
        <f>VLOOKUP(Table2[[#This Row],[Key]],[1]!Table1[#Data],7,0)</f>
        <v>7.3464532980548301</v>
      </c>
      <c r="M1735">
        <f>VLOOKUP(Table2[[#This Row],[Key]],[1]!Table1[#Data],8,0)</f>
        <v>6.5</v>
      </c>
      <c r="N1735">
        <f>Table2[[#This Row],[Auto Arima]]-Table2[[#This Row],[Actual]]</f>
        <v>-0.75354670194516959</v>
      </c>
      <c r="O1735">
        <f>_xlfn.NORM.DIST(Table2[[#This Row],[Bias_Arima]],AVERAGE(Table2[Bias_Arima]),_xlfn.STDEV.P(Table2[Bias_Arima]),FALSE)</f>
        <v>0.41495153890809061</v>
      </c>
      <c r="P1735">
        <f>Table2[[#This Row],[WA]]-Table2[[#This Row],[Actual]]</f>
        <v>-1.5999999999999996</v>
      </c>
      <c r="Q1735">
        <f>_xlfn.NORM.DIST(Table2[[#This Row],[Bias_WA]],AVERAGE(Table2[Bias_WA]),_xlfn.STDEV.P(Table2[Bias_WA]),FALSE)</f>
        <v>0.15562987052637658</v>
      </c>
      <c r="R1735">
        <f>ABS(Table2[[#This Row],[Bias_Arima]])</f>
        <v>0.75354670194516959</v>
      </c>
      <c r="S1735">
        <f>ABS(Table2[[#This Row],[Bias_WA]])</f>
        <v>1.5999999999999996</v>
      </c>
    </row>
    <row r="1736" spans="1:19" x14ac:dyDescent="0.2">
      <c r="A173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welzijnszorg2021320232</v>
      </c>
      <c r="B1736" t="s">
        <v>35</v>
      </c>
      <c r="C1736" s="3">
        <v>44378</v>
      </c>
      <c r="D1736" s="3">
        <v>45017</v>
      </c>
      <c r="E1736">
        <v>7</v>
      </c>
      <c r="F1736">
        <v>5.1185416666666672</v>
      </c>
      <c r="G1736">
        <v>7</v>
      </c>
      <c r="H1736">
        <v>1.881458333333333</v>
      </c>
      <c r="I1736">
        <v>26.877976190476179</v>
      </c>
      <c r="J1736">
        <v>-1.881458333333333</v>
      </c>
      <c r="K1736">
        <f>_xlfn.NORM.DIST(Table2[[#This Row],[Bias_RF]],AVERAGE(Table2[Bias_RF]),_xlfn.STDEV.P(Table2[Bias_RF]),FALSE)</f>
        <v>0.13402439274016625</v>
      </c>
      <c r="L1736">
        <f>VLOOKUP(Table2[[#This Row],[Key]],[1]!Table1[#Data],7,0)</f>
        <v>6.6941080138573001</v>
      </c>
      <c r="M1736">
        <f>VLOOKUP(Table2[[#This Row],[Key]],[1]!Table1[#Data],8,0)</f>
        <v>6.1</v>
      </c>
      <c r="N1736">
        <f>Table2[[#This Row],[Auto Arima]]-Table2[[#This Row],[Actual]]</f>
        <v>-0.30589198614269986</v>
      </c>
      <c r="O1736">
        <f>_xlfn.NORM.DIST(Table2[[#This Row],[Bias_Arima]],AVERAGE(Table2[Bias_Arima]),_xlfn.STDEV.P(Table2[Bias_Arima]),FALSE)</f>
        <v>0.66295993453134006</v>
      </c>
      <c r="P1736">
        <f>Table2[[#This Row],[WA]]-Table2[[#This Row],[Actual]]</f>
        <v>-0.90000000000000036</v>
      </c>
      <c r="Q1736">
        <f>_xlfn.NORM.DIST(Table2[[#This Row],[Bias_WA]],AVERAGE(Table2[Bias_WA]),_xlfn.STDEV.P(Table2[Bias_WA]),FALSE)</f>
        <v>0.63055238523174562</v>
      </c>
      <c r="R1736">
        <f>ABS(Table2[[#This Row],[Bias_Arima]])</f>
        <v>0.30589198614269986</v>
      </c>
      <c r="S1736">
        <f>ABS(Table2[[#This Row],[Bias_WA]])</f>
        <v>0.90000000000000036</v>
      </c>
    </row>
    <row r="1737" spans="1:19" x14ac:dyDescent="0.2">
      <c r="A173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welzijnszorg2021320233</v>
      </c>
      <c r="B1737" t="s">
        <v>35</v>
      </c>
      <c r="C1737" s="3">
        <v>44378</v>
      </c>
      <c r="D1737" s="3">
        <v>45108</v>
      </c>
      <c r="E1737">
        <v>8</v>
      </c>
      <c r="F1737">
        <v>5.1185416666666672</v>
      </c>
      <c r="G1737">
        <v>6.7</v>
      </c>
      <c r="H1737">
        <v>1.581458333333333</v>
      </c>
      <c r="I1737">
        <v>23.603855721393028</v>
      </c>
      <c r="J1737">
        <v>-1.581458333333333</v>
      </c>
      <c r="K1737">
        <f>_xlfn.NORM.DIST(Table2[[#This Row],[Bias_RF]],AVERAGE(Table2[Bias_RF]),_xlfn.STDEV.P(Table2[Bias_RF]),FALSE)</f>
        <v>0.24498718545593401</v>
      </c>
      <c r="L1737">
        <f>VLOOKUP(Table2[[#This Row],[Key]],[1]!Table1[#Data],7,0)</f>
        <v>6.5037354885379903</v>
      </c>
      <c r="M1737">
        <f>VLOOKUP(Table2[[#This Row],[Key]],[1]!Table1[#Data],8,0)</f>
        <v>5.8333333333333304</v>
      </c>
      <c r="N1737">
        <f>Table2[[#This Row],[Auto Arima]]-Table2[[#This Row],[Actual]]</f>
        <v>-0.19626451146200985</v>
      </c>
      <c r="O1737">
        <f>_xlfn.NORM.DIST(Table2[[#This Row],[Bias_Arima]],AVERAGE(Table2[Bias_Arima]),_xlfn.STDEV.P(Table2[Bias_Arima]),FALSE)</f>
        <v>0.68025725992384711</v>
      </c>
      <c r="P1737">
        <f>Table2[[#This Row],[WA]]-Table2[[#This Row],[Actual]]</f>
        <v>-0.8666666666666698</v>
      </c>
      <c r="Q1737">
        <f>_xlfn.NORM.DIST(Table2[[#This Row],[Bias_WA]],AVERAGE(Table2[Bias_WA]),_xlfn.STDEV.P(Table2[Bias_WA]),FALSE)</f>
        <v>0.64822748887047821</v>
      </c>
      <c r="R1737">
        <f>ABS(Table2[[#This Row],[Bias_Arima]])</f>
        <v>0.19626451146200985</v>
      </c>
      <c r="S1737">
        <f>ABS(Table2[[#This Row],[Bias_WA]])</f>
        <v>0.8666666666666698</v>
      </c>
    </row>
    <row r="1738" spans="1:19" x14ac:dyDescent="0.2">
      <c r="A173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welzijnszorg2021420221</v>
      </c>
      <c r="B1738" t="s">
        <v>35</v>
      </c>
      <c r="C1738" s="3">
        <v>44470</v>
      </c>
      <c r="D1738" s="3">
        <v>44562</v>
      </c>
      <c r="E1738">
        <v>1</v>
      </c>
      <c r="F1738">
        <v>6.2381658730158742</v>
      </c>
      <c r="G1738">
        <v>8.9</v>
      </c>
      <c r="H1738">
        <v>2.6618341269841261</v>
      </c>
      <c r="I1738">
        <v>29.90824861779917</v>
      </c>
      <c r="J1738">
        <v>-2.6618341269841261</v>
      </c>
      <c r="K1738">
        <f>_xlfn.NORM.DIST(Table2[[#This Row],[Bias_RF]],AVERAGE(Table2[Bias_RF]),_xlfn.STDEV.P(Table2[Bias_RF]),FALSE)</f>
        <v>1.2689924524735843E-2</v>
      </c>
      <c r="L1738">
        <f>VLOOKUP(Table2[[#This Row],[Key]],[1]!Table1[#Data],7,0)</f>
        <v>8.0077222761635891</v>
      </c>
      <c r="M1738">
        <f>VLOOKUP(Table2[[#This Row],[Key]],[1]!Table1[#Data],8,0)</f>
        <v>6.5</v>
      </c>
      <c r="N1738">
        <f>Table2[[#This Row],[Auto Arima]]-Table2[[#This Row],[Actual]]</f>
        <v>-0.89227772383641124</v>
      </c>
      <c r="O1738">
        <f>_xlfn.NORM.DIST(Table2[[#This Row],[Bias_Arima]],AVERAGE(Table2[Bias_Arima]),_xlfn.STDEV.P(Table2[Bias_Arima]),FALSE)</f>
        <v>0.31876683436624342</v>
      </c>
      <c r="P1738">
        <f>Table2[[#This Row],[WA]]-Table2[[#This Row],[Actual]]</f>
        <v>-2.4000000000000004</v>
      </c>
      <c r="Q1738">
        <f>_xlfn.NORM.DIST(Table2[[#This Row],[Bias_WA]],AVERAGE(Table2[Bias_WA]),_xlfn.STDEV.P(Table2[Bias_WA]),FALSE)</f>
        <v>4.6411955743330419E-3</v>
      </c>
      <c r="R1738">
        <f>ABS(Table2[[#This Row],[Bias_Arima]])</f>
        <v>0.89227772383641124</v>
      </c>
      <c r="S1738">
        <f>ABS(Table2[[#This Row],[Bias_WA]])</f>
        <v>2.4000000000000004</v>
      </c>
    </row>
    <row r="1739" spans="1:19" x14ac:dyDescent="0.2">
      <c r="A173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welzijnszorg2021420222</v>
      </c>
      <c r="B1739" t="s">
        <v>35</v>
      </c>
      <c r="C1739" s="3">
        <v>44470</v>
      </c>
      <c r="D1739" s="3">
        <v>44652</v>
      </c>
      <c r="E1739">
        <v>2</v>
      </c>
      <c r="F1739">
        <v>6.2381658730158742</v>
      </c>
      <c r="G1739">
        <v>7.5</v>
      </c>
      <c r="H1739">
        <v>1.261834126984126</v>
      </c>
      <c r="I1739">
        <v>16.824455026455009</v>
      </c>
      <c r="J1739">
        <v>-1.261834126984126</v>
      </c>
      <c r="K1739">
        <f>_xlfn.NORM.DIST(Table2[[#This Row],[Bias_RF]],AVERAGE(Table2[Bias_RF]),_xlfn.STDEV.P(Table2[Bias_RF]),FALSE)</f>
        <v>0.38710681041573075</v>
      </c>
      <c r="L1739">
        <f>VLOOKUP(Table2[[#This Row],[Key]],[1]!Table1[#Data],7,0)</f>
        <v>7.4589428805214801</v>
      </c>
      <c r="M1739">
        <f>VLOOKUP(Table2[[#This Row],[Key]],[1]!Table1[#Data],8,0)</f>
        <v>6.1</v>
      </c>
      <c r="N1739">
        <f>Table2[[#This Row],[Auto Arima]]-Table2[[#This Row],[Actual]]</f>
        <v>-4.1057119478519866E-2</v>
      </c>
      <c r="O1739">
        <f>_xlfn.NORM.DIST(Table2[[#This Row],[Bias_Arima]],AVERAGE(Table2[Bias_Arima]),_xlfn.STDEV.P(Table2[Bias_Arima]),FALSE)</f>
        <v>0.66451916977253445</v>
      </c>
      <c r="P1739">
        <f>Table2[[#This Row],[WA]]-Table2[[#This Row],[Actual]]</f>
        <v>-1.4000000000000004</v>
      </c>
      <c r="Q1739">
        <f>_xlfn.NORM.DIST(Table2[[#This Row],[Bias_WA]],AVERAGE(Table2[Bias_WA]),_xlfn.STDEV.P(Table2[Bias_WA]),FALSE)</f>
        <v>0.27224103550382017</v>
      </c>
      <c r="R1739">
        <f>ABS(Table2[[#This Row],[Bias_Arima]])</f>
        <v>4.1057119478519866E-2</v>
      </c>
      <c r="S1739">
        <f>ABS(Table2[[#This Row],[Bias_WA]])</f>
        <v>1.4000000000000004</v>
      </c>
    </row>
    <row r="1740" spans="1:19" x14ac:dyDescent="0.2">
      <c r="A174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welzijnszorg2021420223</v>
      </c>
      <c r="B1740" t="s">
        <v>35</v>
      </c>
      <c r="C1740" s="3">
        <v>44470</v>
      </c>
      <c r="D1740" s="3">
        <v>44743</v>
      </c>
      <c r="E1740">
        <v>3</v>
      </c>
      <c r="F1740">
        <v>6.2381658730158742</v>
      </c>
      <c r="G1740">
        <v>7.1</v>
      </c>
      <c r="H1740">
        <v>0.86183412698412543</v>
      </c>
      <c r="I1740">
        <v>12.13850883076233</v>
      </c>
      <c r="J1740">
        <v>-0.86183412698412543</v>
      </c>
      <c r="K1740">
        <f>_xlfn.NORM.DIST(Table2[[#This Row],[Bias_RF]],AVERAGE(Table2[Bias_RF]),_xlfn.STDEV.P(Table2[Bias_RF]),FALSE)</f>
        <v>0.52434109482668478</v>
      </c>
      <c r="L1740">
        <f>VLOOKUP(Table2[[#This Row],[Key]],[1]!Table1[#Data],7,0)</f>
        <v>7.2576084442045596</v>
      </c>
      <c r="M1740">
        <f>VLOOKUP(Table2[[#This Row],[Key]],[1]!Table1[#Data],8,0)</f>
        <v>5.8333333333333304</v>
      </c>
      <c r="N1740">
        <f>Table2[[#This Row],[Auto Arima]]-Table2[[#This Row],[Actual]]</f>
        <v>0.15760844420455999</v>
      </c>
      <c r="O1740">
        <f>_xlfn.NORM.DIST(Table2[[#This Row],[Bias_Arima]],AVERAGE(Table2[Bias_Arima]),_xlfn.STDEV.P(Table2[Bias_Arima]),FALSE)</f>
        <v>0.58213350759124904</v>
      </c>
      <c r="P1740">
        <f>Table2[[#This Row],[WA]]-Table2[[#This Row],[Actual]]</f>
        <v>-1.2666666666666693</v>
      </c>
      <c r="Q1740">
        <f>_xlfn.NORM.DIST(Table2[[#This Row],[Bias_WA]],AVERAGE(Table2[Bias_WA]),_xlfn.STDEV.P(Table2[Bias_WA]),FALSE)</f>
        <v>0.36819828042590091</v>
      </c>
      <c r="R1740">
        <f>ABS(Table2[[#This Row],[Bias_Arima]])</f>
        <v>0.15760844420455999</v>
      </c>
      <c r="S1740">
        <f>ABS(Table2[[#This Row],[Bias_WA]])</f>
        <v>1.2666666666666693</v>
      </c>
    </row>
    <row r="1741" spans="1:19" x14ac:dyDescent="0.2">
      <c r="A174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welzijnszorg2021420224</v>
      </c>
      <c r="B1741" t="s">
        <v>35</v>
      </c>
      <c r="C1741" s="3">
        <v>44470</v>
      </c>
      <c r="D1741" s="3">
        <v>44835</v>
      </c>
      <c r="E1741">
        <v>4</v>
      </c>
      <c r="F1741">
        <v>5.7678968253968268</v>
      </c>
      <c r="G1741">
        <v>8</v>
      </c>
      <c r="H1741">
        <v>2.2321031746031732</v>
      </c>
      <c r="I1741">
        <v>27.901289682539669</v>
      </c>
      <c r="J1741">
        <v>-2.2321031746031732</v>
      </c>
      <c r="K1741">
        <f>_xlfn.NORM.DIST(Table2[[#This Row],[Bias_RF]],AVERAGE(Table2[Bias_RF]),_xlfn.STDEV.P(Table2[Bias_RF]),FALSE)</f>
        <v>5.3502412494900023E-2</v>
      </c>
      <c r="L1741">
        <f>VLOOKUP(Table2[[#This Row],[Key]],[1]!Table1[#Data],7,0)</f>
        <v>7.2942429682374197</v>
      </c>
      <c r="M1741">
        <f>VLOOKUP(Table2[[#This Row],[Key]],[1]!Table1[#Data],8,0)</f>
        <v>6.7666666666666604</v>
      </c>
      <c r="N1741">
        <f>Table2[[#This Row],[Auto Arima]]-Table2[[#This Row],[Actual]]</f>
        <v>-0.70575703176258031</v>
      </c>
      <c r="O1741">
        <f>_xlfn.NORM.DIST(Table2[[#This Row],[Bias_Arima]],AVERAGE(Table2[Bias_Arima]),_xlfn.STDEV.P(Table2[Bias_Arima]),FALSE)</f>
        <v>0.44854867473781618</v>
      </c>
      <c r="P1741">
        <f>Table2[[#This Row],[WA]]-Table2[[#This Row],[Actual]]</f>
        <v>-1.2333333333333396</v>
      </c>
      <c r="Q1741">
        <f>_xlfn.NORM.DIST(Table2[[#This Row],[Bias_WA]],AVERAGE(Table2[Bias_WA]),_xlfn.STDEV.P(Table2[Bias_WA]),FALSE)</f>
        <v>0.39356496694449555</v>
      </c>
      <c r="R1741">
        <f>ABS(Table2[[#This Row],[Bias_Arima]])</f>
        <v>0.70575703176258031</v>
      </c>
      <c r="S1741">
        <f>ABS(Table2[[#This Row],[Bias_WA]])</f>
        <v>1.2333333333333396</v>
      </c>
    </row>
    <row r="1742" spans="1:19" x14ac:dyDescent="0.2">
      <c r="A174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welzijnszorg2021420231</v>
      </c>
      <c r="B1742" t="s">
        <v>35</v>
      </c>
      <c r="C1742" s="3">
        <v>44470</v>
      </c>
      <c r="D1742" s="3">
        <v>44927</v>
      </c>
      <c r="E1742">
        <v>5</v>
      </c>
      <c r="F1742">
        <v>5.1620492063492067</v>
      </c>
      <c r="G1742">
        <v>8.1</v>
      </c>
      <c r="H1742">
        <v>2.9379507936507929</v>
      </c>
      <c r="I1742">
        <v>36.270997452478923</v>
      </c>
      <c r="J1742">
        <v>-2.9379507936507929</v>
      </c>
      <c r="K1742">
        <f>_xlfn.NORM.DIST(Table2[[#This Row],[Bias_RF]],AVERAGE(Table2[Bias_RF]),_xlfn.STDEV.P(Table2[Bias_RF]),FALSE)</f>
        <v>4.1956737613311618E-3</v>
      </c>
      <c r="L1742">
        <f>VLOOKUP(Table2[[#This Row],[Key]],[1]!Table1[#Data],7,0)</f>
        <v>7.3347181853482599</v>
      </c>
      <c r="M1742">
        <f>VLOOKUP(Table2[[#This Row],[Key]],[1]!Table1[#Data],8,0)</f>
        <v>6.5</v>
      </c>
      <c r="N1742">
        <f>Table2[[#This Row],[Auto Arima]]-Table2[[#This Row],[Actual]]</f>
        <v>-0.76528181465173972</v>
      </c>
      <c r="O1742">
        <f>_xlfn.NORM.DIST(Table2[[#This Row],[Bias_Arima]],AVERAGE(Table2[Bias_Arima]),_xlfn.STDEV.P(Table2[Bias_Arima]),FALSE)</f>
        <v>0.4066798496379519</v>
      </c>
      <c r="P1742">
        <f>Table2[[#This Row],[WA]]-Table2[[#This Row],[Actual]]</f>
        <v>-1.5999999999999996</v>
      </c>
      <c r="Q1742">
        <f>_xlfn.NORM.DIST(Table2[[#This Row],[Bias_WA]],AVERAGE(Table2[Bias_WA]),_xlfn.STDEV.P(Table2[Bias_WA]),FALSE)</f>
        <v>0.15562987052637658</v>
      </c>
      <c r="R1742">
        <f>ABS(Table2[[#This Row],[Bias_Arima]])</f>
        <v>0.76528181465173972</v>
      </c>
      <c r="S1742">
        <f>ABS(Table2[[#This Row],[Bias_WA]])</f>
        <v>1.5999999999999996</v>
      </c>
    </row>
    <row r="1743" spans="1:19" x14ac:dyDescent="0.2">
      <c r="A174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welzijnszorg2021420232</v>
      </c>
      <c r="B1743" t="s">
        <v>35</v>
      </c>
      <c r="C1743" s="3">
        <v>44470</v>
      </c>
      <c r="D1743" s="3">
        <v>45017</v>
      </c>
      <c r="E1743">
        <v>6</v>
      </c>
      <c r="F1743">
        <v>5.1620492063492067</v>
      </c>
      <c r="G1743">
        <v>7</v>
      </c>
      <c r="H1743">
        <v>1.8379507936507931</v>
      </c>
      <c r="I1743">
        <v>26.25643990929705</v>
      </c>
      <c r="J1743">
        <v>-1.8379507936507931</v>
      </c>
      <c r="K1743">
        <f>_xlfn.NORM.DIST(Table2[[#This Row],[Bias_RF]],AVERAGE(Table2[Bias_RF]),_xlfn.STDEV.P(Table2[Bias_RF]),FALSE)</f>
        <v>0.14781050789900529</v>
      </c>
      <c r="L1743">
        <f>VLOOKUP(Table2[[#This Row],[Key]],[1]!Table1[#Data],7,0)</f>
        <v>6.46227183137474</v>
      </c>
      <c r="M1743">
        <f>VLOOKUP(Table2[[#This Row],[Key]],[1]!Table1[#Data],8,0)</f>
        <v>6.1</v>
      </c>
      <c r="N1743">
        <f>Table2[[#This Row],[Auto Arima]]-Table2[[#This Row],[Actual]]</f>
        <v>-0.53772816862525996</v>
      </c>
      <c r="O1743">
        <f>_xlfn.NORM.DIST(Table2[[#This Row],[Bias_Arima]],AVERAGE(Table2[Bias_Arima]),_xlfn.STDEV.P(Table2[Bias_Arima]),FALSE)</f>
        <v>0.55943974329894042</v>
      </c>
      <c r="P1743">
        <f>Table2[[#This Row],[WA]]-Table2[[#This Row],[Actual]]</f>
        <v>-0.90000000000000036</v>
      </c>
      <c r="Q1743">
        <f>_xlfn.NORM.DIST(Table2[[#This Row],[Bias_WA]],AVERAGE(Table2[Bias_WA]),_xlfn.STDEV.P(Table2[Bias_WA]),FALSE)</f>
        <v>0.63055238523174562</v>
      </c>
      <c r="R1743">
        <f>ABS(Table2[[#This Row],[Bias_Arima]])</f>
        <v>0.53772816862525996</v>
      </c>
      <c r="S1743">
        <f>ABS(Table2[[#This Row],[Bias_WA]])</f>
        <v>0.90000000000000036</v>
      </c>
    </row>
    <row r="1744" spans="1:19" x14ac:dyDescent="0.2">
      <c r="A174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welzijnszorg2021420233</v>
      </c>
      <c r="B1744" t="s">
        <v>35</v>
      </c>
      <c r="C1744" s="3">
        <v>44470</v>
      </c>
      <c r="D1744" s="3">
        <v>45108</v>
      </c>
      <c r="E1744">
        <v>7</v>
      </c>
      <c r="F1744">
        <v>5.1620492063492067</v>
      </c>
      <c r="G1744">
        <v>6.7</v>
      </c>
      <c r="H1744">
        <v>1.537950793650793</v>
      </c>
      <c r="I1744">
        <v>22.95448945747453</v>
      </c>
      <c r="J1744">
        <v>-1.537950793650793</v>
      </c>
      <c r="K1744">
        <f>_xlfn.NORM.DIST(Table2[[#This Row],[Bias_RF]],AVERAGE(Table2[Bias_RF]),_xlfn.STDEV.P(Table2[Bias_RF]),FALSE)</f>
        <v>0.26367337557442017</v>
      </c>
      <c r="L1744">
        <f>VLOOKUP(Table2[[#This Row],[Key]],[1]!Table1[#Data],7,0)</f>
        <v>6.27925827048439</v>
      </c>
      <c r="M1744">
        <f>VLOOKUP(Table2[[#This Row],[Key]],[1]!Table1[#Data],8,0)</f>
        <v>5.8333333333333304</v>
      </c>
      <c r="N1744">
        <f>Table2[[#This Row],[Auto Arima]]-Table2[[#This Row],[Actual]]</f>
        <v>-0.42074172951561017</v>
      </c>
      <c r="O1744">
        <f>_xlfn.NORM.DIST(Table2[[#This Row],[Bias_Arima]],AVERAGE(Table2[Bias_Arima]),_xlfn.STDEV.P(Table2[Bias_Arima]),FALSE)</f>
        <v>0.62152632043956968</v>
      </c>
      <c r="P1744">
        <f>Table2[[#This Row],[WA]]-Table2[[#This Row],[Actual]]</f>
        <v>-0.8666666666666698</v>
      </c>
      <c r="Q1744">
        <f>_xlfn.NORM.DIST(Table2[[#This Row],[Bias_WA]],AVERAGE(Table2[Bias_WA]),_xlfn.STDEV.P(Table2[Bias_WA]),FALSE)</f>
        <v>0.64822748887047821</v>
      </c>
      <c r="R1744">
        <f>ABS(Table2[[#This Row],[Bias_Arima]])</f>
        <v>0.42074172951561017</v>
      </c>
      <c r="S1744">
        <f>ABS(Table2[[#This Row],[Bias_WA]])</f>
        <v>0.8666666666666698</v>
      </c>
    </row>
    <row r="1745" spans="1:19" x14ac:dyDescent="0.2">
      <c r="A174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welzijnszorg2021420234</v>
      </c>
      <c r="B1745" t="s">
        <v>35</v>
      </c>
      <c r="C1745" s="3">
        <v>44470</v>
      </c>
      <c r="D1745" s="3">
        <v>45200</v>
      </c>
      <c r="E1745">
        <v>8</v>
      </c>
      <c r="F1745">
        <v>5.1620492063492067</v>
      </c>
      <c r="G1745">
        <v>7.7</v>
      </c>
      <c r="H1745">
        <v>2.537950793650793</v>
      </c>
      <c r="I1745">
        <v>32.960399917542773</v>
      </c>
      <c r="J1745">
        <v>-2.537950793650793</v>
      </c>
      <c r="K1745">
        <f>_xlfn.NORM.DIST(Table2[[#This Row],[Bias_RF]],AVERAGE(Table2[Bias_RF]),_xlfn.STDEV.P(Table2[Bias_RF]),FALSE)</f>
        <v>1.9906427686411217E-2</v>
      </c>
      <c r="L1745">
        <f>VLOOKUP(Table2[[#This Row],[Key]],[1]!Table1[#Data],7,0)</f>
        <v>6.9659554085064697</v>
      </c>
      <c r="M1745">
        <f>VLOOKUP(Table2[[#This Row],[Key]],[1]!Table1[#Data],8,0)</f>
        <v>6.7666666666666604</v>
      </c>
      <c r="N1745">
        <f>Table2[[#This Row],[Auto Arima]]-Table2[[#This Row],[Actual]]</f>
        <v>-0.73404459149353052</v>
      </c>
      <c r="O1745">
        <f>_xlfn.NORM.DIST(Table2[[#This Row],[Bias_Arima]],AVERAGE(Table2[Bias_Arima]),_xlfn.STDEV.P(Table2[Bias_Arima]),FALSE)</f>
        <v>0.42869114686484994</v>
      </c>
      <c r="P1745">
        <f>Table2[[#This Row],[WA]]-Table2[[#This Row],[Actual]]</f>
        <v>-0.93333333333333979</v>
      </c>
      <c r="Q1745">
        <f>_xlfn.NORM.DIST(Table2[[#This Row],[Bias_WA]],AVERAGE(Table2[Bias_WA]),_xlfn.STDEV.P(Table2[Bias_WA]),FALSE)</f>
        <v>0.61118960025546065</v>
      </c>
      <c r="R1745">
        <f>ABS(Table2[[#This Row],[Bias_Arima]])</f>
        <v>0.73404459149353052</v>
      </c>
      <c r="S1745">
        <f>ABS(Table2[[#This Row],[Bias_WA]])</f>
        <v>0.93333333333333979</v>
      </c>
    </row>
    <row r="1746" spans="1:19" x14ac:dyDescent="0.2">
      <c r="A174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welzijnszorg2022120222</v>
      </c>
      <c r="B1746" t="s">
        <v>35</v>
      </c>
      <c r="C1746" s="3">
        <v>44562</v>
      </c>
      <c r="D1746" s="3">
        <v>44652</v>
      </c>
      <c r="E1746">
        <v>1</v>
      </c>
      <c r="F1746">
        <v>7.5643345238095243</v>
      </c>
      <c r="G1746">
        <v>7.5</v>
      </c>
      <c r="H1746">
        <v>6.4334523809524313E-2</v>
      </c>
      <c r="I1746">
        <v>0.85779365079365744</v>
      </c>
      <c r="J1746">
        <v>6.4334523809524313E-2</v>
      </c>
      <c r="K1746">
        <f>_xlfn.NORM.DIST(Table2[[#This Row],[Bias_RF]],AVERAGE(Table2[Bias_RF]),_xlfn.STDEV.P(Table2[Bias_RF]),FALSE)</f>
        <v>0.33579179760765293</v>
      </c>
      <c r="L1746">
        <f>VLOOKUP(Table2[[#This Row],[Key]],[1]!Table1[#Data],7,0)</f>
        <v>7.7325513756174402</v>
      </c>
      <c r="M1746">
        <f>VLOOKUP(Table2[[#This Row],[Key]],[1]!Table1[#Data],8,0)</f>
        <v>6.1</v>
      </c>
      <c r="N1746">
        <f>Table2[[#This Row],[Auto Arima]]-Table2[[#This Row],[Actual]]</f>
        <v>0.23255137561744021</v>
      </c>
      <c r="O1746">
        <f>_xlfn.NORM.DIST(Table2[[#This Row],[Bias_Arima]],AVERAGE(Table2[Bias_Arima]),_xlfn.STDEV.P(Table2[Bias_Arima]),FALSE)</f>
        <v>0.53748471513349527</v>
      </c>
      <c r="P1746">
        <f>Table2[[#This Row],[WA]]-Table2[[#This Row],[Actual]]</f>
        <v>-1.4000000000000004</v>
      </c>
      <c r="Q1746">
        <f>_xlfn.NORM.DIST(Table2[[#This Row],[Bias_WA]],AVERAGE(Table2[Bias_WA]),_xlfn.STDEV.P(Table2[Bias_WA]),FALSE)</f>
        <v>0.27224103550382017</v>
      </c>
      <c r="R1746">
        <f>ABS(Table2[[#This Row],[Bias_Arima]])</f>
        <v>0.23255137561744021</v>
      </c>
      <c r="S1746">
        <f>ABS(Table2[[#This Row],[Bias_WA]])</f>
        <v>1.4000000000000004</v>
      </c>
    </row>
    <row r="1747" spans="1:19" x14ac:dyDescent="0.2">
      <c r="A174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welzijnszorg2022120223</v>
      </c>
      <c r="B1747" t="s">
        <v>35</v>
      </c>
      <c r="C1747" s="3">
        <v>44562</v>
      </c>
      <c r="D1747" s="3">
        <v>44743</v>
      </c>
      <c r="E1747">
        <v>2</v>
      </c>
      <c r="F1747">
        <v>7.5643345238095243</v>
      </c>
      <c r="G1747">
        <v>7.1</v>
      </c>
      <c r="H1747">
        <v>0.46433452380952472</v>
      </c>
      <c r="I1747">
        <v>6.5399228705566861</v>
      </c>
      <c r="J1747">
        <v>0.46433452380952472</v>
      </c>
      <c r="K1747">
        <f>_xlfn.NORM.DIST(Table2[[#This Row],[Bias_RF]],AVERAGE(Table2[Bias_RF]),_xlfn.STDEV.P(Table2[Bias_RF]),FALSE)</f>
        <v>0.16869762515279429</v>
      </c>
      <c r="L1747">
        <f>VLOOKUP(Table2[[#This Row],[Key]],[1]!Table1[#Data],7,0)</f>
        <v>7.53255137561744</v>
      </c>
      <c r="M1747">
        <f>VLOOKUP(Table2[[#This Row],[Key]],[1]!Table1[#Data],8,0)</f>
        <v>5.8333333333333304</v>
      </c>
      <c r="N1747">
        <f>Table2[[#This Row],[Auto Arima]]-Table2[[#This Row],[Actual]]</f>
        <v>0.43255137561744039</v>
      </c>
      <c r="O1747">
        <f>_xlfn.NORM.DIST(Table2[[#This Row],[Bias_Arima]],AVERAGE(Table2[Bias_Arima]),_xlfn.STDEV.P(Table2[Bias_Arima]),FALSE)</f>
        <v>0.40095258785367116</v>
      </c>
      <c r="P1747">
        <f>Table2[[#This Row],[WA]]-Table2[[#This Row],[Actual]]</f>
        <v>-1.2666666666666693</v>
      </c>
      <c r="Q1747">
        <f>_xlfn.NORM.DIST(Table2[[#This Row],[Bias_WA]],AVERAGE(Table2[Bias_WA]),_xlfn.STDEV.P(Table2[Bias_WA]),FALSE)</f>
        <v>0.36819828042590091</v>
      </c>
      <c r="R1747">
        <f>ABS(Table2[[#This Row],[Bias_Arima]])</f>
        <v>0.43255137561744039</v>
      </c>
      <c r="S1747">
        <f>ABS(Table2[[#This Row],[Bias_WA]])</f>
        <v>1.2666666666666693</v>
      </c>
    </row>
    <row r="1748" spans="1:19" x14ac:dyDescent="0.2">
      <c r="A174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welzijnszorg2022120224</v>
      </c>
      <c r="B1748" t="s">
        <v>35</v>
      </c>
      <c r="C1748" s="3">
        <v>44562</v>
      </c>
      <c r="D1748" s="3">
        <v>44835</v>
      </c>
      <c r="E1748">
        <v>3</v>
      </c>
      <c r="F1748">
        <v>6.2972166666666674</v>
      </c>
      <c r="G1748">
        <v>8</v>
      </c>
      <c r="H1748">
        <v>1.7027833333333331</v>
      </c>
      <c r="I1748">
        <v>21.28479166666666</v>
      </c>
      <c r="J1748">
        <v>-1.7027833333333331</v>
      </c>
      <c r="K1748">
        <f>_xlfn.NORM.DIST(Table2[[#This Row],[Bias_RF]],AVERAGE(Table2[Bias_RF]),_xlfn.STDEV.P(Table2[Bias_RF]),FALSE)</f>
        <v>0.19588619529706644</v>
      </c>
      <c r="L1748">
        <f>VLOOKUP(Table2[[#This Row],[Key]],[1]!Table1[#Data],7,0)</f>
        <v>7.2083769647385401</v>
      </c>
      <c r="M1748">
        <f>VLOOKUP(Table2[[#This Row],[Key]],[1]!Table1[#Data],8,0)</f>
        <v>6.7666666666666604</v>
      </c>
      <c r="N1748">
        <f>Table2[[#This Row],[Auto Arima]]-Table2[[#This Row],[Actual]]</f>
        <v>-0.79162303526145994</v>
      </c>
      <c r="O1748">
        <f>_xlfn.NORM.DIST(Table2[[#This Row],[Bias_Arima]],AVERAGE(Table2[Bias_Arima]),_xlfn.STDEV.P(Table2[Bias_Arima]),FALSE)</f>
        <v>0.38814082951792672</v>
      </c>
      <c r="P1748">
        <f>Table2[[#This Row],[WA]]-Table2[[#This Row],[Actual]]</f>
        <v>-1.2333333333333396</v>
      </c>
      <c r="Q1748">
        <f>_xlfn.NORM.DIST(Table2[[#This Row],[Bias_WA]],AVERAGE(Table2[Bias_WA]),_xlfn.STDEV.P(Table2[Bias_WA]),FALSE)</f>
        <v>0.39356496694449555</v>
      </c>
      <c r="R1748">
        <f>ABS(Table2[[#This Row],[Bias_Arima]])</f>
        <v>0.79162303526145994</v>
      </c>
      <c r="S1748">
        <f>ABS(Table2[[#This Row],[Bias_WA]])</f>
        <v>1.2333333333333396</v>
      </c>
    </row>
    <row r="1749" spans="1:19" x14ac:dyDescent="0.2">
      <c r="A174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welzijnszorg2022120231</v>
      </c>
      <c r="B1749" t="s">
        <v>35</v>
      </c>
      <c r="C1749" s="3">
        <v>44562</v>
      </c>
      <c r="D1749" s="3">
        <v>44927</v>
      </c>
      <c r="E1749">
        <v>4</v>
      </c>
      <c r="F1749">
        <v>5.4146071428571432</v>
      </c>
      <c r="G1749">
        <v>8.1</v>
      </c>
      <c r="H1749">
        <v>2.685392857142856</v>
      </c>
      <c r="I1749">
        <v>33.152998236331563</v>
      </c>
      <c r="J1749">
        <v>-2.685392857142856</v>
      </c>
      <c r="K1749">
        <f>_xlfn.NORM.DIST(Table2[[#This Row],[Bias_RF]],AVERAGE(Table2[Bias_RF]),_xlfn.STDEV.P(Table2[Bias_RF]),FALSE)</f>
        <v>1.1610856701581837E-2</v>
      </c>
      <c r="L1749">
        <f>VLOOKUP(Table2[[#This Row],[Key]],[1]!Table1[#Data],7,0)</f>
        <v>7.27970544795875</v>
      </c>
      <c r="M1749">
        <f>VLOOKUP(Table2[[#This Row],[Key]],[1]!Table1[#Data],8,0)</f>
        <v>7.43333333333333</v>
      </c>
      <c r="N1749">
        <f>Table2[[#This Row],[Auto Arima]]-Table2[[#This Row],[Actual]]</f>
        <v>-0.82029455204124968</v>
      </c>
      <c r="O1749">
        <f>_xlfn.NORM.DIST(Table2[[#This Row],[Bias_Arima]],AVERAGE(Table2[Bias_Arima]),_xlfn.STDEV.P(Table2[Bias_Arima]),FALSE)</f>
        <v>0.36807439347703558</v>
      </c>
      <c r="P1749">
        <f>Table2[[#This Row],[WA]]-Table2[[#This Row],[Actual]]</f>
        <v>-0.66666666666666963</v>
      </c>
      <c r="Q1749">
        <f>_xlfn.NORM.DIST(Table2[[#This Row],[Bias_WA]],AVERAGE(Table2[Bias_WA]),_xlfn.STDEV.P(Table2[Bias_WA]),FALSE)</f>
        <v>0.71030881435070081</v>
      </c>
      <c r="R1749">
        <f>ABS(Table2[[#This Row],[Bias_Arima]])</f>
        <v>0.82029455204124968</v>
      </c>
      <c r="S1749">
        <f>ABS(Table2[[#This Row],[Bias_WA]])</f>
        <v>0.66666666666666963</v>
      </c>
    </row>
    <row r="1750" spans="1:19" x14ac:dyDescent="0.2">
      <c r="A175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welzijnszorg2022120232</v>
      </c>
      <c r="B1750" t="s">
        <v>35</v>
      </c>
      <c r="C1750" s="3">
        <v>44562</v>
      </c>
      <c r="D1750" s="3">
        <v>45017</v>
      </c>
      <c r="E1750">
        <v>5</v>
      </c>
      <c r="F1750">
        <v>5.8110809523809532</v>
      </c>
      <c r="G1750">
        <v>7</v>
      </c>
      <c r="H1750">
        <v>1.188919047619047</v>
      </c>
      <c r="I1750">
        <v>16.98455782312924</v>
      </c>
      <c r="J1750">
        <v>-1.188919047619047</v>
      </c>
      <c r="K1750">
        <f>_xlfn.NORM.DIST(Table2[[#This Row],[Bias_RF]],AVERAGE(Table2[Bias_RF]),_xlfn.STDEV.P(Table2[Bias_RF]),FALSE)</f>
        <v>0.41834657402379793</v>
      </c>
      <c r="L1750">
        <f>VLOOKUP(Table2[[#This Row],[Key]],[1]!Table1[#Data],7,0)</f>
        <v>6.4460009077738798</v>
      </c>
      <c r="M1750">
        <f>VLOOKUP(Table2[[#This Row],[Key]],[1]!Table1[#Data],8,0)</f>
        <v>6.1</v>
      </c>
      <c r="N1750">
        <f>Table2[[#This Row],[Auto Arima]]-Table2[[#This Row],[Actual]]</f>
        <v>-0.5539990922261202</v>
      </c>
      <c r="O1750">
        <f>_xlfn.NORM.DIST(Table2[[#This Row],[Bias_Arima]],AVERAGE(Table2[Bias_Arima]),_xlfn.STDEV.P(Table2[Bias_Arima]),FALSE)</f>
        <v>0.54957215176706964</v>
      </c>
      <c r="P1750">
        <f>Table2[[#This Row],[WA]]-Table2[[#This Row],[Actual]]</f>
        <v>-0.90000000000000036</v>
      </c>
      <c r="Q1750">
        <f>_xlfn.NORM.DIST(Table2[[#This Row],[Bias_WA]],AVERAGE(Table2[Bias_WA]),_xlfn.STDEV.P(Table2[Bias_WA]),FALSE)</f>
        <v>0.63055238523174562</v>
      </c>
      <c r="R1750">
        <f>ABS(Table2[[#This Row],[Bias_Arima]])</f>
        <v>0.5539990922261202</v>
      </c>
      <c r="S1750">
        <f>ABS(Table2[[#This Row],[Bias_WA]])</f>
        <v>0.90000000000000036</v>
      </c>
    </row>
    <row r="1751" spans="1:19" x14ac:dyDescent="0.2">
      <c r="A175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welzijnszorg2022120233</v>
      </c>
      <c r="B1751" t="s">
        <v>35</v>
      </c>
      <c r="C1751" s="3">
        <v>44562</v>
      </c>
      <c r="D1751" s="3">
        <v>45108</v>
      </c>
      <c r="E1751">
        <v>6</v>
      </c>
      <c r="F1751">
        <v>5.8110809523809532</v>
      </c>
      <c r="G1751">
        <v>6.7</v>
      </c>
      <c r="H1751">
        <v>0.88891904761904694</v>
      </c>
      <c r="I1751">
        <v>13.26744847192608</v>
      </c>
      <c r="J1751">
        <v>-0.88891904761904694</v>
      </c>
      <c r="K1751">
        <f>_xlfn.NORM.DIST(Table2[[#This Row],[Bias_RF]],AVERAGE(Table2[Bias_RF]),_xlfn.STDEV.P(Table2[Bias_RF]),FALSE)</f>
        <v>0.51855085772252107</v>
      </c>
      <c r="L1751">
        <f>VLOOKUP(Table2[[#This Row],[Key]],[1]!Table1[#Data],7,0)</f>
        <v>6.2628803538492601</v>
      </c>
      <c r="M1751">
        <f>VLOOKUP(Table2[[#This Row],[Key]],[1]!Table1[#Data],8,0)</f>
        <v>5.8333333333333304</v>
      </c>
      <c r="N1751">
        <f>Table2[[#This Row],[Auto Arima]]-Table2[[#This Row],[Actual]]</f>
        <v>-0.43711964615074006</v>
      </c>
      <c r="O1751">
        <f>_xlfn.NORM.DIST(Table2[[#This Row],[Bias_Arima]],AVERAGE(Table2[Bias_Arima]),_xlfn.STDEV.P(Table2[Bias_Arima]),FALSE)</f>
        <v>0.61390771257726129</v>
      </c>
      <c r="P1751">
        <f>Table2[[#This Row],[WA]]-Table2[[#This Row],[Actual]]</f>
        <v>-0.8666666666666698</v>
      </c>
      <c r="Q1751">
        <f>_xlfn.NORM.DIST(Table2[[#This Row],[Bias_WA]],AVERAGE(Table2[Bias_WA]),_xlfn.STDEV.P(Table2[Bias_WA]),FALSE)</f>
        <v>0.64822748887047821</v>
      </c>
      <c r="R1751">
        <f>ABS(Table2[[#This Row],[Bias_Arima]])</f>
        <v>0.43711964615074006</v>
      </c>
      <c r="S1751">
        <f>ABS(Table2[[#This Row],[Bias_WA]])</f>
        <v>0.8666666666666698</v>
      </c>
    </row>
    <row r="1752" spans="1:19" x14ac:dyDescent="0.2">
      <c r="A175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welzijnszorg2022120234</v>
      </c>
      <c r="B1752" t="s">
        <v>35</v>
      </c>
      <c r="C1752" s="3">
        <v>44562</v>
      </c>
      <c r="D1752" s="3">
        <v>45200</v>
      </c>
      <c r="E1752">
        <v>7</v>
      </c>
      <c r="F1752">
        <v>5.8110809523809532</v>
      </c>
      <c r="G1752">
        <v>7.7</v>
      </c>
      <c r="H1752">
        <v>1.8889190476190469</v>
      </c>
      <c r="I1752">
        <v>24.53141620284476</v>
      </c>
      <c r="J1752">
        <v>-1.8889190476190469</v>
      </c>
      <c r="K1752">
        <f>_xlfn.NORM.DIST(Table2[[#This Row],[Bias_RF]],AVERAGE(Table2[Bias_RF]),_xlfn.STDEV.P(Table2[Bias_RF]),FALSE)</f>
        <v>0.13174612201152572</v>
      </c>
      <c r="L1752">
        <f>VLOOKUP(Table2[[#This Row],[Key]],[1]!Table1[#Data],7,0)</f>
        <v>6.7999295584416801</v>
      </c>
      <c r="M1752">
        <f>VLOOKUP(Table2[[#This Row],[Key]],[1]!Table1[#Data],8,0)</f>
        <v>6.7666666666666604</v>
      </c>
      <c r="N1752">
        <f>Table2[[#This Row],[Auto Arima]]-Table2[[#This Row],[Actual]]</f>
        <v>-0.90007044155832006</v>
      </c>
      <c r="O1752">
        <f>_xlfn.NORM.DIST(Table2[[#This Row],[Bias_Arima]],AVERAGE(Table2[Bias_Arima]),_xlfn.STDEV.P(Table2[Bias_Arima]),FALSE)</f>
        <v>0.31355796214815135</v>
      </c>
      <c r="P1752">
        <f>Table2[[#This Row],[WA]]-Table2[[#This Row],[Actual]]</f>
        <v>-0.93333333333333979</v>
      </c>
      <c r="Q1752">
        <f>_xlfn.NORM.DIST(Table2[[#This Row],[Bias_WA]],AVERAGE(Table2[Bias_WA]),_xlfn.STDEV.P(Table2[Bias_WA]),FALSE)</f>
        <v>0.61118960025546065</v>
      </c>
      <c r="R1752">
        <f>ABS(Table2[[#This Row],[Bias_Arima]])</f>
        <v>0.90007044155832006</v>
      </c>
      <c r="S1752">
        <f>ABS(Table2[[#This Row],[Bias_WA]])</f>
        <v>0.93333333333333979</v>
      </c>
    </row>
    <row r="1753" spans="1:19" x14ac:dyDescent="0.2">
      <c r="A175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welzijnszorg2022120241</v>
      </c>
      <c r="B1753" t="s">
        <v>35</v>
      </c>
      <c r="C1753" s="3">
        <v>44562</v>
      </c>
      <c r="D1753" s="3">
        <v>45292</v>
      </c>
      <c r="E1753">
        <v>8</v>
      </c>
      <c r="F1753">
        <v>5.8110809523809532</v>
      </c>
      <c r="G1753">
        <v>7.8</v>
      </c>
      <c r="H1753">
        <v>1.988919047619047</v>
      </c>
      <c r="I1753">
        <v>25.498962148962139</v>
      </c>
      <c r="J1753">
        <v>-1.988919047619047</v>
      </c>
      <c r="K1753">
        <f>_xlfn.NORM.DIST(Table2[[#This Row],[Bias_RF]],AVERAGE(Table2[Bias_RF]),_xlfn.STDEV.P(Table2[Bias_RF]),FALSE)</f>
        <v>0.10365064516719377</v>
      </c>
      <c r="L1753">
        <f>VLOOKUP(Table2[[#This Row],[Key]],[1]!Table1[#Data],7,0)</f>
        <v>8.0650494874052097</v>
      </c>
      <c r="M1753">
        <f>VLOOKUP(Table2[[#This Row],[Key]],[1]!Table1[#Data],8,0)</f>
        <v>7.43333333333333</v>
      </c>
      <c r="N1753">
        <f>Table2[[#This Row],[Auto Arima]]-Table2[[#This Row],[Actual]]</f>
        <v>0.26504948740520984</v>
      </c>
      <c r="O1753">
        <f>_xlfn.NORM.DIST(Table2[[#This Row],[Bias_Arima]],AVERAGE(Table2[Bias_Arima]),_xlfn.STDEV.P(Table2[Bias_Arima]),FALSE)</f>
        <v>0.51656974140959078</v>
      </c>
      <c r="P1753">
        <f>Table2[[#This Row],[WA]]-Table2[[#This Row],[Actual]]</f>
        <v>-0.3666666666666698</v>
      </c>
      <c r="Q1753">
        <f>_xlfn.NORM.DIST(Table2[[#This Row],[Bias_WA]],AVERAGE(Table2[Bias_WA]),_xlfn.STDEV.P(Table2[Bias_WA]),FALSE)</f>
        <v>0.6414281109017782</v>
      </c>
      <c r="R1753">
        <f>ABS(Table2[[#This Row],[Bias_Arima]])</f>
        <v>0.26504948740520984</v>
      </c>
      <c r="S1753">
        <f>ABS(Table2[[#This Row],[Bias_WA]])</f>
        <v>0.3666666666666698</v>
      </c>
    </row>
    <row r="1754" spans="1:19" x14ac:dyDescent="0.2">
      <c r="A175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welzijnszorg2022220223</v>
      </c>
      <c r="B1754" t="s">
        <v>35</v>
      </c>
      <c r="C1754" s="3">
        <v>44652</v>
      </c>
      <c r="D1754" s="3">
        <v>44743</v>
      </c>
      <c r="E1754">
        <v>1</v>
      </c>
      <c r="F1754">
        <v>7.823334126984129</v>
      </c>
      <c r="G1754">
        <v>7.1</v>
      </c>
      <c r="H1754">
        <v>0.72333412698412936</v>
      </c>
      <c r="I1754">
        <v>10.187804605410269</v>
      </c>
      <c r="J1754">
        <v>0.72333412698412936</v>
      </c>
      <c r="K1754">
        <f>_xlfn.NORM.DIST(Table2[[#This Row],[Bias_RF]],AVERAGE(Table2[Bias_RF]),_xlfn.STDEV.P(Table2[Bias_RF]),FALSE)</f>
        <v>9.2094747639900179E-2</v>
      </c>
      <c r="L1754">
        <f>VLOOKUP(Table2[[#This Row],[Key]],[1]!Table1[#Data],7,0)</f>
        <v>7.4043950474167</v>
      </c>
      <c r="M1754">
        <f>VLOOKUP(Table2[[#This Row],[Key]],[1]!Table1[#Data],8,0)</f>
        <v>5.8333333333333304</v>
      </c>
      <c r="N1754">
        <f>Table2[[#This Row],[Auto Arima]]-Table2[[#This Row],[Actual]]</f>
        <v>0.30439504741670032</v>
      </c>
      <c r="O1754">
        <f>_xlfn.NORM.DIST(Table2[[#This Row],[Bias_Arima]],AVERAGE(Table2[Bias_Arima]),_xlfn.STDEV.P(Table2[Bias_Arima]),FALSE)</f>
        <v>0.49031109070017659</v>
      </c>
      <c r="P1754">
        <f>Table2[[#This Row],[WA]]-Table2[[#This Row],[Actual]]</f>
        <v>-1.2666666666666693</v>
      </c>
      <c r="Q1754">
        <f>_xlfn.NORM.DIST(Table2[[#This Row],[Bias_WA]],AVERAGE(Table2[Bias_WA]),_xlfn.STDEV.P(Table2[Bias_WA]),FALSE)</f>
        <v>0.36819828042590091</v>
      </c>
      <c r="R1754">
        <f>ABS(Table2[[#This Row],[Bias_Arima]])</f>
        <v>0.30439504741670032</v>
      </c>
      <c r="S1754">
        <f>ABS(Table2[[#This Row],[Bias_WA]])</f>
        <v>1.2666666666666693</v>
      </c>
    </row>
    <row r="1755" spans="1:19" x14ac:dyDescent="0.2">
      <c r="A175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welzijnszorg2022220224</v>
      </c>
      <c r="B1755" t="s">
        <v>35</v>
      </c>
      <c r="C1755" s="3">
        <v>44652</v>
      </c>
      <c r="D1755" s="3">
        <v>44835</v>
      </c>
      <c r="E1755">
        <v>2</v>
      </c>
      <c r="F1755">
        <v>6.4227507936507946</v>
      </c>
      <c r="G1755">
        <v>8</v>
      </c>
      <c r="H1755">
        <v>1.577249206349205</v>
      </c>
      <c r="I1755">
        <v>19.715615079365069</v>
      </c>
      <c r="J1755">
        <v>-1.577249206349205</v>
      </c>
      <c r="K1755">
        <f>_xlfn.NORM.DIST(Table2[[#This Row],[Bias_RF]],AVERAGE(Table2[Bias_RF]),_xlfn.STDEV.P(Table2[Bias_RF]),FALSE)</f>
        <v>0.24677371607752252</v>
      </c>
      <c r="L1755">
        <f>VLOOKUP(Table2[[#This Row],[Key]],[1]!Table1[#Data],7,0)</f>
        <v>7.2304071600022102</v>
      </c>
      <c r="M1755">
        <f>VLOOKUP(Table2[[#This Row],[Key]],[1]!Table1[#Data],8,0)</f>
        <v>6.7666666666666604</v>
      </c>
      <c r="N1755">
        <f>Table2[[#This Row],[Auto Arima]]-Table2[[#This Row],[Actual]]</f>
        <v>-0.76959283999778982</v>
      </c>
      <c r="O1755">
        <f>_xlfn.NORM.DIST(Table2[[#This Row],[Bias_Arima]],AVERAGE(Table2[Bias_Arima]),_xlfn.STDEV.P(Table2[Bias_Arima]),FALSE)</f>
        <v>0.40364206700344085</v>
      </c>
      <c r="P1755">
        <f>Table2[[#This Row],[WA]]-Table2[[#This Row],[Actual]]</f>
        <v>-1.2333333333333396</v>
      </c>
      <c r="Q1755">
        <f>_xlfn.NORM.DIST(Table2[[#This Row],[Bias_WA]],AVERAGE(Table2[Bias_WA]),_xlfn.STDEV.P(Table2[Bias_WA]),FALSE)</f>
        <v>0.39356496694449555</v>
      </c>
      <c r="R1755">
        <f>ABS(Table2[[#This Row],[Bias_Arima]])</f>
        <v>0.76959283999778982</v>
      </c>
      <c r="S1755">
        <f>ABS(Table2[[#This Row],[Bias_WA]])</f>
        <v>1.2333333333333396</v>
      </c>
    </row>
    <row r="1756" spans="1:19" x14ac:dyDescent="0.2">
      <c r="A175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welzijnszorg2022220231</v>
      </c>
      <c r="B1756" t="s">
        <v>35</v>
      </c>
      <c r="C1756" s="3">
        <v>44652</v>
      </c>
      <c r="D1756" s="3">
        <v>44927</v>
      </c>
      <c r="E1756">
        <v>3</v>
      </c>
      <c r="F1756">
        <v>5.2587940476190473</v>
      </c>
      <c r="G1756">
        <v>8.1</v>
      </c>
      <c r="H1756">
        <v>2.8412059523809519</v>
      </c>
      <c r="I1756">
        <v>35.076616696061137</v>
      </c>
      <c r="J1756">
        <v>-2.8412059523809519</v>
      </c>
      <c r="K1756">
        <f>_xlfn.NORM.DIST(Table2[[#This Row],[Bias_RF]],AVERAGE(Table2[Bias_RF]),_xlfn.STDEV.P(Table2[Bias_RF]),FALSE)</f>
        <v>6.2843207877111206E-3</v>
      </c>
      <c r="L1756">
        <f>VLOOKUP(Table2[[#This Row],[Key]],[1]!Table1[#Data],7,0)</f>
        <v>7.3651639136469802</v>
      </c>
      <c r="M1756">
        <f>VLOOKUP(Table2[[#This Row],[Key]],[1]!Table1[#Data],8,0)</f>
        <v>7.43333333333333</v>
      </c>
      <c r="N1756">
        <f>Table2[[#This Row],[Auto Arima]]-Table2[[#This Row],[Actual]]</f>
        <v>-0.73483608635301945</v>
      </c>
      <c r="O1756">
        <f>_xlfn.NORM.DIST(Table2[[#This Row],[Bias_Arima]],AVERAGE(Table2[Bias_Arima]),_xlfn.STDEV.P(Table2[Bias_Arima]),FALSE)</f>
        <v>0.42813400187744233</v>
      </c>
      <c r="P1756">
        <f>Table2[[#This Row],[WA]]-Table2[[#This Row],[Actual]]</f>
        <v>-0.66666666666666963</v>
      </c>
      <c r="Q1756">
        <f>_xlfn.NORM.DIST(Table2[[#This Row],[Bias_WA]],AVERAGE(Table2[Bias_WA]),_xlfn.STDEV.P(Table2[Bias_WA]),FALSE)</f>
        <v>0.71030881435070081</v>
      </c>
      <c r="R1756">
        <f>ABS(Table2[[#This Row],[Bias_Arima]])</f>
        <v>0.73483608635301945</v>
      </c>
      <c r="S1756">
        <f>ABS(Table2[[#This Row],[Bias_WA]])</f>
        <v>0.66666666666666963</v>
      </c>
    </row>
    <row r="1757" spans="1:19" x14ac:dyDescent="0.2">
      <c r="A175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welzijnszorg2022220232</v>
      </c>
      <c r="B1757" t="s">
        <v>35</v>
      </c>
      <c r="C1757" s="3">
        <v>44652</v>
      </c>
      <c r="D1757" s="3">
        <v>45017</v>
      </c>
      <c r="E1757">
        <v>4</v>
      </c>
      <c r="F1757">
        <v>5.6451511904761897</v>
      </c>
      <c r="G1757">
        <v>7</v>
      </c>
      <c r="H1757">
        <v>1.35484880952381</v>
      </c>
      <c r="I1757">
        <v>19.354982993197289</v>
      </c>
      <c r="J1757">
        <v>-1.35484880952381</v>
      </c>
      <c r="K1757">
        <f>_xlfn.NORM.DIST(Table2[[#This Row],[Bias_RF]],AVERAGE(Table2[Bias_RF]),_xlfn.STDEV.P(Table2[Bias_RF]),FALSE)</f>
        <v>0.3455954535263871</v>
      </c>
      <c r="L1757">
        <f>VLOOKUP(Table2[[#This Row],[Key]],[1]!Table1[#Data],7,0)</f>
        <v>6.4671474376498903</v>
      </c>
      <c r="M1757">
        <f>VLOOKUP(Table2[[#This Row],[Key]],[1]!Table1[#Data],8,0)</f>
        <v>6.7</v>
      </c>
      <c r="N1757">
        <f>Table2[[#This Row],[Auto Arima]]-Table2[[#This Row],[Actual]]</f>
        <v>-0.53285256235010969</v>
      </c>
      <c r="O1757">
        <f>_xlfn.NORM.DIST(Table2[[#This Row],[Bias_Arima]],AVERAGE(Table2[Bias_Arima]),_xlfn.STDEV.P(Table2[Bias_Arima]),FALSE)</f>
        <v>0.56234647868579213</v>
      </c>
      <c r="P1757">
        <f>Table2[[#This Row],[WA]]-Table2[[#This Row],[Actual]]</f>
        <v>-0.29999999999999982</v>
      </c>
      <c r="Q1757">
        <f>_xlfn.NORM.DIST(Table2[[#This Row],[Bias_WA]],AVERAGE(Table2[Bias_WA]),_xlfn.STDEV.P(Table2[Bias_WA]),FALSE)</f>
        <v>0.6030805375300422</v>
      </c>
      <c r="R1757">
        <f>ABS(Table2[[#This Row],[Bias_Arima]])</f>
        <v>0.53285256235010969</v>
      </c>
      <c r="S1757">
        <f>ABS(Table2[[#This Row],[Bias_WA]])</f>
        <v>0.29999999999999982</v>
      </c>
    </row>
    <row r="1758" spans="1:19" x14ac:dyDescent="0.2">
      <c r="A175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welzijnszorg2022220233</v>
      </c>
      <c r="B1758" t="s">
        <v>35</v>
      </c>
      <c r="C1758" s="3">
        <v>44652</v>
      </c>
      <c r="D1758" s="3">
        <v>45108</v>
      </c>
      <c r="E1758">
        <v>5</v>
      </c>
      <c r="F1758">
        <v>5.7408011904761898</v>
      </c>
      <c r="G1758">
        <v>6.7</v>
      </c>
      <c r="H1758">
        <v>0.95919880952381043</v>
      </c>
      <c r="I1758">
        <v>14.316400142146421</v>
      </c>
      <c r="J1758">
        <v>-0.95919880952381043</v>
      </c>
      <c r="K1758">
        <f>_xlfn.NORM.DIST(Table2[[#This Row],[Bias_RF]],AVERAGE(Table2[Bias_RF]),_xlfn.STDEV.P(Table2[Bias_RF]),FALSE)</f>
        <v>0.50061017445012423</v>
      </c>
      <c r="L1758">
        <f>VLOOKUP(Table2[[#This Row],[Key]],[1]!Table1[#Data],7,0)</f>
        <v>6.3001800662079299</v>
      </c>
      <c r="M1758">
        <f>VLOOKUP(Table2[[#This Row],[Key]],[1]!Table1[#Data],8,0)</f>
        <v>5.8333333333333304</v>
      </c>
      <c r="N1758">
        <f>Table2[[#This Row],[Auto Arima]]-Table2[[#This Row],[Actual]]</f>
        <v>-0.39981993379207026</v>
      </c>
      <c r="O1758">
        <f>_xlfn.NORM.DIST(Table2[[#This Row],[Bias_Arima]],AVERAGE(Table2[Bias_Arima]),_xlfn.STDEV.P(Table2[Bias_Arima]),FALSE)</f>
        <v>0.63067902092317851</v>
      </c>
      <c r="P1758">
        <f>Table2[[#This Row],[WA]]-Table2[[#This Row],[Actual]]</f>
        <v>-0.8666666666666698</v>
      </c>
      <c r="Q1758">
        <f>_xlfn.NORM.DIST(Table2[[#This Row],[Bias_WA]],AVERAGE(Table2[Bias_WA]),_xlfn.STDEV.P(Table2[Bias_WA]),FALSE)</f>
        <v>0.64822748887047821</v>
      </c>
      <c r="R1758">
        <f>ABS(Table2[[#This Row],[Bias_Arima]])</f>
        <v>0.39981993379207026</v>
      </c>
      <c r="S1758">
        <f>ABS(Table2[[#This Row],[Bias_WA]])</f>
        <v>0.8666666666666698</v>
      </c>
    </row>
    <row r="1759" spans="1:19" x14ac:dyDescent="0.2">
      <c r="A175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welzijnszorg2022220234</v>
      </c>
      <c r="B1759" t="s">
        <v>35</v>
      </c>
      <c r="C1759" s="3">
        <v>44652</v>
      </c>
      <c r="D1759" s="3">
        <v>45200</v>
      </c>
      <c r="E1759">
        <v>6</v>
      </c>
      <c r="F1759">
        <v>5.7408011904761898</v>
      </c>
      <c r="G1759">
        <v>7.7</v>
      </c>
      <c r="H1759">
        <v>1.95919880952381</v>
      </c>
      <c r="I1759">
        <v>25.44414038342611</v>
      </c>
      <c r="J1759">
        <v>-1.95919880952381</v>
      </c>
      <c r="K1759">
        <f>_xlfn.NORM.DIST(Table2[[#This Row],[Bias_RF]],AVERAGE(Table2[Bias_RF]),_xlfn.STDEV.P(Table2[Bias_RF]),FALSE)</f>
        <v>0.1115265779394254</v>
      </c>
      <c r="L1759">
        <f>VLOOKUP(Table2[[#This Row],[Key]],[1]!Table1[#Data],7,0)</f>
        <v>6.9108570868966801</v>
      </c>
      <c r="M1759">
        <f>VLOOKUP(Table2[[#This Row],[Key]],[1]!Table1[#Data],8,0)</f>
        <v>6.7666666666666604</v>
      </c>
      <c r="N1759">
        <f>Table2[[#This Row],[Auto Arima]]-Table2[[#This Row],[Actual]]</f>
        <v>-0.78914291310332008</v>
      </c>
      <c r="O1759">
        <f>_xlfn.NORM.DIST(Table2[[#This Row],[Bias_Arima]],AVERAGE(Table2[Bias_Arima]),_xlfn.STDEV.P(Table2[Bias_Arima]),FALSE)</f>
        <v>0.38988329850793196</v>
      </c>
      <c r="P1759">
        <f>Table2[[#This Row],[WA]]-Table2[[#This Row],[Actual]]</f>
        <v>-0.93333333333333979</v>
      </c>
      <c r="Q1759">
        <f>_xlfn.NORM.DIST(Table2[[#This Row],[Bias_WA]],AVERAGE(Table2[Bias_WA]),_xlfn.STDEV.P(Table2[Bias_WA]),FALSE)</f>
        <v>0.61118960025546065</v>
      </c>
      <c r="R1759">
        <f>ABS(Table2[[#This Row],[Bias_Arima]])</f>
        <v>0.78914291310332008</v>
      </c>
      <c r="S1759">
        <f>ABS(Table2[[#This Row],[Bias_WA]])</f>
        <v>0.93333333333333979</v>
      </c>
    </row>
    <row r="1760" spans="1:19" x14ac:dyDescent="0.2">
      <c r="A1760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welzijnszorg2022220241</v>
      </c>
      <c r="B1760" t="s">
        <v>35</v>
      </c>
      <c r="C1760" s="3">
        <v>44652</v>
      </c>
      <c r="D1760" s="3">
        <v>45292</v>
      </c>
      <c r="E1760">
        <v>7</v>
      </c>
      <c r="F1760">
        <v>5.7408011904761898</v>
      </c>
      <c r="G1760">
        <v>7.8</v>
      </c>
      <c r="H1760">
        <v>2.0591988095238101</v>
      </c>
      <c r="I1760">
        <v>26.39998473748474</v>
      </c>
      <c r="J1760">
        <v>-2.0591988095238101</v>
      </c>
      <c r="K1760">
        <f>_xlfn.NORM.DIST(Table2[[#This Row],[Bias_RF]],AVERAGE(Table2[Bias_RF]),_xlfn.STDEV.P(Table2[Bias_RF]),FALSE)</f>
        <v>8.6597582438031187E-2</v>
      </c>
      <c r="L1760">
        <f>VLOOKUP(Table2[[#This Row],[Key]],[1]!Table1[#Data],7,0)</f>
        <v>8.1295351557790703</v>
      </c>
      <c r="M1760">
        <f>VLOOKUP(Table2[[#This Row],[Key]],[1]!Table1[#Data],8,0)</f>
        <v>7.43333333333333</v>
      </c>
      <c r="N1760">
        <f>Table2[[#This Row],[Auto Arima]]-Table2[[#This Row],[Actual]]</f>
        <v>0.32953515577907044</v>
      </c>
      <c r="O1760">
        <f>_xlfn.NORM.DIST(Table2[[#This Row],[Bias_Arima]],AVERAGE(Table2[Bias_Arima]),_xlfn.STDEV.P(Table2[Bias_Arima]),FALSE)</f>
        <v>0.47311767352418549</v>
      </c>
      <c r="P1760">
        <f>Table2[[#This Row],[WA]]-Table2[[#This Row],[Actual]]</f>
        <v>-0.3666666666666698</v>
      </c>
      <c r="Q1760">
        <f>_xlfn.NORM.DIST(Table2[[#This Row],[Bias_WA]],AVERAGE(Table2[Bias_WA]),_xlfn.STDEV.P(Table2[Bias_WA]),FALSE)</f>
        <v>0.6414281109017782</v>
      </c>
      <c r="R1760">
        <f>ABS(Table2[[#This Row],[Bias_Arima]])</f>
        <v>0.32953515577907044</v>
      </c>
      <c r="S1760">
        <f>ABS(Table2[[#This Row],[Bias_WA]])</f>
        <v>0.3666666666666698</v>
      </c>
    </row>
    <row r="1761" spans="1:19" x14ac:dyDescent="0.2">
      <c r="A1761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welzijnszorg2022220242</v>
      </c>
      <c r="B1761" t="s">
        <v>35</v>
      </c>
      <c r="C1761" s="3">
        <v>44652</v>
      </c>
      <c r="D1761" s="3">
        <v>45383</v>
      </c>
      <c r="E1761">
        <v>8</v>
      </c>
      <c r="F1761">
        <v>5.7408011904761898</v>
      </c>
      <c r="G1761">
        <v>7.2</v>
      </c>
      <c r="H1761">
        <v>1.45919880952381</v>
      </c>
      <c r="I1761">
        <v>20.266650132275139</v>
      </c>
      <c r="J1761">
        <v>-1.45919880952381</v>
      </c>
      <c r="K1761">
        <f>_xlfn.NORM.DIST(Table2[[#This Row],[Bias_RF]],AVERAGE(Table2[Bias_RF]),_xlfn.STDEV.P(Table2[Bias_RF]),FALSE)</f>
        <v>0.29849709801669161</v>
      </c>
      <c r="L1761">
        <f>VLOOKUP(Table2[[#This Row],[Key]],[1]!Table1[#Data],7,0)</f>
        <v>6.7996727287856702</v>
      </c>
      <c r="M1761">
        <f>VLOOKUP(Table2[[#This Row],[Key]],[1]!Table1[#Data],8,0)</f>
        <v>6.7</v>
      </c>
      <c r="N1761">
        <f>Table2[[#This Row],[Auto Arima]]-Table2[[#This Row],[Actual]]</f>
        <v>-0.40032727121432998</v>
      </c>
      <c r="O1761">
        <f>_xlfn.NORM.DIST(Table2[[#This Row],[Bias_Arima]],AVERAGE(Table2[Bias_Arima]),_xlfn.STDEV.P(Table2[Bias_Arima]),FALSE)</f>
        <v>0.63046499952242441</v>
      </c>
      <c r="P1761">
        <f>Table2[[#This Row],[WA]]-Table2[[#This Row],[Actual]]</f>
        <v>-0.5</v>
      </c>
      <c r="Q1761">
        <f>_xlfn.NORM.DIST(Table2[[#This Row],[Bias_WA]],AVERAGE(Table2[Bias_WA]),_xlfn.STDEV.P(Table2[Bias_WA]),FALSE)</f>
        <v>0.69538607388356477</v>
      </c>
      <c r="R1761">
        <f>ABS(Table2[[#This Row],[Bias_Arima]])</f>
        <v>0.40032727121432998</v>
      </c>
      <c r="S1761">
        <f>ABS(Table2[[#This Row],[Bias_WA]])</f>
        <v>0.5</v>
      </c>
    </row>
    <row r="1762" spans="1:19" x14ac:dyDescent="0.2">
      <c r="A1762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welzijnszorg2022320224</v>
      </c>
      <c r="B1762" t="s">
        <v>35</v>
      </c>
      <c r="C1762" s="3">
        <v>44743</v>
      </c>
      <c r="D1762" s="3">
        <v>44835</v>
      </c>
      <c r="E1762">
        <v>1</v>
      </c>
      <c r="F1762">
        <v>6.4322543650793644</v>
      </c>
      <c r="G1762">
        <v>8</v>
      </c>
      <c r="H1762">
        <v>1.567745634920636</v>
      </c>
      <c r="I1762">
        <v>19.59682043650794</v>
      </c>
      <c r="J1762">
        <v>-1.567745634920636</v>
      </c>
      <c r="K1762">
        <f>_xlfn.NORM.DIST(Table2[[#This Row],[Bias_RF]],AVERAGE(Table2[Bias_RF]),_xlfn.STDEV.P(Table2[Bias_RF]),FALSE)</f>
        <v>0.2508249334951802</v>
      </c>
      <c r="L1762">
        <f>VLOOKUP(Table2[[#This Row],[Key]],[1]!Table1[#Data],7,0)</f>
        <v>7.2622173751666601</v>
      </c>
      <c r="M1762">
        <f>VLOOKUP(Table2[[#This Row],[Key]],[1]!Table1[#Data],8,0)</f>
        <v>6.7666666666666604</v>
      </c>
      <c r="N1762">
        <f>Table2[[#This Row],[Auto Arima]]-Table2[[#This Row],[Actual]]</f>
        <v>-0.7377826248333399</v>
      </c>
      <c r="O1762">
        <f>_xlfn.NORM.DIST(Table2[[#This Row],[Bias_Arima]],AVERAGE(Table2[Bias_Arima]),_xlfn.STDEV.P(Table2[Bias_Arima]),FALSE)</f>
        <v>0.42605941201549824</v>
      </c>
      <c r="P1762">
        <f>Table2[[#This Row],[WA]]-Table2[[#This Row],[Actual]]</f>
        <v>-1.2333333333333396</v>
      </c>
      <c r="Q1762">
        <f>_xlfn.NORM.DIST(Table2[[#This Row],[Bias_WA]],AVERAGE(Table2[Bias_WA]),_xlfn.STDEV.P(Table2[Bias_WA]),FALSE)</f>
        <v>0.39356496694449555</v>
      </c>
      <c r="R1762">
        <f>ABS(Table2[[#This Row],[Bias_Arima]])</f>
        <v>0.7377826248333399</v>
      </c>
      <c r="S1762">
        <f>ABS(Table2[[#This Row],[Bias_WA]])</f>
        <v>1.2333333333333396</v>
      </c>
    </row>
    <row r="1763" spans="1:19" x14ac:dyDescent="0.2">
      <c r="A1763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welzijnszorg2022320231</v>
      </c>
      <c r="B1763" t="s">
        <v>35</v>
      </c>
      <c r="C1763" s="3">
        <v>44743</v>
      </c>
      <c r="D1763" s="3">
        <v>44927</v>
      </c>
      <c r="E1763">
        <v>2</v>
      </c>
      <c r="F1763">
        <v>5.2058392857142861</v>
      </c>
      <c r="G1763">
        <v>8.1</v>
      </c>
      <c r="H1763">
        <v>2.894160714285714</v>
      </c>
      <c r="I1763">
        <v>35.730379188712512</v>
      </c>
      <c r="J1763">
        <v>-2.894160714285714</v>
      </c>
      <c r="K1763">
        <f>_xlfn.NORM.DIST(Table2[[#This Row],[Bias_RF]],AVERAGE(Table2[Bias_RF]),_xlfn.STDEV.P(Table2[Bias_RF]),FALSE)</f>
        <v>5.0484837937672493E-3</v>
      </c>
      <c r="L1763">
        <f>VLOOKUP(Table2[[#This Row],[Key]],[1]!Table1[#Data],7,0)</f>
        <v>7.4523268120089003</v>
      </c>
      <c r="M1763">
        <f>VLOOKUP(Table2[[#This Row],[Key]],[1]!Table1[#Data],8,0)</f>
        <v>7.43333333333333</v>
      </c>
      <c r="N1763">
        <f>Table2[[#This Row],[Auto Arima]]-Table2[[#This Row],[Actual]]</f>
        <v>-0.6476731879910993</v>
      </c>
      <c r="O1763">
        <f>_xlfn.NORM.DIST(Table2[[#This Row],[Bias_Arima]],AVERAGE(Table2[Bias_Arima]),_xlfn.STDEV.P(Table2[Bias_Arima]),FALSE)</f>
        <v>0.48866919096181388</v>
      </c>
      <c r="P1763">
        <f>Table2[[#This Row],[WA]]-Table2[[#This Row],[Actual]]</f>
        <v>-0.66666666666666963</v>
      </c>
      <c r="Q1763">
        <f>_xlfn.NORM.DIST(Table2[[#This Row],[Bias_WA]],AVERAGE(Table2[Bias_WA]),_xlfn.STDEV.P(Table2[Bias_WA]),FALSE)</f>
        <v>0.71030881435070081</v>
      </c>
      <c r="R1763">
        <f>ABS(Table2[[#This Row],[Bias_Arima]])</f>
        <v>0.6476731879910993</v>
      </c>
      <c r="S1763">
        <f>ABS(Table2[[#This Row],[Bias_WA]])</f>
        <v>0.66666666666666963</v>
      </c>
    </row>
    <row r="1764" spans="1:19" x14ac:dyDescent="0.2">
      <c r="A1764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welzijnszorg2022320232</v>
      </c>
      <c r="B1764" t="s">
        <v>35</v>
      </c>
      <c r="C1764" s="3">
        <v>44743</v>
      </c>
      <c r="D1764" s="3">
        <v>45017</v>
      </c>
      <c r="E1764">
        <v>3</v>
      </c>
      <c r="F1764">
        <v>5.6289706709956704</v>
      </c>
      <c r="G1764">
        <v>7</v>
      </c>
      <c r="H1764">
        <v>1.3710293290043301</v>
      </c>
      <c r="I1764">
        <v>19.586133271490421</v>
      </c>
      <c r="J1764">
        <v>-1.3710293290043301</v>
      </c>
      <c r="K1764">
        <f>_xlfn.NORM.DIST(Table2[[#This Row],[Bias_RF]],AVERAGE(Table2[Bias_RF]),_xlfn.STDEV.P(Table2[Bias_RF]),FALSE)</f>
        <v>0.33828371335191348</v>
      </c>
      <c r="L1764">
        <f>VLOOKUP(Table2[[#This Row],[Key]],[1]!Table1[#Data],7,0)</f>
        <v>6.5054439199765897</v>
      </c>
      <c r="M1764">
        <f>VLOOKUP(Table2[[#This Row],[Key]],[1]!Table1[#Data],8,0)</f>
        <v>6.7</v>
      </c>
      <c r="N1764">
        <f>Table2[[#This Row],[Auto Arima]]-Table2[[#This Row],[Actual]]</f>
        <v>-0.49455608002341034</v>
      </c>
      <c r="O1764">
        <f>_xlfn.NORM.DIST(Table2[[#This Row],[Bias_Arima]],AVERAGE(Table2[Bias_Arima]),_xlfn.STDEV.P(Table2[Bias_Arima]),FALSE)</f>
        <v>0.5843006983729061</v>
      </c>
      <c r="P1764">
        <f>Table2[[#This Row],[WA]]-Table2[[#This Row],[Actual]]</f>
        <v>-0.29999999999999982</v>
      </c>
      <c r="Q1764">
        <f>_xlfn.NORM.DIST(Table2[[#This Row],[Bias_WA]],AVERAGE(Table2[Bias_WA]),_xlfn.STDEV.P(Table2[Bias_WA]),FALSE)</f>
        <v>0.6030805375300422</v>
      </c>
      <c r="R1764">
        <f>ABS(Table2[[#This Row],[Bias_Arima]])</f>
        <v>0.49455608002341034</v>
      </c>
      <c r="S1764">
        <f>ABS(Table2[[#This Row],[Bias_WA]])</f>
        <v>0.29999999999999982</v>
      </c>
    </row>
    <row r="1765" spans="1:19" x14ac:dyDescent="0.2">
      <c r="A1765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welzijnszorg2022320233</v>
      </c>
      <c r="B1765" t="s">
        <v>35</v>
      </c>
      <c r="C1765" s="3">
        <v>44743</v>
      </c>
      <c r="D1765" s="3">
        <v>45108</v>
      </c>
      <c r="E1765">
        <v>4</v>
      </c>
      <c r="F1765">
        <v>5.7879206709956703</v>
      </c>
      <c r="G1765">
        <v>6.7</v>
      </c>
      <c r="H1765">
        <v>0.91207932900432986</v>
      </c>
      <c r="I1765">
        <v>13.61312431349746</v>
      </c>
      <c r="J1765">
        <v>-0.91207932900432986</v>
      </c>
      <c r="K1765">
        <f>_xlfn.NORM.DIST(Table2[[#This Row],[Bias_RF]],AVERAGE(Table2[Bias_RF]),_xlfn.STDEV.P(Table2[Bias_RF]),FALSE)</f>
        <v>0.51309188388827809</v>
      </c>
      <c r="L1765">
        <f>VLOOKUP(Table2[[#This Row],[Key]],[1]!Table1[#Data],7,0)</f>
        <v>6.2838409634885002</v>
      </c>
      <c r="M1765">
        <f>VLOOKUP(Table2[[#This Row],[Key]],[1]!Table1[#Data],8,0)</f>
        <v>6.43333333333333</v>
      </c>
      <c r="N1765">
        <f>Table2[[#This Row],[Auto Arima]]-Table2[[#This Row],[Actual]]</f>
        <v>-0.41615903651149999</v>
      </c>
      <c r="O1765">
        <f>_xlfn.NORM.DIST(Table2[[#This Row],[Bias_Arima]],AVERAGE(Table2[Bias_Arima]),_xlfn.STDEV.P(Table2[Bias_Arima]),FALSE)</f>
        <v>0.62358770060772006</v>
      </c>
      <c r="P1765">
        <f>Table2[[#This Row],[WA]]-Table2[[#This Row],[Actual]]</f>
        <v>-0.26666666666667016</v>
      </c>
      <c r="Q1765">
        <f>_xlfn.NORM.DIST(Table2[[#This Row],[Bias_WA]],AVERAGE(Table2[Bias_WA]),_xlfn.STDEV.P(Table2[Bias_WA]),FALSE)</f>
        <v>0.58167521131528244</v>
      </c>
      <c r="R1765">
        <f>ABS(Table2[[#This Row],[Bias_Arima]])</f>
        <v>0.41615903651149999</v>
      </c>
      <c r="S1765">
        <f>ABS(Table2[[#This Row],[Bias_WA]])</f>
        <v>0.26666666666667016</v>
      </c>
    </row>
    <row r="1766" spans="1:19" x14ac:dyDescent="0.2">
      <c r="A1766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welzijnszorg2022320234</v>
      </c>
      <c r="B1766" t="s">
        <v>35</v>
      </c>
      <c r="C1766" s="3">
        <v>44743</v>
      </c>
      <c r="D1766" s="3">
        <v>45200</v>
      </c>
      <c r="E1766">
        <v>5</v>
      </c>
      <c r="F1766">
        <v>5.7879206709956703</v>
      </c>
      <c r="G1766">
        <v>7.7</v>
      </c>
      <c r="H1766">
        <v>1.9120793290043301</v>
      </c>
      <c r="I1766">
        <v>24.832199077978309</v>
      </c>
      <c r="J1766">
        <v>-1.9120793290043301</v>
      </c>
      <c r="K1766">
        <f>_xlfn.NORM.DIST(Table2[[#This Row],[Bias_RF]],AVERAGE(Table2[Bias_RF]),_xlfn.STDEV.P(Table2[Bias_RF]),FALSE)</f>
        <v>0.12483468745970212</v>
      </c>
      <c r="L1766">
        <f>VLOOKUP(Table2[[#This Row],[Key]],[1]!Table1[#Data],7,0)</f>
        <v>7.0004540900009697</v>
      </c>
      <c r="M1766">
        <f>VLOOKUP(Table2[[#This Row],[Key]],[1]!Table1[#Data],8,0)</f>
        <v>6.7666666666666604</v>
      </c>
      <c r="N1766">
        <f>Table2[[#This Row],[Auto Arima]]-Table2[[#This Row],[Actual]]</f>
        <v>-0.69954590999903044</v>
      </c>
      <c r="O1766">
        <f>_xlfn.NORM.DIST(Table2[[#This Row],[Bias_Arima]],AVERAGE(Table2[Bias_Arima]),_xlfn.STDEV.P(Table2[Bias_Arima]),FALSE)</f>
        <v>0.45288913497809652</v>
      </c>
      <c r="P1766">
        <f>Table2[[#This Row],[WA]]-Table2[[#This Row],[Actual]]</f>
        <v>-0.93333333333333979</v>
      </c>
      <c r="Q1766">
        <f>_xlfn.NORM.DIST(Table2[[#This Row],[Bias_WA]],AVERAGE(Table2[Bias_WA]),_xlfn.STDEV.P(Table2[Bias_WA]),FALSE)</f>
        <v>0.61118960025546065</v>
      </c>
      <c r="R1766">
        <f>ABS(Table2[[#This Row],[Bias_Arima]])</f>
        <v>0.69954590999903044</v>
      </c>
      <c r="S1766">
        <f>ABS(Table2[[#This Row],[Bias_WA]])</f>
        <v>0.93333333333333979</v>
      </c>
    </row>
    <row r="1767" spans="1:19" x14ac:dyDescent="0.2">
      <c r="A1767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welzijnszorg2022320241</v>
      </c>
      <c r="B1767" t="s">
        <v>35</v>
      </c>
      <c r="C1767" s="3">
        <v>44743</v>
      </c>
      <c r="D1767" s="3">
        <v>45292</v>
      </c>
      <c r="E1767">
        <v>6</v>
      </c>
      <c r="F1767">
        <v>5.7879206709956703</v>
      </c>
      <c r="G1767">
        <v>7.8</v>
      </c>
      <c r="H1767">
        <v>2.01207932900433</v>
      </c>
      <c r="I1767">
        <v>25.79588883338884</v>
      </c>
      <c r="J1767">
        <v>-2.01207932900433</v>
      </c>
      <c r="K1767">
        <f>_xlfn.NORM.DIST(Table2[[#This Row],[Bias_RF]],AVERAGE(Table2[Bias_RF]),_xlfn.STDEV.P(Table2[Bias_RF]),FALSE)</f>
        <v>9.7788731476912638E-2</v>
      </c>
      <c r="L1767">
        <f>VLOOKUP(Table2[[#This Row],[Key]],[1]!Table1[#Data],7,0)</f>
        <v>8.1835319451462194</v>
      </c>
      <c r="M1767">
        <f>VLOOKUP(Table2[[#This Row],[Key]],[1]!Table1[#Data],8,0)</f>
        <v>7.43333333333333</v>
      </c>
      <c r="N1767">
        <f>Table2[[#This Row],[Auto Arima]]-Table2[[#This Row],[Actual]]</f>
        <v>0.38353194514621958</v>
      </c>
      <c r="O1767">
        <f>_xlfn.NORM.DIST(Table2[[#This Row],[Bias_Arima]],AVERAGE(Table2[Bias_Arima]),_xlfn.STDEV.P(Table2[Bias_Arima]),FALSE)</f>
        <v>0.4354808985050464</v>
      </c>
      <c r="P1767">
        <f>Table2[[#This Row],[WA]]-Table2[[#This Row],[Actual]]</f>
        <v>-0.3666666666666698</v>
      </c>
      <c r="Q1767">
        <f>_xlfn.NORM.DIST(Table2[[#This Row],[Bias_WA]],AVERAGE(Table2[Bias_WA]),_xlfn.STDEV.P(Table2[Bias_WA]),FALSE)</f>
        <v>0.6414281109017782</v>
      </c>
      <c r="R1767">
        <f>ABS(Table2[[#This Row],[Bias_Arima]])</f>
        <v>0.38353194514621958</v>
      </c>
      <c r="S1767">
        <f>ABS(Table2[[#This Row],[Bias_WA]])</f>
        <v>0.3666666666666698</v>
      </c>
    </row>
    <row r="1768" spans="1:19" x14ac:dyDescent="0.2">
      <c r="A1768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welzijnszorg2022320242</v>
      </c>
      <c r="B1768" t="s">
        <v>35</v>
      </c>
      <c r="C1768" s="3">
        <v>44743</v>
      </c>
      <c r="D1768" s="3">
        <v>45383</v>
      </c>
      <c r="E1768">
        <v>7</v>
      </c>
      <c r="F1768">
        <v>5.7879206709956703</v>
      </c>
      <c r="G1768">
        <v>7.2</v>
      </c>
      <c r="H1768">
        <v>1.4120793290043301</v>
      </c>
      <c r="I1768">
        <v>19.612212902837911</v>
      </c>
      <c r="J1768">
        <v>-1.4120793290043301</v>
      </c>
      <c r="K1768">
        <f>_xlfn.NORM.DIST(Table2[[#This Row],[Bias_RF]],AVERAGE(Table2[Bias_RF]),_xlfn.STDEV.P(Table2[Bias_RF]),FALSE)</f>
        <v>0.31971742067637032</v>
      </c>
      <c r="L1768">
        <f>VLOOKUP(Table2[[#This Row],[Key]],[1]!Table1[#Data],7,0)</f>
        <v>6.8701155963705096</v>
      </c>
      <c r="M1768">
        <f>VLOOKUP(Table2[[#This Row],[Key]],[1]!Table1[#Data],8,0)</f>
        <v>6.7</v>
      </c>
      <c r="N1768">
        <f>Table2[[#This Row],[Auto Arima]]-Table2[[#This Row],[Actual]]</f>
        <v>-0.32988440362949056</v>
      </c>
      <c r="O1768">
        <f>_xlfn.NORM.DIST(Table2[[#This Row],[Bias_Arima]],AVERAGE(Table2[Bias_Arima]),_xlfn.STDEV.P(Table2[Bias_Arima]),FALSE)</f>
        <v>0.65616217680933786</v>
      </c>
      <c r="P1768">
        <f>Table2[[#This Row],[WA]]-Table2[[#This Row],[Actual]]</f>
        <v>-0.5</v>
      </c>
      <c r="Q1768">
        <f>_xlfn.NORM.DIST(Table2[[#This Row],[Bias_WA]],AVERAGE(Table2[Bias_WA]),_xlfn.STDEV.P(Table2[Bias_WA]),FALSE)</f>
        <v>0.69538607388356477</v>
      </c>
      <c r="R1768">
        <f>ABS(Table2[[#This Row],[Bias_Arima]])</f>
        <v>0.32988440362949056</v>
      </c>
      <c r="S1768">
        <f>ABS(Table2[[#This Row],[Bias_WA]])</f>
        <v>0.5</v>
      </c>
    </row>
    <row r="1769" spans="1:19" x14ac:dyDescent="0.2">
      <c r="A1769" t="str">
        <f>CONCATENATE(Table2[[#This Row],[Sector]],YEAR(Table2[[#This Row],[Cutoff]]),ROUNDUP(MONTH(Table2[[#This Row],[Cutoff]])/3,0),YEAR(Table2[[#This Row],[TargetDate]]),ROUNDUP(MONTH(Table2[[#This Row],[TargetDate]])/3,0))</f>
        <v>Q Gezondheids- en welzijnszorg2022320243</v>
      </c>
      <c r="B1769" t="s">
        <v>35</v>
      </c>
      <c r="C1769" s="3">
        <v>44743</v>
      </c>
      <c r="D1769" s="3">
        <v>45474</v>
      </c>
      <c r="E1769">
        <v>8</v>
      </c>
      <c r="F1769">
        <v>5.7879206709956703</v>
      </c>
      <c r="G1769">
        <v>6.9</v>
      </c>
      <c r="H1769">
        <v>1.11207932900433</v>
      </c>
      <c r="I1769">
        <v>16.11709172470044</v>
      </c>
      <c r="J1769">
        <v>-1.11207932900433</v>
      </c>
      <c r="K1769">
        <f>_xlfn.NORM.DIST(Table2[[#This Row],[Bias_RF]],AVERAGE(Table2[Bias_RF]),_xlfn.STDEV.P(Table2[Bias_RF]),FALSE)</f>
        <v>0.44914220691612816</v>
      </c>
      <c r="L1769">
        <f>VLOOKUP(Table2[[#This Row],[Key]],[1]!Table1[#Data],7,0)</f>
        <v>6.5183939576763699</v>
      </c>
      <c r="M1769">
        <f>VLOOKUP(Table2[[#This Row],[Key]],[1]!Table1[#Data],8,0)</f>
        <v>6.43333333333333</v>
      </c>
      <c r="N1769">
        <f>Table2[[#This Row],[Auto Arima]]-Table2[[#This Row],[Actual]]</f>
        <v>-0.38160604232363049</v>
      </c>
      <c r="O1769">
        <f>_xlfn.NORM.DIST(Table2[[#This Row],[Bias_Arima]],AVERAGE(Table2[Bias_Arima]),_xlfn.STDEV.P(Table2[Bias_Arima]),FALSE)</f>
        <v>0.638093898015759</v>
      </c>
      <c r="P1769">
        <f>Table2[[#This Row],[WA]]-Table2[[#This Row],[Actual]]</f>
        <v>-0.46666666666667034</v>
      </c>
      <c r="Q1769">
        <f>_xlfn.NORM.DIST(Table2[[#This Row],[Bias_WA]],AVERAGE(Table2[Bias_WA]),_xlfn.STDEV.P(Table2[Bias_WA]),FALSE)</f>
        <v>0.68511725896976483</v>
      </c>
      <c r="R1769">
        <f>ABS(Table2[[#This Row],[Bias_Arima]])</f>
        <v>0.38160604232363049</v>
      </c>
      <c r="S1769">
        <f>ABS(Table2[[#This Row],[Bias_WA]])</f>
        <v>0.46666666666667034</v>
      </c>
    </row>
    <row r="1770" spans="1:19" x14ac:dyDescent="0.2">
      <c r="A177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recreatie2019320194</v>
      </c>
      <c r="B1770" t="s">
        <v>36</v>
      </c>
      <c r="C1770" s="3">
        <v>43647</v>
      </c>
      <c r="D1770" s="3">
        <v>43739</v>
      </c>
      <c r="E1770">
        <v>1</v>
      </c>
      <c r="F1770">
        <v>3.376923809523809</v>
      </c>
      <c r="G1770">
        <v>3.6</v>
      </c>
      <c r="H1770">
        <v>0.22307619047619109</v>
      </c>
      <c r="I1770">
        <v>6.196560846560863</v>
      </c>
      <c r="J1770">
        <v>-0.22307619047619109</v>
      </c>
      <c r="K1770">
        <f>_xlfn.NORM.DIST(Table2[[#This Row],[Bias_RF]],AVERAGE(Table2[Bias_RF]),_xlfn.STDEV.P(Table2[Bias_RF]),FALSE)</f>
        <v>0.45779146821510203</v>
      </c>
      <c r="L1770">
        <f>VLOOKUP(Table2[[#This Row],[Key]],[1]!Table1[#Data],7,0)</f>
        <v>3.45603816788427</v>
      </c>
      <c r="M1770">
        <f>VLOOKUP(Table2[[#This Row],[Key]],[1]!Table1[#Data],8,0)</f>
        <v>3.2</v>
      </c>
      <c r="N1770">
        <f>Table2[[#This Row],[Auto Arima]]-Table2[[#This Row],[Actual]]</f>
        <v>-0.1439618321157301</v>
      </c>
      <c r="O1770">
        <f>_xlfn.NORM.DIST(Table2[[#This Row],[Bias_Arima]],AVERAGE(Table2[Bias_Arima]),_xlfn.STDEV.P(Table2[Bias_Arima]),FALSE)</f>
        <v>0.68022445413697308</v>
      </c>
      <c r="P1770">
        <f>Table2[[#This Row],[WA]]-Table2[[#This Row],[Actual]]</f>
        <v>-0.39999999999999991</v>
      </c>
      <c r="Q1770">
        <f>_xlfn.NORM.DIST(Table2[[#This Row],[Bias_WA]],AVERAGE(Table2[Bias_WA]),_xlfn.STDEV.P(Table2[Bias_WA]),FALSE)</f>
        <v>0.65800002201620444</v>
      </c>
      <c r="R1770">
        <f>ABS(Table2[[#This Row],[Bias_Arima]])</f>
        <v>0.1439618321157301</v>
      </c>
      <c r="S1770">
        <f>ABS(Table2[[#This Row],[Bias_WA]])</f>
        <v>0.39999999999999991</v>
      </c>
    </row>
    <row r="1771" spans="1:19" x14ac:dyDescent="0.2">
      <c r="A177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recreatie2019320201</v>
      </c>
      <c r="B1771" t="s">
        <v>36</v>
      </c>
      <c r="C1771" s="3">
        <v>43647</v>
      </c>
      <c r="D1771" s="3">
        <v>43831</v>
      </c>
      <c r="E1771">
        <v>2</v>
      </c>
      <c r="F1771">
        <v>3.4166738095238092</v>
      </c>
      <c r="G1771">
        <v>4.2</v>
      </c>
      <c r="H1771">
        <v>0.78332619047619101</v>
      </c>
      <c r="I1771">
        <v>18.65062358276645</v>
      </c>
      <c r="J1771">
        <v>-0.78332619047619101</v>
      </c>
      <c r="K1771">
        <f>_xlfn.NORM.DIST(Table2[[#This Row],[Bias_RF]],AVERAGE(Table2[Bias_RF]),_xlfn.STDEV.P(Table2[Bias_RF]),FALSE)</f>
        <v>0.53731221000611629</v>
      </c>
      <c r="L1771">
        <f>VLOOKUP(Table2[[#This Row],[Key]],[1]!Table1[#Data],7,0)</f>
        <v>4.1040208709238799</v>
      </c>
      <c r="M1771">
        <f>VLOOKUP(Table2[[#This Row],[Key]],[1]!Table1[#Data],8,0)</f>
        <v>3.8333333333333299</v>
      </c>
      <c r="N1771">
        <f>Table2[[#This Row],[Auto Arima]]-Table2[[#This Row],[Actual]]</f>
        <v>-9.5979129076120273E-2</v>
      </c>
      <c r="O1771">
        <f>_xlfn.NORM.DIST(Table2[[#This Row],[Bias_Arima]],AVERAGE(Table2[Bias_Arima]),_xlfn.STDEV.P(Table2[Bias_Arima]),FALSE)</f>
        <v>0.6754434698691042</v>
      </c>
      <c r="P1771">
        <f>Table2[[#This Row],[WA]]-Table2[[#This Row],[Actual]]</f>
        <v>-0.36666666666667025</v>
      </c>
      <c r="Q1771">
        <f>_xlfn.NORM.DIST(Table2[[#This Row],[Bias_WA]],AVERAGE(Table2[Bias_WA]),_xlfn.STDEV.P(Table2[Bias_WA]),FALSE)</f>
        <v>0.64142811090177843</v>
      </c>
      <c r="R1771">
        <f>ABS(Table2[[#This Row],[Bias_Arima]])</f>
        <v>9.5979129076120273E-2</v>
      </c>
      <c r="S1771">
        <f>ABS(Table2[[#This Row],[Bias_WA]])</f>
        <v>0.36666666666667025</v>
      </c>
    </row>
    <row r="1772" spans="1:19" x14ac:dyDescent="0.2">
      <c r="A177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recreatie2019320202</v>
      </c>
      <c r="B1772" t="s">
        <v>36</v>
      </c>
      <c r="C1772" s="3">
        <v>43647</v>
      </c>
      <c r="D1772" s="3">
        <v>43922</v>
      </c>
      <c r="E1772">
        <v>3</v>
      </c>
      <c r="F1772">
        <v>3.4166738095238092</v>
      </c>
      <c r="G1772">
        <v>3.6</v>
      </c>
      <c r="H1772">
        <v>0.18332619047619089</v>
      </c>
      <c r="I1772">
        <v>5.0923941798941916</v>
      </c>
      <c r="J1772">
        <v>-0.18332619047619089</v>
      </c>
      <c r="K1772">
        <f>_xlfn.NORM.DIST(Table2[[#This Row],[Bias_RF]],AVERAGE(Table2[Bias_RF]),_xlfn.STDEV.P(Table2[Bias_RF]),FALSE)</f>
        <v>0.44263856161030274</v>
      </c>
      <c r="L1772">
        <f>VLOOKUP(Table2[[#This Row],[Key]],[1]!Table1[#Data],7,0)</f>
        <v>3.1079292666097298</v>
      </c>
      <c r="M1772">
        <f>VLOOKUP(Table2[[#This Row],[Key]],[1]!Table1[#Data],8,0)</f>
        <v>3.0333333333333301</v>
      </c>
      <c r="N1772">
        <f>Table2[[#This Row],[Auto Arima]]-Table2[[#This Row],[Actual]]</f>
        <v>-0.4920707333902703</v>
      </c>
      <c r="O1772">
        <f>_xlfn.NORM.DIST(Table2[[#This Row],[Bias_Arima]],AVERAGE(Table2[Bias_Arima]),_xlfn.STDEV.P(Table2[Bias_Arima]),FALSE)</f>
        <v>0.58566826325086241</v>
      </c>
      <c r="P1772">
        <f>Table2[[#This Row],[WA]]-Table2[[#This Row],[Actual]]</f>
        <v>-0.56666666666666998</v>
      </c>
      <c r="Q1772">
        <f>_xlfn.NORM.DIST(Table2[[#This Row],[Bias_WA]],AVERAGE(Table2[Bias_WA]),_xlfn.STDEV.P(Table2[Bias_WA]),FALSE)</f>
        <v>0.70881241059406874</v>
      </c>
      <c r="R1772">
        <f>ABS(Table2[[#This Row],[Bias_Arima]])</f>
        <v>0.4920707333902703</v>
      </c>
      <c r="S1772">
        <f>ABS(Table2[[#This Row],[Bias_WA]])</f>
        <v>0.56666666666666998</v>
      </c>
    </row>
    <row r="1773" spans="1:19" x14ac:dyDescent="0.2">
      <c r="A177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recreatie2019320203</v>
      </c>
      <c r="B1773" t="s">
        <v>36</v>
      </c>
      <c r="C1773" s="3">
        <v>43647</v>
      </c>
      <c r="D1773" s="3">
        <v>44013</v>
      </c>
      <c r="E1773">
        <v>4</v>
      </c>
      <c r="F1773">
        <v>3.4166738095238092</v>
      </c>
      <c r="G1773">
        <v>3.6</v>
      </c>
      <c r="H1773">
        <v>0.18332619047619089</v>
      </c>
      <c r="I1773">
        <v>5.0923941798941916</v>
      </c>
      <c r="J1773">
        <v>-0.18332619047619089</v>
      </c>
      <c r="K1773">
        <f>_xlfn.NORM.DIST(Table2[[#This Row],[Bias_RF]],AVERAGE(Table2[Bias_RF]),_xlfn.STDEV.P(Table2[Bias_RF]),FALSE)</f>
        <v>0.44263856161030274</v>
      </c>
      <c r="L1773">
        <f>VLOOKUP(Table2[[#This Row],[Key]],[1]!Table1[#Data],7,0)</f>
        <v>3.0079292666097301</v>
      </c>
      <c r="M1773">
        <f>VLOOKUP(Table2[[#This Row],[Key]],[1]!Table1[#Data],8,0)</f>
        <v>2.93333333333333</v>
      </c>
      <c r="N1773">
        <f>Table2[[#This Row],[Auto Arima]]-Table2[[#This Row],[Actual]]</f>
        <v>-0.59207073339026994</v>
      </c>
      <c r="O1773">
        <f>_xlfn.NORM.DIST(Table2[[#This Row],[Bias_Arima]],AVERAGE(Table2[Bias_Arima]),_xlfn.STDEV.P(Table2[Bias_Arima]),FALSE)</f>
        <v>0.5255718788530811</v>
      </c>
      <c r="P1773">
        <f>Table2[[#This Row],[WA]]-Table2[[#This Row],[Actual]]</f>
        <v>-0.66666666666667007</v>
      </c>
      <c r="Q1773">
        <f>_xlfn.NORM.DIST(Table2[[#This Row],[Bias_WA]],AVERAGE(Table2[Bias_WA]),_xlfn.STDEV.P(Table2[Bias_WA]),FALSE)</f>
        <v>0.71030881435070081</v>
      </c>
      <c r="R1773">
        <f>ABS(Table2[[#This Row],[Bias_Arima]])</f>
        <v>0.59207073339026994</v>
      </c>
      <c r="S1773">
        <f>ABS(Table2[[#This Row],[Bias_WA]])</f>
        <v>0.66666666666667007</v>
      </c>
    </row>
    <row r="1774" spans="1:19" x14ac:dyDescent="0.2">
      <c r="A177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recreatie2019320204</v>
      </c>
      <c r="B1774" t="s">
        <v>36</v>
      </c>
      <c r="C1774" s="3">
        <v>43647</v>
      </c>
      <c r="D1774" s="3">
        <v>44105</v>
      </c>
      <c r="E1774">
        <v>5</v>
      </c>
      <c r="F1774">
        <v>3.4166738095238092</v>
      </c>
      <c r="G1774">
        <v>4.2</v>
      </c>
      <c r="H1774">
        <v>0.78332619047619101</v>
      </c>
      <c r="I1774">
        <v>18.65062358276645</v>
      </c>
      <c r="J1774">
        <v>-0.78332619047619101</v>
      </c>
      <c r="K1774">
        <f>_xlfn.NORM.DIST(Table2[[#This Row],[Bias_RF]],AVERAGE(Table2[Bias_RF]),_xlfn.STDEV.P(Table2[Bias_RF]),FALSE)</f>
        <v>0.53731221000611629</v>
      </c>
      <c r="L1774">
        <f>VLOOKUP(Table2[[#This Row],[Key]],[1]!Table1[#Data],7,0)</f>
        <v>3.3639674344940098</v>
      </c>
      <c r="M1774">
        <f>VLOOKUP(Table2[[#This Row],[Key]],[1]!Table1[#Data],8,0)</f>
        <v>3.2</v>
      </c>
      <c r="N1774">
        <f>Table2[[#This Row],[Auto Arima]]-Table2[[#This Row],[Actual]]</f>
        <v>-0.83603256550599037</v>
      </c>
      <c r="O1774">
        <f>_xlfn.NORM.DIST(Table2[[#This Row],[Bias_Arima]],AVERAGE(Table2[Bias_Arima]),_xlfn.STDEV.P(Table2[Bias_Arima]),FALSE)</f>
        <v>0.35714050581719364</v>
      </c>
      <c r="P1774">
        <f>Table2[[#This Row],[WA]]-Table2[[#This Row],[Actual]]</f>
        <v>-1</v>
      </c>
      <c r="Q1774">
        <f>_xlfn.NORM.DIST(Table2[[#This Row],[Bias_WA]],AVERAGE(Table2[Bias_WA]),_xlfn.STDEV.P(Table2[Bias_WA]),FALSE)</f>
        <v>0.56815742133746028</v>
      </c>
      <c r="R1774">
        <f>ABS(Table2[[#This Row],[Bias_Arima]])</f>
        <v>0.83603256550599037</v>
      </c>
      <c r="S1774">
        <f>ABS(Table2[[#This Row],[Bias_WA]])</f>
        <v>1</v>
      </c>
    </row>
    <row r="1775" spans="1:19" x14ac:dyDescent="0.2">
      <c r="A177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recreatie2019320211</v>
      </c>
      <c r="B1775" t="s">
        <v>36</v>
      </c>
      <c r="C1775" s="3">
        <v>43647</v>
      </c>
      <c r="D1775" s="3">
        <v>44197</v>
      </c>
      <c r="E1775">
        <v>6</v>
      </c>
      <c r="F1775">
        <v>3.414340476190477</v>
      </c>
      <c r="G1775">
        <v>4</v>
      </c>
      <c r="H1775">
        <v>0.58565952380952346</v>
      </c>
      <c r="I1775">
        <v>14.64148809523809</v>
      </c>
      <c r="J1775">
        <v>-0.58565952380952346</v>
      </c>
      <c r="K1775">
        <f>_xlfn.NORM.DIST(Table2[[#This Row],[Bias_RF]],AVERAGE(Table2[Bias_RF]),_xlfn.STDEV.P(Table2[Bias_RF]),FALSE)</f>
        <v>0.54297968497658811</v>
      </c>
      <c r="L1775">
        <f>VLOOKUP(Table2[[#This Row],[Key]],[1]!Table1[#Data],7,0)</f>
        <v>3.9486095971334501</v>
      </c>
      <c r="M1775">
        <f>VLOOKUP(Table2[[#This Row],[Key]],[1]!Table1[#Data],8,0)</f>
        <v>3.8333333333333299</v>
      </c>
      <c r="N1775">
        <f>Table2[[#This Row],[Auto Arima]]-Table2[[#This Row],[Actual]]</f>
        <v>-5.1390402866549945E-2</v>
      </c>
      <c r="O1775">
        <f>_xlfn.NORM.DIST(Table2[[#This Row],[Bias_Arima]],AVERAGE(Table2[Bias_Arima]),_xlfn.STDEV.P(Table2[Bias_Arima]),FALSE)</f>
        <v>0.66700843400605503</v>
      </c>
      <c r="P1775">
        <f>Table2[[#This Row],[WA]]-Table2[[#This Row],[Actual]]</f>
        <v>-0.16666666666667007</v>
      </c>
      <c r="Q1775">
        <f>_xlfn.NORM.DIST(Table2[[#This Row],[Bias_WA]],AVERAGE(Table2[Bias_WA]),_xlfn.STDEV.P(Table2[Bias_WA]),FALSE)</f>
        <v>0.51093141851898072</v>
      </c>
      <c r="R1775">
        <f>ABS(Table2[[#This Row],[Bias_Arima]])</f>
        <v>5.1390402866549945E-2</v>
      </c>
      <c r="S1775">
        <f>ABS(Table2[[#This Row],[Bias_WA]])</f>
        <v>0.16666666666667007</v>
      </c>
    </row>
    <row r="1776" spans="1:19" x14ac:dyDescent="0.2">
      <c r="A177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recreatie2019320212</v>
      </c>
      <c r="B1776" t="s">
        <v>36</v>
      </c>
      <c r="C1776" s="3">
        <v>43647</v>
      </c>
      <c r="D1776" s="3">
        <v>44287</v>
      </c>
      <c r="E1776">
        <v>7</v>
      </c>
      <c r="F1776">
        <v>3.4595571428571432</v>
      </c>
      <c r="G1776">
        <v>3.7</v>
      </c>
      <c r="H1776">
        <v>0.2404428571428574</v>
      </c>
      <c r="I1776">
        <v>6.4984555984556049</v>
      </c>
      <c r="J1776">
        <v>-0.2404428571428574</v>
      </c>
      <c r="K1776">
        <f>_xlfn.NORM.DIST(Table2[[#This Row],[Bias_RF]],AVERAGE(Table2[Bias_RF]),_xlfn.STDEV.P(Table2[Bias_RF]),FALSE)</f>
        <v>0.46414291831781479</v>
      </c>
      <c r="L1776">
        <f>VLOOKUP(Table2[[#This Row],[Key]],[1]!Table1[#Data],7,0)</f>
        <v>3.60796861012013</v>
      </c>
      <c r="M1776">
        <f>VLOOKUP(Table2[[#This Row],[Key]],[1]!Table1[#Data],8,0)</f>
        <v>3.0333333333333301</v>
      </c>
      <c r="N1776">
        <f>Table2[[#This Row],[Auto Arima]]-Table2[[#This Row],[Actual]]</f>
        <v>-9.203138987987014E-2</v>
      </c>
      <c r="O1776">
        <f>_xlfn.NORM.DIST(Table2[[#This Row],[Bias_Arima]],AVERAGE(Table2[Bias_Arima]),_xlfn.STDEV.P(Table2[Bias_Arima]),FALSE)</f>
        <v>0.6748500672195924</v>
      </c>
      <c r="P1776">
        <f>Table2[[#This Row],[WA]]-Table2[[#This Row],[Actual]]</f>
        <v>-0.66666666666667007</v>
      </c>
      <c r="Q1776">
        <f>_xlfn.NORM.DIST(Table2[[#This Row],[Bias_WA]],AVERAGE(Table2[Bias_WA]),_xlfn.STDEV.P(Table2[Bias_WA]),FALSE)</f>
        <v>0.71030881435070081</v>
      </c>
      <c r="R1776">
        <f>ABS(Table2[[#This Row],[Bias_Arima]])</f>
        <v>9.203138987987014E-2</v>
      </c>
      <c r="S1776">
        <f>ABS(Table2[[#This Row],[Bias_WA]])</f>
        <v>0.66666666666667007</v>
      </c>
    </row>
    <row r="1777" spans="1:19" x14ac:dyDescent="0.2">
      <c r="A177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recreatie2019320213</v>
      </c>
      <c r="B1777" t="s">
        <v>36</v>
      </c>
      <c r="C1777" s="3">
        <v>43647</v>
      </c>
      <c r="D1777" s="3">
        <v>44378</v>
      </c>
      <c r="E1777">
        <v>8</v>
      </c>
      <c r="F1777">
        <v>3.4204738095238092</v>
      </c>
      <c r="G1777">
        <v>4.0999999999999996</v>
      </c>
      <c r="H1777">
        <v>0.67952619047619045</v>
      </c>
      <c r="I1777">
        <v>16.573809523809519</v>
      </c>
      <c r="J1777">
        <v>-0.67952619047619045</v>
      </c>
      <c r="K1777">
        <f>_xlfn.NORM.DIST(Table2[[#This Row],[Bias_RF]],AVERAGE(Table2[Bias_RF]),_xlfn.STDEV.P(Table2[Bias_RF]),FALSE)</f>
        <v>0.54522465979231516</v>
      </c>
      <c r="L1777">
        <f>VLOOKUP(Table2[[#This Row],[Key]],[1]!Table1[#Data],7,0)</f>
        <v>3.5079686101201299</v>
      </c>
      <c r="M1777">
        <f>VLOOKUP(Table2[[#This Row],[Key]],[1]!Table1[#Data],8,0)</f>
        <v>2.93333333333333</v>
      </c>
      <c r="N1777">
        <f>Table2[[#This Row],[Auto Arima]]-Table2[[#This Row],[Actual]]</f>
        <v>-0.5920313898798697</v>
      </c>
      <c r="O1777">
        <f>_xlfn.NORM.DIST(Table2[[#This Row],[Bias_Arima]],AVERAGE(Table2[Bias_Arima]),_xlfn.STDEV.P(Table2[Bias_Arima]),FALSE)</f>
        <v>0.52559727740844397</v>
      </c>
      <c r="P1777">
        <f>Table2[[#This Row],[WA]]-Table2[[#This Row],[Actual]]</f>
        <v>-1.1666666666666696</v>
      </c>
      <c r="Q1777">
        <f>_xlfn.NORM.DIST(Table2[[#This Row],[Bias_WA]],AVERAGE(Table2[Bias_WA]),_xlfn.STDEV.P(Table2[Bias_WA]),FALSE)</f>
        <v>0.44490670296460616</v>
      </c>
      <c r="R1777">
        <f>ABS(Table2[[#This Row],[Bias_Arima]])</f>
        <v>0.5920313898798697</v>
      </c>
      <c r="S1777">
        <f>ABS(Table2[[#This Row],[Bias_WA]])</f>
        <v>1.1666666666666696</v>
      </c>
    </row>
    <row r="1778" spans="1:19" x14ac:dyDescent="0.2">
      <c r="A177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recreatie2019420201</v>
      </c>
      <c r="B1778" t="s">
        <v>36</v>
      </c>
      <c r="C1778" s="3">
        <v>43739</v>
      </c>
      <c r="D1778" s="3">
        <v>43831</v>
      </c>
      <c r="E1778">
        <v>1</v>
      </c>
      <c r="F1778">
        <v>3.5231690476190471</v>
      </c>
      <c r="G1778">
        <v>4.2</v>
      </c>
      <c r="H1778">
        <v>0.67683095238095303</v>
      </c>
      <c r="I1778">
        <v>16.115022675736981</v>
      </c>
      <c r="J1778">
        <v>-0.67683095238095303</v>
      </c>
      <c r="K1778">
        <f>_xlfn.NORM.DIST(Table2[[#This Row],[Bias_RF]],AVERAGE(Table2[Bias_RF]),_xlfn.STDEV.P(Table2[Bias_RF]),FALSE)</f>
        <v>0.54528531907477806</v>
      </c>
      <c r="L1778">
        <f>VLOOKUP(Table2[[#This Row],[Key]],[1]!Table1[#Data],7,0)</f>
        <v>4.1400829395150298</v>
      </c>
      <c r="M1778">
        <f>VLOOKUP(Table2[[#This Row],[Key]],[1]!Table1[#Data],8,0)</f>
        <v>3.8333333333333299</v>
      </c>
      <c r="N1778">
        <f>Table2[[#This Row],[Auto Arima]]-Table2[[#This Row],[Actual]]</f>
        <v>-5.9917060484970364E-2</v>
      </c>
      <c r="O1778">
        <f>_xlfn.NORM.DIST(Table2[[#This Row],[Bias_Arima]],AVERAGE(Table2[Bias_Arima]),_xlfn.STDEV.P(Table2[Bias_Arima]),FALSE)</f>
        <v>0.66891280244130147</v>
      </c>
      <c r="P1778">
        <f>Table2[[#This Row],[WA]]-Table2[[#This Row],[Actual]]</f>
        <v>-0.36666666666667025</v>
      </c>
      <c r="Q1778">
        <f>_xlfn.NORM.DIST(Table2[[#This Row],[Bias_WA]],AVERAGE(Table2[Bias_WA]),_xlfn.STDEV.P(Table2[Bias_WA]),FALSE)</f>
        <v>0.64142811090177843</v>
      </c>
      <c r="R1778">
        <f>ABS(Table2[[#This Row],[Bias_Arima]])</f>
        <v>5.9917060484970364E-2</v>
      </c>
      <c r="S1778">
        <f>ABS(Table2[[#This Row],[Bias_WA]])</f>
        <v>0.36666666666667025</v>
      </c>
    </row>
    <row r="1779" spans="1:19" x14ac:dyDescent="0.2">
      <c r="A177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recreatie2019420202</v>
      </c>
      <c r="B1779" t="s">
        <v>36</v>
      </c>
      <c r="C1779" s="3">
        <v>43739</v>
      </c>
      <c r="D1779" s="3">
        <v>43922</v>
      </c>
      <c r="E1779">
        <v>2</v>
      </c>
      <c r="F1779">
        <v>3.5231690476190471</v>
      </c>
      <c r="G1779">
        <v>3.6</v>
      </c>
      <c r="H1779">
        <v>7.6830952380952944E-2</v>
      </c>
      <c r="I1779">
        <v>2.134193121693138</v>
      </c>
      <c r="J1779">
        <v>-7.6830952380952944E-2</v>
      </c>
      <c r="K1779">
        <f>_xlfn.NORM.DIST(Table2[[#This Row],[Bias_RF]],AVERAGE(Table2[Bias_RF]),_xlfn.STDEV.P(Table2[Bias_RF]),FALSE)</f>
        <v>0.39862203759079601</v>
      </c>
      <c r="L1779">
        <f>VLOOKUP(Table2[[#This Row],[Key]],[1]!Table1[#Data],7,0)</f>
        <v>3.12199676939546</v>
      </c>
      <c r="M1779">
        <f>VLOOKUP(Table2[[#This Row],[Key]],[1]!Table1[#Data],8,0)</f>
        <v>3.0333333333333301</v>
      </c>
      <c r="N1779">
        <f>Table2[[#This Row],[Auto Arima]]-Table2[[#This Row],[Actual]]</f>
        <v>-0.47800323060454009</v>
      </c>
      <c r="O1779">
        <f>_xlfn.NORM.DIST(Table2[[#This Row],[Bias_Arima]],AVERAGE(Table2[Bias_Arima]),_xlfn.STDEV.P(Table2[Bias_Arima]),FALSE)</f>
        <v>0.59326821557662301</v>
      </c>
      <c r="P1779">
        <f>Table2[[#This Row],[WA]]-Table2[[#This Row],[Actual]]</f>
        <v>-0.56666666666666998</v>
      </c>
      <c r="Q1779">
        <f>_xlfn.NORM.DIST(Table2[[#This Row],[Bias_WA]],AVERAGE(Table2[Bias_WA]),_xlfn.STDEV.P(Table2[Bias_WA]),FALSE)</f>
        <v>0.70881241059406874</v>
      </c>
      <c r="R1779">
        <f>ABS(Table2[[#This Row],[Bias_Arima]])</f>
        <v>0.47800323060454009</v>
      </c>
      <c r="S1779">
        <f>ABS(Table2[[#This Row],[Bias_WA]])</f>
        <v>0.56666666666666998</v>
      </c>
    </row>
    <row r="1780" spans="1:19" x14ac:dyDescent="0.2">
      <c r="A178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recreatie2019420203</v>
      </c>
      <c r="B1780" t="s">
        <v>36</v>
      </c>
      <c r="C1780" s="3">
        <v>43739</v>
      </c>
      <c r="D1780" s="3">
        <v>44013</v>
      </c>
      <c r="E1780">
        <v>3</v>
      </c>
      <c r="F1780">
        <v>3.5231690476190471</v>
      </c>
      <c r="G1780">
        <v>3.6</v>
      </c>
      <c r="H1780">
        <v>7.6830952380952944E-2</v>
      </c>
      <c r="I1780">
        <v>2.134193121693138</v>
      </c>
      <c r="J1780">
        <v>-7.6830952380952944E-2</v>
      </c>
      <c r="K1780">
        <f>_xlfn.NORM.DIST(Table2[[#This Row],[Bias_RF]],AVERAGE(Table2[Bias_RF]),_xlfn.STDEV.P(Table2[Bias_RF]),FALSE)</f>
        <v>0.39862203759079601</v>
      </c>
      <c r="L1780">
        <f>VLOOKUP(Table2[[#This Row],[Key]],[1]!Table1[#Data],7,0)</f>
        <v>3.0219967693954599</v>
      </c>
      <c r="M1780">
        <f>VLOOKUP(Table2[[#This Row],[Key]],[1]!Table1[#Data],8,0)</f>
        <v>2.93333333333333</v>
      </c>
      <c r="N1780">
        <f>Table2[[#This Row],[Auto Arima]]-Table2[[#This Row],[Actual]]</f>
        <v>-0.57800323060454017</v>
      </c>
      <c r="O1780">
        <f>_xlfn.NORM.DIST(Table2[[#This Row],[Bias_Arima]],AVERAGE(Table2[Bias_Arima]),_xlfn.STDEV.P(Table2[Bias_Arima]),FALSE)</f>
        <v>0.53457828577634414</v>
      </c>
      <c r="P1780">
        <f>Table2[[#This Row],[WA]]-Table2[[#This Row],[Actual]]</f>
        <v>-0.66666666666667007</v>
      </c>
      <c r="Q1780">
        <f>_xlfn.NORM.DIST(Table2[[#This Row],[Bias_WA]],AVERAGE(Table2[Bias_WA]),_xlfn.STDEV.P(Table2[Bias_WA]),FALSE)</f>
        <v>0.71030881435070081</v>
      </c>
      <c r="R1780">
        <f>ABS(Table2[[#This Row],[Bias_Arima]])</f>
        <v>0.57800323060454017</v>
      </c>
      <c r="S1780">
        <f>ABS(Table2[[#This Row],[Bias_WA]])</f>
        <v>0.66666666666667007</v>
      </c>
    </row>
    <row r="1781" spans="1:19" x14ac:dyDescent="0.2">
      <c r="A178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recreatie2019420204</v>
      </c>
      <c r="B1781" t="s">
        <v>36</v>
      </c>
      <c r="C1781" s="3">
        <v>43739</v>
      </c>
      <c r="D1781" s="3">
        <v>44105</v>
      </c>
      <c r="E1781">
        <v>4</v>
      </c>
      <c r="F1781">
        <v>3.5231690476190471</v>
      </c>
      <c r="G1781">
        <v>4.2</v>
      </c>
      <c r="H1781">
        <v>0.67683095238095303</v>
      </c>
      <c r="I1781">
        <v>16.115022675736981</v>
      </c>
      <c r="J1781">
        <v>-0.67683095238095303</v>
      </c>
      <c r="K1781">
        <f>_xlfn.NORM.DIST(Table2[[#This Row],[Bias_RF]],AVERAGE(Table2[Bias_RF]),_xlfn.STDEV.P(Table2[Bias_RF]),FALSE)</f>
        <v>0.54528531907477806</v>
      </c>
      <c r="L1781">
        <f>VLOOKUP(Table2[[#This Row],[Key]],[1]!Table1[#Data],7,0)</f>
        <v>3.5219967693954599</v>
      </c>
      <c r="M1781">
        <f>VLOOKUP(Table2[[#This Row],[Key]],[1]!Table1[#Data],8,0)</f>
        <v>3.36666666666666</v>
      </c>
      <c r="N1781">
        <f>Table2[[#This Row],[Auto Arima]]-Table2[[#This Row],[Actual]]</f>
        <v>-0.67800323060454026</v>
      </c>
      <c r="O1781">
        <f>_xlfn.NORM.DIST(Table2[[#This Row],[Bias_Arima]],AVERAGE(Table2[Bias_Arima]),_xlfn.STDEV.P(Table2[Bias_Arima]),FALSE)</f>
        <v>0.46786404229621192</v>
      </c>
      <c r="P1781">
        <f>Table2[[#This Row],[WA]]-Table2[[#This Row],[Actual]]</f>
        <v>-0.83333333333334014</v>
      </c>
      <c r="Q1781">
        <f>_xlfn.NORM.DIST(Table2[[#This Row],[Bias_WA]],AVERAGE(Table2[Bias_WA]),_xlfn.STDEV.P(Table2[Bias_WA]),FALSE)</f>
        <v>0.6640408072851165</v>
      </c>
      <c r="R1781">
        <f>ABS(Table2[[#This Row],[Bias_Arima]])</f>
        <v>0.67800323060454026</v>
      </c>
      <c r="S1781">
        <f>ABS(Table2[[#This Row],[Bias_WA]])</f>
        <v>0.83333333333334014</v>
      </c>
    </row>
    <row r="1782" spans="1:19" x14ac:dyDescent="0.2">
      <c r="A178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recreatie2019420211</v>
      </c>
      <c r="B1782" t="s">
        <v>36</v>
      </c>
      <c r="C1782" s="3">
        <v>43739</v>
      </c>
      <c r="D1782" s="3">
        <v>44197</v>
      </c>
      <c r="E1782">
        <v>5</v>
      </c>
      <c r="F1782">
        <v>3.5231690476190471</v>
      </c>
      <c r="G1782">
        <v>4</v>
      </c>
      <c r="H1782">
        <v>0.47683095238095291</v>
      </c>
      <c r="I1782">
        <v>11.920773809523819</v>
      </c>
      <c r="J1782">
        <v>-0.47683095238095291</v>
      </c>
      <c r="K1782">
        <f>_xlfn.NORM.DIST(Table2[[#This Row],[Bias_RF]],AVERAGE(Table2[Bias_RF]),_xlfn.STDEV.P(Table2[Bias_RF]),FALSE)</f>
        <v>0.52935861679899221</v>
      </c>
      <c r="L1782">
        <f>VLOOKUP(Table2[[#This Row],[Key]],[1]!Table1[#Data],7,0)</f>
        <v>3.9986323047555201</v>
      </c>
      <c r="M1782">
        <f>VLOOKUP(Table2[[#This Row],[Key]],[1]!Table1[#Data],8,0)</f>
        <v>3.8333333333333299</v>
      </c>
      <c r="N1782">
        <f>Table2[[#This Row],[Auto Arima]]-Table2[[#This Row],[Actual]]</f>
        <v>-1.3676952444798829E-3</v>
      </c>
      <c r="O1782">
        <f>_xlfn.NORM.DIST(Table2[[#This Row],[Bias_Arima]],AVERAGE(Table2[Bias_Arima]),_xlfn.STDEV.P(Table2[Bias_Arima]),FALSE)</f>
        <v>0.65315255747792877</v>
      </c>
      <c r="P1782">
        <f>Table2[[#This Row],[WA]]-Table2[[#This Row],[Actual]]</f>
        <v>-0.16666666666667007</v>
      </c>
      <c r="Q1782">
        <f>_xlfn.NORM.DIST(Table2[[#This Row],[Bias_WA]],AVERAGE(Table2[Bias_WA]),_xlfn.STDEV.P(Table2[Bias_WA]),FALSE)</f>
        <v>0.51093141851898072</v>
      </c>
      <c r="R1782">
        <f>ABS(Table2[[#This Row],[Bias_Arima]])</f>
        <v>1.3676952444798829E-3</v>
      </c>
      <c r="S1782">
        <f>ABS(Table2[[#This Row],[Bias_WA]])</f>
        <v>0.16666666666667007</v>
      </c>
    </row>
    <row r="1783" spans="1:19" x14ac:dyDescent="0.2">
      <c r="A178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recreatie2019420212</v>
      </c>
      <c r="B1783" t="s">
        <v>36</v>
      </c>
      <c r="C1783" s="3">
        <v>43739</v>
      </c>
      <c r="D1783" s="3">
        <v>44287</v>
      </c>
      <c r="E1783">
        <v>6</v>
      </c>
      <c r="F1783">
        <v>3.556834523809524</v>
      </c>
      <c r="G1783">
        <v>3.7</v>
      </c>
      <c r="H1783">
        <v>0.14316547619047659</v>
      </c>
      <c r="I1783">
        <v>3.8693371943372048</v>
      </c>
      <c r="J1783">
        <v>-0.14316547619047659</v>
      </c>
      <c r="K1783">
        <f>_xlfn.NORM.DIST(Table2[[#This Row],[Bias_RF]],AVERAGE(Table2[Bias_RF]),_xlfn.STDEV.P(Table2[Bias_RF]),FALSE)</f>
        <v>0.42655670699557791</v>
      </c>
      <c r="L1783">
        <f>VLOOKUP(Table2[[#This Row],[Key]],[1]!Table1[#Data],7,0)</f>
        <v>3.6358745030047901</v>
      </c>
      <c r="M1783">
        <f>VLOOKUP(Table2[[#This Row],[Key]],[1]!Table1[#Data],8,0)</f>
        <v>3.0333333333333301</v>
      </c>
      <c r="N1783">
        <f>Table2[[#This Row],[Auto Arima]]-Table2[[#This Row],[Actual]]</f>
        <v>-6.4125496995210085E-2</v>
      </c>
      <c r="O1783">
        <f>_xlfn.NORM.DIST(Table2[[#This Row],[Bias_Arima]],AVERAGE(Table2[Bias_Arima]),_xlfn.STDEV.P(Table2[Bias_Arima]),FALSE)</f>
        <v>0.66980243888498336</v>
      </c>
      <c r="P1783">
        <f>Table2[[#This Row],[WA]]-Table2[[#This Row],[Actual]]</f>
        <v>-0.66666666666667007</v>
      </c>
      <c r="Q1783">
        <f>_xlfn.NORM.DIST(Table2[[#This Row],[Bias_WA]],AVERAGE(Table2[Bias_WA]),_xlfn.STDEV.P(Table2[Bias_WA]),FALSE)</f>
        <v>0.71030881435070081</v>
      </c>
      <c r="R1783">
        <f>ABS(Table2[[#This Row],[Bias_Arima]])</f>
        <v>6.4125496995210085E-2</v>
      </c>
      <c r="S1783">
        <f>ABS(Table2[[#This Row],[Bias_WA]])</f>
        <v>0.66666666666667007</v>
      </c>
    </row>
    <row r="1784" spans="1:19" x14ac:dyDescent="0.2">
      <c r="A178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recreatie2019420213</v>
      </c>
      <c r="B1784" t="s">
        <v>36</v>
      </c>
      <c r="C1784" s="3">
        <v>43739</v>
      </c>
      <c r="D1784" s="3">
        <v>44378</v>
      </c>
      <c r="E1784">
        <v>7</v>
      </c>
      <c r="F1784">
        <v>3.4726178571428572</v>
      </c>
      <c r="G1784">
        <v>4.0999999999999996</v>
      </c>
      <c r="H1784">
        <v>0.62738214285714244</v>
      </c>
      <c r="I1784">
        <v>15.302003484320551</v>
      </c>
      <c r="J1784">
        <v>-0.62738214285714244</v>
      </c>
      <c r="K1784">
        <f>_xlfn.NORM.DIST(Table2[[#This Row],[Bias_RF]],AVERAGE(Table2[Bias_RF]),_xlfn.STDEV.P(Table2[Bias_RF]),FALSE)</f>
        <v>0.54508390801706674</v>
      </c>
      <c r="L1784">
        <f>VLOOKUP(Table2[[#This Row],[Key]],[1]!Table1[#Data],7,0)</f>
        <v>3.53587450300479</v>
      </c>
      <c r="M1784">
        <f>VLOOKUP(Table2[[#This Row],[Key]],[1]!Table1[#Data],8,0)</f>
        <v>2.93333333333333</v>
      </c>
      <c r="N1784">
        <f>Table2[[#This Row],[Auto Arima]]-Table2[[#This Row],[Actual]]</f>
        <v>-0.56412549699520964</v>
      </c>
      <c r="O1784">
        <f>_xlfn.NORM.DIST(Table2[[#This Row],[Bias_Arima]],AVERAGE(Table2[Bias_Arima]),_xlfn.STDEV.P(Table2[Bias_Arima]),FALSE)</f>
        <v>0.54330741613937017</v>
      </c>
      <c r="P1784">
        <f>Table2[[#This Row],[WA]]-Table2[[#This Row],[Actual]]</f>
        <v>-1.1666666666666696</v>
      </c>
      <c r="Q1784">
        <f>_xlfn.NORM.DIST(Table2[[#This Row],[Bias_WA]],AVERAGE(Table2[Bias_WA]),_xlfn.STDEV.P(Table2[Bias_WA]),FALSE)</f>
        <v>0.44490670296460616</v>
      </c>
      <c r="R1784">
        <f>ABS(Table2[[#This Row],[Bias_Arima]])</f>
        <v>0.56412549699520964</v>
      </c>
      <c r="S1784">
        <f>ABS(Table2[[#This Row],[Bias_WA]])</f>
        <v>1.1666666666666696</v>
      </c>
    </row>
    <row r="1785" spans="1:19" x14ac:dyDescent="0.2">
      <c r="A178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recreatie2019420214</v>
      </c>
      <c r="B1785" t="s">
        <v>36</v>
      </c>
      <c r="C1785" s="3">
        <v>43739</v>
      </c>
      <c r="D1785" s="3">
        <v>44470</v>
      </c>
      <c r="E1785">
        <v>8</v>
      </c>
      <c r="F1785">
        <v>3.43295119047619</v>
      </c>
      <c r="G1785">
        <v>4.8</v>
      </c>
      <c r="H1785">
        <v>1.3670488095238089</v>
      </c>
      <c r="I1785">
        <v>28.480183531746029</v>
      </c>
      <c r="J1785">
        <v>-1.3670488095238089</v>
      </c>
      <c r="K1785">
        <f>_xlfn.NORM.DIST(Table2[[#This Row],[Bias_RF]],AVERAGE(Table2[Bias_RF]),_xlfn.STDEV.P(Table2[Bias_RF]),FALSE)</f>
        <v>0.34008341649974422</v>
      </c>
      <c r="L1785">
        <f>VLOOKUP(Table2[[#This Row],[Key]],[1]!Table1[#Data],7,0)</f>
        <v>4.0358745030047896</v>
      </c>
      <c r="M1785">
        <f>VLOOKUP(Table2[[#This Row],[Key]],[1]!Table1[#Data],8,0)</f>
        <v>3.36666666666666</v>
      </c>
      <c r="N1785">
        <f>Table2[[#This Row],[Auto Arima]]-Table2[[#This Row],[Actual]]</f>
        <v>-0.76412549699521026</v>
      </c>
      <c r="O1785">
        <f>_xlfn.NORM.DIST(Table2[[#This Row],[Bias_Arima]],AVERAGE(Table2[Bias_Arima]),_xlfn.STDEV.P(Table2[Bias_Arima]),FALSE)</f>
        <v>0.40749478275138223</v>
      </c>
      <c r="P1785">
        <f>Table2[[#This Row],[WA]]-Table2[[#This Row],[Actual]]</f>
        <v>-1.4333333333333398</v>
      </c>
      <c r="Q1785">
        <f>_xlfn.NORM.DIST(Table2[[#This Row],[Bias_WA]],AVERAGE(Table2[Bias_WA]),_xlfn.STDEV.P(Table2[Bias_WA]),FALSE)</f>
        <v>0.25022124521489486</v>
      </c>
      <c r="R1785">
        <f>ABS(Table2[[#This Row],[Bias_Arima]])</f>
        <v>0.76412549699521026</v>
      </c>
      <c r="S1785">
        <f>ABS(Table2[[#This Row],[Bias_WA]])</f>
        <v>1.4333333333333398</v>
      </c>
    </row>
    <row r="1786" spans="1:19" x14ac:dyDescent="0.2">
      <c r="A178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recreatie2020120202</v>
      </c>
      <c r="B1786" t="s">
        <v>36</v>
      </c>
      <c r="C1786" s="3">
        <v>43831</v>
      </c>
      <c r="D1786" s="3">
        <v>43922</v>
      </c>
      <c r="E1786">
        <v>1</v>
      </c>
      <c r="F1786">
        <v>3.6975011904761899</v>
      </c>
      <c r="G1786">
        <v>3.6</v>
      </c>
      <c r="H1786">
        <v>9.7501190476190214E-2</v>
      </c>
      <c r="I1786">
        <v>2.7083664021163951</v>
      </c>
      <c r="J1786">
        <v>9.7501190476190214E-2</v>
      </c>
      <c r="K1786">
        <f>_xlfn.NORM.DIST(Table2[[#This Row],[Bias_RF]],AVERAGE(Table2[Bias_RF]),_xlfn.STDEV.P(Table2[Bias_RF]),FALSE)</f>
        <v>0.32079008211636861</v>
      </c>
      <c r="L1786">
        <f>VLOOKUP(Table2[[#This Row],[Key]],[1]!Table1[#Data],7,0)</f>
        <v>3.12766072790019</v>
      </c>
      <c r="M1786">
        <f>VLOOKUP(Table2[[#This Row],[Key]],[1]!Table1[#Data],8,0)</f>
        <v>3.0333333333333301</v>
      </c>
      <c r="N1786">
        <f>Table2[[#This Row],[Auto Arima]]-Table2[[#This Row],[Actual]]</f>
        <v>-0.47233927209981008</v>
      </c>
      <c r="O1786">
        <f>_xlfn.NORM.DIST(Table2[[#This Row],[Bias_Arima]],AVERAGE(Table2[Bias_Arima]),_xlfn.STDEV.P(Table2[Bias_Arima]),FALSE)</f>
        <v>0.5962588673996202</v>
      </c>
      <c r="P1786">
        <f>Table2[[#This Row],[WA]]-Table2[[#This Row],[Actual]]</f>
        <v>-0.56666666666666998</v>
      </c>
      <c r="Q1786">
        <f>_xlfn.NORM.DIST(Table2[[#This Row],[Bias_WA]],AVERAGE(Table2[Bias_WA]),_xlfn.STDEV.P(Table2[Bias_WA]),FALSE)</f>
        <v>0.70881241059406874</v>
      </c>
      <c r="R1786">
        <f>ABS(Table2[[#This Row],[Bias_Arima]])</f>
        <v>0.47233927209981008</v>
      </c>
      <c r="S1786">
        <f>ABS(Table2[[#This Row],[Bias_WA]])</f>
        <v>0.56666666666666998</v>
      </c>
    </row>
    <row r="1787" spans="1:19" x14ac:dyDescent="0.2">
      <c r="A178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recreatie2020120203</v>
      </c>
      <c r="B1787" t="s">
        <v>36</v>
      </c>
      <c r="C1787" s="3">
        <v>43831</v>
      </c>
      <c r="D1787" s="3">
        <v>44013</v>
      </c>
      <c r="E1787">
        <v>2</v>
      </c>
      <c r="F1787">
        <v>3.6941678571428569</v>
      </c>
      <c r="G1787">
        <v>3.6</v>
      </c>
      <c r="H1787">
        <v>9.4167857142856803E-2</v>
      </c>
      <c r="I1787">
        <v>2.6157738095237999</v>
      </c>
      <c r="J1787">
        <v>9.4167857142856803E-2</v>
      </c>
      <c r="K1787">
        <f>_xlfn.NORM.DIST(Table2[[#This Row],[Bias_RF]],AVERAGE(Table2[Bias_RF]),_xlfn.STDEV.P(Table2[Bias_RF]),FALSE)</f>
        <v>0.32229695107354522</v>
      </c>
      <c r="L1787">
        <f>VLOOKUP(Table2[[#This Row],[Key]],[1]!Table1[#Data],7,0)</f>
        <v>3.0276607279001899</v>
      </c>
      <c r="M1787">
        <f>VLOOKUP(Table2[[#This Row],[Key]],[1]!Table1[#Data],8,0)</f>
        <v>2.93333333333333</v>
      </c>
      <c r="N1787">
        <f>Table2[[#This Row],[Auto Arima]]-Table2[[#This Row],[Actual]]</f>
        <v>-0.57233927209981017</v>
      </c>
      <c r="O1787">
        <f>_xlfn.NORM.DIST(Table2[[#This Row],[Bias_Arima]],AVERAGE(Table2[Bias_Arima]),_xlfn.STDEV.P(Table2[Bias_Arima]),FALSE)</f>
        <v>0.53816032921479284</v>
      </c>
      <c r="P1787">
        <f>Table2[[#This Row],[WA]]-Table2[[#This Row],[Actual]]</f>
        <v>-0.66666666666667007</v>
      </c>
      <c r="Q1787">
        <f>_xlfn.NORM.DIST(Table2[[#This Row],[Bias_WA]],AVERAGE(Table2[Bias_WA]),_xlfn.STDEV.P(Table2[Bias_WA]),FALSE)</f>
        <v>0.71030881435070081</v>
      </c>
      <c r="R1787">
        <f>ABS(Table2[[#This Row],[Bias_Arima]])</f>
        <v>0.57233927209981017</v>
      </c>
      <c r="S1787">
        <f>ABS(Table2[[#This Row],[Bias_WA]])</f>
        <v>0.66666666666667007</v>
      </c>
    </row>
    <row r="1788" spans="1:19" x14ac:dyDescent="0.2">
      <c r="A178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recreatie2020120204</v>
      </c>
      <c r="B1788" t="s">
        <v>36</v>
      </c>
      <c r="C1788" s="3">
        <v>43831</v>
      </c>
      <c r="D1788" s="3">
        <v>44105</v>
      </c>
      <c r="E1788">
        <v>3</v>
      </c>
      <c r="F1788">
        <v>3.6975011904761899</v>
      </c>
      <c r="G1788">
        <v>4.2</v>
      </c>
      <c r="H1788">
        <v>0.50249880952380988</v>
      </c>
      <c r="I1788">
        <v>11.96425736961452</v>
      </c>
      <c r="J1788">
        <v>-0.50249880952380988</v>
      </c>
      <c r="K1788">
        <f>_xlfn.NORM.DIST(Table2[[#This Row],[Bias_RF]],AVERAGE(Table2[Bias_RF]),_xlfn.STDEV.P(Table2[Bias_RF]),FALSE)</f>
        <v>0.53360386227902723</v>
      </c>
      <c r="L1788">
        <f>VLOOKUP(Table2[[#This Row],[Key]],[1]!Table1[#Data],7,0)</f>
        <v>3.5276607279001899</v>
      </c>
      <c r="M1788">
        <f>VLOOKUP(Table2[[#This Row],[Key]],[1]!Table1[#Data],8,0)</f>
        <v>3.36666666666666</v>
      </c>
      <c r="N1788">
        <f>Table2[[#This Row],[Auto Arima]]-Table2[[#This Row],[Actual]]</f>
        <v>-0.67233927209981026</v>
      </c>
      <c r="O1788">
        <f>_xlfn.NORM.DIST(Table2[[#This Row],[Bias_Arima]],AVERAGE(Table2[Bias_Arima]),_xlfn.STDEV.P(Table2[Bias_Arima]),FALSE)</f>
        <v>0.47177685637737055</v>
      </c>
      <c r="P1788">
        <f>Table2[[#This Row],[WA]]-Table2[[#This Row],[Actual]]</f>
        <v>-0.83333333333334014</v>
      </c>
      <c r="Q1788">
        <f>_xlfn.NORM.DIST(Table2[[#This Row],[Bias_WA]],AVERAGE(Table2[Bias_WA]),_xlfn.STDEV.P(Table2[Bias_WA]),FALSE)</f>
        <v>0.6640408072851165</v>
      </c>
      <c r="R1788">
        <f>ABS(Table2[[#This Row],[Bias_Arima]])</f>
        <v>0.67233927209981026</v>
      </c>
      <c r="S1788">
        <f>ABS(Table2[[#This Row],[Bias_WA]])</f>
        <v>0.83333333333334014</v>
      </c>
    </row>
    <row r="1789" spans="1:19" x14ac:dyDescent="0.2">
      <c r="A178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recreatie2020120211</v>
      </c>
      <c r="B1789" t="s">
        <v>36</v>
      </c>
      <c r="C1789" s="3">
        <v>43831</v>
      </c>
      <c r="D1789" s="3">
        <v>44197</v>
      </c>
      <c r="E1789">
        <v>4</v>
      </c>
      <c r="F1789">
        <v>3.6712511904761902</v>
      </c>
      <c r="G1789">
        <v>4</v>
      </c>
      <c r="H1789">
        <v>0.3287488095238098</v>
      </c>
      <c r="I1789">
        <v>8.2187202380952442</v>
      </c>
      <c r="J1789">
        <v>-0.3287488095238098</v>
      </c>
      <c r="K1789">
        <f>_xlfn.NORM.DIST(Table2[[#This Row],[Bias_RF]],AVERAGE(Table2[Bias_RF]),_xlfn.STDEV.P(Table2[Bias_RF]),FALSE)</f>
        <v>0.49350400435919273</v>
      </c>
      <c r="L1789">
        <f>VLOOKUP(Table2[[#This Row],[Key]],[1]!Table1[#Data],7,0)</f>
        <v>4.0690979265534999</v>
      </c>
      <c r="M1789">
        <f>VLOOKUP(Table2[[#This Row],[Key]],[1]!Table1[#Data],8,0)</f>
        <v>4.0666666666666602</v>
      </c>
      <c r="N1789">
        <f>Table2[[#This Row],[Auto Arima]]-Table2[[#This Row],[Actual]]</f>
        <v>6.9097926553499889E-2</v>
      </c>
      <c r="O1789">
        <f>_xlfn.NORM.DIST(Table2[[#This Row],[Bias_Arima]],AVERAGE(Table2[Bias_Arima]),_xlfn.STDEV.P(Table2[Bias_Arima]),FALSE)</f>
        <v>0.62632722794324958</v>
      </c>
      <c r="P1789">
        <f>Table2[[#This Row],[WA]]-Table2[[#This Row],[Actual]]</f>
        <v>6.6666666666660213E-2</v>
      </c>
      <c r="Q1789">
        <f>_xlfn.NORM.DIST(Table2[[#This Row],[Bias_WA]],AVERAGE(Table2[Bias_WA]),_xlfn.STDEV.P(Table2[Bias_WA]),FALSE)</f>
        <v>0.333496251474098</v>
      </c>
      <c r="R1789">
        <f>ABS(Table2[[#This Row],[Bias_Arima]])</f>
        <v>6.9097926553499889E-2</v>
      </c>
      <c r="S1789">
        <f>ABS(Table2[[#This Row],[Bias_WA]])</f>
        <v>6.6666666666660213E-2</v>
      </c>
    </row>
    <row r="1790" spans="1:19" x14ac:dyDescent="0.2">
      <c r="A179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recreatie2020120212</v>
      </c>
      <c r="B1790" t="s">
        <v>36</v>
      </c>
      <c r="C1790" s="3">
        <v>43831</v>
      </c>
      <c r="D1790" s="3">
        <v>44287</v>
      </c>
      <c r="E1790">
        <v>5</v>
      </c>
      <c r="F1790">
        <v>3.673284523809524</v>
      </c>
      <c r="G1790">
        <v>3.7</v>
      </c>
      <c r="H1790">
        <v>2.671547619047665E-2</v>
      </c>
      <c r="I1790">
        <v>0.72203989703990945</v>
      </c>
      <c r="J1790">
        <v>-2.671547619047665E-2</v>
      </c>
      <c r="K1790">
        <f>_xlfn.NORM.DIST(Table2[[#This Row],[Bias_RF]],AVERAGE(Table2[Bias_RF]),_xlfn.STDEV.P(Table2[Bias_RF]),FALSE)</f>
        <v>0.37667657316517439</v>
      </c>
      <c r="L1790">
        <f>VLOOKUP(Table2[[#This Row],[Key]],[1]!Table1[#Data],7,0)</f>
        <v>3.6396571235855402</v>
      </c>
      <c r="M1790">
        <f>VLOOKUP(Table2[[#This Row],[Key]],[1]!Table1[#Data],8,0)</f>
        <v>3.0333333333333301</v>
      </c>
      <c r="N1790">
        <f>Table2[[#This Row],[Auto Arima]]-Table2[[#This Row],[Actual]]</f>
        <v>-6.0342876414460012E-2</v>
      </c>
      <c r="O1790">
        <f>_xlfn.NORM.DIST(Table2[[#This Row],[Bias_Arima]],AVERAGE(Table2[Bias_Arima]),_xlfn.STDEV.P(Table2[Bias_Arima]),FALSE)</f>
        <v>0.66900433301778817</v>
      </c>
      <c r="P1790">
        <f>Table2[[#This Row],[WA]]-Table2[[#This Row],[Actual]]</f>
        <v>-0.66666666666667007</v>
      </c>
      <c r="Q1790">
        <f>_xlfn.NORM.DIST(Table2[[#This Row],[Bias_WA]],AVERAGE(Table2[Bias_WA]),_xlfn.STDEV.P(Table2[Bias_WA]),FALSE)</f>
        <v>0.71030881435070081</v>
      </c>
      <c r="R1790">
        <f>ABS(Table2[[#This Row],[Bias_Arima]])</f>
        <v>6.0342876414460012E-2</v>
      </c>
      <c r="S1790">
        <f>ABS(Table2[[#This Row],[Bias_WA]])</f>
        <v>0.66666666666667007</v>
      </c>
    </row>
    <row r="1791" spans="1:19" x14ac:dyDescent="0.2">
      <c r="A179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recreatie2020120213</v>
      </c>
      <c r="B1791" t="s">
        <v>36</v>
      </c>
      <c r="C1791" s="3">
        <v>43831</v>
      </c>
      <c r="D1791" s="3">
        <v>44378</v>
      </c>
      <c r="E1791">
        <v>6</v>
      </c>
      <c r="F1791">
        <v>3.5020500000000001</v>
      </c>
      <c r="G1791">
        <v>4.0999999999999996</v>
      </c>
      <c r="H1791">
        <v>0.59794999999999998</v>
      </c>
      <c r="I1791">
        <v>14.58414634146342</v>
      </c>
      <c r="J1791">
        <v>-0.59794999999999998</v>
      </c>
      <c r="K1791">
        <f>_xlfn.NORM.DIST(Table2[[#This Row],[Bias_RF]],AVERAGE(Table2[Bias_RF]),_xlfn.STDEV.P(Table2[Bias_RF]),FALSE)</f>
        <v>0.54378255353801208</v>
      </c>
      <c r="L1791">
        <f>VLOOKUP(Table2[[#This Row],[Key]],[1]!Table1[#Data],7,0)</f>
        <v>3.5396571235855401</v>
      </c>
      <c r="M1791">
        <f>VLOOKUP(Table2[[#This Row],[Key]],[1]!Table1[#Data],8,0)</f>
        <v>2.93333333333333</v>
      </c>
      <c r="N1791">
        <f>Table2[[#This Row],[Auto Arima]]-Table2[[#This Row],[Actual]]</f>
        <v>-0.56034287641445957</v>
      </c>
      <c r="O1791">
        <f>_xlfn.NORM.DIST(Table2[[#This Row],[Bias_Arima]],AVERAGE(Table2[Bias_Arima]),_xlfn.STDEV.P(Table2[Bias_Arima]),FALSE)</f>
        <v>0.54565821991955132</v>
      </c>
      <c r="P1791">
        <f>Table2[[#This Row],[WA]]-Table2[[#This Row],[Actual]]</f>
        <v>-1.1666666666666696</v>
      </c>
      <c r="Q1791">
        <f>_xlfn.NORM.DIST(Table2[[#This Row],[Bias_WA]],AVERAGE(Table2[Bias_WA]),_xlfn.STDEV.P(Table2[Bias_WA]),FALSE)</f>
        <v>0.44490670296460616</v>
      </c>
      <c r="R1791">
        <f>ABS(Table2[[#This Row],[Bias_Arima]])</f>
        <v>0.56034287641445957</v>
      </c>
      <c r="S1791">
        <f>ABS(Table2[[#This Row],[Bias_WA]])</f>
        <v>1.1666666666666696</v>
      </c>
    </row>
    <row r="1792" spans="1:19" x14ac:dyDescent="0.2">
      <c r="A179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recreatie2020120214</v>
      </c>
      <c r="B1792" t="s">
        <v>36</v>
      </c>
      <c r="C1792" s="3">
        <v>43831</v>
      </c>
      <c r="D1792" s="3">
        <v>44470</v>
      </c>
      <c r="E1792">
        <v>7</v>
      </c>
      <c r="F1792">
        <v>3.4826999999999999</v>
      </c>
      <c r="G1792">
        <v>4.8</v>
      </c>
      <c r="H1792">
        <v>1.317299999999999</v>
      </c>
      <c r="I1792">
        <v>27.443749999999991</v>
      </c>
      <c r="J1792">
        <v>-1.317299999999999</v>
      </c>
      <c r="K1792">
        <f>_xlfn.NORM.DIST(Table2[[#This Row],[Bias_RF]],AVERAGE(Table2[Bias_RF]),_xlfn.STDEV.P(Table2[Bias_RF]),FALSE)</f>
        <v>0.36249359772388051</v>
      </c>
      <c r="L1792">
        <f>VLOOKUP(Table2[[#This Row],[Key]],[1]!Table1[#Data],7,0)</f>
        <v>4.0396571235855401</v>
      </c>
      <c r="M1792">
        <f>VLOOKUP(Table2[[#This Row],[Key]],[1]!Table1[#Data],8,0)</f>
        <v>3.36666666666666</v>
      </c>
      <c r="N1792">
        <f>Table2[[#This Row],[Auto Arima]]-Table2[[#This Row],[Actual]]</f>
        <v>-0.76034287641445975</v>
      </c>
      <c r="O1792">
        <f>_xlfn.NORM.DIST(Table2[[#This Row],[Bias_Arima]],AVERAGE(Table2[Bias_Arima]),_xlfn.STDEV.P(Table2[Bias_Arima]),FALSE)</f>
        <v>0.41016090861499749</v>
      </c>
      <c r="P1792">
        <f>Table2[[#This Row],[WA]]-Table2[[#This Row],[Actual]]</f>
        <v>-1.4333333333333398</v>
      </c>
      <c r="Q1792">
        <f>_xlfn.NORM.DIST(Table2[[#This Row],[Bias_WA]],AVERAGE(Table2[Bias_WA]),_xlfn.STDEV.P(Table2[Bias_WA]),FALSE)</f>
        <v>0.25022124521489486</v>
      </c>
      <c r="R1792">
        <f>ABS(Table2[[#This Row],[Bias_Arima]])</f>
        <v>0.76034287641445975</v>
      </c>
      <c r="S1792">
        <f>ABS(Table2[[#This Row],[Bias_WA]])</f>
        <v>1.4333333333333398</v>
      </c>
    </row>
    <row r="1793" spans="1:19" x14ac:dyDescent="0.2">
      <c r="A179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recreatie2020120221</v>
      </c>
      <c r="B1793" t="s">
        <v>36</v>
      </c>
      <c r="C1793" s="3">
        <v>43831</v>
      </c>
      <c r="D1793" s="3">
        <v>44562</v>
      </c>
      <c r="E1793">
        <v>8</v>
      </c>
      <c r="F1793">
        <v>3.676617857142856</v>
      </c>
      <c r="G1793">
        <v>5.6</v>
      </c>
      <c r="H1793">
        <v>1.9233821428571429</v>
      </c>
      <c r="I1793">
        <v>34.346109693877558</v>
      </c>
      <c r="J1793">
        <v>-1.9233821428571429</v>
      </c>
      <c r="K1793">
        <f>_xlfn.NORM.DIST(Table2[[#This Row],[Bias_RF]],AVERAGE(Table2[Bias_RF]),_xlfn.STDEV.P(Table2[Bias_RF]),FALSE)</f>
        <v>0.12155031098168145</v>
      </c>
      <c r="L1793">
        <f>VLOOKUP(Table2[[#This Row],[Key]],[1]!Table1[#Data],7,0)</f>
        <v>4.6630822441242197</v>
      </c>
      <c r="M1793">
        <f>VLOOKUP(Table2[[#This Row],[Key]],[1]!Table1[#Data],8,0)</f>
        <v>4.0666666666666602</v>
      </c>
      <c r="N1793">
        <f>Table2[[#This Row],[Auto Arima]]-Table2[[#This Row],[Actual]]</f>
        <v>-0.93691775587577997</v>
      </c>
      <c r="O1793">
        <f>_xlfn.NORM.DIST(Table2[[#This Row],[Bias_Arima]],AVERAGE(Table2[Bias_Arima]),_xlfn.STDEV.P(Table2[Bias_Arima]),FALSE)</f>
        <v>0.28936366029177113</v>
      </c>
      <c r="P1793">
        <f>Table2[[#This Row],[WA]]-Table2[[#This Row],[Actual]]</f>
        <v>-1.5333333333333394</v>
      </c>
      <c r="Q1793">
        <f>_xlfn.NORM.DIST(Table2[[#This Row],[Bias_WA]],AVERAGE(Table2[Bias_WA]),_xlfn.STDEV.P(Table2[Bias_WA]),FALSE)</f>
        <v>0.1901963963423686</v>
      </c>
      <c r="R1793">
        <f>ABS(Table2[[#This Row],[Bias_Arima]])</f>
        <v>0.93691775587577997</v>
      </c>
      <c r="S1793">
        <f>ABS(Table2[[#This Row],[Bias_WA]])</f>
        <v>1.5333333333333394</v>
      </c>
    </row>
    <row r="1794" spans="1:19" x14ac:dyDescent="0.2">
      <c r="A179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recreatie2020220203</v>
      </c>
      <c r="B1794" t="s">
        <v>36</v>
      </c>
      <c r="C1794" s="3">
        <v>43922</v>
      </c>
      <c r="D1794" s="3">
        <v>44013</v>
      </c>
      <c r="E1794">
        <v>1</v>
      </c>
      <c r="F1794">
        <v>3.7339948412698409</v>
      </c>
      <c r="G1794">
        <v>3.6</v>
      </c>
      <c r="H1794">
        <v>0.13399484126984079</v>
      </c>
      <c r="I1794">
        <v>3.7220789241622461</v>
      </c>
      <c r="J1794">
        <v>0.13399484126984079</v>
      </c>
      <c r="K1794">
        <f>_xlfn.NORM.DIST(Table2[[#This Row],[Bias_RF]],AVERAGE(Table2[Bias_RF]),_xlfn.STDEV.P(Table2[Bias_RF]),FALSE)</f>
        <v>0.30433266181984459</v>
      </c>
      <c r="L1794">
        <f>VLOOKUP(Table2[[#This Row],[Key]],[1]!Table1[#Data],7,0)</f>
        <v>3.0989617109098302</v>
      </c>
      <c r="M1794">
        <f>VLOOKUP(Table2[[#This Row],[Key]],[1]!Table1[#Data],8,0)</f>
        <v>2.93333333333333</v>
      </c>
      <c r="N1794">
        <f>Table2[[#This Row],[Auto Arima]]-Table2[[#This Row],[Actual]]</f>
        <v>-0.5010382890901699</v>
      </c>
      <c r="O1794">
        <f>_xlfn.NORM.DIST(Table2[[#This Row],[Bias_Arima]],AVERAGE(Table2[Bias_Arima]),_xlfn.STDEV.P(Table2[Bias_Arima]),FALSE)</f>
        <v>0.58069969142193667</v>
      </c>
      <c r="P1794">
        <f>Table2[[#This Row],[WA]]-Table2[[#This Row],[Actual]]</f>
        <v>-0.66666666666667007</v>
      </c>
      <c r="Q1794">
        <f>_xlfn.NORM.DIST(Table2[[#This Row],[Bias_WA]],AVERAGE(Table2[Bias_WA]),_xlfn.STDEV.P(Table2[Bias_WA]),FALSE)</f>
        <v>0.71030881435070081</v>
      </c>
      <c r="R1794">
        <f>ABS(Table2[[#This Row],[Bias_Arima]])</f>
        <v>0.5010382890901699</v>
      </c>
      <c r="S1794">
        <f>ABS(Table2[[#This Row],[Bias_WA]])</f>
        <v>0.66666666666667007</v>
      </c>
    </row>
    <row r="1795" spans="1:19" x14ac:dyDescent="0.2">
      <c r="A179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recreatie2020220204</v>
      </c>
      <c r="B1795" t="s">
        <v>36</v>
      </c>
      <c r="C1795" s="3">
        <v>43922</v>
      </c>
      <c r="D1795" s="3">
        <v>44105</v>
      </c>
      <c r="E1795">
        <v>2</v>
      </c>
      <c r="F1795">
        <v>3.7373281746031739</v>
      </c>
      <c r="G1795">
        <v>4.2</v>
      </c>
      <c r="H1795">
        <v>0.46267182539682628</v>
      </c>
      <c r="I1795">
        <v>11.01599584278158</v>
      </c>
      <c r="J1795">
        <v>-0.46267182539682628</v>
      </c>
      <c r="K1795">
        <f>_xlfn.NORM.DIST(Table2[[#This Row],[Bias_RF]],AVERAGE(Table2[Bias_RF]),_xlfn.STDEV.P(Table2[Bias_RF]),FALSE)</f>
        <v>0.52675352084939031</v>
      </c>
      <c r="L1795">
        <f>VLOOKUP(Table2[[#This Row],[Key]],[1]!Table1[#Data],7,0)</f>
        <v>3.5989617109098302</v>
      </c>
      <c r="M1795">
        <f>VLOOKUP(Table2[[#This Row],[Key]],[1]!Table1[#Data],8,0)</f>
        <v>3.36666666666666</v>
      </c>
      <c r="N1795">
        <f>Table2[[#This Row],[Auto Arima]]-Table2[[#This Row],[Actual]]</f>
        <v>-0.60103828909016999</v>
      </c>
      <c r="O1795">
        <f>_xlfn.NORM.DIST(Table2[[#This Row],[Bias_Arima]],AVERAGE(Table2[Bias_Arima]),_xlfn.STDEV.P(Table2[Bias_Arima]),FALSE)</f>
        <v>0.51975354515718386</v>
      </c>
      <c r="P1795">
        <f>Table2[[#This Row],[WA]]-Table2[[#This Row],[Actual]]</f>
        <v>-0.83333333333334014</v>
      </c>
      <c r="Q1795">
        <f>_xlfn.NORM.DIST(Table2[[#This Row],[Bias_WA]],AVERAGE(Table2[Bias_WA]),_xlfn.STDEV.P(Table2[Bias_WA]),FALSE)</f>
        <v>0.6640408072851165</v>
      </c>
      <c r="R1795">
        <f>ABS(Table2[[#This Row],[Bias_Arima]])</f>
        <v>0.60103828909016999</v>
      </c>
      <c r="S1795">
        <f>ABS(Table2[[#This Row],[Bias_WA]])</f>
        <v>0.83333333333334014</v>
      </c>
    </row>
    <row r="1796" spans="1:19" x14ac:dyDescent="0.2">
      <c r="A179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recreatie2020220211</v>
      </c>
      <c r="B1796" t="s">
        <v>36</v>
      </c>
      <c r="C1796" s="3">
        <v>43922</v>
      </c>
      <c r="D1796" s="3">
        <v>44197</v>
      </c>
      <c r="E1796">
        <v>3</v>
      </c>
      <c r="F1796">
        <v>3.7271281746031741</v>
      </c>
      <c r="G1796">
        <v>4</v>
      </c>
      <c r="H1796">
        <v>0.27287182539682592</v>
      </c>
      <c r="I1796">
        <v>6.8217956349206466</v>
      </c>
      <c r="J1796">
        <v>-0.27287182539682592</v>
      </c>
      <c r="K1796">
        <f>_xlfn.NORM.DIST(Table2[[#This Row],[Bias_RF]],AVERAGE(Table2[Bias_RF]),_xlfn.STDEV.P(Table2[Bias_RF]),FALSE)</f>
        <v>0.4755214991809088</v>
      </c>
      <c r="L1796">
        <f>VLOOKUP(Table2[[#This Row],[Key]],[1]!Table1[#Data],7,0)</f>
        <v>4.1438232098446903</v>
      </c>
      <c r="M1796">
        <f>VLOOKUP(Table2[[#This Row],[Key]],[1]!Table1[#Data],8,0)</f>
        <v>4.0666666666666602</v>
      </c>
      <c r="N1796">
        <f>Table2[[#This Row],[Auto Arima]]-Table2[[#This Row],[Actual]]</f>
        <v>0.14382320984469033</v>
      </c>
      <c r="O1796">
        <f>_xlfn.NORM.DIST(Table2[[#This Row],[Bias_Arima]],AVERAGE(Table2[Bias_Arima]),_xlfn.STDEV.P(Table2[Bias_Arima]),FALSE)</f>
        <v>0.58968987087202851</v>
      </c>
      <c r="P1796">
        <f>Table2[[#This Row],[WA]]-Table2[[#This Row],[Actual]]</f>
        <v>6.6666666666660213E-2</v>
      </c>
      <c r="Q1796">
        <f>_xlfn.NORM.DIST(Table2[[#This Row],[Bias_WA]],AVERAGE(Table2[Bias_WA]),_xlfn.STDEV.P(Table2[Bias_WA]),FALSE)</f>
        <v>0.333496251474098</v>
      </c>
      <c r="R1796">
        <f>ABS(Table2[[#This Row],[Bias_Arima]])</f>
        <v>0.14382320984469033</v>
      </c>
      <c r="S1796">
        <f>ABS(Table2[[#This Row],[Bias_WA]])</f>
        <v>6.6666666666660213E-2</v>
      </c>
    </row>
    <row r="1797" spans="1:19" x14ac:dyDescent="0.2">
      <c r="A179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recreatie2020220212</v>
      </c>
      <c r="B1797" t="s">
        <v>36</v>
      </c>
      <c r="C1797" s="3">
        <v>43922</v>
      </c>
      <c r="D1797" s="3">
        <v>44287</v>
      </c>
      <c r="E1797">
        <v>4</v>
      </c>
      <c r="F1797">
        <v>3.7353448412698418</v>
      </c>
      <c r="G1797">
        <v>3.7</v>
      </c>
      <c r="H1797">
        <v>3.5344841269841609E-2</v>
      </c>
      <c r="I1797">
        <v>0.9552659802659893</v>
      </c>
      <c r="J1797">
        <v>3.5344841269841609E-2</v>
      </c>
      <c r="K1797">
        <f>_xlfn.NORM.DIST(Table2[[#This Row],[Bias_RF]],AVERAGE(Table2[Bias_RF]),_xlfn.STDEV.P(Table2[Bias_RF]),FALSE)</f>
        <v>0.34888947740733611</v>
      </c>
      <c r="L1797">
        <f>VLOOKUP(Table2[[#This Row],[Key]],[1]!Table1[#Data],7,0)</f>
        <v>3.9505534975212502</v>
      </c>
      <c r="M1797">
        <f>VLOOKUP(Table2[[#This Row],[Key]],[1]!Table1[#Data],8,0)</f>
        <v>3.3</v>
      </c>
      <c r="N1797">
        <f>Table2[[#This Row],[Auto Arima]]-Table2[[#This Row],[Actual]]</f>
        <v>0.25055349752125</v>
      </c>
      <c r="O1797">
        <f>_xlfn.NORM.DIST(Table2[[#This Row],[Bias_Arima]],AVERAGE(Table2[Bias_Arima]),_xlfn.STDEV.P(Table2[Bias_Arima]),FALSE)</f>
        <v>0.52599641844525424</v>
      </c>
      <c r="P1797">
        <f>Table2[[#This Row],[WA]]-Table2[[#This Row],[Actual]]</f>
        <v>-0.40000000000000036</v>
      </c>
      <c r="Q1797">
        <f>_xlfn.NORM.DIST(Table2[[#This Row],[Bias_WA]],AVERAGE(Table2[Bias_WA]),_xlfn.STDEV.P(Table2[Bias_WA]),FALSE)</f>
        <v>0.65800002201620467</v>
      </c>
      <c r="R1797">
        <f>ABS(Table2[[#This Row],[Bias_Arima]])</f>
        <v>0.25055349752125</v>
      </c>
      <c r="S1797">
        <f>ABS(Table2[[#This Row],[Bias_WA]])</f>
        <v>0.40000000000000036</v>
      </c>
    </row>
    <row r="1798" spans="1:19" x14ac:dyDescent="0.2">
      <c r="A179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recreatie2020220213</v>
      </c>
      <c r="B1798" t="s">
        <v>36</v>
      </c>
      <c r="C1798" s="3">
        <v>43922</v>
      </c>
      <c r="D1798" s="3">
        <v>44378</v>
      </c>
      <c r="E1798">
        <v>5</v>
      </c>
      <c r="F1798">
        <v>3.609901984126985</v>
      </c>
      <c r="G1798">
        <v>4.0999999999999996</v>
      </c>
      <c r="H1798">
        <v>0.49009801587301499</v>
      </c>
      <c r="I1798">
        <v>11.953610143244269</v>
      </c>
      <c r="J1798">
        <v>-0.49009801587301499</v>
      </c>
      <c r="K1798">
        <f>_xlfn.NORM.DIST(Table2[[#This Row],[Bias_RF]],AVERAGE(Table2[Bias_RF]),_xlfn.STDEV.P(Table2[Bias_RF]),FALSE)</f>
        <v>0.53163040351122948</v>
      </c>
      <c r="L1798">
        <f>VLOOKUP(Table2[[#This Row],[Key]],[1]!Table1[#Data],7,0)</f>
        <v>3.4495152084310798</v>
      </c>
      <c r="M1798">
        <f>VLOOKUP(Table2[[#This Row],[Key]],[1]!Table1[#Data],8,0)</f>
        <v>2.93333333333333</v>
      </c>
      <c r="N1798">
        <f>Table2[[#This Row],[Auto Arima]]-Table2[[#This Row],[Actual]]</f>
        <v>-0.65048479156891981</v>
      </c>
      <c r="O1798">
        <f>_xlfn.NORM.DIST(Table2[[#This Row],[Bias_Arima]],AVERAGE(Table2[Bias_Arima]),_xlfn.STDEV.P(Table2[Bias_Arima]),FALSE)</f>
        <v>0.48675711076902034</v>
      </c>
      <c r="P1798">
        <f>Table2[[#This Row],[WA]]-Table2[[#This Row],[Actual]]</f>
        <v>-1.1666666666666696</v>
      </c>
      <c r="Q1798">
        <f>_xlfn.NORM.DIST(Table2[[#This Row],[Bias_WA]],AVERAGE(Table2[Bias_WA]),_xlfn.STDEV.P(Table2[Bias_WA]),FALSE)</f>
        <v>0.44490670296460616</v>
      </c>
      <c r="R1798">
        <f>ABS(Table2[[#This Row],[Bias_Arima]])</f>
        <v>0.65048479156891981</v>
      </c>
      <c r="S1798">
        <f>ABS(Table2[[#This Row],[Bias_WA]])</f>
        <v>1.1666666666666696</v>
      </c>
    </row>
    <row r="1799" spans="1:19" x14ac:dyDescent="0.2">
      <c r="A179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recreatie2020220214</v>
      </c>
      <c r="B1799" t="s">
        <v>36</v>
      </c>
      <c r="C1799" s="3">
        <v>43922</v>
      </c>
      <c r="D1799" s="3">
        <v>44470</v>
      </c>
      <c r="E1799">
        <v>6</v>
      </c>
      <c r="F1799">
        <v>3.6031269841269848</v>
      </c>
      <c r="G1799">
        <v>4.8</v>
      </c>
      <c r="H1799">
        <v>1.196873015873015</v>
      </c>
      <c r="I1799">
        <v>24.934854497354468</v>
      </c>
      <c r="J1799">
        <v>-1.196873015873015</v>
      </c>
      <c r="K1799">
        <f>_xlfn.NORM.DIST(Table2[[#This Row],[Bias_RF]],AVERAGE(Table2[Bias_RF]),_xlfn.STDEV.P(Table2[Bias_RF]),FALSE)</f>
        <v>0.41502019695813674</v>
      </c>
      <c r="L1799">
        <f>VLOOKUP(Table2[[#This Row],[Key]],[1]!Table1[#Data],7,0)</f>
        <v>3.9495152084310798</v>
      </c>
      <c r="M1799">
        <f>VLOOKUP(Table2[[#This Row],[Key]],[1]!Table1[#Data],8,0)</f>
        <v>3.36666666666666</v>
      </c>
      <c r="N1799">
        <f>Table2[[#This Row],[Auto Arima]]-Table2[[#This Row],[Actual]]</f>
        <v>-0.85048479156891998</v>
      </c>
      <c r="O1799">
        <f>_xlfn.NORM.DIST(Table2[[#This Row],[Bias_Arima]],AVERAGE(Table2[Bias_Arima]),_xlfn.STDEV.P(Table2[Bias_Arima]),FALSE)</f>
        <v>0.34716551550699687</v>
      </c>
      <c r="P1799">
        <f>Table2[[#This Row],[WA]]-Table2[[#This Row],[Actual]]</f>
        <v>-1.4333333333333398</v>
      </c>
      <c r="Q1799">
        <f>_xlfn.NORM.DIST(Table2[[#This Row],[Bias_WA]],AVERAGE(Table2[Bias_WA]),_xlfn.STDEV.P(Table2[Bias_WA]),FALSE)</f>
        <v>0.25022124521489486</v>
      </c>
      <c r="R1799">
        <f>ABS(Table2[[#This Row],[Bias_Arima]])</f>
        <v>0.85048479156891998</v>
      </c>
      <c r="S1799">
        <f>ABS(Table2[[#This Row],[Bias_WA]])</f>
        <v>1.4333333333333398</v>
      </c>
    </row>
    <row r="1800" spans="1:19" x14ac:dyDescent="0.2">
      <c r="A180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recreatie2020220221</v>
      </c>
      <c r="B1800" t="s">
        <v>36</v>
      </c>
      <c r="C1800" s="3">
        <v>43922</v>
      </c>
      <c r="D1800" s="3">
        <v>44562</v>
      </c>
      <c r="E1800">
        <v>7</v>
      </c>
      <c r="F1800">
        <v>3.6664734126984131</v>
      </c>
      <c r="G1800">
        <v>5.6</v>
      </c>
      <c r="H1800">
        <v>1.933526587301587</v>
      </c>
      <c r="I1800">
        <v>34.527260487528338</v>
      </c>
      <c r="J1800">
        <v>-1.933526587301587</v>
      </c>
      <c r="K1800">
        <f>_xlfn.NORM.DIST(Table2[[#This Row],[Bias_RF]],AVERAGE(Table2[Bias_RF]),_xlfn.STDEV.P(Table2[Bias_RF]),FALSE)</f>
        <v>0.11865204587648082</v>
      </c>
      <c r="L1800">
        <f>VLOOKUP(Table2[[#This Row],[Key]],[1]!Table1[#Data],7,0)</f>
        <v>4.5715706088571402</v>
      </c>
      <c r="M1800">
        <f>VLOOKUP(Table2[[#This Row],[Key]],[1]!Table1[#Data],8,0)</f>
        <v>4.0666666666666602</v>
      </c>
      <c r="N1800">
        <f>Table2[[#This Row],[Auto Arima]]-Table2[[#This Row],[Actual]]</f>
        <v>-1.0284293911428595</v>
      </c>
      <c r="O1800">
        <f>_xlfn.NORM.DIST(Table2[[#This Row],[Bias_Arima]],AVERAGE(Table2[Bias_Arima]),_xlfn.STDEV.P(Table2[Bias_Arima]),FALSE)</f>
        <v>0.23302519388588683</v>
      </c>
      <c r="P1800">
        <f>Table2[[#This Row],[WA]]-Table2[[#This Row],[Actual]]</f>
        <v>-1.5333333333333394</v>
      </c>
      <c r="Q1800">
        <f>_xlfn.NORM.DIST(Table2[[#This Row],[Bias_WA]],AVERAGE(Table2[Bias_WA]),_xlfn.STDEV.P(Table2[Bias_WA]),FALSE)</f>
        <v>0.1901963963423686</v>
      </c>
      <c r="R1800">
        <f>ABS(Table2[[#This Row],[Bias_Arima]])</f>
        <v>1.0284293911428595</v>
      </c>
      <c r="S1800">
        <f>ABS(Table2[[#This Row],[Bias_WA]])</f>
        <v>1.5333333333333394</v>
      </c>
    </row>
    <row r="1801" spans="1:19" x14ac:dyDescent="0.2">
      <c r="A180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recreatie2020220222</v>
      </c>
      <c r="B1801" t="s">
        <v>36</v>
      </c>
      <c r="C1801" s="3">
        <v>43922</v>
      </c>
      <c r="D1801" s="3">
        <v>44652</v>
      </c>
      <c r="E1801">
        <v>8</v>
      </c>
      <c r="F1801">
        <v>3.5403019841269838</v>
      </c>
      <c r="G1801">
        <v>5.0999999999999996</v>
      </c>
      <c r="H1801">
        <v>1.559698015873016</v>
      </c>
      <c r="I1801">
        <v>30.582314036725801</v>
      </c>
      <c r="J1801">
        <v>-1.559698015873016</v>
      </c>
      <c r="K1801">
        <f>_xlfn.NORM.DIST(Table2[[#This Row],[Bias_RF]],AVERAGE(Table2[Bias_RF]),_xlfn.STDEV.P(Table2[Bias_RF]),FALSE)</f>
        <v>0.25427388577871929</v>
      </c>
      <c r="L1801">
        <f>VLOOKUP(Table2[[#This Row],[Key]],[1]!Table1[#Data],7,0)</f>
        <v>4.1824868922336602</v>
      </c>
      <c r="M1801">
        <f>VLOOKUP(Table2[[#This Row],[Key]],[1]!Table1[#Data],8,0)</f>
        <v>3.3</v>
      </c>
      <c r="N1801">
        <f>Table2[[#This Row],[Auto Arima]]-Table2[[#This Row],[Actual]]</f>
        <v>-0.91751310776633943</v>
      </c>
      <c r="O1801">
        <f>_xlfn.NORM.DIST(Table2[[#This Row],[Bias_Arima]],AVERAGE(Table2[Bias_Arima]),_xlfn.STDEV.P(Table2[Bias_Arima]),FALSE)</f>
        <v>0.30201149669316413</v>
      </c>
      <c r="P1801">
        <f>Table2[[#This Row],[WA]]-Table2[[#This Row],[Actual]]</f>
        <v>-1.7999999999999998</v>
      </c>
      <c r="Q1801">
        <f>_xlfn.NORM.DIST(Table2[[#This Row],[Bias_WA]],AVERAGE(Table2[Bias_WA]),_xlfn.STDEV.P(Table2[Bias_WA]),FALSE)</f>
        <v>7.8312352143473193E-2</v>
      </c>
      <c r="R1801">
        <f>ABS(Table2[[#This Row],[Bias_Arima]])</f>
        <v>0.91751310776633943</v>
      </c>
      <c r="S1801">
        <f>ABS(Table2[[#This Row],[Bias_WA]])</f>
        <v>1.7999999999999998</v>
      </c>
    </row>
    <row r="1802" spans="1:19" x14ac:dyDescent="0.2">
      <c r="A180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recreatie2020320204</v>
      </c>
      <c r="B1802" t="s">
        <v>36</v>
      </c>
      <c r="C1802" s="3">
        <v>44013</v>
      </c>
      <c r="D1802" s="3">
        <v>44105</v>
      </c>
      <c r="E1802">
        <v>1</v>
      </c>
      <c r="F1802">
        <v>3.7403154761904771</v>
      </c>
      <c r="G1802">
        <v>4.2</v>
      </c>
      <c r="H1802">
        <v>0.45968452380952313</v>
      </c>
      <c r="I1802">
        <v>10.94486961451245</v>
      </c>
      <c r="J1802">
        <v>-0.45968452380952313</v>
      </c>
      <c r="K1802">
        <f>_xlfn.NORM.DIST(Table2[[#This Row],[Bias_RF]],AVERAGE(Table2[Bias_RF]),_xlfn.STDEV.P(Table2[Bias_RF]),FALSE)</f>
        <v>0.52618033919996221</v>
      </c>
      <c r="L1802">
        <f>VLOOKUP(Table2[[#This Row],[Key]],[1]!Table1[#Data],7,0)</f>
        <v>3.6646752451891298</v>
      </c>
      <c r="M1802">
        <f>VLOOKUP(Table2[[#This Row],[Key]],[1]!Table1[#Data],8,0)</f>
        <v>3.36666666666666</v>
      </c>
      <c r="N1802">
        <f>Table2[[#This Row],[Auto Arima]]-Table2[[#This Row],[Actual]]</f>
        <v>-0.53532475481087038</v>
      </c>
      <c r="O1802">
        <f>_xlfn.NORM.DIST(Table2[[#This Row],[Bias_Arima]],AVERAGE(Table2[Bias_Arima]),_xlfn.STDEV.P(Table2[Bias_Arima]),FALSE)</f>
        <v>0.56087558040929564</v>
      </c>
      <c r="P1802">
        <f>Table2[[#This Row],[WA]]-Table2[[#This Row],[Actual]]</f>
        <v>-0.83333333333334014</v>
      </c>
      <c r="Q1802">
        <f>_xlfn.NORM.DIST(Table2[[#This Row],[Bias_WA]],AVERAGE(Table2[Bias_WA]),_xlfn.STDEV.P(Table2[Bias_WA]),FALSE)</f>
        <v>0.6640408072851165</v>
      </c>
      <c r="R1802">
        <f>ABS(Table2[[#This Row],[Bias_Arima]])</f>
        <v>0.53532475481087038</v>
      </c>
      <c r="S1802">
        <f>ABS(Table2[[#This Row],[Bias_WA]])</f>
        <v>0.83333333333334014</v>
      </c>
    </row>
    <row r="1803" spans="1:19" x14ac:dyDescent="0.2">
      <c r="A180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recreatie2020320211</v>
      </c>
      <c r="B1803" t="s">
        <v>36</v>
      </c>
      <c r="C1803" s="3">
        <v>44013</v>
      </c>
      <c r="D1803" s="3">
        <v>44197</v>
      </c>
      <c r="E1803">
        <v>2</v>
      </c>
      <c r="F1803">
        <v>3.730982142857143</v>
      </c>
      <c r="G1803">
        <v>4</v>
      </c>
      <c r="H1803">
        <v>0.26901785714285648</v>
      </c>
      <c r="I1803">
        <v>6.7254464285714128</v>
      </c>
      <c r="J1803">
        <v>-0.26901785714285648</v>
      </c>
      <c r="K1803">
        <f>_xlfn.NORM.DIST(Table2[[#This Row],[Bias_RF]],AVERAGE(Table2[Bias_RF]),_xlfn.STDEV.P(Table2[Bias_RF]),FALSE)</f>
        <v>0.47420357463920504</v>
      </c>
      <c r="L1803">
        <f>VLOOKUP(Table2[[#This Row],[Key]],[1]!Table1[#Data],7,0)</f>
        <v>4.21269270169938</v>
      </c>
      <c r="M1803">
        <f>VLOOKUP(Table2[[#This Row],[Key]],[1]!Table1[#Data],8,0)</f>
        <v>4.0666666666666602</v>
      </c>
      <c r="N1803">
        <f>Table2[[#This Row],[Auto Arima]]-Table2[[#This Row],[Actual]]</f>
        <v>0.21269270169938004</v>
      </c>
      <c r="O1803">
        <f>_xlfn.NORM.DIST(Table2[[#This Row],[Bias_Arima]],AVERAGE(Table2[Bias_Arima]),_xlfn.STDEV.P(Table2[Bias_Arima]),FALSE)</f>
        <v>0.54984657460651454</v>
      </c>
      <c r="P1803">
        <f>Table2[[#This Row],[WA]]-Table2[[#This Row],[Actual]]</f>
        <v>6.6666666666660213E-2</v>
      </c>
      <c r="Q1803">
        <f>_xlfn.NORM.DIST(Table2[[#This Row],[Bias_WA]],AVERAGE(Table2[Bias_WA]),_xlfn.STDEV.P(Table2[Bias_WA]),FALSE)</f>
        <v>0.333496251474098</v>
      </c>
      <c r="R1803">
        <f>ABS(Table2[[#This Row],[Bias_Arima]])</f>
        <v>0.21269270169938004</v>
      </c>
      <c r="S1803">
        <f>ABS(Table2[[#This Row],[Bias_WA]])</f>
        <v>6.6666666666660213E-2</v>
      </c>
    </row>
    <row r="1804" spans="1:19" x14ac:dyDescent="0.2">
      <c r="A180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recreatie2020320212</v>
      </c>
      <c r="B1804" t="s">
        <v>36</v>
      </c>
      <c r="C1804" s="3">
        <v>44013</v>
      </c>
      <c r="D1804" s="3">
        <v>44287</v>
      </c>
      <c r="E1804">
        <v>3</v>
      </c>
      <c r="F1804">
        <v>3.7258404761904771</v>
      </c>
      <c r="G1804">
        <v>3.7</v>
      </c>
      <c r="H1804">
        <v>2.5840476190476469E-2</v>
      </c>
      <c r="I1804">
        <v>0.69839124839125588</v>
      </c>
      <c r="J1804">
        <v>2.5840476190476469E-2</v>
      </c>
      <c r="K1804">
        <f>_xlfn.NORM.DIST(Table2[[#This Row],[Bias_RF]],AVERAGE(Table2[Bias_RF]),_xlfn.STDEV.P(Table2[Bias_RF]),FALSE)</f>
        <v>0.35317302693326991</v>
      </c>
      <c r="L1804">
        <f>VLOOKUP(Table2[[#This Row],[Key]],[1]!Table1[#Data],7,0)</f>
        <v>3.8017619584665701</v>
      </c>
      <c r="M1804">
        <f>VLOOKUP(Table2[[#This Row],[Key]],[1]!Table1[#Data],8,0)</f>
        <v>3.3</v>
      </c>
      <c r="N1804">
        <f>Table2[[#This Row],[Auto Arima]]-Table2[[#This Row],[Actual]]</f>
        <v>0.10176195846656988</v>
      </c>
      <c r="O1804">
        <f>_xlfn.NORM.DIST(Table2[[#This Row],[Bias_Arima]],AVERAGE(Table2[Bias_Arima]),_xlfn.STDEV.P(Table2[Bias_Arima]),FALSE)</f>
        <v>0.61126228803407501</v>
      </c>
      <c r="P1804">
        <f>Table2[[#This Row],[WA]]-Table2[[#This Row],[Actual]]</f>
        <v>-0.40000000000000036</v>
      </c>
      <c r="Q1804">
        <f>_xlfn.NORM.DIST(Table2[[#This Row],[Bias_WA]],AVERAGE(Table2[Bias_WA]),_xlfn.STDEV.P(Table2[Bias_WA]),FALSE)</f>
        <v>0.65800002201620467</v>
      </c>
      <c r="R1804">
        <f>ABS(Table2[[#This Row],[Bias_Arima]])</f>
        <v>0.10176195846656988</v>
      </c>
      <c r="S1804">
        <f>ABS(Table2[[#This Row],[Bias_WA]])</f>
        <v>0.40000000000000036</v>
      </c>
    </row>
    <row r="1805" spans="1:19" x14ac:dyDescent="0.2">
      <c r="A180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recreatie2020320213</v>
      </c>
      <c r="B1805" t="s">
        <v>36</v>
      </c>
      <c r="C1805" s="3">
        <v>44013</v>
      </c>
      <c r="D1805" s="3">
        <v>44378</v>
      </c>
      <c r="E1805">
        <v>4</v>
      </c>
      <c r="F1805">
        <v>3.6361523809523808</v>
      </c>
      <c r="G1805">
        <v>4.0999999999999996</v>
      </c>
      <c r="H1805">
        <v>0.4638476190476184</v>
      </c>
      <c r="I1805">
        <v>11.313356562137029</v>
      </c>
      <c r="J1805">
        <v>-0.4638476190476184</v>
      </c>
      <c r="K1805">
        <f>_xlfn.NORM.DIST(Table2[[#This Row],[Bias_RF]],AVERAGE(Table2[Bias_RF]),_xlfn.STDEV.P(Table2[Bias_RF]),FALSE)</f>
        <v>0.52697688327162517</v>
      </c>
      <c r="L1805">
        <f>VLOOKUP(Table2[[#This Row],[Key]],[1]!Table1[#Data],7,0)</f>
        <v>3.8017619584665701</v>
      </c>
      <c r="M1805">
        <f>VLOOKUP(Table2[[#This Row],[Key]],[1]!Table1[#Data],8,0)</f>
        <v>3.19999999999999</v>
      </c>
      <c r="N1805">
        <f>Table2[[#This Row],[Auto Arima]]-Table2[[#This Row],[Actual]]</f>
        <v>-0.29823804153342959</v>
      </c>
      <c r="O1805">
        <f>_xlfn.NORM.DIST(Table2[[#This Row],[Bias_Arima]],AVERAGE(Table2[Bias_Arima]),_xlfn.STDEV.P(Table2[Bias_Arima]),FALSE)</f>
        <v>0.66490867159049039</v>
      </c>
      <c r="P1805">
        <f>Table2[[#This Row],[WA]]-Table2[[#This Row],[Actual]]</f>
        <v>-0.90000000000000968</v>
      </c>
      <c r="Q1805">
        <f>_xlfn.NORM.DIST(Table2[[#This Row],[Bias_WA]],AVERAGE(Table2[Bias_WA]),_xlfn.STDEV.P(Table2[Bias_WA]),FALSE)</f>
        <v>0.6305523852317404</v>
      </c>
      <c r="R1805">
        <f>ABS(Table2[[#This Row],[Bias_Arima]])</f>
        <v>0.29823804153342959</v>
      </c>
      <c r="S1805">
        <f>ABS(Table2[[#This Row],[Bias_WA]])</f>
        <v>0.90000000000000968</v>
      </c>
    </row>
    <row r="1806" spans="1:19" x14ac:dyDescent="0.2">
      <c r="A180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recreatie2020320214</v>
      </c>
      <c r="B1806" t="s">
        <v>36</v>
      </c>
      <c r="C1806" s="3">
        <v>44013</v>
      </c>
      <c r="D1806" s="3">
        <v>44470</v>
      </c>
      <c r="E1806">
        <v>5</v>
      </c>
      <c r="F1806">
        <v>3.6200857142857141</v>
      </c>
      <c r="G1806">
        <v>4.8</v>
      </c>
      <c r="H1806">
        <v>1.1799142857142859</v>
      </c>
      <c r="I1806">
        <v>24.581547619047619</v>
      </c>
      <c r="J1806">
        <v>-1.1799142857142859</v>
      </c>
      <c r="K1806">
        <f>_xlfn.NORM.DIST(Table2[[#This Row],[Bias_RF]],AVERAGE(Table2[Bias_RF]),_xlfn.STDEV.P(Table2[Bias_RF]),FALSE)</f>
        <v>0.42208432286655739</v>
      </c>
      <c r="L1806">
        <f>VLOOKUP(Table2[[#This Row],[Key]],[1]!Table1[#Data],7,0)</f>
        <v>3.8664372036557002</v>
      </c>
      <c r="M1806">
        <f>VLOOKUP(Table2[[#This Row],[Key]],[1]!Table1[#Data],8,0)</f>
        <v>3.36666666666666</v>
      </c>
      <c r="N1806">
        <f>Table2[[#This Row],[Auto Arima]]-Table2[[#This Row],[Actual]]</f>
        <v>-0.93356279634429962</v>
      </c>
      <c r="O1806">
        <f>_xlfn.NORM.DIST(Table2[[#This Row],[Bias_Arima]],AVERAGE(Table2[Bias_Arima]),_xlfn.STDEV.P(Table2[Bias_Arima]),FALSE)</f>
        <v>0.29153476131101247</v>
      </c>
      <c r="P1806">
        <f>Table2[[#This Row],[WA]]-Table2[[#This Row],[Actual]]</f>
        <v>-1.4333333333333398</v>
      </c>
      <c r="Q1806">
        <f>_xlfn.NORM.DIST(Table2[[#This Row],[Bias_WA]],AVERAGE(Table2[Bias_WA]),_xlfn.STDEV.P(Table2[Bias_WA]),FALSE)</f>
        <v>0.25022124521489486</v>
      </c>
      <c r="R1806">
        <f>ABS(Table2[[#This Row],[Bias_Arima]])</f>
        <v>0.93356279634429962</v>
      </c>
      <c r="S1806">
        <f>ABS(Table2[[#This Row],[Bias_WA]])</f>
        <v>1.4333333333333398</v>
      </c>
    </row>
    <row r="1807" spans="1:19" x14ac:dyDescent="0.2">
      <c r="A180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recreatie2020320221</v>
      </c>
      <c r="B1807" t="s">
        <v>36</v>
      </c>
      <c r="C1807" s="3">
        <v>44013</v>
      </c>
      <c r="D1807" s="3">
        <v>44562</v>
      </c>
      <c r="E1807">
        <v>6</v>
      </c>
      <c r="F1807">
        <v>3.632972510822511</v>
      </c>
      <c r="G1807">
        <v>5.6</v>
      </c>
      <c r="H1807">
        <v>1.9670274891774879</v>
      </c>
      <c r="I1807">
        <v>35.125490878169437</v>
      </c>
      <c r="J1807">
        <v>-1.9670274891774879</v>
      </c>
      <c r="K1807">
        <f>_xlfn.NORM.DIST(Table2[[#This Row],[Bias_RF]],AVERAGE(Table2[Bias_RF]),_xlfn.STDEV.P(Table2[Bias_RF]),FALSE)</f>
        <v>0.1094132117279405</v>
      </c>
      <c r="L1807">
        <f>VLOOKUP(Table2[[#This Row],[Key]],[1]!Table1[#Data],7,0)</f>
        <v>4.4872302210516004</v>
      </c>
      <c r="M1807">
        <f>VLOOKUP(Table2[[#This Row],[Key]],[1]!Table1[#Data],8,0)</f>
        <v>4.0666666666666602</v>
      </c>
      <c r="N1807">
        <f>Table2[[#This Row],[Auto Arima]]-Table2[[#This Row],[Actual]]</f>
        <v>-1.1127697789483992</v>
      </c>
      <c r="O1807">
        <f>_xlfn.NORM.DIST(Table2[[#This Row],[Bias_Arima]],AVERAGE(Table2[Bias_Arima]),_xlfn.STDEV.P(Table2[Bias_Arima]),FALSE)</f>
        <v>0.18678799665568346</v>
      </c>
      <c r="P1807">
        <f>Table2[[#This Row],[WA]]-Table2[[#This Row],[Actual]]</f>
        <v>-1.5333333333333394</v>
      </c>
      <c r="Q1807">
        <f>_xlfn.NORM.DIST(Table2[[#This Row],[Bias_WA]],AVERAGE(Table2[Bias_WA]),_xlfn.STDEV.P(Table2[Bias_WA]),FALSE)</f>
        <v>0.1901963963423686</v>
      </c>
      <c r="R1807">
        <f>ABS(Table2[[#This Row],[Bias_Arima]])</f>
        <v>1.1127697789483992</v>
      </c>
      <c r="S1807">
        <f>ABS(Table2[[#This Row],[Bias_WA]])</f>
        <v>1.5333333333333394</v>
      </c>
    </row>
    <row r="1808" spans="1:19" x14ac:dyDescent="0.2">
      <c r="A180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recreatie2020320222</v>
      </c>
      <c r="B1808" t="s">
        <v>36</v>
      </c>
      <c r="C1808" s="3">
        <v>44013</v>
      </c>
      <c r="D1808" s="3">
        <v>44652</v>
      </c>
      <c r="E1808">
        <v>7</v>
      </c>
      <c r="F1808">
        <v>3.542409523809523</v>
      </c>
      <c r="G1808">
        <v>5.0999999999999996</v>
      </c>
      <c r="H1808">
        <v>1.557590476190476</v>
      </c>
      <c r="I1808">
        <v>30.540989729225021</v>
      </c>
      <c r="J1808">
        <v>-1.557590476190476</v>
      </c>
      <c r="K1808">
        <f>_xlfn.NORM.DIST(Table2[[#This Row],[Bias_RF]],AVERAGE(Table2[Bias_RF]),_xlfn.STDEV.P(Table2[Bias_RF]),FALSE)</f>
        <v>0.25517981394095474</v>
      </c>
      <c r="L1808">
        <f>VLOOKUP(Table2[[#This Row],[Key]],[1]!Table1[#Data],7,0)</f>
        <v>4.04645738554429</v>
      </c>
      <c r="M1808">
        <f>VLOOKUP(Table2[[#This Row],[Key]],[1]!Table1[#Data],8,0)</f>
        <v>3.3</v>
      </c>
      <c r="N1808">
        <f>Table2[[#This Row],[Auto Arima]]-Table2[[#This Row],[Actual]]</f>
        <v>-1.0535426144557096</v>
      </c>
      <c r="O1808">
        <f>_xlfn.NORM.DIST(Table2[[#This Row],[Bias_Arima]],AVERAGE(Table2[Bias_Arima]),_xlfn.STDEV.P(Table2[Bias_Arima]),FALSE)</f>
        <v>0.2186466067453488</v>
      </c>
      <c r="P1808">
        <f>Table2[[#This Row],[WA]]-Table2[[#This Row],[Actual]]</f>
        <v>-1.7999999999999998</v>
      </c>
      <c r="Q1808">
        <f>_xlfn.NORM.DIST(Table2[[#This Row],[Bias_WA]],AVERAGE(Table2[Bias_WA]),_xlfn.STDEV.P(Table2[Bias_WA]),FALSE)</f>
        <v>7.8312352143473193E-2</v>
      </c>
      <c r="R1808">
        <f>ABS(Table2[[#This Row],[Bias_Arima]])</f>
        <v>1.0535426144557096</v>
      </c>
      <c r="S1808">
        <f>ABS(Table2[[#This Row],[Bias_WA]])</f>
        <v>1.7999999999999998</v>
      </c>
    </row>
    <row r="1809" spans="1:19" x14ac:dyDescent="0.2">
      <c r="A180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recreatie2020320223</v>
      </c>
      <c r="B1809" t="s">
        <v>36</v>
      </c>
      <c r="C1809" s="3">
        <v>44013</v>
      </c>
      <c r="D1809" s="3">
        <v>44743</v>
      </c>
      <c r="E1809">
        <v>8</v>
      </c>
      <c r="F1809">
        <v>3.4800857142857149</v>
      </c>
      <c r="G1809">
        <v>4.8</v>
      </c>
      <c r="H1809">
        <v>1.3199142857142849</v>
      </c>
      <c r="I1809">
        <v>27.498214285714269</v>
      </c>
      <c r="J1809">
        <v>-1.3199142857142849</v>
      </c>
      <c r="K1809">
        <f>_xlfn.NORM.DIST(Table2[[#This Row],[Bias_RF]],AVERAGE(Table2[Bias_RF]),_xlfn.STDEV.P(Table2[Bias_RF]),FALSE)</f>
        <v>0.36132162967780496</v>
      </c>
      <c r="L1809">
        <f>VLOOKUP(Table2[[#This Row],[Key]],[1]!Table1[#Data],7,0)</f>
        <v>4.04645738554429</v>
      </c>
      <c r="M1809">
        <f>VLOOKUP(Table2[[#This Row],[Key]],[1]!Table1[#Data],8,0)</f>
        <v>3.19999999999999</v>
      </c>
      <c r="N1809">
        <f>Table2[[#This Row],[Auto Arima]]-Table2[[#This Row],[Actual]]</f>
        <v>-0.7535426144557098</v>
      </c>
      <c r="O1809">
        <f>_xlfn.NORM.DIST(Table2[[#This Row],[Bias_Arima]],AVERAGE(Table2[Bias_Arima]),_xlfn.STDEV.P(Table2[Bias_Arima]),FALSE)</f>
        <v>0.41495442015448736</v>
      </c>
      <c r="P1809">
        <f>Table2[[#This Row],[WA]]-Table2[[#This Row],[Actual]]</f>
        <v>-1.6000000000000099</v>
      </c>
      <c r="Q1809">
        <f>_xlfn.NORM.DIST(Table2[[#This Row],[Bias_WA]],AVERAGE(Table2[Bias_WA]),_xlfn.STDEV.P(Table2[Bias_WA]),FALSE)</f>
        <v>0.15562987052637167</v>
      </c>
      <c r="R1809">
        <f>ABS(Table2[[#This Row],[Bias_Arima]])</f>
        <v>0.7535426144557098</v>
      </c>
      <c r="S1809">
        <f>ABS(Table2[[#This Row],[Bias_WA]])</f>
        <v>1.6000000000000099</v>
      </c>
    </row>
    <row r="1810" spans="1:19" x14ac:dyDescent="0.2">
      <c r="A181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recreatie2020420211</v>
      </c>
      <c r="B1810" t="s">
        <v>36</v>
      </c>
      <c r="C1810" s="3">
        <v>44105</v>
      </c>
      <c r="D1810" s="3">
        <v>44197</v>
      </c>
      <c r="E1810">
        <v>1</v>
      </c>
      <c r="F1810">
        <v>3.8545226190476192</v>
      </c>
      <c r="G1810">
        <v>4</v>
      </c>
      <c r="H1810">
        <v>0.1454773809523813</v>
      </c>
      <c r="I1810">
        <v>3.6369345238095319</v>
      </c>
      <c r="J1810">
        <v>-0.1454773809523813</v>
      </c>
      <c r="K1810">
        <f>_xlfn.NORM.DIST(Table2[[#This Row],[Bias_RF]],AVERAGE(Table2[Bias_RF]),_xlfn.STDEV.P(Table2[Bias_RF]),FALSE)</f>
        <v>0.42750139343124582</v>
      </c>
      <c r="L1810">
        <f>VLOOKUP(Table2[[#This Row],[Key]],[1]!Table1[#Data],7,0)</f>
        <v>4.2777432959166699</v>
      </c>
      <c r="M1810">
        <f>VLOOKUP(Table2[[#This Row],[Key]],[1]!Table1[#Data],8,0)</f>
        <v>4.0666666666666602</v>
      </c>
      <c r="N1810">
        <f>Table2[[#This Row],[Auto Arima]]-Table2[[#This Row],[Actual]]</f>
        <v>0.27774329591666991</v>
      </c>
      <c r="O1810">
        <f>_xlfn.NORM.DIST(Table2[[#This Row],[Bias_Arima]],AVERAGE(Table2[Bias_Arima]),_xlfn.STDEV.P(Table2[Bias_Arima]),FALSE)</f>
        <v>0.50819830695889101</v>
      </c>
      <c r="P1810">
        <f>Table2[[#This Row],[WA]]-Table2[[#This Row],[Actual]]</f>
        <v>6.6666666666660213E-2</v>
      </c>
      <c r="Q1810">
        <f>_xlfn.NORM.DIST(Table2[[#This Row],[Bias_WA]],AVERAGE(Table2[Bias_WA]),_xlfn.STDEV.P(Table2[Bias_WA]),FALSE)</f>
        <v>0.333496251474098</v>
      </c>
      <c r="R1810">
        <f>ABS(Table2[[#This Row],[Bias_Arima]])</f>
        <v>0.27774329591666991</v>
      </c>
      <c r="S1810">
        <f>ABS(Table2[[#This Row],[Bias_WA]])</f>
        <v>6.6666666666660213E-2</v>
      </c>
    </row>
    <row r="1811" spans="1:19" x14ac:dyDescent="0.2">
      <c r="A181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recreatie2020420212</v>
      </c>
      <c r="B1811" t="s">
        <v>36</v>
      </c>
      <c r="C1811" s="3">
        <v>44105</v>
      </c>
      <c r="D1811" s="3">
        <v>44287</v>
      </c>
      <c r="E1811">
        <v>2</v>
      </c>
      <c r="F1811">
        <v>3.8172698412698409</v>
      </c>
      <c r="G1811">
        <v>3.7</v>
      </c>
      <c r="H1811">
        <v>0.1172698412698412</v>
      </c>
      <c r="I1811">
        <v>3.1694551694551669</v>
      </c>
      <c r="J1811">
        <v>0.1172698412698412</v>
      </c>
      <c r="K1811">
        <f>_xlfn.NORM.DIST(Table2[[#This Row],[Bias_RF]],AVERAGE(Table2[Bias_RF]),_xlfn.STDEV.P(Table2[Bias_RF]),FALSE)</f>
        <v>0.3118639556987553</v>
      </c>
      <c r="L1811">
        <f>VLOOKUP(Table2[[#This Row],[Key]],[1]!Table1[#Data],7,0)</f>
        <v>3.6612211396481098</v>
      </c>
      <c r="M1811">
        <f>VLOOKUP(Table2[[#This Row],[Key]],[1]!Table1[#Data],8,0)</f>
        <v>3.3</v>
      </c>
      <c r="N1811">
        <f>Table2[[#This Row],[Auto Arima]]-Table2[[#This Row],[Actual]]</f>
        <v>-3.8778860351890376E-2</v>
      </c>
      <c r="O1811">
        <f>_xlfn.NORM.DIST(Table2[[#This Row],[Bias_Arima]],AVERAGE(Table2[Bias_Arima]),_xlfn.STDEV.P(Table2[Bias_Arima]),FALSE)</f>
        <v>0.66394380580795109</v>
      </c>
      <c r="P1811">
        <f>Table2[[#This Row],[WA]]-Table2[[#This Row],[Actual]]</f>
        <v>-0.40000000000000036</v>
      </c>
      <c r="Q1811">
        <f>_xlfn.NORM.DIST(Table2[[#This Row],[Bias_WA]],AVERAGE(Table2[Bias_WA]),_xlfn.STDEV.P(Table2[Bias_WA]),FALSE)</f>
        <v>0.65800002201620467</v>
      </c>
      <c r="R1811">
        <f>ABS(Table2[[#This Row],[Bias_Arima]])</f>
        <v>3.8778860351890376E-2</v>
      </c>
      <c r="S1811">
        <f>ABS(Table2[[#This Row],[Bias_WA]])</f>
        <v>0.40000000000000036</v>
      </c>
    </row>
    <row r="1812" spans="1:19" x14ac:dyDescent="0.2">
      <c r="A181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recreatie2020420213</v>
      </c>
      <c r="B1812" t="s">
        <v>36</v>
      </c>
      <c r="C1812" s="3">
        <v>44105</v>
      </c>
      <c r="D1812" s="3">
        <v>44378</v>
      </c>
      <c r="E1812">
        <v>3</v>
      </c>
      <c r="F1812">
        <v>3.7272769841269842</v>
      </c>
      <c r="G1812">
        <v>4.0999999999999996</v>
      </c>
      <c r="H1812">
        <v>0.37272301587301587</v>
      </c>
      <c r="I1812">
        <v>9.0908052651955114</v>
      </c>
      <c r="J1812">
        <v>-0.37272301587301587</v>
      </c>
      <c r="K1812">
        <f>_xlfn.NORM.DIST(Table2[[#This Row],[Bias_RF]],AVERAGE(Table2[Bias_RF]),_xlfn.STDEV.P(Table2[Bias_RF]),FALSE)</f>
        <v>0.50605128900536722</v>
      </c>
      <c r="L1812">
        <f>VLOOKUP(Table2[[#This Row],[Key]],[1]!Table1[#Data],7,0)</f>
        <v>3.6612211396481098</v>
      </c>
      <c r="M1812">
        <f>VLOOKUP(Table2[[#This Row],[Key]],[1]!Table1[#Data],8,0)</f>
        <v>3.19999999999999</v>
      </c>
      <c r="N1812">
        <f>Table2[[#This Row],[Auto Arima]]-Table2[[#This Row],[Actual]]</f>
        <v>-0.43877886035188984</v>
      </c>
      <c r="O1812">
        <f>_xlfn.NORM.DIST(Table2[[#This Row],[Bias_Arima]],AVERAGE(Table2[Bias_Arima]),_xlfn.STDEV.P(Table2[Bias_Arima]),FALSE)</f>
        <v>0.61311438781144167</v>
      </c>
      <c r="P1812">
        <f>Table2[[#This Row],[WA]]-Table2[[#This Row],[Actual]]</f>
        <v>-0.90000000000000968</v>
      </c>
      <c r="Q1812">
        <f>_xlfn.NORM.DIST(Table2[[#This Row],[Bias_WA]],AVERAGE(Table2[Bias_WA]),_xlfn.STDEV.P(Table2[Bias_WA]),FALSE)</f>
        <v>0.6305523852317404</v>
      </c>
      <c r="R1812">
        <f>ABS(Table2[[#This Row],[Bias_Arima]])</f>
        <v>0.43877886035188984</v>
      </c>
      <c r="S1812">
        <f>ABS(Table2[[#This Row],[Bias_WA]])</f>
        <v>0.90000000000000968</v>
      </c>
    </row>
    <row r="1813" spans="1:19" x14ac:dyDescent="0.2">
      <c r="A181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recreatie2020420214</v>
      </c>
      <c r="B1813" t="s">
        <v>36</v>
      </c>
      <c r="C1813" s="3">
        <v>44105</v>
      </c>
      <c r="D1813" s="3">
        <v>44470</v>
      </c>
      <c r="E1813">
        <v>4</v>
      </c>
      <c r="F1813">
        <v>3.7140436507936512</v>
      </c>
      <c r="G1813">
        <v>4.8</v>
      </c>
      <c r="H1813">
        <v>1.0859563492063491</v>
      </c>
      <c r="I1813">
        <v>22.6240906084656</v>
      </c>
      <c r="J1813">
        <v>-1.0859563492063491</v>
      </c>
      <c r="K1813">
        <f>_xlfn.NORM.DIST(Table2[[#This Row],[Bias_RF]],AVERAGE(Table2[Bias_RF]),_xlfn.STDEV.P(Table2[Bias_RF]),FALSE)</f>
        <v>0.45896443119213098</v>
      </c>
      <c r="L1813">
        <f>VLOOKUP(Table2[[#This Row],[Key]],[1]!Table1[#Data],7,0)</f>
        <v>4.2612211396481099</v>
      </c>
      <c r="M1813">
        <f>VLOOKUP(Table2[[#This Row],[Key]],[1]!Table1[#Data],8,0)</f>
        <v>3.7</v>
      </c>
      <c r="N1813">
        <f>Table2[[#This Row],[Auto Arima]]-Table2[[#This Row],[Actual]]</f>
        <v>-0.53877886035188993</v>
      </c>
      <c r="O1813">
        <f>_xlfn.NORM.DIST(Table2[[#This Row],[Bias_Arima]],AVERAGE(Table2[Bias_Arima]),_xlfn.STDEV.P(Table2[Bias_Arima]),FALSE)</f>
        <v>0.55881024478739938</v>
      </c>
      <c r="P1813">
        <f>Table2[[#This Row],[WA]]-Table2[[#This Row],[Actual]]</f>
        <v>-1.0999999999999996</v>
      </c>
      <c r="Q1813">
        <f>_xlfn.NORM.DIST(Table2[[#This Row],[Bias_WA]],AVERAGE(Table2[Bias_WA]),_xlfn.STDEV.P(Table2[Bias_WA]),FALSE)</f>
        <v>0.49586754114892273</v>
      </c>
      <c r="R1813">
        <f>ABS(Table2[[#This Row],[Bias_Arima]])</f>
        <v>0.53877886035188993</v>
      </c>
      <c r="S1813">
        <f>ABS(Table2[[#This Row],[Bias_WA]])</f>
        <v>1.0999999999999996</v>
      </c>
    </row>
    <row r="1814" spans="1:19" x14ac:dyDescent="0.2">
      <c r="A181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recreatie2020420221</v>
      </c>
      <c r="B1814" t="s">
        <v>36</v>
      </c>
      <c r="C1814" s="3">
        <v>44105</v>
      </c>
      <c r="D1814" s="3">
        <v>44562</v>
      </c>
      <c r="E1814">
        <v>5</v>
      </c>
      <c r="F1814">
        <v>3.6712960317460319</v>
      </c>
      <c r="G1814">
        <v>5.6</v>
      </c>
      <c r="H1814">
        <v>1.9287039682539679</v>
      </c>
      <c r="I1814">
        <v>34.441142290249417</v>
      </c>
      <c r="J1814">
        <v>-1.9287039682539679</v>
      </c>
      <c r="K1814">
        <f>_xlfn.NORM.DIST(Table2[[#This Row],[Bias_RF]],AVERAGE(Table2[Bias_RF]),_xlfn.STDEV.P(Table2[Bias_RF]),FALSE)</f>
        <v>0.12002402661844569</v>
      </c>
      <c r="L1814">
        <f>VLOOKUP(Table2[[#This Row],[Key]],[1]!Table1[#Data],7,0)</f>
        <v>4.4075666602825203</v>
      </c>
      <c r="M1814">
        <f>VLOOKUP(Table2[[#This Row],[Key]],[1]!Table1[#Data],8,0)</f>
        <v>4.0666666666666602</v>
      </c>
      <c r="N1814">
        <f>Table2[[#This Row],[Auto Arima]]-Table2[[#This Row],[Actual]]</f>
        <v>-1.1924333397174793</v>
      </c>
      <c r="O1814">
        <f>_xlfn.NORM.DIST(Table2[[#This Row],[Bias_Arima]],AVERAGE(Table2[Bias_Arima]),_xlfn.STDEV.P(Table2[Bias_Arima]),FALSE)</f>
        <v>0.14871558606866181</v>
      </c>
      <c r="P1814">
        <f>Table2[[#This Row],[WA]]-Table2[[#This Row],[Actual]]</f>
        <v>-1.5333333333333394</v>
      </c>
      <c r="Q1814">
        <f>_xlfn.NORM.DIST(Table2[[#This Row],[Bias_WA]],AVERAGE(Table2[Bias_WA]),_xlfn.STDEV.P(Table2[Bias_WA]),FALSE)</f>
        <v>0.1901963963423686</v>
      </c>
      <c r="R1814">
        <f>ABS(Table2[[#This Row],[Bias_Arima]])</f>
        <v>1.1924333397174793</v>
      </c>
      <c r="S1814">
        <f>ABS(Table2[[#This Row],[Bias_WA]])</f>
        <v>1.5333333333333394</v>
      </c>
    </row>
    <row r="1815" spans="1:19" x14ac:dyDescent="0.2">
      <c r="A181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recreatie2020420222</v>
      </c>
      <c r="B1815" t="s">
        <v>36</v>
      </c>
      <c r="C1815" s="3">
        <v>44105</v>
      </c>
      <c r="D1815" s="3">
        <v>44652</v>
      </c>
      <c r="E1815">
        <v>6</v>
      </c>
      <c r="F1815">
        <v>3.5680936507936512</v>
      </c>
      <c r="G1815">
        <v>5.0999999999999996</v>
      </c>
      <c r="H1815">
        <v>1.5319063492063481</v>
      </c>
      <c r="I1815">
        <v>30.037379396202908</v>
      </c>
      <c r="J1815">
        <v>-1.5319063492063481</v>
      </c>
      <c r="K1815">
        <f>_xlfn.NORM.DIST(Table2[[#This Row],[Bias_RF]],AVERAGE(Table2[Bias_RF]),_xlfn.STDEV.P(Table2[Bias_RF]),FALSE)</f>
        <v>0.26630522188117706</v>
      </c>
      <c r="L1815">
        <f>VLOOKUP(Table2[[#This Row],[Key]],[1]!Table1[#Data],7,0)</f>
        <v>3.9179709560177298</v>
      </c>
      <c r="M1815">
        <f>VLOOKUP(Table2[[#This Row],[Key]],[1]!Table1[#Data],8,0)</f>
        <v>3.3</v>
      </c>
      <c r="N1815">
        <f>Table2[[#This Row],[Auto Arima]]-Table2[[#This Row],[Actual]]</f>
        <v>-1.1820290439822698</v>
      </c>
      <c r="O1815">
        <f>_xlfn.NORM.DIST(Table2[[#This Row],[Bias_Arima]],AVERAGE(Table2[Bias_Arima]),_xlfn.STDEV.P(Table2[Bias_Arima]),FALSE)</f>
        <v>0.15337021959503147</v>
      </c>
      <c r="P1815">
        <f>Table2[[#This Row],[WA]]-Table2[[#This Row],[Actual]]</f>
        <v>-1.7999999999999998</v>
      </c>
      <c r="Q1815">
        <f>_xlfn.NORM.DIST(Table2[[#This Row],[Bias_WA]],AVERAGE(Table2[Bias_WA]),_xlfn.STDEV.P(Table2[Bias_WA]),FALSE)</f>
        <v>7.8312352143473193E-2</v>
      </c>
      <c r="R1815">
        <f>ABS(Table2[[#This Row],[Bias_Arima]])</f>
        <v>1.1820290439822698</v>
      </c>
      <c r="S1815">
        <f>ABS(Table2[[#This Row],[Bias_WA]])</f>
        <v>1.7999999999999998</v>
      </c>
    </row>
    <row r="1816" spans="1:19" x14ac:dyDescent="0.2">
      <c r="A181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recreatie2020420223</v>
      </c>
      <c r="B1816" t="s">
        <v>36</v>
      </c>
      <c r="C1816" s="3">
        <v>44105</v>
      </c>
      <c r="D1816" s="3">
        <v>44743</v>
      </c>
      <c r="E1816">
        <v>7</v>
      </c>
      <c r="F1816">
        <v>3.5199865079365078</v>
      </c>
      <c r="G1816">
        <v>4.8</v>
      </c>
      <c r="H1816">
        <v>1.280013492063492</v>
      </c>
      <c r="I1816">
        <v>26.666947751322741</v>
      </c>
      <c r="J1816">
        <v>-1.280013492063492</v>
      </c>
      <c r="K1816">
        <f>_xlfn.NORM.DIST(Table2[[#This Row],[Bias_RF]],AVERAGE(Table2[Bias_RF]),_xlfn.STDEV.P(Table2[Bias_RF]),FALSE)</f>
        <v>0.37910100810282604</v>
      </c>
      <c r="L1816">
        <f>VLOOKUP(Table2[[#This Row],[Key]],[1]!Table1[#Data],7,0)</f>
        <v>3.9179709560177298</v>
      </c>
      <c r="M1816">
        <f>VLOOKUP(Table2[[#This Row],[Key]],[1]!Table1[#Data],8,0)</f>
        <v>3.19999999999999</v>
      </c>
      <c r="N1816">
        <f>Table2[[#This Row],[Auto Arima]]-Table2[[#This Row],[Actual]]</f>
        <v>-0.88202904398227</v>
      </c>
      <c r="O1816">
        <f>_xlfn.NORM.DIST(Table2[[#This Row],[Bias_Arima]],AVERAGE(Table2[Bias_Arima]),_xlfn.STDEV.P(Table2[Bias_Arima]),FALSE)</f>
        <v>0.32566158369618942</v>
      </c>
      <c r="P1816">
        <f>Table2[[#This Row],[WA]]-Table2[[#This Row],[Actual]]</f>
        <v>-1.6000000000000099</v>
      </c>
      <c r="Q1816">
        <f>_xlfn.NORM.DIST(Table2[[#This Row],[Bias_WA]],AVERAGE(Table2[Bias_WA]),_xlfn.STDEV.P(Table2[Bias_WA]),FALSE)</f>
        <v>0.15562987052637167</v>
      </c>
      <c r="R1816">
        <f>ABS(Table2[[#This Row],[Bias_Arima]])</f>
        <v>0.88202904398227</v>
      </c>
      <c r="S1816">
        <f>ABS(Table2[[#This Row],[Bias_WA]])</f>
        <v>1.6000000000000099</v>
      </c>
    </row>
    <row r="1817" spans="1:19" x14ac:dyDescent="0.2">
      <c r="A181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recreatie2020420224</v>
      </c>
      <c r="B1817" t="s">
        <v>36</v>
      </c>
      <c r="C1817" s="3">
        <v>44105</v>
      </c>
      <c r="D1817" s="3">
        <v>44835</v>
      </c>
      <c r="E1817">
        <v>8</v>
      </c>
      <c r="F1817">
        <v>3.6511698412698421</v>
      </c>
      <c r="G1817">
        <v>5.2</v>
      </c>
      <c r="H1817">
        <v>1.5488301587301589</v>
      </c>
      <c r="I1817">
        <v>29.78519536019536</v>
      </c>
      <c r="J1817">
        <v>-1.5488301587301589</v>
      </c>
      <c r="K1817">
        <f>_xlfn.NORM.DIST(Table2[[#This Row],[Bias_RF]],AVERAGE(Table2[Bias_RF]),_xlfn.STDEV.P(Table2[Bias_RF]),FALSE)</f>
        <v>0.25895711770821106</v>
      </c>
      <c r="L1817">
        <f>VLOOKUP(Table2[[#This Row],[Key]],[1]!Table1[#Data],7,0)</f>
        <v>4.5179709560177299</v>
      </c>
      <c r="M1817">
        <f>VLOOKUP(Table2[[#This Row],[Key]],[1]!Table1[#Data],8,0)</f>
        <v>3.7</v>
      </c>
      <c r="N1817">
        <f>Table2[[#This Row],[Auto Arima]]-Table2[[#This Row],[Actual]]</f>
        <v>-0.68202904398227027</v>
      </c>
      <c r="O1817">
        <f>_xlfn.NORM.DIST(Table2[[#This Row],[Bias_Arima]],AVERAGE(Table2[Bias_Arima]),_xlfn.STDEV.P(Table2[Bias_Arima]),FALSE)</f>
        <v>0.46507622226717482</v>
      </c>
      <c r="P1817">
        <f>Table2[[#This Row],[WA]]-Table2[[#This Row],[Actual]]</f>
        <v>-1.5</v>
      </c>
      <c r="Q1817">
        <f>_xlfn.NORM.DIST(Table2[[#This Row],[Bias_WA]],AVERAGE(Table2[Bias_WA]),_xlfn.STDEV.P(Table2[Bias_WA]),FALSE)</f>
        <v>0.20914550210672828</v>
      </c>
      <c r="R1817">
        <f>ABS(Table2[[#This Row],[Bias_Arima]])</f>
        <v>0.68202904398227027</v>
      </c>
      <c r="S1817">
        <f>ABS(Table2[[#This Row],[Bias_WA]])</f>
        <v>1.5</v>
      </c>
    </row>
    <row r="1818" spans="1:19" x14ac:dyDescent="0.2">
      <c r="A181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recreatie2021120212</v>
      </c>
      <c r="B1818" t="s">
        <v>36</v>
      </c>
      <c r="C1818" s="3">
        <v>44197</v>
      </c>
      <c r="D1818" s="3">
        <v>44287</v>
      </c>
      <c r="E1818">
        <v>1</v>
      </c>
      <c r="F1818">
        <v>3.8376785714285711</v>
      </c>
      <c r="G1818">
        <v>3.7</v>
      </c>
      <c r="H1818">
        <v>0.1376785714285709</v>
      </c>
      <c r="I1818">
        <v>3.7210424710424559</v>
      </c>
      <c r="J1818">
        <v>0.1376785714285709</v>
      </c>
      <c r="K1818">
        <f>_xlfn.NORM.DIST(Table2[[#This Row],[Bias_RF]],AVERAGE(Table2[Bias_RF]),_xlfn.STDEV.P(Table2[Bias_RF]),FALSE)</f>
        <v>0.30267719440410024</v>
      </c>
      <c r="L1818">
        <f>VLOOKUP(Table2[[#This Row],[Key]],[1]!Table1[#Data],7,0)</f>
        <v>3.7353557618491702</v>
      </c>
      <c r="M1818">
        <f>VLOOKUP(Table2[[#This Row],[Key]],[1]!Table1[#Data],8,0)</f>
        <v>3.3</v>
      </c>
      <c r="N1818">
        <f>Table2[[#This Row],[Auto Arima]]-Table2[[#This Row],[Actual]]</f>
        <v>3.5355761849169998E-2</v>
      </c>
      <c r="O1818">
        <f>_xlfn.NORM.DIST(Table2[[#This Row],[Bias_Arima]],AVERAGE(Table2[Bias_Arima]),_xlfn.STDEV.P(Table2[Bias_Arima]),FALSE)</f>
        <v>0.64018653876527942</v>
      </c>
      <c r="P1818">
        <f>Table2[[#This Row],[WA]]-Table2[[#This Row],[Actual]]</f>
        <v>-0.40000000000000036</v>
      </c>
      <c r="Q1818">
        <f>_xlfn.NORM.DIST(Table2[[#This Row],[Bias_WA]],AVERAGE(Table2[Bias_WA]),_xlfn.STDEV.P(Table2[Bias_WA]),FALSE)</f>
        <v>0.65800002201620467</v>
      </c>
      <c r="R1818">
        <f>ABS(Table2[[#This Row],[Bias_Arima]])</f>
        <v>3.5355761849169998E-2</v>
      </c>
      <c r="S1818">
        <f>ABS(Table2[[#This Row],[Bias_WA]])</f>
        <v>0.40000000000000036</v>
      </c>
    </row>
    <row r="1819" spans="1:19" x14ac:dyDescent="0.2">
      <c r="A181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recreatie2021120213</v>
      </c>
      <c r="B1819" t="s">
        <v>36</v>
      </c>
      <c r="C1819" s="3">
        <v>44197</v>
      </c>
      <c r="D1819" s="3">
        <v>44378</v>
      </c>
      <c r="E1819">
        <v>2</v>
      </c>
      <c r="F1819">
        <v>3.7752142857142861</v>
      </c>
      <c r="G1819">
        <v>4.0999999999999996</v>
      </c>
      <c r="H1819">
        <v>0.32478571428571401</v>
      </c>
      <c r="I1819">
        <v>7.9216027874564414</v>
      </c>
      <c r="J1819">
        <v>-0.32478571428571401</v>
      </c>
      <c r="K1819">
        <f>_xlfn.NORM.DIST(Table2[[#This Row],[Bias_RF]],AVERAGE(Table2[Bias_RF]),_xlfn.STDEV.P(Table2[Bias_RF]),FALSE)</f>
        <v>0.49230115896315291</v>
      </c>
      <c r="L1819">
        <f>VLOOKUP(Table2[[#This Row],[Key]],[1]!Table1[#Data],7,0)</f>
        <v>3.7353557618491702</v>
      </c>
      <c r="M1819">
        <f>VLOOKUP(Table2[[#This Row],[Key]],[1]!Table1[#Data],8,0)</f>
        <v>3.19999999999999</v>
      </c>
      <c r="N1819">
        <f>Table2[[#This Row],[Auto Arima]]-Table2[[#This Row],[Actual]]</f>
        <v>-0.36464423815082947</v>
      </c>
      <c r="O1819">
        <f>_xlfn.NORM.DIST(Table2[[#This Row],[Bias_Arima]],AVERAGE(Table2[Bias_Arima]),_xlfn.STDEV.P(Table2[Bias_Arima]),FALSE)</f>
        <v>0.64451704770968277</v>
      </c>
      <c r="P1819">
        <f>Table2[[#This Row],[WA]]-Table2[[#This Row],[Actual]]</f>
        <v>-0.90000000000000968</v>
      </c>
      <c r="Q1819">
        <f>_xlfn.NORM.DIST(Table2[[#This Row],[Bias_WA]],AVERAGE(Table2[Bias_WA]),_xlfn.STDEV.P(Table2[Bias_WA]),FALSE)</f>
        <v>0.6305523852317404</v>
      </c>
      <c r="R1819">
        <f>ABS(Table2[[#This Row],[Bias_Arima]])</f>
        <v>0.36464423815082947</v>
      </c>
      <c r="S1819">
        <f>ABS(Table2[[#This Row],[Bias_WA]])</f>
        <v>0.90000000000000968</v>
      </c>
    </row>
    <row r="1820" spans="1:19" x14ac:dyDescent="0.2">
      <c r="A182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recreatie2021120214</v>
      </c>
      <c r="B1820" t="s">
        <v>36</v>
      </c>
      <c r="C1820" s="3">
        <v>44197</v>
      </c>
      <c r="D1820" s="3">
        <v>44470</v>
      </c>
      <c r="E1820">
        <v>3</v>
      </c>
      <c r="F1820">
        <v>3.7752142857142861</v>
      </c>
      <c r="G1820">
        <v>4.8</v>
      </c>
      <c r="H1820">
        <v>1.024785714285714</v>
      </c>
      <c r="I1820">
        <v>21.34970238095238</v>
      </c>
      <c r="J1820">
        <v>-1.024785714285714</v>
      </c>
      <c r="K1820">
        <f>_xlfn.NORM.DIST(Table2[[#This Row],[Bias_RF]],AVERAGE(Table2[Bias_RF]),_xlfn.STDEV.P(Table2[Bias_RF]),FALSE)</f>
        <v>0.48040900378192558</v>
      </c>
      <c r="L1820">
        <f>VLOOKUP(Table2[[#This Row],[Key]],[1]!Table1[#Data],7,0)</f>
        <v>4.3353557618491703</v>
      </c>
      <c r="M1820">
        <f>VLOOKUP(Table2[[#This Row],[Key]],[1]!Table1[#Data],8,0)</f>
        <v>3.7</v>
      </c>
      <c r="N1820">
        <f>Table2[[#This Row],[Auto Arima]]-Table2[[#This Row],[Actual]]</f>
        <v>-0.46464423815082956</v>
      </c>
      <c r="O1820">
        <f>_xlfn.NORM.DIST(Table2[[#This Row],[Bias_Arima]],AVERAGE(Table2[Bias_Arima]),_xlfn.STDEV.P(Table2[Bias_Arima]),FALSE)</f>
        <v>0.60025623879758039</v>
      </c>
      <c r="P1820">
        <f>Table2[[#This Row],[WA]]-Table2[[#This Row],[Actual]]</f>
        <v>-1.0999999999999996</v>
      </c>
      <c r="Q1820">
        <f>_xlfn.NORM.DIST(Table2[[#This Row],[Bias_WA]],AVERAGE(Table2[Bias_WA]),_xlfn.STDEV.P(Table2[Bias_WA]),FALSE)</f>
        <v>0.49586754114892273</v>
      </c>
      <c r="R1820">
        <f>ABS(Table2[[#This Row],[Bias_Arima]])</f>
        <v>0.46464423815082956</v>
      </c>
      <c r="S1820">
        <f>ABS(Table2[[#This Row],[Bias_WA]])</f>
        <v>1.0999999999999996</v>
      </c>
    </row>
    <row r="1821" spans="1:19" x14ac:dyDescent="0.2">
      <c r="A182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recreatie2021120221</v>
      </c>
      <c r="B1821" t="s">
        <v>36</v>
      </c>
      <c r="C1821" s="3">
        <v>44197</v>
      </c>
      <c r="D1821" s="3">
        <v>44562</v>
      </c>
      <c r="E1821">
        <v>4</v>
      </c>
      <c r="F1821">
        <v>3.654521428571428</v>
      </c>
      <c r="G1821">
        <v>5.6</v>
      </c>
      <c r="H1821">
        <v>1.9454785714285721</v>
      </c>
      <c r="I1821">
        <v>34.740688775510208</v>
      </c>
      <c r="J1821">
        <v>-1.9454785714285721</v>
      </c>
      <c r="K1821">
        <f>_xlfn.NORM.DIST(Table2[[#This Row],[Bias_RF]],AVERAGE(Table2[Bias_RF]),_xlfn.STDEV.P(Table2[Bias_RF]),FALSE)</f>
        <v>0.11529744521227075</v>
      </c>
      <c r="L1821">
        <f>VLOOKUP(Table2[[#This Row],[Key]],[1]!Table1[#Data],7,0)</f>
        <v>4.2199845396398601</v>
      </c>
      <c r="M1821">
        <f>VLOOKUP(Table2[[#This Row],[Key]],[1]!Table1[#Data],8,0)</f>
        <v>4.0999999999999996</v>
      </c>
      <c r="N1821">
        <f>Table2[[#This Row],[Auto Arima]]-Table2[[#This Row],[Actual]]</f>
        <v>-1.3800154603601396</v>
      </c>
      <c r="O1821">
        <f>_xlfn.NORM.DIST(Table2[[#This Row],[Bias_Arima]],AVERAGE(Table2[Bias_Arima]),_xlfn.STDEV.P(Table2[Bias_Arima]),FALSE)</f>
        <v>8.0825558765765984E-2</v>
      </c>
      <c r="P1821">
        <f>Table2[[#This Row],[WA]]-Table2[[#This Row],[Actual]]</f>
        <v>-1.5</v>
      </c>
      <c r="Q1821">
        <f>_xlfn.NORM.DIST(Table2[[#This Row],[Bias_WA]],AVERAGE(Table2[Bias_WA]),_xlfn.STDEV.P(Table2[Bias_WA]),FALSE)</f>
        <v>0.20914550210672828</v>
      </c>
      <c r="R1821">
        <f>ABS(Table2[[#This Row],[Bias_Arima]])</f>
        <v>1.3800154603601396</v>
      </c>
      <c r="S1821">
        <f>ABS(Table2[[#This Row],[Bias_WA]])</f>
        <v>1.5</v>
      </c>
    </row>
    <row r="1822" spans="1:19" x14ac:dyDescent="0.2">
      <c r="A182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recreatie2021120222</v>
      </c>
      <c r="B1822" t="s">
        <v>36</v>
      </c>
      <c r="C1822" s="3">
        <v>44197</v>
      </c>
      <c r="D1822" s="3">
        <v>44652</v>
      </c>
      <c r="E1822">
        <v>5</v>
      </c>
      <c r="F1822">
        <v>3.577985714285715</v>
      </c>
      <c r="G1822">
        <v>5.0999999999999996</v>
      </c>
      <c r="H1822">
        <v>1.5220142857142851</v>
      </c>
      <c r="I1822">
        <v>29.84341736694677</v>
      </c>
      <c r="J1822">
        <v>-1.5220142857142851</v>
      </c>
      <c r="K1822">
        <f>_xlfn.NORM.DIST(Table2[[#This Row],[Bias_RF]],AVERAGE(Table2[Bias_RF]),_xlfn.STDEV.P(Table2[Bias_RF]),FALSE)</f>
        <v>0.27062928993956736</v>
      </c>
      <c r="L1822">
        <f>VLOOKUP(Table2[[#This Row],[Key]],[1]!Table1[#Data],7,0)</f>
        <v>3.9923715088473499</v>
      </c>
      <c r="M1822">
        <f>VLOOKUP(Table2[[#This Row],[Key]],[1]!Table1[#Data],8,0)</f>
        <v>3.3</v>
      </c>
      <c r="N1822">
        <f>Table2[[#This Row],[Auto Arima]]-Table2[[#This Row],[Actual]]</f>
        <v>-1.1076284911526497</v>
      </c>
      <c r="O1822">
        <f>_xlfn.NORM.DIST(Table2[[#This Row],[Bias_Arima]],AVERAGE(Table2[Bias_Arima]),_xlfn.STDEV.P(Table2[Bias_Arima]),FALSE)</f>
        <v>0.18943572190738975</v>
      </c>
      <c r="P1822">
        <f>Table2[[#This Row],[WA]]-Table2[[#This Row],[Actual]]</f>
        <v>-1.7999999999999998</v>
      </c>
      <c r="Q1822">
        <f>_xlfn.NORM.DIST(Table2[[#This Row],[Bias_WA]],AVERAGE(Table2[Bias_WA]),_xlfn.STDEV.P(Table2[Bias_WA]),FALSE)</f>
        <v>7.8312352143473193E-2</v>
      </c>
      <c r="R1822">
        <f>ABS(Table2[[#This Row],[Bias_Arima]])</f>
        <v>1.1076284911526497</v>
      </c>
      <c r="S1822">
        <f>ABS(Table2[[#This Row],[Bias_WA]])</f>
        <v>1.7999999999999998</v>
      </c>
    </row>
    <row r="1823" spans="1:19" x14ac:dyDescent="0.2">
      <c r="A182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recreatie2021120223</v>
      </c>
      <c r="B1823" t="s">
        <v>36</v>
      </c>
      <c r="C1823" s="3">
        <v>44197</v>
      </c>
      <c r="D1823" s="3">
        <v>44743</v>
      </c>
      <c r="E1823">
        <v>6</v>
      </c>
      <c r="F1823">
        <v>3.5394380952380948</v>
      </c>
      <c r="G1823">
        <v>4.8</v>
      </c>
      <c r="H1823">
        <v>1.260561904761905</v>
      </c>
      <c r="I1823">
        <v>26.261706349206349</v>
      </c>
      <c r="J1823">
        <v>-1.260561904761905</v>
      </c>
      <c r="K1823">
        <f>_xlfn.NORM.DIST(Table2[[#This Row],[Bias_RF]],AVERAGE(Table2[Bias_RF]),_xlfn.STDEV.P(Table2[Bias_RF]),FALSE)</f>
        <v>0.38766438988208823</v>
      </c>
      <c r="L1823">
        <f>VLOOKUP(Table2[[#This Row],[Key]],[1]!Table1[#Data],7,0)</f>
        <v>3.9923715088473499</v>
      </c>
      <c r="M1823">
        <f>VLOOKUP(Table2[[#This Row],[Key]],[1]!Table1[#Data],8,0)</f>
        <v>3.19999999999999</v>
      </c>
      <c r="N1823">
        <f>Table2[[#This Row],[Auto Arima]]-Table2[[#This Row],[Actual]]</f>
        <v>-0.8076284911526499</v>
      </c>
      <c r="O1823">
        <f>_xlfn.NORM.DIST(Table2[[#This Row],[Bias_Arima]],AVERAGE(Table2[Bias_Arima]),_xlfn.STDEV.P(Table2[Bias_Arima]),FALSE)</f>
        <v>0.37691911922750232</v>
      </c>
      <c r="P1823">
        <f>Table2[[#This Row],[WA]]-Table2[[#This Row],[Actual]]</f>
        <v>-1.6000000000000099</v>
      </c>
      <c r="Q1823">
        <f>_xlfn.NORM.DIST(Table2[[#This Row],[Bias_WA]],AVERAGE(Table2[Bias_WA]),_xlfn.STDEV.P(Table2[Bias_WA]),FALSE)</f>
        <v>0.15562987052637167</v>
      </c>
      <c r="R1823">
        <f>ABS(Table2[[#This Row],[Bias_Arima]])</f>
        <v>0.8076284911526499</v>
      </c>
      <c r="S1823">
        <f>ABS(Table2[[#This Row],[Bias_WA]])</f>
        <v>1.6000000000000099</v>
      </c>
    </row>
    <row r="1824" spans="1:19" x14ac:dyDescent="0.2">
      <c r="A182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recreatie2021120224</v>
      </c>
      <c r="B1824" t="s">
        <v>36</v>
      </c>
      <c r="C1824" s="3">
        <v>44197</v>
      </c>
      <c r="D1824" s="3">
        <v>44835</v>
      </c>
      <c r="E1824">
        <v>7</v>
      </c>
      <c r="F1824">
        <v>3.650609523809524</v>
      </c>
      <c r="G1824">
        <v>5.2</v>
      </c>
      <c r="H1824">
        <v>1.5493904761904771</v>
      </c>
      <c r="I1824">
        <v>29.795970695970698</v>
      </c>
      <c r="J1824">
        <v>-1.5493904761904771</v>
      </c>
      <c r="K1824">
        <f>_xlfn.NORM.DIST(Table2[[#This Row],[Bias_RF]],AVERAGE(Table2[Bias_RF]),_xlfn.STDEV.P(Table2[Bias_RF]),FALSE)</f>
        <v>0.25871496430989327</v>
      </c>
      <c r="L1824">
        <f>VLOOKUP(Table2[[#This Row],[Key]],[1]!Table1[#Data],7,0)</f>
        <v>4.59237150884735</v>
      </c>
      <c r="M1824">
        <f>VLOOKUP(Table2[[#This Row],[Key]],[1]!Table1[#Data],8,0)</f>
        <v>3.7</v>
      </c>
      <c r="N1824">
        <f>Table2[[#This Row],[Auto Arima]]-Table2[[#This Row],[Actual]]</f>
        <v>-0.60762849115265016</v>
      </c>
      <c r="O1824">
        <f>_xlfn.NORM.DIST(Table2[[#This Row],[Bias_Arima]],AVERAGE(Table2[Bias_Arima]),_xlfn.STDEV.P(Table2[Bias_Arima]),FALSE)</f>
        <v>0.5154418051281705</v>
      </c>
      <c r="P1824">
        <f>Table2[[#This Row],[WA]]-Table2[[#This Row],[Actual]]</f>
        <v>-1.5</v>
      </c>
      <c r="Q1824">
        <f>_xlfn.NORM.DIST(Table2[[#This Row],[Bias_WA]],AVERAGE(Table2[Bias_WA]),_xlfn.STDEV.P(Table2[Bias_WA]),FALSE)</f>
        <v>0.20914550210672828</v>
      </c>
      <c r="R1824">
        <f>ABS(Table2[[#This Row],[Bias_Arima]])</f>
        <v>0.60762849115265016</v>
      </c>
      <c r="S1824">
        <f>ABS(Table2[[#This Row],[Bias_WA]])</f>
        <v>1.5</v>
      </c>
    </row>
    <row r="1825" spans="1:19" x14ac:dyDescent="0.2">
      <c r="A182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recreatie2021120231</v>
      </c>
      <c r="B1825" t="s">
        <v>36</v>
      </c>
      <c r="C1825" s="3">
        <v>44197</v>
      </c>
      <c r="D1825" s="3">
        <v>44927</v>
      </c>
      <c r="E1825">
        <v>8</v>
      </c>
      <c r="F1825">
        <v>3.2916150793650791</v>
      </c>
      <c r="G1825">
        <v>5.3</v>
      </c>
      <c r="H1825">
        <v>2.0083849206349211</v>
      </c>
      <c r="I1825">
        <v>37.894055106319257</v>
      </c>
      <c r="J1825">
        <v>-2.0083849206349211</v>
      </c>
      <c r="K1825">
        <f>_xlfn.NORM.DIST(Table2[[#This Row],[Bias_RF]],AVERAGE(Table2[Bias_RF]),_xlfn.STDEV.P(Table2[Bias_RF]),FALSE)</f>
        <v>9.8707705152584882E-2</v>
      </c>
      <c r="L1825">
        <f>VLOOKUP(Table2[[#This Row],[Key]],[1]!Table1[#Data],7,0)</f>
        <v>4.4933979817592196</v>
      </c>
      <c r="M1825">
        <f>VLOOKUP(Table2[[#This Row],[Key]],[1]!Table1[#Data],8,0)</f>
        <v>4.0999999999999996</v>
      </c>
      <c r="N1825">
        <f>Table2[[#This Row],[Auto Arima]]-Table2[[#This Row],[Actual]]</f>
        <v>-0.80660201824078026</v>
      </c>
      <c r="O1825">
        <f>_xlfn.NORM.DIST(Table2[[#This Row],[Bias_Arima]],AVERAGE(Table2[Bias_Arima]),_xlfn.STDEV.P(Table2[Bias_Arima]),FALSE)</f>
        <v>0.37763741751651647</v>
      </c>
      <c r="P1825">
        <f>Table2[[#This Row],[WA]]-Table2[[#This Row],[Actual]]</f>
        <v>-1.2000000000000002</v>
      </c>
      <c r="Q1825">
        <f>_xlfn.NORM.DIST(Table2[[#This Row],[Bias_WA]],AVERAGE(Table2[Bias_WA]),_xlfn.STDEV.P(Table2[Bias_WA]),FALSE)</f>
        <v>0.4191912066379514</v>
      </c>
      <c r="R1825">
        <f>ABS(Table2[[#This Row],[Bias_Arima]])</f>
        <v>0.80660201824078026</v>
      </c>
      <c r="S1825">
        <f>ABS(Table2[[#This Row],[Bias_WA]])</f>
        <v>1.2000000000000002</v>
      </c>
    </row>
    <row r="1826" spans="1:19" x14ac:dyDescent="0.2">
      <c r="A182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recreatie2021220213</v>
      </c>
      <c r="B1826" t="s">
        <v>36</v>
      </c>
      <c r="C1826" s="3">
        <v>44287</v>
      </c>
      <c r="D1826" s="3">
        <v>44378</v>
      </c>
      <c r="E1826">
        <v>1</v>
      </c>
      <c r="F1826">
        <v>3.7437761904761899</v>
      </c>
      <c r="G1826">
        <v>4.0999999999999996</v>
      </c>
      <c r="H1826">
        <v>0.35622380952380928</v>
      </c>
      <c r="I1826">
        <v>8.6883855981416893</v>
      </c>
      <c r="J1826">
        <v>-0.35622380952380928</v>
      </c>
      <c r="K1826">
        <f>_xlfn.NORM.DIST(Table2[[#This Row],[Bias_RF]],AVERAGE(Table2[Bias_RF]),_xlfn.STDEV.P(Table2[Bias_RF]),FALSE)</f>
        <v>0.50151905269976049</v>
      </c>
      <c r="L1826">
        <f>VLOOKUP(Table2[[#This Row],[Key]],[1]!Table1[#Data],7,0)</f>
        <v>3.7000000216263702</v>
      </c>
      <c r="M1826">
        <f>VLOOKUP(Table2[[#This Row],[Key]],[1]!Table1[#Data],8,0)</f>
        <v>3.19999999999999</v>
      </c>
      <c r="N1826">
        <f>Table2[[#This Row],[Auto Arima]]-Table2[[#This Row],[Actual]]</f>
        <v>-0.39999997837362944</v>
      </c>
      <c r="O1826">
        <f>_xlfn.NORM.DIST(Table2[[#This Row],[Bias_Arima]],AVERAGE(Table2[Bias_Arima]),_xlfn.STDEV.P(Table2[Bias_Arima]),FALSE)</f>
        <v>0.63060311453441231</v>
      </c>
      <c r="P1826">
        <f>Table2[[#This Row],[WA]]-Table2[[#This Row],[Actual]]</f>
        <v>-0.90000000000000968</v>
      </c>
      <c r="Q1826">
        <f>_xlfn.NORM.DIST(Table2[[#This Row],[Bias_WA]],AVERAGE(Table2[Bias_WA]),_xlfn.STDEV.P(Table2[Bias_WA]),FALSE)</f>
        <v>0.6305523852317404</v>
      </c>
      <c r="R1826">
        <f>ABS(Table2[[#This Row],[Bias_Arima]])</f>
        <v>0.39999997837362944</v>
      </c>
      <c r="S1826">
        <f>ABS(Table2[[#This Row],[Bias_WA]])</f>
        <v>0.90000000000000968</v>
      </c>
    </row>
    <row r="1827" spans="1:19" x14ac:dyDescent="0.2">
      <c r="A182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recreatie2021220214</v>
      </c>
      <c r="B1827" t="s">
        <v>36</v>
      </c>
      <c r="C1827" s="3">
        <v>44287</v>
      </c>
      <c r="D1827" s="3">
        <v>44470</v>
      </c>
      <c r="E1827">
        <v>2</v>
      </c>
      <c r="F1827">
        <v>3.7481095238095228</v>
      </c>
      <c r="G1827">
        <v>4.8</v>
      </c>
      <c r="H1827">
        <v>1.051890476190477</v>
      </c>
      <c r="I1827">
        <v>21.91438492063493</v>
      </c>
      <c r="J1827">
        <v>-1.051890476190477</v>
      </c>
      <c r="K1827">
        <f>_xlfn.NORM.DIST(Table2[[#This Row],[Bias_RF]],AVERAGE(Table2[Bias_RF]),_xlfn.STDEV.P(Table2[Bias_RF]),FALSE)</f>
        <v>0.47119252997189459</v>
      </c>
      <c r="L1827">
        <f>VLOOKUP(Table2[[#This Row],[Key]],[1]!Table1[#Data],7,0)</f>
        <v>4.3000000216263796</v>
      </c>
      <c r="M1827">
        <f>VLOOKUP(Table2[[#This Row],[Key]],[1]!Table1[#Data],8,0)</f>
        <v>3.7</v>
      </c>
      <c r="N1827">
        <f>Table2[[#This Row],[Auto Arima]]-Table2[[#This Row],[Actual]]</f>
        <v>-0.4999999783736202</v>
      </c>
      <c r="O1827">
        <f>_xlfn.NORM.DIST(Table2[[#This Row],[Bias_Arima]],AVERAGE(Table2[Bias_Arima]),_xlfn.STDEV.P(Table2[Bias_Arima]),FALSE)</f>
        <v>0.58127978502593347</v>
      </c>
      <c r="P1827">
        <f>Table2[[#This Row],[WA]]-Table2[[#This Row],[Actual]]</f>
        <v>-1.0999999999999996</v>
      </c>
      <c r="Q1827">
        <f>_xlfn.NORM.DIST(Table2[[#This Row],[Bias_WA]],AVERAGE(Table2[Bias_WA]),_xlfn.STDEV.P(Table2[Bias_WA]),FALSE)</f>
        <v>0.49586754114892273</v>
      </c>
      <c r="R1827">
        <f>ABS(Table2[[#This Row],[Bias_Arima]])</f>
        <v>0.4999999783736202</v>
      </c>
      <c r="S1827">
        <f>ABS(Table2[[#This Row],[Bias_WA]])</f>
        <v>1.0999999999999996</v>
      </c>
    </row>
    <row r="1828" spans="1:19" x14ac:dyDescent="0.2">
      <c r="A182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recreatie2021220221</v>
      </c>
      <c r="B1828" t="s">
        <v>36</v>
      </c>
      <c r="C1828" s="3">
        <v>44287</v>
      </c>
      <c r="D1828" s="3">
        <v>44562</v>
      </c>
      <c r="E1828">
        <v>3</v>
      </c>
      <c r="F1828">
        <v>3.6695333333333329</v>
      </c>
      <c r="G1828">
        <v>5.6</v>
      </c>
      <c r="H1828">
        <v>1.9304666666666661</v>
      </c>
      <c r="I1828">
        <v>34.472619047619048</v>
      </c>
      <c r="J1828">
        <v>-1.9304666666666661</v>
      </c>
      <c r="K1828">
        <f>_xlfn.NORM.DIST(Table2[[#This Row],[Bias_RF]],AVERAGE(Table2[Bias_RF]),_xlfn.STDEV.P(Table2[Bias_RF]),FALSE)</f>
        <v>0.11952133152418663</v>
      </c>
      <c r="L1828">
        <f>VLOOKUP(Table2[[#This Row],[Key]],[1]!Table1[#Data],7,0)</f>
        <v>4.1846287988128497</v>
      </c>
      <c r="M1828">
        <f>VLOOKUP(Table2[[#This Row],[Key]],[1]!Table1[#Data],8,0)</f>
        <v>4.0999999999999996</v>
      </c>
      <c r="N1828">
        <f>Table2[[#This Row],[Auto Arima]]-Table2[[#This Row],[Actual]]</f>
        <v>-1.41537120118715</v>
      </c>
      <c r="O1828">
        <f>_xlfn.NORM.DIST(Table2[[#This Row],[Bias_Arima]],AVERAGE(Table2[Bias_Arima]),_xlfn.STDEV.P(Table2[Bias_Arima]),FALSE)</f>
        <v>7.1228071627361347E-2</v>
      </c>
      <c r="P1828">
        <f>Table2[[#This Row],[WA]]-Table2[[#This Row],[Actual]]</f>
        <v>-1.5</v>
      </c>
      <c r="Q1828">
        <f>_xlfn.NORM.DIST(Table2[[#This Row],[Bias_WA]],AVERAGE(Table2[Bias_WA]),_xlfn.STDEV.P(Table2[Bias_WA]),FALSE)</f>
        <v>0.20914550210672828</v>
      </c>
      <c r="R1828">
        <f>ABS(Table2[[#This Row],[Bias_Arima]])</f>
        <v>1.41537120118715</v>
      </c>
      <c r="S1828">
        <f>ABS(Table2[[#This Row],[Bias_WA]])</f>
        <v>1.5</v>
      </c>
    </row>
    <row r="1829" spans="1:19" x14ac:dyDescent="0.2">
      <c r="A182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recreatie2021220222</v>
      </c>
      <c r="B1829" t="s">
        <v>36</v>
      </c>
      <c r="C1829" s="3">
        <v>44287</v>
      </c>
      <c r="D1829" s="3">
        <v>44652</v>
      </c>
      <c r="E1829">
        <v>4</v>
      </c>
      <c r="F1829">
        <v>3.5796011904761911</v>
      </c>
      <c r="G1829">
        <v>5.0999999999999996</v>
      </c>
      <c r="H1829">
        <v>1.520398809523809</v>
      </c>
      <c r="I1829">
        <v>29.81174136321194</v>
      </c>
      <c r="J1829">
        <v>-1.520398809523809</v>
      </c>
      <c r="K1829">
        <f>_xlfn.NORM.DIST(Table2[[#This Row],[Bias_RF]],AVERAGE(Table2[Bias_RF]),_xlfn.STDEV.P(Table2[Bias_RF]),FALSE)</f>
        <v>0.27133737866149432</v>
      </c>
      <c r="L1829">
        <f>VLOOKUP(Table2[[#This Row],[Key]],[1]!Table1[#Data],7,0)</f>
        <v>3.9416436773971202</v>
      </c>
      <c r="M1829">
        <f>VLOOKUP(Table2[[#This Row],[Key]],[1]!Table1[#Data],8,0)</f>
        <v>3.5</v>
      </c>
      <c r="N1829">
        <f>Table2[[#This Row],[Auto Arima]]-Table2[[#This Row],[Actual]]</f>
        <v>-1.1583563226028795</v>
      </c>
      <c r="O1829">
        <f>_xlfn.NORM.DIST(Table2[[#This Row],[Bias_Arima]],AVERAGE(Table2[Bias_Arima]),_xlfn.STDEV.P(Table2[Bias_Arima]),FALSE)</f>
        <v>0.16431771183457813</v>
      </c>
      <c r="P1829">
        <f>Table2[[#This Row],[WA]]-Table2[[#This Row],[Actual]]</f>
        <v>-1.5999999999999996</v>
      </c>
      <c r="Q1829">
        <f>_xlfn.NORM.DIST(Table2[[#This Row],[Bias_WA]],AVERAGE(Table2[Bias_WA]),_xlfn.STDEV.P(Table2[Bias_WA]),FALSE)</f>
        <v>0.15562987052637658</v>
      </c>
      <c r="R1829">
        <f>ABS(Table2[[#This Row],[Bias_Arima]])</f>
        <v>1.1583563226028795</v>
      </c>
      <c r="S1829">
        <f>ABS(Table2[[#This Row],[Bias_WA]])</f>
        <v>1.5999999999999996</v>
      </c>
    </row>
    <row r="1830" spans="1:19" x14ac:dyDescent="0.2">
      <c r="A183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recreatie2021220223</v>
      </c>
      <c r="B1830" t="s">
        <v>36</v>
      </c>
      <c r="C1830" s="3">
        <v>44287</v>
      </c>
      <c r="D1830" s="3">
        <v>44743</v>
      </c>
      <c r="E1830">
        <v>5</v>
      </c>
      <c r="F1830">
        <v>3.537405952380952</v>
      </c>
      <c r="G1830">
        <v>4.8</v>
      </c>
      <c r="H1830">
        <v>1.2625940476190469</v>
      </c>
      <c r="I1830">
        <v>26.30404265873015</v>
      </c>
      <c r="J1830">
        <v>-1.2625940476190469</v>
      </c>
      <c r="K1830">
        <f>_xlfn.NORM.DIST(Table2[[#This Row],[Bias_RF]],AVERAGE(Table2[Bias_RF]),_xlfn.STDEV.P(Table2[Bias_RF]),FALSE)</f>
        <v>0.38677358270687184</v>
      </c>
      <c r="L1830">
        <f>VLOOKUP(Table2[[#This Row],[Key]],[1]!Table1[#Data],7,0)</f>
        <v>3.9416436990234902</v>
      </c>
      <c r="M1830">
        <f>VLOOKUP(Table2[[#This Row],[Key]],[1]!Table1[#Data],8,0)</f>
        <v>3.19999999999999</v>
      </c>
      <c r="N1830">
        <f>Table2[[#This Row],[Auto Arima]]-Table2[[#This Row],[Actual]]</f>
        <v>-0.85835630097650961</v>
      </c>
      <c r="O1830">
        <f>_xlfn.NORM.DIST(Table2[[#This Row],[Bias_Arima]],AVERAGE(Table2[Bias_Arima]),_xlfn.STDEV.P(Table2[Bias_Arima]),FALSE)</f>
        <v>0.34176277496908497</v>
      </c>
      <c r="P1830">
        <f>Table2[[#This Row],[WA]]-Table2[[#This Row],[Actual]]</f>
        <v>-1.6000000000000099</v>
      </c>
      <c r="Q1830">
        <f>_xlfn.NORM.DIST(Table2[[#This Row],[Bias_WA]],AVERAGE(Table2[Bias_WA]),_xlfn.STDEV.P(Table2[Bias_WA]),FALSE)</f>
        <v>0.15562987052637167</v>
      </c>
      <c r="R1830">
        <f>ABS(Table2[[#This Row],[Bias_Arima]])</f>
        <v>0.85835630097650961</v>
      </c>
      <c r="S1830">
        <f>ABS(Table2[[#This Row],[Bias_WA]])</f>
        <v>1.6000000000000099</v>
      </c>
    </row>
    <row r="1831" spans="1:19" x14ac:dyDescent="0.2">
      <c r="A183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recreatie2021220224</v>
      </c>
      <c r="B1831" t="s">
        <v>36</v>
      </c>
      <c r="C1831" s="3">
        <v>44287</v>
      </c>
      <c r="D1831" s="3">
        <v>44835</v>
      </c>
      <c r="E1831">
        <v>6</v>
      </c>
      <c r="F1831">
        <v>3.651275</v>
      </c>
      <c r="G1831">
        <v>5.2</v>
      </c>
      <c r="H1831">
        <v>1.5487249999999999</v>
      </c>
      <c r="I1831">
        <v>29.78317307692307</v>
      </c>
      <c r="J1831">
        <v>-1.5487249999999999</v>
      </c>
      <c r="K1831">
        <f>_xlfn.NORM.DIST(Table2[[#This Row],[Bias_RF]],AVERAGE(Table2[Bias_RF]),_xlfn.STDEV.P(Table2[Bias_RF]),FALSE)</f>
        <v>0.25900257265403509</v>
      </c>
      <c r="L1831">
        <f>VLOOKUP(Table2[[#This Row],[Key]],[1]!Table1[#Data],7,0)</f>
        <v>4.5416436990234903</v>
      </c>
      <c r="M1831">
        <f>VLOOKUP(Table2[[#This Row],[Key]],[1]!Table1[#Data],8,0)</f>
        <v>3.7</v>
      </c>
      <c r="N1831">
        <f>Table2[[#This Row],[Auto Arima]]-Table2[[#This Row],[Actual]]</f>
        <v>-0.65835630097650988</v>
      </c>
      <c r="O1831">
        <f>_xlfn.NORM.DIST(Table2[[#This Row],[Bias_Arima]],AVERAGE(Table2[Bias_Arima]),_xlfn.STDEV.P(Table2[Bias_Arima]),FALSE)</f>
        <v>0.48138468566964671</v>
      </c>
      <c r="P1831">
        <f>Table2[[#This Row],[WA]]-Table2[[#This Row],[Actual]]</f>
        <v>-1.5</v>
      </c>
      <c r="Q1831">
        <f>_xlfn.NORM.DIST(Table2[[#This Row],[Bias_WA]],AVERAGE(Table2[Bias_WA]),_xlfn.STDEV.P(Table2[Bias_WA]),FALSE)</f>
        <v>0.20914550210672828</v>
      </c>
      <c r="R1831">
        <f>ABS(Table2[[#This Row],[Bias_Arima]])</f>
        <v>0.65835630097650988</v>
      </c>
      <c r="S1831">
        <f>ABS(Table2[[#This Row],[Bias_WA]])</f>
        <v>1.5</v>
      </c>
    </row>
    <row r="1832" spans="1:19" x14ac:dyDescent="0.2">
      <c r="A183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recreatie2021220231</v>
      </c>
      <c r="B1832" t="s">
        <v>36</v>
      </c>
      <c r="C1832" s="3">
        <v>44287</v>
      </c>
      <c r="D1832" s="3">
        <v>44927</v>
      </c>
      <c r="E1832">
        <v>7</v>
      </c>
      <c r="F1832">
        <v>3.299778174603174</v>
      </c>
      <c r="G1832">
        <v>5.3</v>
      </c>
      <c r="H1832">
        <v>2.0002218253968249</v>
      </c>
      <c r="I1832">
        <v>37.740034441449538</v>
      </c>
      <c r="J1832">
        <v>-2.0002218253968249</v>
      </c>
      <c r="K1832">
        <f>_xlfn.NORM.DIST(Table2[[#This Row],[Bias_RF]],AVERAGE(Table2[Bias_RF]),_xlfn.STDEV.P(Table2[Bias_RF]),FALSE)</f>
        <v>0.10075987299579803</v>
      </c>
      <c r="L1832">
        <f>VLOOKUP(Table2[[#This Row],[Key]],[1]!Table1[#Data],7,0)</f>
        <v>4.4426701712140897</v>
      </c>
      <c r="M1832">
        <f>VLOOKUP(Table2[[#This Row],[Key]],[1]!Table1[#Data],8,0)</f>
        <v>4.0999999999999996</v>
      </c>
      <c r="N1832">
        <f>Table2[[#This Row],[Auto Arima]]-Table2[[#This Row],[Actual]]</f>
        <v>-0.85732982878591013</v>
      </c>
      <c r="O1832">
        <f>_xlfn.NORM.DIST(Table2[[#This Row],[Bias_Arima]],AVERAGE(Table2[Bias_Arima]),_xlfn.STDEV.P(Table2[Bias_Arima]),FALSE)</f>
        <v>0.34246602059717257</v>
      </c>
      <c r="P1832">
        <f>Table2[[#This Row],[WA]]-Table2[[#This Row],[Actual]]</f>
        <v>-1.2000000000000002</v>
      </c>
      <c r="Q1832">
        <f>_xlfn.NORM.DIST(Table2[[#This Row],[Bias_WA]],AVERAGE(Table2[Bias_WA]),_xlfn.STDEV.P(Table2[Bias_WA]),FALSE)</f>
        <v>0.4191912066379514</v>
      </c>
      <c r="R1832">
        <f>ABS(Table2[[#This Row],[Bias_Arima]])</f>
        <v>0.85732982878591013</v>
      </c>
      <c r="S1832">
        <f>ABS(Table2[[#This Row],[Bias_WA]])</f>
        <v>1.2000000000000002</v>
      </c>
    </row>
    <row r="1833" spans="1:19" x14ac:dyDescent="0.2">
      <c r="A183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recreatie2021220232</v>
      </c>
      <c r="B1833" t="s">
        <v>36</v>
      </c>
      <c r="C1833" s="3">
        <v>44287</v>
      </c>
      <c r="D1833" s="3">
        <v>45017</v>
      </c>
      <c r="E1833">
        <v>8</v>
      </c>
      <c r="F1833">
        <v>3.139394841269842</v>
      </c>
      <c r="G1833">
        <v>4.5</v>
      </c>
      <c r="H1833">
        <v>1.360605158730158</v>
      </c>
      <c r="I1833">
        <v>30.235670194003522</v>
      </c>
      <c r="J1833">
        <v>-1.360605158730158</v>
      </c>
      <c r="K1833">
        <f>_xlfn.NORM.DIST(Table2[[#This Row],[Bias_RF]],AVERAGE(Table2[Bias_RF]),_xlfn.STDEV.P(Table2[Bias_RF]),FALSE)</f>
        <v>0.34299554779099833</v>
      </c>
      <c r="L1833">
        <f>VLOOKUP(Table2[[#This Row],[Key]],[1]!Table1[#Data],7,0)</f>
        <v>3.6392544950341499</v>
      </c>
      <c r="M1833">
        <f>VLOOKUP(Table2[[#This Row],[Key]],[1]!Table1[#Data],8,0)</f>
        <v>3.5</v>
      </c>
      <c r="N1833">
        <f>Table2[[#This Row],[Auto Arima]]-Table2[[#This Row],[Actual]]</f>
        <v>-0.86074550496585012</v>
      </c>
      <c r="O1833">
        <f>_xlfn.NORM.DIST(Table2[[#This Row],[Bias_Arima]],AVERAGE(Table2[Bias_Arima]),_xlfn.STDEV.P(Table2[Bias_Arima]),FALSE)</f>
        <v>0.34012745339909078</v>
      </c>
      <c r="P1833">
        <f>Table2[[#This Row],[WA]]-Table2[[#This Row],[Actual]]</f>
        <v>-1</v>
      </c>
      <c r="Q1833">
        <f>_xlfn.NORM.DIST(Table2[[#This Row],[Bias_WA]],AVERAGE(Table2[Bias_WA]),_xlfn.STDEV.P(Table2[Bias_WA]),FALSE)</f>
        <v>0.56815742133746028</v>
      </c>
      <c r="R1833">
        <f>ABS(Table2[[#This Row],[Bias_Arima]])</f>
        <v>0.86074550496585012</v>
      </c>
      <c r="S1833">
        <f>ABS(Table2[[#This Row],[Bias_WA]])</f>
        <v>1</v>
      </c>
    </row>
    <row r="1834" spans="1:19" x14ac:dyDescent="0.2">
      <c r="A183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recreatie2021320214</v>
      </c>
      <c r="B1834" t="s">
        <v>36</v>
      </c>
      <c r="C1834" s="3">
        <v>44378</v>
      </c>
      <c r="D1834" s="3">
        <v>44470</v>
      </c>
      <c r="E1834">
        <v>1</v>
      </c>
      <c r="F1834">
        <v>3.905335714285715</v>
      </c>
      <c r="G1834">
        <v>4.8</v>
      </c>
      <c r="H1834">
        <v>0.89466428571428525</v>
      </c>
      <c r="I1834">
        <v>18.63883928571428</v>
      </c>
      <c r="J1834">
        <v>-0.89466428571428525</v>
      </c>
      <c r="K1834">
        <f>_xlfn.NORM.DIST(Table2[[#This Row],[Bias_RF]],AVERAGE(Table2[Bias_RF]),_xlfn.STDEV.P(Table2[Bias_RF]),FALSE)</f>
        <v>0.51723966674290034</v>
      </c>
      <c r="L1834">
        <f>VLOOKUP(Table2[[#This Row],[Key]],[1]!Table1[#Data],7,0)</f>
        <v>4.5000000207596802</v>
      </c>
      <c r="M1834">
        <f>VLOOKUP(Table2[[#This Row],[Key]],[1]!Table1[#Data],8,0)</f>
        <v>3.7</v>
      </c>
      <c r="N1834">
        <f>Table2[[#This Row],[Auto Arima]]-Table2[[#This Row],[Actual]]</f>
        <v>-0.29999997924031963</v>
      </c>
      <c r="O1834">
        <f>_xlfn.NORM.DIST(Table2[[#This Row],[Bias_Arima]],AVERAGE(Table2[Bias_Arima]),_xlfn.STDEV.P(Table2[Bias_Arima]),FALSE)</f>
        <v>0.66446961316697206</v>
      </c>
      <c r="P1834">
        <f>Table2[[#This Row],[WA]]-Table2[[#This Row],[Actual]]</f>
        <v>-1.0999999999999996</v>
      </c>
      <c r="Q1834">
        <f>_xlfn.NORM.DIST(Table2[[#This Row],[Bias_WA]],AVERAGE(Table2[Bias_WA]),_xlfn.STDEV.P(Table2[Bias_WA]),FALSE)</f>
        <v>0.49586754114892273</v>
      </c>
      <c r="R1834">
        <f>ABS(Table2[[#This Row],[Bias_Arima]])</f>
        <v>0.29999997924031963</v>
      </c>
      <c r="S1834">
        <f>ABS(Table2[[#This Row],[Bias_WA]])</f>
        <v>1.0999999999999996</v>
      </c>
    </row>
    <row r="1835" spans="1:19" x14ac:dyDescent="0.2">
      <c r="A183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recreatie2021320221</v>
      </c>
      <c r="B1835" t="s">
        <v>36</v>
      </c>
      <c r="C1835" s="3">
        <v>44378</v>
      </c>
      <c r="D1835" s="3">
        <v>44562</v>
      </c>
      <c r="E1835">
        <v>2</v>
      </c>
      <c r="F1835">
        <v>3.7664357142857141</v>
      </c>
      <c r="G1835">
        <v>5.6</v>
      </c>
      <c r="H1835">
        <v>1.833564285714286</v>
      </c>
      <c r="I1835">
        <v>32.7422193877551</v>
      </c>
      <c r="J1835">
        <v>-1.833564285714286</v>
      </c>
      <c r="K1835">
        <f>_xlfn.NORM.DIST(Table2[[#This Row],[Bias_RF]],AVERAGE(Table2[Bias_RF]),_xlfn.STDEV.P(Table2[Bias_RF]),FALSE)</f>
        <v>0.14924751285986126</v>
      </c>
      <c r="L1835">
        <f>VLOOKUP(Table2[[#This Row],[Key]],[1]!Table1[#Data],7,0)</f>
        <v>4.3846287979287197</v>
      </c>
      <c r="M1835">
        <f>VLOOKUP(Table2[[#This Row],[Key]],[1]!Table1[#Data],8,0)</f>
        <v>4.0999999999999996</v>
      </c>
      <c r="N1835">
        <f>Table2[[#This Row],[Auto Arima]]-Table2[[#This Row],[Actual]]</f>
        <v>-1.2153712020712799</v>
      </c>
      <c r="O1835">
        <f>_xlfn.NORM.DIST(Table2[[#This Row],[Bias_Arima]],AVERAGE(Table2[Bias_Arima]),_xlfn.STDEV.P(Table2[Bias_Arima]),FALSE)</f>
        <v>0.13879198467997095</v>
      </c>
      <c r="P1835">
        <f>Table2[[#This Row],[WA]]-Table2[[#This Row],[Actual]]</f>
        <v>-1.5</v>
      </c>
      <c r="Q1835">
        <f>_xlfn.NORM.DIST(Table2[[#This Row],[Bias_WA]],AVERAGE(Table2[Bias_WA]),_xlfn.STDEV.P(Table2[Bias_WA]),FALSE)</f>
        <v>0.20914550210672828</v>
      </c>
      <c r="R1835">
        <f>ABS(Table2[[#This Row],[Bias_Arima]])</f>
        <v>1.2153712020712799</v>
      </c>
      <c r="S1835">
        <f>ABS(Table2[[#This Row],[Bias_WA]])</f>
        <v>1.5</v>
      </c>
    </row>
    <row r="1836" spans="1:19" x14ac:dyDescent="0.2">
      <c r="A183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recreatie2021320222</v>
      </c>
      <c r="B1836" t="s">
        <v>36</v>
      </c>
      <c r="C1836" s="3">
        <v>44378</v>
      </c>
      <c r="D1836" s="3">
        <v>44652</v>
      </c>
      <c r="E1836">
        <v>3</v>
      </c>
      <c r="F1836">
        <v>3.6920952380952379</v>
      </c>
      <c r="G1836">
        <v>5.0999999999999996</v>
      </c>
      <c r="H1836">
        <v>1.4079047619047611</v>
      </c>
      <c r="I1836">
        <v>27.60597572362277</v>
      </c>
      <c r="J1836">
        <v>-1.4079047619047611</v>
      </c>
      <c r="K1836">
        <f>_xlfn.NORM.DIST(Table2[[#This Row],[Bias_RF]],AVERAGE(Table2[Bias_RF]),_xlfn.STDEV.P(Table2[Bias_RF]),FALSE)</f>
        <v>0.32160428338436131</v>
      </c>
      <c r="L1836">
        <f>VLOOKUP(Table2[[#This Row],[Key]],[1]!Table1[#Data],7,0)</f>
        <v>4.0286001987390199</v>
      </c>
      <c r="M1836">
        <f>VLOOKUP(Table2[[#This Row],[Key]],[1]!Table1[#Data],8,0)</f>
        <v>3.5</v>
      </c>
      <c r="N1836">
        <f>Table2[[#This Row],[Auto Arima]]-Table2[[#This Row],[Actual]]</f>
        <v>-1.0713998012609798</v>
      </c>
      <c r="O1836">
        <f>_xlfn.NORM.DIST(Table2[[#This Row],[Bias_Arima]],AVERAGE(Table2[Bias_Arima]),_xlfn.STDEV.P(Table2[Bias_Arima]),FALSE)</f>
        <v>0.20873204129217393</v>
      </c>
      <c r="P1836">
        <f>Table2[[#This Row],[WA]]-Table2[[#This Row],[Actual]]</f>
        <v>-1.5999999999999996</v>
      </c>
      <c r="Q1836">
        <f>_xlfn.NORM.DIST(Table2[[#This Row],[Bias_WA]],AVERAGE(Table2[Bias_WA]),_xlfn.STDEV.P(Table2[Bias_WA]),FALSE)</f>
        <v>0.15562987052637658</v>
      </c>
      <c r="R1836">
        <f>ABS(Table2[[#This Row],[Bias_Arima]])</f>
        <v>1.0713998012609798</v>
      </c>
      <c r="S1836">
        <f>ABS(Table2[[#This Row],[Bias_WA]])</f>
        <v>1.5999999999999996</v>
      </c>
    </row>
    <row r="1837" spans="1:19" x14ac:dyDescent="0.2">
      <c r="A183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recreatie2021320223</v>
      </c>
      <c r="B1837" t="s">
        <v>36</v>
      </c>
      <c r="C1837" s="3">
        <v>44378</v>
      </c>
      <c r="D1837" s="3">
        <v>44743</v>
      </c>
      <c r="E1837">
        <v>4</v>
      </c>
      <c r="F1837">
        <v>3.6165297619047609</v>
      </c>
      <c r="G1837">
        <v>4.8</v>
      </c>
      <c r="H1837">
        <v>1.183470238095238</v>
      </c>
      <c r="I1837">
        <v>24.655629960317469</v>
      </c>
      <c r="J1837">
        <v>-1.183470238095238</v>
      </c>
      <c r="K1837">
        <f>_xlfn.NORM.DIST(Table2[[#This Row],[Bias_RF]],AVERAGE(Table2[Bias_RF]),_xlfn.STDEV.P(Table2[Bias_RF]),FALSE)</f>
        <v>0.42061194276374497</v>
      </c>
      <c r="L1837">
        <f>VLOOKUP(Table2[[#This Row],[Key]],[1]!Table1[#Data],7,0)</f>
        <v>4.4286001987390202</v>
      </c>
      <c r="M1837">
        <f>VLOOKUP(Table2[[#This Row],[Key]],[1]!Table1[#Data],8,0)</f>
        <v>3.6</v>
      </c>
      <c r="N1837">
        <f>Table2[[#This Row],[Auto Arima]]-Table2[[#This Row],[Actual]]</f>
        <v>-0.3713998012609796</v>
      </c>
      <c r="O1837">
        <f>_xlfn.NORM.DIST(Table2[[#This Row],[Bias_Arima]],AVERAGE(Table2[Bias_Arima]),_xlfn.STDEV.P(Table2[Bias_Arima]),FALSE)</f>
        <v>0.6420155933324484</v>
      </c>
      <c r="P1837">
        <f>Table2[[#This Row],[WA]]-Table2[[#This Row],[Actual]]</f>
        <v>-1.1999999999999997</v>
      </c>
      <c r="Q1837">
        <f>_xlfn.NORM.DIST(Table2[[#This Row],[Bias_WA]],AVERAGE(Table2[Bias_WA]),_xlfn.STDEV.P(Table2[Bias_WA]),FALSE)</f>
        <v>0.41919120663795156</v>
      </c>
      <c r="R1837">
        <f>ABS(Table2[[#This Row],[Bias_Arima]])</f>
        <v>0.3713998012609796</v>
      </c>
      <c r="S1837">
        <f>ABS(Table2[[#This Row],[Bias_WA]])</f>
        <v>1.1999999999999997</v>
      </c>
    </row>
    <row r="1838" spans="1:19" x14ac:dyDescent="0.2">
      <c r="A183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recreatie2021320224</v>
      </c>
      <c r="B1838" t="s">
        <v>36</v>
      </c>
      <c r="C1838" s="3">
        <v>44378</v>
      </c>
      <c r="D1838" s="3">
        <v>44835</v>
      </c>
      <c r="E1838">
        <v>5</v>
      </c>
      <c r="F1838">
        <v>3.6984869047619049</v>
      </c>
      <c r="G1838">
        <v>5.2</v>
      </c>
      <c r="H1838">
        <v>1.5015130952380951</v>
      </c>
      <c r="I1838">
        <v>28.875251831501831</v>
      </c>
      <c r="J1838">
        <v>-1.5015130952380951</v>
      </c>
      <c r="K1838">
        <f>_xlfn.NORM.DIST(Table2[[#This Row],[Bias_RF]],AVERAGE(Table2[Bias_RF]),_xlfn.STDEV.P(Table2[Bias_RF]),FALSE)</f>
        <v>0.27965276403270839</v>
      </c>
      <c r="L1838">
        <f>VLOOKUP(Table2[[#This Row],[Key]],[1]!Table1[#Data],7,0)</f>
        <v>4.8286002194987097</v>
      </c>
      <c r="M1838">
        <f>VLOOKUP(Table2[[#This Row],[Key]],[1]!Table1[#Data],8,0)</f>
        <v>3.7</v>
      </c>
      <c r="N1838">
        <f>Table2[[#This Row],[Auto Arima]]-Table2[[#This Row],[Actual]]</f>
        <v>-0.37139978050129052</v>
      </c>
      <c r="O1838">
        <f>_xlfn.NORM.DIST(Table2[[#This Row],[Bias_Arima]],AVERAGE(Table2[Bias_Arima]),_xlfn.STDEV.P(Table2[Bias_Arima]),FALSE)</f>
        <v>0.64201560113557332</v>
      </c>
      <c r="P1838">
        <f>Table2[[#This Row],[WA]]-Table2[[#This Row],[Actual]]</f>
        <v>-1.5</v>
      </c>
      <c r="Q1838">
        <f>_xlfn.NORM.DIST(Table2[[#This Row],[Bias_WA]],AVERAGE(Table2[Bias_WA]),_xlfn.STDEV.P(Table2[Bias_WA]),FALSE)</f>
        <v>0.20914550210672828</v>
      </c>
      <c r="R1838">
        <f>ABS(Table2[[#This Row],[Bias_Arima]])</f>
        <v>0.37139978050129052</v>
      </c>
      <c r="S1838">
        <f>ABS(Table2[[#This Row],[Bias_WA]])</f>
        <v>1.5</v>
      </c>
    </row>
    <row r="1839" spans="1:19" x14ac:dyDescent="0.2">
      <c r="A183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recreatie2021320231</v>
      </c>
      <c r="B1839" t="s">
        <v>36</v>
      </c>
      <c r="C1839" s="3">
        <v>44378</v>
      </c>
      <c r="D1839" s="3">
        <v>44927</v>
      </c>
      <c r="E1839">
        <v>6</v>
      </c>
      <c r="F1839">
        <v>3.315612301587302</v>
      </c>
      <c r="G1839">
        <v>5.3</v>
      </c>
      <c r="H1839">
        <v>1.984387698412698</v>
      </c>
      <c r="I1839">
        <v>37.441277328541467</v>
      </c>
      <c r="J1839">
        <v>-1.984387698412698</v>
      </c>
      <c r="K1839">
        <f>_xlfn.NORM.DIST(Table2[[#This Row],[Bias_RF]],AVERAGE(Table2[Bias_RF]),_xlfn.STDEV.P(Table2[Bias_RF]),FALSE)</f>
        <v>0.10482569861031331</v>
      </c>
      <c r="L1839">
        <f>VLOOKUP(Table2[[#This Row],[Key]],[1]!Table1[#Data],7,0)</f>
        <v>4.7296266916684804</v>
      </c>
      <c r="M1839">
        <f>VLOOKUP(Table2[[#This Row],[Key]],[1]!Table1[#Data],8,0)</f>
        <v>4.0999999999999996</v>
      </c>
      <c r="N1839">
        <f>Table2[[#This Row],[Auto Arima]]-Table2[[#This Row],[Actual]]</f>
        <v>-0.57037330833151945</v>
      </c>
      <c r="O1839">
        <f>_xlfn.NORM.DIST(Table2[[#This Row],[Bias_Arima]],AVERAGE(Table2[Bias_Arima]),_xlfn.STDEV.P(Table2[Bias_Arima]),FALSE)</f>
        <v>0.53939747662417925</v>
      </c>
      <c r="P1839">
        <f>Table2[[#This Row],[WA]]-Table2[[#This Row],[Actual]]</f>
        <v>-1.2000000000000002</v>
      </c>
      <c r="Q1839">
        <f>_xlfn.NORM.DIST(Table2[[#This Row],[Bias_WA]],AVERAGE(Table2[Bias_WA]),_xlfn.STDEV.P(Table2[Bias_WA]),FALSE)</f>
        <v>0.4191912066379514</v>
      </c>
      <c r="R1839">
        <f>ABS(Table2[[#This Row],[Bias_Arima]])</f>
        <v>0.57037330833151945</v>
      </c>
      <c r="S1839">
        <f>ABS(Table2[[#This Row],[Bias_WA]])</f>
        <v>1.2000000000000002</v>
      </c>
    </row>
    <row r="1840" spans="1:19" x14ac:dyDescent="0.2">
      <c r="A184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recreatie2021320232</v>
      </c>
      <c r="B1840" t="s">
        <v>36</v>
      </c>
      <c r="C1840" s="3">
        <v>44378</v>
      </c>
      <c r="D1840" s="3">
        <v>45017</v>
      </c>
      <c r="E1840">
        <v>7</v>
      </c>
      <c r="F1840">
        <v>3.1446301587301591</v>
      </c>
      <c r="G1840">
        <v>4.5</v>
      </c>
      <c r="H1840">
        <v>1.3553698412698409</v>
      </c>
      <c r="I1840">
        <v>30.11932980599645</v>
      </c>
      <c r="J1840">
        <v>-1.3553698412698409</v>
      </c>
      <c r="K1840">
        <f>_xlfn.NORM.DIST(Table2[[#This Row],[Bias_RF]],AVERAGE(Table2[Bias_RF]),_xlfn.STDEV.P(Table2[Bias_RF]),FALSE)</f>
        <v>0.34536019671173768</v>
      </c>
      <c r="L1840">
        <f>VLOOKUP(Table2[[#This Row],[Key]],[1]!Table1[#Data],7,0)</f>
        <v>3.56968927796497</v>
      </c>
      <c r="M1840">
        <f>VLOOKUP(Table2[[#This Row],[Key]],[1]!Table1[#Data],8,0)</f>
        <v>3.5</v>
      </c>
      <c r="N1840">
        <f>Table2[[#This Row],[Auto Arima]]-Table2[[#This Row],[Actual]]</f>
        <v>-0.93031072203502996</v>
      </c>
      <c r="O1840">
        <f>_xlfn.NORM.DIST(Table2[[#This Row],[Bias_Arima]],AVERAGE(Table2[Bias_Arima]),_xlfn.STDEV.P(Table2[Bias_Arima]),FALSE)</f>
        <v>0.2936456385060689</v>
      </c>
      <c r="P1840">
        <f>Table2[[#This Row],[WA]]-Table2[[#This Row],[Actual]]</f>
        <v>-1</v>
      </c>
      <c r="Q1840">
        <f>_xlfn.NORM.DIST(Table2[[#This Row],[Bias_WA]],AVERAGE(Table2[Bias_WA]),_xlfn.STDEV.P(Table2[Bias_WA]),FALSE)</f>
        <v>0.56815742133746028</v>
      </c>
      <c r="R1840">
        <f>ABS(Table2[[#This Row],[Bias_Arima]])</f>
        <v>0.93031072203502996</v>
      </c>
      <c r="S1840">
        <f>ABS(Table2[[#This Row],[Bias_WA]])</f>
        <v>1</v>
      </c>
    </row>
    <row r="1841" spans="1:19" x14ac:dyDescent="0.2">
      <c r="A184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recreatie2021320233</v>
      </c>
      <c r="B1841" t="s">
        <v>36</v>
      </c>
      <c r="C1841" s="3">
        <v>44378</v>
      </c>
      <c r="D1841" s="3">
        <v>45108</v>
      </c>
      <c r="E1841">
        <v>8</v>
      </c>
      <c r="F1841">
        <v>3.126322222222222</v>
      </c>
      <c r="G1841">
        <v>4.0999999999999996</v>
      </c>
      <c r="H1841">
        <v>0.9736777777777772</v>
      </c>
      <c r="I1841">
        <v>23.74823848238481</v>
      </c>
      <c r="J1841">
        <v>-0.9736777777777772</v>
      </c>
      <c r="K1841">
        <f>_xlfn.NORM.DIST(Table2[[#This Row],[Bias_RF]],AVERAGE(Table2[Bias_RF]),_xlfn.STDEV.P(Table2[Bias_RF]),FALSE)</f>
        <v>0.49642202028607713</v>
      </c>
      <c r="L1841">
        <f>VLOOKUP(Table2[[#This Row],[Key]],[1]!Table1[#Data],7,0)</f>
        <v>3.96968927796497</v>
      </c>
      <c r="M1841">
        <f>VLOOKUP(Table2[[#This Row],[Key]],[1]!Table1[#Data],8,0)</f>
        <v>3.6</v>
      </c>
      <c r="N1841">
        <f>Table2[[#This Row],[Auto Arima]]-Table2[[#This Row],[Actual]]</f>
        <v>-0.13031072203502969</v>
      </c>
      <c r="O1841">
        <f>_xlfn.NORM.DIST(Table2[[#This Row],[Bias_Arima]],AVERAGE(Table2[Bias_Arima]),_xlfn.STDEV.P(Table2[Bias_Arima]),FALSE)</f>
        <v>0.67932441442807001</v>
      </c>
      <c r="P1841">
        <f>Table2[[#This Row],[WA]]-Table2[[#This Row],[Actual]]</f>
        <v>-0.49999999999999956</v>
      </c>
      <c r="Q1841">
        <f>_xlfn.NORM.DIST(Table2[[#This Row],[Bias_WA]],AVERAGE(Table2[Bias_WA]),_xlfn.STDEV.P(Table2[Bias_WA]),FALSE)</f>
        <v>0.69538607388356455</v>
      </c>
      <c r="R1841">
        <f>ABS(Table2[[#This Row],[Bias_Arima]])</f>
        <v>0.13031072203502969</v>
      </c>
      <c r="S1841">
        <f>ABS(Table2[[#This Row],[Bias_WA]])</f>
        <v>0.49999999999999956</v>
      </c>
    </row>
    <row r="1842" spans="1:19" x14ac:dyDescent="0.2">
      <c r="A184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recreatie2021420221</v>
      </c>
      <c r="B1842" t="s">
        <v>36</v>
      </c>
      <c r="C1842" s="3">
        <v>44470</v>
      </c>
      <c r="D1842" s="3">
        <v>44562</v>
      </c>
      <c r="E1842">
        <v>1</v>
      </c>
      <c r="F1842">
        <v>3.8733829365079369</v>
      </c>
      <c r="G1842">
        <v>5.6</v>
      </c>
      <c r="H1842">
        <v>1.726617063492063</v>
      </c>
      <c r="I1842">
        <v>30.832447562358269</v>
      </c>
      <c r="J1842">
        <v>-1.726617063492063</v>
      </c>
      <c r="K1842">
        <f>_xlfn.NORM.DIST(Table2[[#This Row],[Bias_RF]],AVERAGE(Table2[Bias_RF]),_xlfn.STDEV.P(Table2[Bias_RF]),FALSE)</f>
        <v>0.18686010107516221</v>
      </c>
      <c r="L1842">
        <f>VLOOKUP(Table2[[#This Row],[Key]],[1]!Table1[#Data],7,0)</f>
        <v>4.4846287771196804</v>
      </c>
      <c r="M1842">
        <f>VLOOKUP(Table2[[#This Row],[Key]],[1]!Table1[#Data],8,0)</f>
        <v>4.0999999999999996</v>
      </c>
      <c r="N1842">
        <f>Table2[[#This Row],[Auto Arima]]-Table2[[#This Row],[Actual]]</f>
        <v>-1.1153712228803192</v>
      </c>
      <c r="O1842">
        <f>_xlfn.NORM.DIST(Table2[[#This Row],[Bias_Arima]],AVERAGE(Table2[Bias_Arima]),_xlfn.STDEV.P(Table2[Bias_Arima]),FALSE)</f>
        <v>0.18545696360032377</v>
      </c>
      <c r="P1842">
        <f>Table2[[#This Row],[WA]]-Table2[[#This Row],[Actual]]</f>
        <v>-1.5</v>
      </c>
      <c r="Q1842">
        <f>_xlfn.NORM.DIST(Table2[[#This Row],[Bias_WA]],AVERAGE(Table2[Bias_WA]),_xlfn.STDEV.P(Table2[Bias_WA]),FALSE)</f>
        <v>0.20914550210672828</v>
      </c>
      <c r="R1842">
        <f>ABS(Table2[[#This Row],[Bias_Arima]])</f>
        <v>1.1153712228803192</v>
      </c>
      <c r="S1842">
        <f>ABS(Table2[[#This Row],[Bias_WA]])</f>
        <v>1.5</v>
      </c>
    </row>
    <row r="1843" spans="1:19" x14ac:dyDescent="0.2">
      <c r="A184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recreatie2021420222</v>
      </c>
      <c r="B1843" t="s">
        <v>36</v>
      </c>
      <c r="C1843" s="3">
        <v>44470</v>
      </c>
      <c r="D1843" s="3">
        <v>44652</v>
      </c>
      <c r="E1843">
        <v>2</v>
      </c>
      <c r="F1843">
        <v>3.7953924603174611</v>
      </c>
      <c r="G1843">
        <v>5.0999999999999996</v>
      </c>
      <c r="H1843">
        <v>1.304607539682539</v>
      </c>
      <c r="I1843">
        <v>25.580539993775279</v>
      </c>
      <c r="J1843">
        <v>-1.304607539682539</v>
      </c>
      <c r="K1843">
        <f>_xlfn.NORM.DIST(Table2[[#This Row],[Bias_RF]],AVERAGE(Table2[Bias_RF]),_xlfn.STDEV.P(Table2[Bias_RF]),FALSE)</f>
        <v>0.3681709289290615</v>
      </c>
      <c r="L1843">
        <f>VLOOKUP(Table2[[#This Row],[Key]],[1]!Table1[#Data],7,0)</f>
        <v>4.0720784506465799</v>
      </c>
      <c r="M1843">
        <f>VLOOKUP(Table2[[#This Row],[Key]],[1]!Table1[#Data],8,0)</f>
        <v>3.5</v>
      </c>
      <c r="N1843">
        <f>Table2[[#This Row],[Auto Arima]]-Table2[[#This Row],[Actual]]</f>
        <v>-1.0279215493534197</v>
      </c>
      <c r="O1843">
        <f>_xlfn.NORM.DIST(Table2[[#This Row],[Bias_Arima]],AVERAGE(Table2[Bias_Arima]),_xlfn.STDEV.P(Table2[Bias_Arima]),FALSE)</f>
        <v>0.23332108789072703</v>
      </c>
      <c r="P1843">
        <f>Table2[[#This Row],[WA]]-Table2[[#This Row],[Actual]]</f>
        <v>-1.5999999999999996</v>
      </c>
      <c r="Q1843">
        <f>_xlfn.NORM.DIST(Table2[[#This Row],[Bias_WA]],AVERAGE(Table2[Bias_WA]),_xlfn.STDEV.P(Table2[Bias_WA]),FALSE)</f>
        <v>0.15562987052637658</v>
      </c>
      <c r="R1843">
        <f>ABS(Table2[[#This Row],[Bias_Arima]])</f>
        <v>1.0279215493534197</v>
      </c>
      <c r="S1843">
        <f>ABS(Table2[[#This Row],[Bias_WA]])</f>
        <v>1.5999999999999996</v>
      </c>
    </row>
    <row r="1844" spans="1:19" x14ac:dyDescent="0.2">
      <c r="A184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recreatie2021420223</v>
      </c>
      <c r="B1844" t="s">
        <v>36</v>
      </c>
      <c r="C1844" s="3">
        <v>44470</v>
      </c>
      <c r="D1844" s="3">
        <v>44743</v>
      </c>
      <c r="E1844">
        <v>3</v>
      </c>
      <c r="F1844">
        <v>3.7603007936507939</v>
      </c>
      <c r="G1844">
        <v>4.8</v>
      </c>
      <c r="H1844">
        <v>1.0396992063492061</v>
      </c>
      <c r="I1844">
        <v>21.660400132275129</v>
      </c>
      <c r="J1844">
        <v>-1.0396992063492061</v>
      </c>
      <c r="K1844">
        <f>_xlfn.NORM.DIST(Table2[[#This Row],[Bias_RF]],AVERAGE(Table2[Bias_RF]),_xlfn.STDEV.P(Table2[Bias_RF]),FALSE)</f>
        <v>0.47539665876326326</v>
      </c>
      <c r="L1844">
        <f>VLOOKUP(Table2[[#This Row],[Key]],[1]!Table1[#Data],7,0)</f>
        <v>4.4720784506465803</v>
      </c>
      <c r="M1844">
        <f>VLOOKUP(Table2[[#This Row],[Key]],[1]!Table1[#Data],8,0)</f>
        <v>3.6</v>
      </c>
      <c r="N1844">
        <f>Table2[[#This Row],[Auto Arima]]-Table2[[#This Row],[Actual]]</f>
        <v>-0.32792154935341955</v>
      </c>
      <c r="O1844">
        <f>_xlfn.NORM.DIST(Table2[[#This Row],[Bias_Arima]],AVERAGE(Table2[Bias_Arima]),_xlfn.STDEV.P(Table2[Bias_Arima]),FALSE)</f>
        <v>0.6567570477992507</v>
      </c>
      <c r="P1844">
        <f>Table2[[#This Row],[WA]]-Table2[[#This Row],[Actual]]</f>
        <v>-1.1999999999999997</v>
      </c>
      <c r="Q1844">
        <f>_xlfn.NORM.DIST(Table2[[#This Row],[Bias_WA]],AVERAGE(Table2[Bias_WA]),_xlfn.STDEV.P(Table2[Bias_WA]),FALSE)</f>
        <v>0.41919120663795156</v>
      </c>
      <c r="R1844">
        <f>ABS(Table2[[#This Row],[Bias_Arima]])</f>
        <v>0.32792154935341955</v>
      </c>
      <c r="S1844">
        <f>ABS(Table2[[#This Row],[Bias_WA]])</f>
        <v>1.1999999999999997</v>
      </c>
    </row>
    <row r="1845" spans="1:19" x14ac:dyDescent="0.2">
      <c r="A184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recreatie2021420224</v>
      </c>
      <c r="B1845" t="s">
        <v>36</v>
      </c>
      <c r="C1845" s="3">
        <v>44470</v>
      </c>
      <c r="D1845" s="3">
        <v>44835</v>
      </c>
      <c r="E1845">
        <v>4</v>
      </c>
      <c r="F1845">
        <v>3.7180115079365081</v>
      </c>
      <c r="G1845">
        <v>5.2</v>
      </c>
      <c r="H1845">
        <v>1.481988492063492</v>
      </c>
      <c r="I1845">
        <v>28.49977869352869</v>
      </c>
      <c r="J1845">
        <v>-1.481988492063492</v>
      </c>
      <c r="K1845">
        <f>_xlfn.NORM.DIST(Table2[[#This Row],[Bias_RF]],AVERAGE(Table2[Bias_RF]),_xlfn.STDEV.P(Table2[Bias_RF]),FALSE)</f>
        <v>0.28831524688248555</v>
      </c>
      <c r="L1845">
        <f>VLOOKUP(Table2[[#This Row],[Key]],[1]!Table1[#Data],7,0)</f>
        <v>5.1720784506465796</v>
      </c>
      <c r="M1845">
        <f>VLOOKUP(Table2[[#This Row],[Key]],[1]!Table1[#Data],8,0)</f>
        <v>4.2</v>
      </c>
      <c r="N1845">
        <f>Table2[[#This Row],[Auto Arima]]-Table2[[#This Row],[Actual]]</f>
        <v>-2.7921549353420616E-2</v>
      </c>
      <c r="O1845">
        <f>_xlfn.NORM.DIST(Table2[[#This Row],[Bias_Arima]],AVERAGE(Table2[Bias_Arima]),_xlfn.STDEV.P(Table2[Bias_Arima]),FALSE)</f>
        <v>0.66107133536477514</v>
      </c>
      <c r="P1845">
        <f>Table2[[#This Row],[WA]]-Table2[[#This Row],[Actual]]</f>
        <v>-1</v>
      </c>
      <c r="Q1845">
        <f>_xlfn.NORM.DIST(Table2[[#This Row],[Bias_WA]],AVERAGE(Table2[Bias_WA]),_xlfn.STDEV.P(Table2[Bias_WA]),FALSE)</f>
        <v>0.56815742133746028</v>
      </c>
      <c r="R1845">
        <f>ABS(Table2[[#This Row],[Bias_Arima]])</f>
        <v>2.7921549353420616E-2</v>
      </c>
      <c r="S1845">
        <f>ABS(Table2[[#This Row],[Bias_WA]])</f>
        <v>1</v>
      </c>
    </row>
    <row r="1846" spans="1:19" x14ac:dyDescent="0.2">
      <c r="A184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recreatie2021420231</v>
      </c>
      <c r="B1846" t="s">
        <v>36</v>
      </c>
      <c r="C1846" s="3">
        <v>44470</v>
      </c>
      <c r="D1846" s="3">
        <v>44927</v>
      </c>
      <c r="E1846">
        <v>5</v>
      </c>
      <c r="F1846">
        <v>3.2654841269841279</v>
      </c>
      <c r="G1846">
        <v>5.3</v>
      </c>
      <c r="H1846">
        <v>2.0345158730158719</v>
      </c>
      <c r="I1846">
        <v>38.387091943695687</v>
      </c>
      <c r="J1846">
        <v>-2.0345158730158719</v>
      </c>
      <c r="K1846">
        <f>_xlfn.NORM.DIST(Table2[[#This Row],[Bias_RF]],AVERAGE(Table2[Bias_RF]),_xlfn.STDEV.P(Table2[Bias_RF]),FALSE)</f>
        <v>9.2337972646263727E-2</v>
      </c>
      <c r="L1846">
        <f>VLOOKUP(Table2[[#This Row],[Key]],[1]!Table1[#Data],7,0)</f>
        <v>4.8731049227574399</v>
      </c>
      <c r="M1846">
        <f>VLOOKUP(Table2[[#This Row],[Key]],[1]!Table1[#Data],8,0)</f>
        <v>4.0999999999999996</v>
      </c>
      <c r="N1846">
        <f>Table2[[#This Row],[Auto Arima]]-Table2[[#This Row],[Actual]]</f>
        <v>-0.42689507724255993</v>
      </c>
      <c r="O1846">
        <f>_xlfn.NORM.DIST(Table2[[#This Row],[Bias_Arima]],AVERAGE(Table2[Bias_Arima]),_xlfn.STDEV.P(Table2[Bias_Arima]),FALSE)</f>
        <v>0.61870960502905448</v>
      </c>
      <c r="P1846">
        <f>Table2[[#This Row],[WA]]-Table2[[#This Row],[Actual]]</f>
        <v>-1.2000000000000002</v>
      </c>
      <c r="Q1846">
        <f>_xlfn.NORM.DIST(Table2[[#This Row],[Bias_WA]],AVERAGE(Table2[Bias_WA]),_xlfn.STDEV.P(Table2[Bias_WA]),FALSE)</f>
        <v>0.4191912066379514</v>
      </c>
      <c r="R1846">
        <f>ABS(Table2[[#This Row],[Bias_Arima]])</f>
        <v>0.42689507724255993</v>
      </c>
      <c r="S1846">
        <f>ABS(Table2[[#This Row],[Bias_WA]])</f>
        <v>1.2000000000000002</v>
      </c>
    </row>
    <row r="1847" spans="1:19" x14ac:dyDescent="0.2">
      <c r="A184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recreatie2021420232</v>
      </c>
      <c r="B1847" t="s">
        <v>36</v>
      </c>
      <c r="C1847" s="3">
        <v>44470</v>
      </c>
      <c r="D1847" s="3">
        <v>45017</v>
      </c>
      <c r="E1847">
        <v>6</v>
      </c>
      <c r="F1847">
        <v>3.1206746031746042</v>
      </c>
      <c r="G1847">
        <v>4.5</v>
      </c>
      <c r="H1847">
        <v>1.379325396825396</v>
      </c>
      <c r="I1847">
        <v>30.651675485008809</v>
      </c>
      <c r="J1847">
        <v>-1.379325396825396</v>
      </c>
      <c r="K1847">
        <f>_xlfn.NORM.DIST(Table2[[#This Row],[Bias_RF]],AVERAGE(Table2[Bias_RF]),_xlfn.STDEV.P(Table2[Bias_RF]),FALSE)</f>
        <v>0.33453152895602328</v>
      </c>
      <c r="L1847">
        <f>VLOOKUP(Table2[[#This Row],[Key]],[1]!Table1[#Data],7,0)</f>
        <v>3.5349066764813002</v>
      </c>
      <c r="M1847">
        <f>VLOOKUP(Table2[[#This Row],[Key]],[1]!Table1[#Data],8,0)</f>
        <v>3.5</v>
      </c>
      <c r="N1847">
        <f>Table2[[#This Row],[Auto Arima]]-Table2[[#This Row],[Actual]]</f>
        <v>-0.96509332351869981</v>
      </c>
      <c r="O1847">
        <f>_xlfn.NORM.DIST(Table2[[#This Row],[Bias_Arima]],AVERAGE(Table2[Bias_Arima]),_xlfn.STDEV.P(Table2[Bias_Arima]),FALSE)</f>
        <v>0.27140541135534857</v>
      </c>
      <c r="P1847">
        <f>Table2[[#This Row],[WA]]-Table2[[#This Row],[Actual]]</f>
        <v>-1</v>
      </c>
      <c r="Q1847">
        <f>_xlfn.NORM.DIST(Table2[[#This Row],[Bias_WA]],AVERAGE(Table2[Bias_WA]),_xlfn.STDEV.P(Table2[Bias_WA]),FALSE)</f>
        <v>0.56815742133746028</v>
      </c>
      <c r="R1847">
        <f>ABS(Table2[[#This Row],[Bias_Arima]])</f>
        <v>0.96509332351869981</v>
      </c>
      <c r="S1847">
        <f>ABS(Table2[[#This Row],[Bias_WA]])</f>
        <v>1</v>
      </c>
    </row>
    <row r="1848" spans="1:19" x14ac:dyDescent="0.2">
      <c r="A184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recreatie2021420233</v>
      </c>
      <c r="B1848" t="s">
        <v>36</v>
      </c>
      <c r="C1848" s="3">
        <v>44470</v>
      </c>
      <c r="D1848" s="3">
        <v>45108</v>
      </c>
      <c r="E1848">
        <v>7</v>
      </c>
      <c r="F1848">
        <v>3.1070928571428582</v>
      </c>
      <c r="G1848">
        <v>4.0999999999999996</v>
      </c>
      <c r="H1848">
        <v>0.99290714285714188</v>
      </c>
      <c r="I1848">
        <v>24.21724738675956</v>
      </c>
      <c r="J1848">
        <v>-0.99290714285714188</v>
      </c>
      <c r="K1848">
        <f>_xlfn.NORM.DIST(Table2[[#This Row],[Bias_RF]],AVERAGE(Table2[Bias_RF]),_xlfn.STDEV.P(Table2[Bias_RF]),FALSE)</f>
        <v>0.49061650799226625</v>
      </c>
      <c r="L1848">
        <f>VLOOKUP(Table2[[#This Row],[Key]],[1]!Table1[#Data],7,0)</f>
        <v>3.9349066764813001</v>
      </c>
      <c r="M1848">
        <f>VLOOKUP(Table2[[#This Row],[Key]],[1]!Table1[#Data],8,0)</f>
        <v>3.6</v>
      </c>
      <c r="N1848">
        <f>Table2[[#This Row],[Auto Arima]]-Table2[[#This Row],[Actual]]</f>
        <v>-0.16509332351869954</v>
      </c>
      <c r="O1848">
        <f>_xlfn.NORM.DIST(Table2[[#This Row],[Bias_Arima]],AVERAGE(Table2[Bias_Arima]),_xlfn.STDEV.P(Table2[Bias_Arima]),FALSE)</f>
        <v>0.68089067826542793</v>
      </c>
      <c r="P1848">
        <f>Table2[[#This Row],[WA]]-Table2[[#This Row],[Actual]]</f>
        <v>-0.49999999999999956</v>
      </c>
      <c r="Q1848">
        <f>_xlfn.NORM.DIST(Table2[[#This Row],[Bias_WA]],AVERAGE(Table2[Bias_WA]),_xlfn.STDEV.P(Table2[Bias_WA]),FALSE)</f>
        <v>0.69538607388356455</v>
      </c>
      <c r="R1848">
        <f>ABS(Table2[[#This Row],[Bias_Arima]])</f>
        <v>0.16509332351869954</v>
      </c>
      <c r="S1848">
        <f>ABS(Table2[[#This Row],[Bias_WA]])</f>
        <v>0.49999999999999956</v>
      </c>
    </row>
    <row r="1849" spans="1:19" x14ac:dyDescent="0.2">
      <c r="A184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recreatie2021420234</v>
      </c>
      <c r="B1849" t="s">
        <v>36</v>
      </c>
      <c r="C1849" s="3">
        <v>44470</v>
      </c>
      <c r="D1849" s="3">
        <v>45200</v>
      </c>
      <c r="E1849">
        <v>8</v>
      </c>
      <c r="F1849">
        <v>3.1206333333333331</v>
      </c>
      <c r="G1849">
        <v>4.5999999999999996</v>
      </c>
      <c r="H1849">
        <v>1.4793666666666661</v>
      </c>
      <c r="I1849">
        <v>32.16014492753623</v>
      </c>
      <c r="J1849">
        <v>-1.4793666666666661</v>
      </c>
      <c r="K1849">
        <f>_xlfn.NORM.DIST(Table2[[#This Row],[Bias_RF]],AVERAGE(Table2[Bias_RF]),_xlfn.STDEV.P(Table2[Bias_RF]),FALSE)</f>
        <v>0.28948301349348016</v>
      </c>
      <c r="L1849">
        <f>VLOOKUP(Table2[[#This Row],[Key]],[1]!Table1[#Data],7,0)</f>
        <v>4.6349066764813003</v>
      </c>
      <c r="M1849">
        <f>VLOOKUP(Table2[[#This Row],[Key]],[1]!Table1[#Data],8,0)</f>
        <v>4.2</v>
      </c>
      <c r="N1849">
        <f>Table2[[#This Row],[Auto Arima]]-Table2[[#This Row],[Actual]]</f>
        <v>3.4906676481300636E-2</v>
      </c>
      <c r="O1849">
        <f>_xlfn.NORM.DIST(Table2[[#This Row],[Bias_Arima]],AVERAGE(Table2[Bias_Arima]),_xlfn.STDEV.P(Table2[Bias_Arima]),FALSE)</f>
        <v>0.64035872761982504</v>
      </c>
      <c r="P1849">
        <f>Table2[[#This Row],[WA]]-Table2[[#This Row],[Actual]]</f>
        <v>-0.39999999999999947</v>
      </c>
      <c r="Q1849">
        <f>_xlfn.NORM.DIST(Table2[[#This Row],[Bias_WA]],AVERAGE(Table2[Bias_WA]),_xlfn.STDEV.P(Table2[Bias_WA]),FALSE)</f>
        <v>0.65800002201620422</v>
      </c>
      <c r="R1849">
        <f>ABS(Table2[[#This Row],[Bias_Arima]])</f>
        <v>3.4906676481300636E-2</v>
      </c>
      <c r="S1849">
        <f>ABS(Table2[[#This Row],[Bias_WA]])</f>
        <v>0.39999999999999947</v>
      </c>
    </row>
    <row r="1850" spans="1:19" x14ac:dyDescent="0.2">
      <c r="A185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recreatie2022120222</v>
      </c>
      <c r="B1850" t="s">
        <v>36</v>
      </c>
      <c r="C1850" s="3">
        <v>44562</v>
      </c>
      <c r="D1850" s="3">
        <v>44652</v>
      </c>
      <c r="E1850">
        <v>1</v>
      </c>
      <c r="F1850">
        <v>4.4629523809523803</v>
      </c>
      <c r="G1850">
        <v>5.0999999999999996</v>
      </c>
      <c r="H1850">
        <v>0.63704761904761931</v>
      </c>
      <c r="I1850">
        <v>12.491129785247439</v>
      </c>
      <c r="J1850">
        <v>-0.63704761904761931</v>
      </c>
      <c r="K1850">
        <f>_xlfn.NORM.DIST(Table2[[#This Row],[Bias_RF]],AVERAGE(Table2[Bias_RF]),_xlfn.STDEV.P(Table2[Bias_RF]),FALSE)</f>
        <v>0.54531926520191409</v>
      </c>
      <c r="L1850">
        <f>VLOOKUP(Table2[[#This Row],[Key]],[1]!Table1[#Data],7,0)</f>
        <v>4.1948579383881901</v>
      </c>
      <c r="M1850">
        <f>VLOOKUP(Table2[[#This Row],[Key]],[1]!Table1[#Data],8,0)</f>
        <v>3.5</v>
      </c>
      <c r="N1850">
        <f>Table2[[#This Row],[Auto Arima]]-Table2[[#This Row],[Actual]]</f>
        <v>-0.90514206161180955</v>
      </c>
      <c r="O1850">
        <f>_xlfn.NORM.DIST(Table2[[#This Row],[Bias_Arima]],AVERAGE(Table2[Bias_Arima]),_xlfn.STDEV.P(Table2[Bias_Arima]),FALSE)</f>
        <v>0.3101842802163195</v>
      </c>
      <c r="P1850">
        <f>Table2[[#This Row],[WA]]-Table2[[#This Row],[Actual]]</f>
        <v>-1.5999999999999996</v>
      </c>
      <c r="Q1850">
        <f>_xlfn.NORM.DIST(Table2[[#This Row],[Bias_WA]],AVERAGE(Table2[Bias_WA]),_xlfn.STDEV.P(Table2[Bias_WA]),FALSE)</f>
        <v>0.15562987052637658</v>
      </c>
      <c r="R1850">
        <f>ABS(Table2[[#This Row],[Bias_Arima]])</f>
        <v>0.90514206161180955</v>
      </c>
      <c r="S1850">
        <f>ABS(Table2[[#This Row],[Bias_WA]])</f>
        <v>1.5999999999999996</v>
      </c>
    </row>
    <row r="1851" spans="1:19" x14ac:dyDescent="0.2">
      <c r="A185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recreatie2022120223</v>
      </c>
      <c r="B1851" t="s">
        <v>36</v>
      </c>
      <c r="C1851" s="3">
        <v>44562</v>
      </c>
      <c r="D1851" s="3">
        <v>44743</v>
      </c>
      <c r="E1851">
        <v>2</v>
      </c>
      <c r="F1851">
        <v>4.4692023809523809</v>
      </c>
      <c r="G1851">
        <v>4.8</v>
      </c>
      <c r="H1851">
        <v>0.33079761904761901</v>
      </c>
      <c r="I1851">
        <v>6.8916170634920606</v>
      </c>
      <c r="J1851">
        <v>-0.33079761904761901</v>
      </c>
      <c r="K1851">
        <f>_xlfn.NORM.DIST(Table2[[#This Row],[Bias_RF]],AVERAGE(Table2[Bias_RF]),_xlfn.STDEV.P(Table2[Bias_RF]),FALSE)</f>
        <v>0.49412130398471388</v>
      </c>
      <c r="L1851">
        <f>VLOOKUP(Table2[[#This Row],[Key]],[1]!Table1[#Data],7,0)</f>
        <v>4.5948579383881896</v>
      </c>
      <c r="M1851">
        <f>VLOOKUP(Table2[[#This Row],[Key]],[1]!Table1[#Data],8,0)</f>
        <v>3.6</v>
      </c>
      <c r="N1851">
        <f>Table2[[#This Row],[Auto Arima]]-Table2[[#This Row],[Actual]]</f>
        <v>-0.20514206161181026</v>
      </c>
      <c r="O1851">
        <f>_xlfn.NORM.DIST(Table2[[#This Row],[Bias_Arima]],AVERAGE(Table2[Bias_Arima]),_xlfn.STDEV.P(Table2[Bias_Arima]),FALSE)</f>
        <v>0.67972486847840563</v>
      </c>
      <c r="P1851">
        <f>Table2[[#This Row],[WA]]-Table2[[#This Row],[Actual]]</f>
        <v>-1.1999999999999997</v>
      </c>
      <c r="Q1851">
        <f>_xlfn.NORM.DIST(Table2[[#This Row],[Bias_WA]],AVERAGE(Table2[Bias_WA]),_xlfn.STDEV.P(Table2[Bias_WA]),FALSE)</f>
        <v>0.41919120663795156</v>
      </c>
      <c r="R1851">
        <f>ABS(Table2[[#This Row],[Bias_Arima]])</f>
        <v>0.20514206161181026</v>
      </c>
      <c r="S1851">
        <f>ABS(Table2[[#This Row],[Bias_WA]])</f>
        <v>1.1999999999999997</v>
      </c>
    </row>
    <row r="1852" spans="1:19" x14ac:dyDescent="0.2">
      <c r="A185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recreatie2022120224</v>
      </c>
      <c r="B1852" t="s">
        <v>36</v>
      </c>
      <c r="C1852" s="3">
        <v>44562</v>
      </c>
      <c r="D1852" s="3">
        <v>44835</v>
      </c>
      <c r="E1852">
        <v>3</v>
      </c>
      <c r="F1852">
        <v>4.2621000000000002</v>
      </c>
      <c r="G1852">
        <v>5.2</v>
      </c>
      <c r="H1852">
        <v>0.93789999999999996</v>
      </c>
      <c r="I1852">
        <v>18.036538461538459</v>
      </c>
      <c r="J1852">
        <v>-0.93789999999999996</v>
      </c>
      <c r="K1852">
        <f>_xlfn.NORM.DIST(Table2[[#This Row],[Bias_RF]],AVERAGE(Table2[Bias_RF]),_xlfn.STDEV.P(Table2[Bias_RF]),FALSE)</f>
        <v>0.50647439028847163</v>
      </c>
      <c r="L1852">
        <f>VLOOKUP(Table2[[#This Row],[Key]],[1]!Table1[#Data],7,0)</f>
        <v>5.2948579383881897</v>
      </c>
      <c r="M1852">
        <f>VLOOKUP(Table2[[#This Row],[Key]],[1]!Table1[#Data],8,0)</f>
        <v>4.2</v>
      </c>
      <c r="N1852">
        <f>Table2[[#This Row],[Auto Arima]]-Table2[[#This Row],[Actual]]</f>
        <v>9.4857938388189567E-2</v>
      </c>
      <c r="O1852">
        <f>_xlfn.NORM.DIST(Table2[[#This Row],[Bias_Arima]],AVERAGE(Table2[Bias_Arima]),_xlfn.STDEV.P(Table2[Bias_Arima]),FALSE)</f>
        <v>0.61457517239991921</v>
      </c>
      <c r="P1852">
        <f>Table2[[#This Row],[WA]]-Table2[[#This Row],[Actual]]</f>
        <v>-1</v>
      </c>
      <c r="Q1852">
        <f>_xlfn.NORM.DIST(Table2[[#This Row],[Bias_WA]],AVERAGE(Table2[Bias_WA]),_xlfn.STDEV.P(Table2[Bias_WA]),FALSE)</f>
        <v>0.56815742133746028</v>
      </c>
      <c r="R1852">
        <f>ABS(Table2[[#This Row],[Bias_Arima]])</f>
        <v>9.4857938388189567E-2</v>
      </c>
      <c r="S1852">
        <f>ABS(Table2[[#This Row],[Bias_WA]])</f>
        <v>1</v>
      </c>
    </row>
    <row r="1853" spans="1:19" x14ac:dyDescent="0.2">
      <c r="A185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recreatie2022120231</v>
      </c>
      <c r="B1853" t="s">
        <v>36</v>
      </c>
      <c r="C1853" s="3">
        <v>44562</v>
      </c>
      <c r="D1853" s="3">
        <v>44927</v>
      </c>
      <c r="E1853">
        <v>4</v>
      </c>
      <c r="F1853">
        <v>3.2436063492063489</v>
      </c>
      <c r="G1853">
        <v>5.3</v>
      </c>
      <c r="H1853">
        <v>2.0563936507936509</v>
      </c>
      <c r="I1853">
        <v>38.799880203653792</v>
      </c>
      <c r="J1853">
        <v>-2.0563936507936509</v>
      </c>
      <c r="K1853">
        <f>_xlfn.NORM.DIST(Table2[[#This Row],[Bias_RF]],AVERAGE(Table2[Bias_RF]),_xlfn.STDEV.P(Table2[Bias_RF]),FALSE)</f>
        <v>8.7236566653163386E-2</v>
      </c>
      <c r="L1853">
        <f>VLOOKUP(Table2[[#This Row],[Key]],[1]!Table1[#Data],7,0)</f>
        <v>6.1234432516826596</v>
      </c>
      <c r="M1853">
        <f>VLOOKUP(Table2[[#This Row],[Key]],[1]!Table1[#Data],8,0)</f>
        <v>4.5999999999999996</v>
      </c>
      <c r="N1853">
        <f>Table2[[#This Row],[Auto Arima]]-Table2[[#This Row],[Actual]]</f>
        <v>0.82344325168265975</v>
      </c>
      <c r="O1853">
        <f>_xlfn.NORM.DIST(Table2[[#This Row],[Bias_Arima]],AVERAGE(Table2[Bias_Arima]),_xlfn.STDEV.P(Table2[Bias_Arima]),FALSE)</f>
        <v>0.16152124518949471</v>
      </c>
      <c r="P1853">
        <f>Table2[[#This Row],[WA]]-Table2[[#This Row],[Actual]]</f>
        <v>-0.70000000000000018</v>
      </c>
      <c r="Q1853">
        <f>_xlfn.NORM.DIST(Table2[[#This Row],[Bias_WA]],AVERAGE(Table2[Bias_WA]),_xlfn.STDEV.P(Table2[Bias_WA]),FALSE)</f>
        <v>0.70578855065157498</v>
      </c>
      <c r="R1853">
        <f>ABS(Table2[[#This Row],[Bias_Arima]])</f>
        <v>0.82344325168265975</v>
      </c>
      <c r="S1853">
        <f>ABS(Table2[[#This Row],[Bias_WA]])</f>
        <v>0.70000000000000018</v>
      </c>
    </row>
    <row r="1854" spans="1:19" x14ac:dyDescent="0.2">
      <c r="A185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recreatie2022120232</v>
      </c>
      <c r="B1854" t="s">
        <v>36</v>
      </c>
      <c r="C1854" s="3">
        <v>44562</v>
      </c>
      <c r="D1854" s="3">
        <v>45017</v>
      </c>
      <c r="E1854">
        <v>5</v>
      </c>
      <c r="F1854">
        <v>3.1107908730158731</v>
      </c>
      <c r="G1854">
        <v>4.5</v>
      </c>
      <c r="H1854">
        <v>1.3892091269841269</v>
      </c>
      <c r="I1854">
        <v>30.871313932980598</v>
      </c>
      <c r="J1854">
        <v>-1.3892091269841269</v>
      </c>
      <c r="K1854">
        <f>_xlfn.NORM.DIST(Table2[[#This Row],[Bias_RF]],AVERAGE(Table2[Bias_RF]),_xlfn.STDEV.P(Table2[Bias_RF]),FALSE)</f>
        <v>0.33006011054541323</v>
      </c>
      <c r="L1854">
        <f>VLOOKUP(Table2[[#This Row],[Key]],[1]!Table1[#Data],7,0)</f>
        <v>3.4521685490921898</v>
      </c>
      <c r="M1854">
        <f>VLOOKUP(Table2[[#This Row],[Key]],[1]!Table1[#Data],8,0)</f>
        <v>3.5</v>
      </c>
      <c r="N1854">
        <f>Table2[[#This Row],[Auto Arima]]-Table2[[#This Row],[Actual]]</f>
        <v>-1.0478314509078102</v>
      </c>
      <c r="O1854">
        <f>_xlfn.NORM.DIST(Table2[[#This Row],[Bias_Arima]],AVERAGE(Table2[Bias_Arima]),_xlfn.STDEV.P(Table2[Bias_Arima]),FALSE)</f>
        <v>0.22187236477968231</v>
      </c>
      <c r="P1854">
        <f>Table2[[#This Row],[WA]]-Table2[[#This Row],[Actual]]</f>
        <v>-1</v>
      </c>
      <c r="Q1854">
        <f>_xlfn.NORM.DIST(Table2[[#This Row],[Bias_WA]],AVERAGE(Table2[Bias_WA]),_xlfn.STDEV.P(Table2[Bias_WA]),FALSE)</f>
        <v>0.56815742133746028</v>
      </c>
      <c r="R1854">
        <f>ABS(Table2[[#This Row],[Bias_Arima]])</f>
        <v>1.0478314509078102</v>
      </c>
      <c r="S1854">
        <f>ABS(Table2[[#This Row],[Bias_WA]])</f>
        <v>1</v>
      </c>
    </row>
    <row r="1855" spans="1:19" x14ac:dyDescent="0.2">
      <c r="A185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recreatie2022120233</v>
      </c>
      <c r="B1855" t="s">
        <v>36</v>
      </c>
      <c r="C1855" s="3">
        <v>44562</v>
      </c>
      <c r="D1855" s="3">
        <v>45108</v>
      </c>
      <c r="E1855">
        <v>6</v>
      </c>
      <c r="F1855">
        <v>3.10819246031746</v>
      </c>
      <c r="G1855">
        <v>4.0999999999999996</v>
      </c>
      <c r="H1855">
        <v>0.99180753968253921</v>
      </c>
      <c r="I1855">
        <v>24.190427797135101</v>
      </c>
      <c r="J1855">
        <v>-0.99180753968253921</v>
      </c>
      <c r="K1855">
        <f>_xlfn.NORM.DIST(Table2[[#This Row],[Bias_RF]],AVERAGE(Table2[Bias_RF]),_xlfn.STDEV.P(Table2[Bias_RF]),FALSE)</f>
        <v>0.49095579977755915</v>
      </c>
      <c r="L1855">
        <f>VLOOKUP(Table2[[#This Row],[Key]],[1]!Table1[#Data],7,0)</f>
        <v>3.8521685490921902</v>
      </c>
      <c r="M1855">
        <f>VLOOKUP(Table2[[#This Row],[Key]],[1]!Table1[#Data],8,0)</f>
        <v>3.6</v>
      </c>
      <c r="N1855">
        <f>Table2[[#This Row],[Auto Arima]]-Table2[[#This Row],[Actual]]</f>
        <v>-0.24783145090780945</v>
      </c>
      <c r="O1855">
        <f>_xlfn.NORM.DIST(Table2[[#This Row],[Bias_Arima]],AVERAGE(Table2[Bias_Arima]),_xlfn.STDEV.P(Table2[Bias_Arima]),FALSE)</f>
        <v>0.67500270272235929</v>
      </c>
      <c r="P1855">
        <f>Table2[[#This Row],[WA]]-Table2[[#This Row],[Actual]]</f>
        <v>-0.49999999999999956</v>
      </c>
      <c r="Q1855">
        <f>_xlfn.NORM.DIST(Table2[[#This Row],[Bias_WA]],AVERAGE(Table2[Bias_WA]),_xlfn.STDEV.P(Table2[Bias_WA]),FALSE)</f>
        <v>0.69538607388356455</v>
      </c>
      <c r="R1855">
        <f>ABS(Table2[[#This Row],[Bias_Arima]])</f>
        <v>0.24783145090780945</v>
      </c>
      <c r="S1855">
        <f>ABS(Table2[[#This Row],[Bias_WA]])</f>
        <v>0.49999999999999956</v>
      </c>
    </row>
    <row r="1856" spans="1:19" x14ac:dyDescent="0.2">
      <c r="A185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recreatie2022120234</v>
      </c>
      <c r="B1856" t="s">
        <v>36</v>
      </c>
      <c r="C1856" s="3">
        <v>44562</v>
      </c>
      <c r="D1856" s="3">
        <v>45200</v>
      </c>
      <c r="E1856">
        <v>7</v>
      </c>
      <c r="F1856">
        <v>3.1086757936507938</v>
      </c>
      <c r="G1856">
        <v>4.5999999999999996</v>
      </c>
      <c r="H1856">
        <v>1.491324206349206</v>
      </c>
      <c r="I1856">
        <v>32.420091442374037</v>
      </c>
      <c r="J1856">
        <v>-1.491324206349206</v>
      </c>
      <c r="K1856">
        <f>_xlfn.NORM.DIST(Table2[[#This Row],[Bias_RF]],AVERAGE(Table2[Bias_RF]),_xlfn.STDEV.P(Table2[Bias_RF]),FALSE)</f>
        <v>0.28416556201917698</v>
      </c>
      <c r="L1856">
        <f>VLOOKUP(Table2[[#This Row],[Key]],[1]!Table1[#Data],7,0)</f>
        <v>4.5521685490921904</v>
      </c>
      <c r="M1856">
        <f>VLOOKUP(Table2[[#This Row],[Key]],[1]!Table1[#Data],8,0)</f>
        <v>4.2</v>
      </c>
      <c r="N1856">
        <f>Table2[[#This Row],[Auto Arima]]-Table2[[#This Row],[Actual]]</f>
        <v>-4.783145090780927E-2</v>
      </c>
      <c r="O1856">
        <f>_xlfn.NORM.DIST(Table2[[#This Row],[Bias_Arima]],AVERAGE(Table2[Bias_Arima]),_xlfn.STDEV.P(Table2[Bias_Arima]),FALSE)</f>
        <v>0.6661734339279729</v>
      </c>
      <c r="P1856">
        <f>Table2[[#This Row],[WA]]-Table2[[#This Row],[Actual]]</f>
        <v>-0.39999999999999947</v>
      </c>
      <c r="Q1856">
        <f>_xlfn.NORM.DIST(Table2[[#This Row],[Bias_WA]],AVERAGE(Table2[Bias_WA]),_xlfn.STDEV.P(Table2[Bias_WA]),FALSE)</f>
        <v>0.65800002201620422</v>
      </c>
      <c r="R1856">
        <f>ABS(Table2[[#This Row],[Bias_Arima]])</f>
        <v>4.783145090780927E-2</v>
      </c>
      <c r="S1856">
        <f>ABS(Table2[[#This Row],[Bias_WA]])</f>
        <v>0.39999999999999947</v>
      </c>
    </row>
    <row r="1857" spans="1:19" x14ac:dyDescent="0.2">
      <c r="A185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recreatie2022120241</v>
      </c>
      <c r="B1857" t="s">
        <v>36</v>
      </c>
      <c r="C1857" s="3">
        <v>44562</v>
      </c>
      <c r="D1857" s="3">
        <v>45292</v>
      </c>
      <c r="E1857">
        <v>8</v>
      </c>
      <c r="F1857">
        <v>3.101842460317461</v>
      </c>
      <c r="G1857">
        <v>4.9000000000000004</v>
      </c>
      <c r="H1857">
        <v>1.79815753968254</v>
      </c>
      <c r="I1857">
        <v>36.697092646582441</v>
      </c>
      <c r="J1857">
        <v>-1.79815753968254</v>
      </c>
      <c r="K1857">
        <f>_xlfn.NORM.DIST(Table2[[#This Row],[Bias_RF]],AVERAGE(Table2[Bias_RF]),_xlfn.STDEV.P(Table2[Bias_RF]),FALSE)</f>
        <v>0.16115761820123595</v>
      </c>
      <c r="L1857">
        <f>VLOOKUP(Table2[[#This Row],[Key]],[1]!Table1[#Data],7,0)</f>
        <v>5.3943197714612197</v>
      </c>
      <c r="M1857">
        <f>VLOOKUP(Table2[[#This Row],[Key]],[1]!Table1[#Data],8,0)</f>
        <v>4.5999999999999996</v>
      </c>
      <c r="N1857">
        <f>Table2[[#This Row],[Auto Arima]]-Table2[[#This Row],[Actual]]</f>
        <v>0.4943197714612193</v>
      </c>
      <c r="O1857">
        <f>_xlfn.NORM.DIST(Table2[[#This Row],[Bias_Arima]],AVERAGE(Table2[Bias_Arima]),_xlfn.STDEV.P(Table2[Bias_Arima]),FALSE)</f>
        <v>0.35773161749347354</v>
      </c>
      <c r="P1857">
        <f>Table2[[#This Row],[WA]]-Table2[[#This Row],[Actual]]</f>
        <v>-0.30000000000000071</v>
      </c>
      <c r="Q1857">
        <f>_xlfn.NORM.DIST(Table2[[#This Row],[Bias_WA]],AVERAGE(Table2[Bias_WA]),_xlfn.STDEV.P(Table2[Bias_WA]),FALSE)</f>
        <v>0.60308053753004276</v>
      </c>
      <c r="R1857">
        <f>ABS(Table2[[#This Row],[Bias_Arima]])</f>
        <v>0.4943197714612193</v>
      </c>
      <c r="S1857">
        <f>ABS(Table2[[#This Row],[Bias_WA]])</f>
        <v>0.30000000000000071</v>
      </c>
    </row>
    <row r="1858" spans="1:19" x14ac:dyDescent="0.2">
      <c r="A185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recreatie2022220223</v>
      </c>
      <c r="B1858" t="s">
        <v>36</v>
      </c>
      <c r="C1858" s="3">
        <v>44652</v>
      </c>
      <c r="D1858" s="3">
        <v>44743</v>
      </c>
      <c r="E1858">
        <v>1</v>
      </c>
      <c r="F1858">
        <v>4.8616095238095234</v>
      </c>
      <c r="G1858">
        <v>4.8</v>
      </c>
      <c r="H1858">
        <v>6.1609523809523559E-2</v>
      </c>
      <c r="I1858">
        <v>1.283531746031741</v>
      </c>
      <c r="J1858">
        <v>6.1609523809523559E-2</v>
      </c>
      <c r="K1858">
        <f>_xlfn.NORM.DIST(Table2[[#This Row],[Bias_RF]],AVERAGE(Table2[Bias_RF]),_xlfn.STDEV.P(Table2[Bias_RF]),FALSE)</f>
        <v>0.33702428531978057</v>
      </c>
      <c r="L1858">
        <f>VLOOKUP(Table2[[#This Row],[Key]],[1]!Table1[#Data],7,0)</f>
        <v>5.0348490752513397</v>
      </c>
      <c r="M1858">
        <f>VLOOKUP(Table2[[#This Row],[Key]],[1]!Table1[#Data],8,0)</f>
        <v>3.6</v>
      </c>
      <c r="N1858">
        <f>Table2[[#This Row],[Auto Arima]]-Table2[[#This Row],[Actual]]</f>
        <v>0.23484907525133991</v>
      </c>
      <c r="O1858">
        <f>_xlfn.NORM.DIST(Table2[[#This Row],[Bias_Arima]],AVERAGE(Table2[Bias_Arima]),_xlfn.STDEV.P(Table2[Bias_Arima]),FALSE)</f>
        <v>0.53603272465607554</v>
      </c>
      <c r="P1858">
        <f>Table2[[#This Row],[WA]]-Table2[[#This Row],[Actual]]</f>
        <v>-1.1999999999999997</v>
      </c>
      <c r="Q1858">
        <f>_xlfn.NORM.DIST(Table2[[#This Row],[Bias_WA]],AVERAGE(Table2[Bias_WA]),_xlfn.STDEV.P(Table2[Bias_WA]),FALSE)</f>
        <v>0.41919120663795156</v>
      </c>
      <c r="R1858">
        <f>ABS(Table2[[#This Row],[Bias_Arima]])</f>
        <v>0.23484907525133991</v>
      </c>
      <c r="S1858">
        <f>ABS(Table2[[#This Row],[Bias_WA]])</f>
        <v>1.1999999999999997</v>
      </c>
    </row>
    <row r="1859" spans="1:19" x14ac:dyDescent="0.2">
      <c r="A185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recreatie2022220224</v>
      </c>
      <c r="B1859" t="s">
        <v>36</v>
      </c>
      <c r="C1859" s="3">
        <v>44652</v>
      </c>
      <c r="D1859" s="3">
        <v>44835</v>
      </c>
      <c r="E1859">
        <v>2</v>
      </c>
      <c r="F1859">
        <v>4.6972499999999986</v>
      </c>
      <c r="G1859">
        <v>5.2</v>
      </c>
      <c r="H1859">
        <v>0.5027500000000007</v>
      </c>
      <c r="I1859">
        <v>9.6682692307692442</v>
      </c>
      <c r="J1859">
        <v>-0.5027500000000007</v>
      </c>
      <c r="K1859">
        <f>_xlfn.NORM.DIST(Table2[[#This Row],[Bias_RF]],AVERAGE(Table2[Bias_RF]),_xlfn.STDEV.P(Table2[Bias_RF]),FALSE)</f>
        <v>0.53364232679138923</v>
      </c>
      <c r="L1859">
        <f>VLOOKUP(Table2[[#This Row],[Key]],[1]!Table1[#Data],7,0)</f>
        <v>5.6571606448600997</v>
      </c>
      <c r="M1859">
        <f>VLOOKUP(Table2[[#This Row],[Key]],[1]!Table1[#Data],8,0)</f>
        <v>4.2</v>
      </c>
      <c r="N1859">
        <f>Table2[[#This Row],[Auto Arima]]-Table2[[#This Row],[Actual]]</f>
        <v>0.45716064486009955</v>
      </c>
      <c r="O1859">
        <f>_xlfn.NORM.DIST(Table2[[#This Row],[Bias_Arima]],AVERAGE(Table2[Bias_Arima]),_xlfn.STDEV.P(Table2[Bias_Arima]),FALSE)</f>
        <v>0.38365060512422888</v>
      </c>
      <c r="P1859">
        <f>Table2[[#This Row],[WA]]-Table2[[#This Row],[Actual]]</f>
        <v>-1</v>
      </c>
      <c r="Q1859">
        <f>_xlfn.NORM.DIST(Table2[[#This Row],[Bias_WA]],AVERAGE(Table2[Bias_WA]),_xlfn.STDEV.P(Table2[Bias_WA]),FALSE)</f>
        <v>0.56815742133746028</v>
      </c>
      <c r="R1859">
        <f>ABS(Table2[[#This Row],[Bias_Arima]])</f>
        <v>0.45716064486009955</v>
      </c>
      <c r="S1859">
        <f>ABS(Table2[[#This Row],[Bias_WA]])</f>
        <v>1</v>
      </c>
    </row>
    <row r="1860" spans="1:19" x14ac:dyDescent="0.2">
      <c r="A186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recreatie2022220231</v>
      </c>
      <c r="B1860" t="s">
        <v>36</v>
      </c>
      <c r="C1860" s="3">
        <v>44652</v>
      </c>
      <c r="D1860" s="3">
        <v>44927</v>
      </c>
      <c r="E1860">
        <v>3</v>
      </c>
      <c r="F1860">
        <v>3.3216932539682542</v>
      </c>
      <c r="G1860">
        <v>5.3</v>
      </c>
      <c r="H1860">
        <v>1.9783067460317461</v>
      </c>
      <c r="I1860">
        <v>37.326542377957473</v>
      </c>
      <c r="J1860">
        <v>-1.9783067460317461</v>
      </c>
      <c r="K1860">
        <f>_xlfn.NORM.DIST(Table2[[#This Row],[Bias_RF]],AVERAGE(Table2[Bias_RF]),_xlfn.STDEV.P(Table2[Bias_RF]),FALSE)</f>
        <v>0.10641712979326097</v>
      </c>
      <c r="L1860">
        <f>VLOOKUP(Table2[[#This Row],[Key]],[1]!Table1[#Data],7,0)</f>
        <v>5.8999795723670196</v>
      </c>
      <c r="M1860">
        <f>VLOOKUP(Table2[[#This Row],[Key]],[1]!Table1[#Data],8,0)</f>
        <v>4.5999999999999996</v>
      </c>
      <c r="N1860">
        <f>Table2[[#This Row],[Auto Arima]]-Table2[[#This Row],[Actual]]</f>
        <v>0.59997957236701982</v>
      </c>
      <c r="O1860">
        <f>_xlfn.NORM.DIST(Table2[[#This Row],[Bias_Arima]],AVERAGE(Table2[Bias_Arima]),_xlfn.STDEV.P(Table2[Bias_Arima]),FALSE)</f>
        <v>0.28683469731232358</v>
      </c>
      <c r="P1860">
        <f>Table2[[#This Row],[WA]]-Table2[[#This Row],[Actual]]</f>
        <v>-0.70000000000000018</v>
      </c>
      <c r="Q1860">
        <f>_xlfn.NORM.DIST(Table2[[#This Row],[Bias_WA]],AVERAGE(Table2[Bias_WA]),_xlfn.STDEV.P(Table2[Bias_WA]),FALSE)</f>
        <v>0.70578855065157498</v>
      </c>
      <c r="R1860">
        <f>ABS(Table2[[#This Row],[Bias_Arima]])</f>
        <v>0.59997957236701982</v>
      </c>
      <c r="S1860">
        <f>ABS(Table2[[#This Row],[Bias_WA]])</f>
        <v>0.70000000000000018</v>
      </c>
    </row>
    <row r="1861" spans="1:19" x14ac:dyDescent="0.2">
      <c r="A186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recreatie2022220232</v>
      </c>
      <c r="B1861" t="s">
        <v>36</v>
      </c>
      <c r="C1861" s="3">
        <v>44652</v>
      </c>
      <c r="D1861" s="3">
        <v>45017</v>
      </c>
      <c r="E1861">
        <v>4</v>
      </c>
      <c r="F1861">
        <v>3.139851587301588</v>
      </c>
      <c r="G1861">
        <v>4.5</v>
      </c>
      <c r="H1861">
        <v>1.360148412698412</v>
      </c>
      <c r="I1861">
        <v>30.225520282186931</v>
      </c>
      <c r="J1861">
        <v>-1.360148412698412</v>
      </c>
      <c r="K1861">
        <f>_xlfn.NORM.DIST(Table2[[#This Row],[Bias_RF]],AVERAGE(Table2[Bias_RF]),_xlfn.STDEV.P(Table2[Bias_RF]),FALSE)</f>
        <v>0.34320190144108087</v>
      </c>
      <c r="L1861">
        <f>VLOOKUP(Table2[[#This Row],[Key]],[1]!Table1[#Data],7,0)</f>
        <v>3.4267827043216101</v>
      </c>
      <c r="M1861">
        <f>VLOOKUP(Table2[[#This Row],[Key]],[1]!Table1[#Data],8,0)</f>
        <v>4.1333333333333302</v>
      </c>
      <c r="N1861">
        <f>Table2[[#This Row],[Auto Arima]]-Table2[[#This Row],[Actual]]</f>
        <v>-1.0732172956783899</v>
      </c>
      <c r="O1861">
        <f>_xlfn.NORM.DIST(Table2[[#This Row],[Bias_Arima]],AVERAGE(Table2[Bias_Arima]),_xlfn.STDEV.P(Table2[Bias_Arima]),FALSE)</f>
        <v>0.20773767915687524</v>
      </c>
      <c r="P1861">
        <f>Table2[[#This Row],[WA]]-Table2[[#This Row],[Actual]]</f>
        <v>-0.3666666666666698</v>
      </c>
      <c r="Q1861">
        <f>_xlfn.NORM.DIST(Table2[[#This Row],[Bias_WA]],AVERAGE(Table2[Bias_WA]),_xlfn.STDEV.P(Table2[Bias_WA]),FALSE)</f>
        <v>0.6414281109017782</v>
      </c>
      <c r="R1861">
        <f>ABS(Table2[[#This Row],[Bias_Arima]])</f>
        <v>1.0732172956783899</v>
      </c>
      <c r="S1861">
        <f>ABS(Table2[[#This Row],[Bias_WA]])</f>
        <v>0.3666666666666698</v>
      </c>
    </row>
    <row r="1862" spans="1:19" x14ac:dyDescent="0.2">
      <c r="A186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recreatie2022220233</v>
      </c>
      <c r="B1862" t="s">
        <v>36</v>
      </c>
      <c r="C1862" s="3">
        <v>44652</v>
      </c>
      <c r="D1862" s="3">
        <v>45108</v>
      </c>
      <c r="E1862">
        <v>5</v>
      </c>
      <c r="F1862">
        <v>3.1094841269841269</v>
      </c>
      <c r="G1862">
        <v>4.0999999999999996</v>
      </c>
      <c r="H1862">
        <v>0.99051587301587274</v>
      </c>
      <c r="I1862">
        <v>24.158923732094461</v>
      </c>
      <c r="J1862">
        <v>-0.99051587301587274</v>
      </c>
      <c r="K1862">
        <f>_xlfn.NORM.DIST(Table2[[#This Row],[Bias_RF]],AVERAGE(Table2[Bias_RF]),_xlfn.STDEV.P(Table2[Bias_RF]),FALSE)</f>
        <v>0.49135323527756597</v>
      </c>
      <c r="L1862">
        <f>VLOOKUP(Table2[[#This Row],[Key]],[1]!Table1[#Data],7,0)</f>
        <v>3.7230002319605302</v>
      </c>
      <c r="M1862">
        <f>VLOOKUP(Table2[[#This Row],[Key]],[1]!Table1[#Data],8,0)</f>
        <v>3.6</v>
      </c>
      <c r="N1862">
        <f>Table2[[#This Row],[Auto Arima]]-Table2[[#This Row],[Actual]]</f>
        <v>-0.37699976803946944</v>
      </c>
      <c r="O1862">
        <f>_xlfn.NORM.DIST(Table2[[#This Row],[Bias_Arima]],AVERAGE(Table2[Bias_Arima]),_xlfn.STDEV.P(Table2[Bias_Arima]),FALSE)</f>
        <v>0.63988490219200456</v>
      </c>
      <c r="P1862">
        <f>Table2[[#This Row],[WA]]-Table2[[#This Row],[Actual]]</f>
        <v>-0.49999999999999956</v>
      </c>
      <c r="Q1862">
        <f>_xlfn.NORM.DIST(Table2[[#This Row],[Bias_WA]],AVERAGE(Table2[Bias_WA]),_xlfn.STDEV.P(Table2[Bias_WA]),FALSE)</f>
        <v>0.69538607388356455</v>
      </c>
      <c r="R1862">
        <f>ABS(Table2[[#This Row],[Bias_Arima]])</f>
        <v>0.37699976803946944</v>
      </c>
      <c r="S1862">
        <f>ABS(Table2[[#This Row],[Bias_WA]])</f>
        <v>0.49999999999999956</v>
      </c>
    </row>
    <row r="1863" spans="1:19" x14ac:dyDescent="0.2">
      <c r="A186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recreatie2022220234</v>
      </c>
      <c r="B1863" t="s">
        <v>36</v>
      </c>
      <c r="C1863" s="3">
        <v>44652</v>
      </c>
      <c r="D1863" s="3">
        <v>45200</v>
      </c>
      <c r="E1863">
        <v>6</v>
      </c>
      <c r="F1863">
        <v>3.1095007936507941</v>
      </c>
      <c r="G1863">
        <v>4.5999999999999996</v>
      </c>
      <c r="H1863">
        <v>1.490499206349206</v>
      </c>
      <c r="I1863">
        <v>32.402156659765339</v>
      </c>
      <c r="J1863">
        <v>-1.490499206349206</v>
      </c>
      <c r="K1863">
        <f>_xlfn.NORM.DIST(Table2[[#This Row],[Bias_RF]],AVERAGE(Table2[Bias_RF]),_xlfn.STDEV.P(Table2[Bias_RF]),FALSE)</f>
        <v>0.28453172017676404</v>
      </c>
      <c r="L1863">
        <f>VLOOKUP(Table2[[#This Row],[Key]],[1]!Table1[#Data],7,0)</f>
        <v>4.4056667237358296</v>
      </c>
      <c r="M1863">
        <f>VLOOKUP(Table2[[#This Row],[Key]],[1]!Table1[#Data],8,0)</f>
        <v>4.2</v>
      </c>
      <c r="N1863">
        <f>Table2[[#This Row],[Auto Arima]]-Table2[[#This Row],[Actual]]</f>
        <v>-0.19433327626417007</v>
      </c>
      <c r="O1863">
        <f>_xlfn.NORM.DIST(Table2[[#This Row],[Bias_Arima]],AVERAGE(Table2[Bias_Arima]),_xlfn.STDEV.P(Table2[Bias_Arima]),FALSE)</f>
        <v>0.68035244554829966</v>
      </c>
      <c r="P1863">
        <f>Table2[[#This Row],[WA]]-Table2[[#This Row],[Actual]]</f>
        <v>-0.39999999999999947</v>
      </c>
      <c r="Q1863">
        <f>_xlfn.NORM.DIST(Table2[[#This Row],[Bias_WA]],AVERAGE(Table2[Bias_WA]),_xlfn.STDEV.P(Table2[Bias_WA]),FALSE)</f>
        <v>0.65800002201620422</v>
      </c>
      <c r="R1863">
        <f>ABS(Table2[[#This Row],[Bias_Arima]])</f>
        <v>0.19433327626417007</v>
      </c>
      <c r="S1863">
        <f>ABS(Table2[[#This Row],[Bias_WA]])</f>
        <v>0.39999999999999947</v>
      </c>
    </row>
    <row r="1864" spans="1:19" x14ac:dyDescent="0.2">
      <c r="A1864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recreatie2022220241</v>
      </c>
      <c r="B1864" t="s">
        <v>36</v>
      </c>
      <c r="C1864" s="3">
        <v>44652</v>
      </c>
      <c r="D1864" s="3">
        <v>45292</v>
      </c>
      <c r="E1864">
        <v>7</v>
      </c>
      <c r="F1864">
        <v>3.103167460317461</v>
      </c>
      <c r="G1864">
        <v>4.9000000000000004</v>
      </c>
      <c r="H1864">
        <v>1.79683253968254</v>
      </c>
      <c r="I1864">
        <v>36.670051830255908</v>
      </c>
      <c r="J1864">
        <v>-1.79683253968254</v>
      </c>
      <c r="K1864">
        <f>_xlfn.NORM.DIST(Table2[[#This Row],[Bias_RF]],AVERAGE(Table2[Bias_RF]),_xlfn.STDEV.P(Table2[Bias_RF]),FALSE)</f>
        <v>0.16161396218960569</v>
      </c>
      <c r="L1864">
        <f>VLOOKUP(Table2[[#This Row],[Key]],[1]!Table1[#Data],7,0)</f>
        <v>5.13623644030063</v>
      </c>
      <c r="M1864">
        <f>VLOOKUP(Table2[[#This Row],[Key]],[1]!Table1[#Data],8,0)</f>
        <v>4.5999999999999996</v>
      </c>
      <c r="N1864">
        <f>Table2[[#This Row],[Auto Arima]]-Table2[[#This Row],[Actual]]</f>
        <v>0.23623644030062962</v>
      </c>
      <c r="O1864">
        <f>_xlfn.NORM.DIST(Table2[[#This Row],[Bias_Arima]],AVERAGE(Table2[Bias_Arima]),_xlfn.STDEV.P(Table2[Bias_Arima]),FALSE)</f>
        <v>0.53515391861258621</v>
      </c>
      <c r="P1864">
        <f>Table2[[#This Row],[WA]]-Table2[[#This Row],[Actual]]</f>
        <v>-0.30000000000000071</v>
      </c>
      <c r="Q1864">
        <f>_xlfn.NORM.DIST(Table2[[#This Row],[Bias_WA]],AVERAGE(Table2[Bias_WA]),_xlfn.STDEV.P(Table2[Bias_WA]),FALSE)</f>
        <v>0.60308053753004276</v>
      </c>
      <c r="R1864">
        <f>ABS(Table2[[#This Row],[Bias_Arima]])</f>
        <v>0.23623644030062962</v>
      </c>
      <c r="S1864">
        <f>ABS(Table2[[#This Row],[Bias_WA]])</f>
        <v>0.30000000000000071</v>
      </c>
    </row>
    <row r="1865" spans="1:19" x14ac:dyDescent="0.2">
      <c r="A1865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recreatie2022220242</v>
      </c>
      <c r="B1865" t="s">
        <v>36</v>
      </c>
      <c r="C1865" s="3">
        <v>44652</v>
      </c>
      <c r="D1865" s="3">
        <v>45383</v>
      </c>
      <c r="E1865">
        <v>8</v>
      </c>
      <c r="F1865">
        <v>3.103167460317461</v>
      </c>
      <c r="G1865">
        <v>4.5</v>
      </c>
      <c r="H1865">
        <v>1.396832539682539</v>
      </c>
      <c r="I1865">
        <v>31.040723104056429</v>
      </c>
      <c r="J1865">
        <v>-1.396832539682539</v>
      </c>
      <c r="K1865">
        <f>_xlfn.NORM.DIST(Table2[[#This Row],[Bias_RF]],AVERAGE(Table2[Bias_RF]),_xlfn.STDEV.P(Table2[Bias_RF]),FALSE)</f>
        <v>0.32661137882451863</v>
      </c>
      <c r="L1865">
        <f>VLOOKUP(Table2[[#This Row],[Key]],[1]!Table1[#Data],7,0)</f>
        <v>3.3213790123062301</v>
      </c>
      <c r="M1865">
        <f>VLOOKUP(Table2[[#This Row],[Key]],[1]!Table1[#Data],8,0)</f>
        <v>4.1333333333333302</v>
      </c>
      <c r="N1865">
        <f>Table2[[#This Row],[Auto Arima]]-Table2[[#This Row],[Actual]]</f>
        <v>-1.1786209876937699</v>
      </c>
      <c r="O1865">
        <f>_xlfn.NORM.DIST(Table2[[#This Row],[Bias_Arima]],AVERAGE(Table2[Bias_Arima]),_xlfn.STDEV.P(Table2[Bias_Arima]),FALSE)</f>
        <v>0.1549157370149255</v>
      </c>
      <c r="P1865">
        <f>Table2[[#This Row],[WA]]-Table2[[#This Row],[Actual]]</f>
        <v>-0.3666666666666698</v>
      </c>
      <c r="Q1865">
        <f>_xlfn.NORM.DIST(Table2[[#This Row],[Bias_WA]],AVERAGE(Table2[Bias_WA]),_xlfn.STDEV.P(Table2[Bias_WA]),FALSE)</f>
        <v>0.6414281109017782</v>
      </c>
      <c r="R1865">
        <f>ABS(Table2[[#This Row],[Bias_Arima]])</f>
        <v>1.1786209876937699</v>
      </c>
      <c r="S1865">
        <f>ABS(Table2[[#This Row],[Bias_WA]])</f>
        <v>0.3666666666666698</v>
      </c>
    </row>
    <row r="1866" spans="1:19" x14ac:dyDescent="0.2">
      <c r="A1866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recreatie2022320224</v>
      </c>
      <c r="B1866" t="s">
        <v>36</v>
      </c>
      <c r="C1866" s="3">
        <v>44743</v>
      </c>
      <c r="D1866" s="3">
        <v>44835</v>
      </c>
      <c r="E1866">
        <v>1</v>
      </c>
      <c r="F1866">
        <v>4.8227892857142836</v>
      </c>
      <c r="G1866">
        <v>5.2</v>
      </c>
      <c r="H1866">
        <v>0.37721071428571568</v>
      </c>
      <c r="I1866">
        <v>7.2540521978022259</v>
      </c>
      <c r="J1866">
        <v>-0.37721071428571568</v>
      </c>
      <c r="K1866">
        <f>_xlfn.NORM.DIST(Table2[[#This Row],[Bias_RF]],AVERAGE(Table2[Bias_RF]),_xlfn.STDEV.P(Table2[Bias_RF]),FALSE)</f>
        <v>0.50724643959019722</v>
      </c>
      <c r="L1866">
        <f>VLOOKUP(Table2[[#This Row],[Key]],[1]!Table1[#Data],7,0)</f>
        <v>5.6031176326096404</v>
      </c>
      <c r="M1866">
        <f>VLOOKUP(Table2[[#This Row],[Key]],[1]!Table1[#Data],8,0)</f>
        <v>4.2</v>
      </c>
      <c r="N1866">
        <f>Table2[[#This Row],[Auto Arima]]-Table2[[#This Row],[Actual]]</f>
        <v>0.40311763260964018</v>
      </c>
      <c r="O1866">
        <f>_xlfn.NORM.DIST(Table2[[#This Row],[Bias_Arima]],AVERAGE(Table2[Bias_Arima]),_xlfn.STDEV.P(Table2[Bias_Arima]),FALSE)</f>
        <v>0.42169603304988551</v>
      </c>
      <c r="P1866">
        <f>Table2[[#This Row],[WA]]-Table2[[#This Row],[Actual]]</f>
        <v>-1</v>
      </c>
      <c r="Q1866">
        <f>_xlfn.NORM.DIST(Table2[[#This Row],[Bias_WA]],AVERAGE(Table2[Bias_WA]),_xlfn.STDEV.P(Table2[Bias_WA]),FALSE)</f>
        <v>0.56815742133746028</v>
      </c>
      <c r="R1866">
        <f>ABS(Table2[[#This Row],[Bias_Arima]])</f>
        <v>0.40311763260964018</v>
      </c>
      <c r="S1866">
        <f>ABS(Table2[[#This Row],[Bias_WA]])</f>
        <v>1</v>
      </c>
    </row>
    <row r="1867" spans="1:19" x14ac:dyDescent="0.2">
      <c r="A1867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recreatie2022320231</v>
      </c>
      <c r="B1867" t="s">
        <v>36</v>
      </c>
      <c r="C1867" s="3">
        <v>44743</v>
      </c>
      <c r="D1867" s="3">
        <v>44927</v>
      </c>
      <c r="E1867">
        <v>2</v>
      </c>
      <c r="F1867">
        <v>3.3223940476190479</v>
      </c>
      <c r="G1867">
        <v>5.3</v>
      </c>
      <c r="H1867">
        <v>1.9776059523809519</v>
      </c>
      <c r="I1867">
        <v>37.313319856244377</v>
      </c>
      <c r="J1867">
        <v>-1.9776059523809519</v>
      </c>
      <c r="K1867">
        <f>_xlfn.NORM.DIST(Table2[[#This Row],[Bias_RF]],AVERAGE(Table2[Bias_RF]),_xlfn.STDEV.P(Table2[Bias_RF]),FALSE)</f>
        <v>0.10660160487481082</v>
      </c>
      <c r="L1867">
        <f>VLOOKUP(Table2[[#This Row],[Key]],[1]!Table1[#Data],7,0)</f>
        <v>5.8734128718334704</v>
      </c>
      <c r="M1867">
        <f>VLOOKUP(Table2[[#This Row],[Key]],[1]!Table1[#Data],8,0)</f>
        <v>4.5999999999999996</v>
      </c>
      <c r="N1867">
        <f>Table2[[#This Row],[Auto Arima]]-Table2[[#This Row],[Actual]]</f>
        <v>0.57341287183347056</v>
      </c>
      <c r="O1867">
        <f>_xlfn.NORM.DIST(Table2[[#This Row],[Bias_Arima]],AVERAGE(Table2[Bias_Arima]),_xlfn.STDEV.P(Table2[Bias_Arima]),FALSE)</f>
        <v>0.3041445919855183</v>
      </c>
      <c r="P1867">
        <f>Table2[[#This Row],[WA]]-Table2[[#This Row],[Actual]]</f>
        <v>-0.70000000000000018</v>
      </c>
      <c r="Q1867">
        <f>_xlfn.NORM.DIST(Table2[[#This Row],[Bias_WA]],AVERAGE(Table2[Bias_WA]),_xlfn.STDEV.P(Table2[Bias_WA]),FALSE)</f>
        <v>0.70578855065157498</v>
      </c>
      <c r="R1867">
        <f>ABS(Table2[[#This Row],[Bias_Arima]])</f>
        <v>0.57341287183347056</v>
      </c>
      <c r="S1867">
        <f>ABS(Table2[[#This Row],[Bias_WA]])</f>
        <v>0.70000000000000018</v>
      </c>
    </row>
    <row r="1868" spans="1:19" x14ac:dyDescent="0.2">
      <c r="A1868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recreatie2022320232</v>
      </c>
      <c r="B1868" t="s">
        <v>36</v>
      </c>
      <c r="C1868" s="3">
        <v>44743</v>
      </c>
      <c r="D1868" s="3">
        <v>45017</v>
      </c>
      <c r="E1868">
        <v>3</v>
      </c>
      <c r="F1868">
        <v>3.164976587301588</v>
      </c>
      <c r="G1868">
        <v>4.5</v>
      </c>
      <c r="H1868">
        <v>1.335023412698412</v>
      </c>
      <c r="I1868">
        <v>29.667186948853612</v>
      </c>
      <c r="J1868">
        <v>-1.335023412698412</v>
      </c>
      <c r="K1868">
        <f>_xlfn.NORM.DIST(Table2[[#This Row],[Bias_RF]],AVERAGE(Table2[Bias_RF]),_xlfn.STDEV.P(Table2[Bias_RF]),FALSE)</f>
        <v>0.35453338555221564</v>
      </c>
      <c r="L1868">
        <f>VLOOKUP(Table2[[#This Row],[Key]],[1]!Table1[#Data],7,0)</f>
        <v>3.4642767907310099</v>
      </c>
      <c r="M1868">
        <f>VLOOKUP(Table2[[#This Row],[Key]],[1]!Table1[#Data],8,0)</f>
        <v>4.1333333333333302</v>
      </c>
      <c r="N1868">
        <f>Table2[[#This Row],[Auto Arima]]-Table2[[#This Row],[Actual]]</f>
        <v>-1.0357232092689901</v>
      </c>
      <c r="O1868">
        <f>_xlfn.NORM.DIST(Table2[[#This Row],[Bias_Arima]],AVERAGE(Table2[Bias_Arima]),_xlfn.STDEV.P(Table2[Bias_Arima]),FALSE)</f>
        <v>0.2287976504893289</v>
      </c>
      <c r="P1868">
        <f>Table2[[#This Row],[WA]]-Table2[[#This Row],[Actual]]</f>
        <v>-0.3666666666666698</v>
      </c>
      <c r="Q1868">
        <f>_xlfn.NORM.DIST(Table2[[#This Row],[Bias_WA]],AVERAGE(Table2[Bias_WA]),_xlfn.STDEV.P(Table2[Bias_WA]),FALSE)</f>
        <v>0.6414281109017782</v>
      </c>
      <c r="R1868">
        <f>ABS(Table2[[#This Row],[Bias_Arima]])</f>
        <v>1.0357232092689901</v>
      </c>
      <c r="S1868">
        <f>ABS(Table2[[#This Row],[Bias_WA]])</f>
        <v>0.3666666666666698</v>
      </c>
    </row>
    <row r="1869" spans="1:19" x14ac:dyDescent="0.2">
      <c r="A1869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recreatie2022320233</v>
      </c>
      <c r="B1869" t="s">
        <v>36</v>
      </c>
      <c r="C1869" s="3">
        <v>44743</v>
      </c>
      <c r="D1869" s="3">
        <v>45108</v>
      </c>
      <c r="E1869">
        <v>4</v>
      </c>
      <c r="F1869">
        <v>3.1189611111111111</v>
      </c>
      <c r="G1869">
        <v>4.0999999999999996</v>
      </c>
      <c r="H1869">
        <v>0.98103888888888857</v>
      </c>
      <c r="I1869">
        <v>23.92777777777777</v>
      </c>
      <c r="J1869">
        <v>-0.98103888888888857</v>
      </c>
      <c r="K1869">
        <f>_xlfn.NORM.DIST(Table2[[#This Row],[Bias_RF]],AVERAGE(Table2[Bias_RF]),_xlfn.STDEV.P(Table2[Bias_RF]),FALSE)</f>
        <v>0.49423192906616653</v>
      </c>
      <c r="L1869">
        <f>VLOOKUP(Table2[[#This Row],[Key]],[1]!Table1[#Data],7,0)</f>
        <v>3.6870727725660299</v>
      </c>
      <c r="M1869">
        <f>VLOOKUP(Table2[[#This Row],[Key]],[1]!Table1[#Data],8,0)</f>
        <v>4.1666666666666599</v>
      </c>
      <c r="N1869">
        <f>Table2[[#This Row],[Auto Arima]]-Table2[[#This Row],[Actual]]</f>
        <v>-0.4129272274339697</v>
      </c>
      <c r="O1869">
        <f>_xlfn.NORM.DIST(Table2[[#This Row],[Bias_Arima]],AVERAGE(Table2[Bias_Arima]),_xlfn.STDEV.P(Table2[Bias_Arima]),FALSE)</f>
        <v>0.62502254491554865</v>
      </c>
      <c r="P1869">
        <f>Table2[[#This Row],[WA]]-Table2[[#This Row],[Actual]]</f>
        <v>6.6666666666660213E-2</v>
      </c>
      <c r="Q1869">
        <f>_xlfn.NORM.DIST(Table2[[#This Row],[Bias_WA]],AVERAGE(Table2[Bias_WA]),_xlfn.STDEV.P(Table2[Bias_WA]),FALSE)</f>
        <v>0.333496251474098</v>
      </c>
      <c r="R1869">
        <f>ABS(Table2[[#This Row],[Bias_Arima]])</f>
        <v>0.4129272274339697</v>
      </c>
      <c r="S1869">
        <f>ABS(Table2[[#This Row],[Bias_WA]])</f>
        <v>6.6666666666660213E-2</v>
      </c>
    </row>
    <row r="1870" spans="1:19" x14ac:dyDescent="0.2">
      <c r="A1870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recreatie2022320234</v>
      </c>
      <c r="B1870" t="s">
        <v>36</v>
      </c>
      <c r="C1870" s="3">
        <v>44743</v>
      </c>
      <c r="D1870" s="3">
        <v>45200</v>
      </c>
      <c r="E1870">
        <v>5</v>
      </c>
      <c r="F1870">
        <v>3.1147111111111121</v>
      </c>
      <c r="G1870">
        <v>4.5999999999999996</v>
      </c>
      <c r="H1870">
        <v>1.485288888888888</v>
      </c>
      <c r="I1870">
        <v>32.28888888888887</v>
      </c>
      <c r="J1870">
        <v>-1.485288888888888</v>
      </c>
      <c r="K1870">
        <f>_xlfn.NORM.DIST(Table2[[#This Row],[Bias_RF]],AVERAGE(Table2[Bias_RF]),_xlfn.STDEV.P(Table2[Bias_RF]),FALSE)</f>
        <v>0.28684669667541746</v>
      </c>
      <c r="L1870">
        <f>VLOOKUP(Table2[[#This Row],[Key]],[1]!Table1[#Data],7,0)</f>
        <v>4.4131768566261602</v>
      </c>
      <c r="M1870">
        <f>VLOOKUP(Table2[[#This Row],[Key]],[1]!Table1[#Data],8,0)</f>
        <v>4.2</v>
      </c>
      <c r="N1870">
        <f>Table2[[#This Row],[Auto Arima]]-Table2[[#This Row],[Actual]]</f>
        <v>-0.18682314337383943</v>
      </c>
      <c r="O1870">
        <f>_xlfn.NORM.DIST(Table2[[#This Row],[Bias_Arima]],AVERAGE(Table2[Bias_Arima]),_xlfn.STDEV.P(Table2[Bias_Arima]),FALSE)</f>
        <v>0.6806524247925142</v>
      </c>
      <c r="P1870">
        <f>Table2[[#This Row],[WA]]-Table2[[#This Row],[Actual]]</f>
        <v>-0.39999999999999947</v>
      </c>
      <c r="Q1870">
        <f>_xlfn.NORM.DIST(Table2[[#This Row],[Bias_WA]],AVERAGE(Table2[Bias_WA]),_xlfn.STDEV.P(Table2[Bias_WA]),FALSE)</f>
        <v>0.65800002201620422</v>
      </c>
      <c r="R1870">
        <f>ABS(Table2[[#This Row],[Bias_Arima]])</f>
        <v>0.18682314337383943</v>
      </c>
      <c r="S1870">
        <f>ABS(Table2[[#This Row],[Bias_WA]])</f>
        <v>0.39999999999999947</v>
      </c>
    </row>
    <row r="1871" spans="1:19" x14ac:dyDescent="0.2">
      <c r="A1871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recreatie2022320241</v>
      </c>
      <c r="B1871" t="s">
        <v>36</v>
      </c>
      <c r="C1871" s="3">
        <v>44743</v>
      </c>
      <c r="D1871" s="3">
        <v>45292</v>
      </c>
      <c r="E1871">
        <v>6</v>
      </c>
      <c r="F1871">
        <v>3.1083777777777781</v>
      </c>
      <c r="G1871">
        <v>4.9000000000000004</v>
      </c>
      <c r="H1871">
        <v>1.791622222222222</v>
      </c>
      <c r="I1871">
        <v>36.563718820861673</v>
      </c>
      <c r="J1871">
        <v>-1.791622222222222</v>
      </c>
      <c r="K1871">
        <f>_xlfn.NORM.DIST(Table2[[#This Row],[Bias_RF]],AVERAGE(Table2[Bias_RF]),_xlfn.STDEV.P(Table2[Bias_RF]),FALSE)</f>
        <v>0.16341581466363136</v>
      </c>
      <c r="L1871">
        <f>VLOOKUP(Table2[[#This Row],[Key]],[1]!Table1[#Data],7,0)</f>
        <v>5.1337183765683303</v>
      </c>
      <c r="M1871">
        <f>VLOOKUP(Table2[[#This Row],[Key]],[1]!Table1[#Data],8,0)</f>
        <v>4.5999999999999996</v>
      </c>
      <c r="N1871">
        <f>Table2[[#This Row],[Auto Arima]]-Table2[[#This Row],[Actual]]</f>
        <v>0.23371837656832994</v>
      </c>
      <c r="O1871">
        <f>_xlfn.NORM.DIST(Table2[[#This Row],[Bias_Arima]],AVERAGE(Table2[Bias_Arima]),_xlfn.STDEV.P(Table2[Bias_Arima]),FALSE)</f>
        <v>0.53674779040100651</v>
      </c>
      <c r="P1871">
        <f>Table2[[#This Row],[WA]]-Table2[[#This Row],[Actual]]</f>
        <v>-0.30000000000000071</v>
      </c>
      <c r="Q1871">
        <f>_xlfn.NORM.DIST(Table2[[#This Row],[Bias_WA]],AVERAGE(Table2[Bias_WA]),_xlfn.STDEV.P(Table2[Bias_WA]),FALSE)</f>
        <v>0.60308053753004276</v>
      </c>
      <c r="R1871">
        <f>ABS(Table2[[#This Row],[Bias_Arima]])</f>
        <v>0.23371837656832994</v>
      </c>
      <c r="S1871">
        <f>ABS(Table2[[#This Row],[Bias_WA]])</f>
        <v>0.30000000000000071</v>
      </c>
    </row>
    <row r="1872" spans="1:19" x14ac:dyDescent="0.2">
      <c r="A1872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recreatie2022320242</v>
      </c>
      <c r="B1872" t="s">
        <v>36</v>
      </c>
      <c r="C1872" s="3">
        <v>44743</v>
      </c>
      <c r="D1872" s="3">
        <v>45383</v>
      </c>
      <c r="E1872">
        <v>7</v>
      </c>
      <c r="F1872">
        <v>3.1083777777777781</v>
      </c>
      <c r="G1872">
        <v>4.5</v>
      </c>
      <c r="H1872">
        <v>1.3916222222222221</v>
      </c>
      <c r="I1872">
        <v>30.92493827160493</v>
      </c>
      <c r="J1872">
        <v>-1.3916222222222221</v>
      </c>
      <c r="K1872">
        <f>_xlfn.NORM.DIST(Table2[[#This Row],[Bias_RF]],AVERAGE(Table2[Bias_RF]),_xlfn.STDEV.P(Table2[Bias_RF]),FALSE)</f>
        <v>0.3289684036772873</v>
      </c>
      <c r="L1872">
        <f>VLOOKUP(Table2[[#This Row],[Key]],[1]!Table1[#Data],7,0)</f>
        <v>3.35826202025854</v>
      </c>
      <c r="M1872">
        <f>VLOOKUP(Table2[[#This Row],[Key]],[1]!Table1[#Data],8,0)</f>
        <v>4.1333333333333302</v>
      </c>
      <c r="N1872">
        <f>Table2[[#This Row],[Auto Arima]]-Table2[[#This Row],[Actual]]</f>
        <v>-1.14173797974146</v>
      </c>
      <c r="O1872">
        <f>_xlfn.NORM.DIST(Table2[[#This Row],[Bias_Arima]],AVERAGE(Table2[Bias_Arima]),_xlfn.STDEV.P(Table2[Bias_Arima]),FALSE)</f>
        <v>0.17229836384428901</v>
      </c>
      <c r="P1872">
        <f>Table2[[#This Row],[WA]]-Table2[[#This Row],[Actual]]</f>
        <v>-0.3666666666666698</v>
      </c>
      <c r="Q1872">
        <f>_xlfn.NORM.DIST(Table2[[#This Row],[Bias_WA]],AVERAGE(Table2[Bias_WA]),_xlfn.STDEV.P(Table2[Bias_WA]),FALSE)</f>
        <v>0.6414281109017782</v>
      </c>
      <c r="R1872">
        <f>ABS(Table2[[#This Row],[Bias_Arima]])</f>
        <v>1.14173797974146</v>
      </c>
      <c r="S1872">
        <f>ABS(Table2[[#This Row],[Bias_WA]])</f>
        <v>0.3666666666666698</v>
      </c>
    </row>
    <row r="1873" spans="1:19" x14ac:dyDescent="0.2">
      <c r="A1873" t="str">
        <f>CONCATENATE(Table2[[#This Row],[Sector]],YEAR(Table2[[#This Row],[Cutoff]]),ROUNDUP(MONTH(Table2[[#This Row],[Cutoff]])/3,0),YEAR(Table2[[#This Row],[TargetDate]]),ROUNDUP(MONTH(Table2[[#This Row],[TargetDate]])/3,0))</f>
        <v>R Cultuur, sport en recreatie2022320243</v>
      </c>
      <c r="B1873" t="s">
        <v>36</v>
      </c>
      <c r="C1873" s="3">
        <v>44743</v>
      </c>
      <c r="D1873" s="3">
        <v>45474</v>
      </c>
      <c r="E1873">
        <v>8</v>
      </c>
      <c r="F1873">
        <v>3.1083777777777781</v>
      </c>
      <c r="G1873">
        <v>4.3</v>
      </c>
      <c r="H1873">
        <v>1.1916222222222219</v>
      </c>
      <c r="I1873">
        <v>27.71214470284237</v>
      </c>
      <c r="J1873">
        <v>-1.1916222222222219</v>
      </c>
      <c r="K1873">
        <f>_xlfn.NORM.DIST(Table2[[#This Row],[Bias_RF]],AVERAGE(Table2[Bias_RF]),_xlfn.STDEV.P(Table2[Bias_RF]),FALSE)</f>
        <v>0.41721865311486056</v>
      </c>
      <c r="L1873">
        <f>VLOOKUP(Table2[[#This Row],[Key]],[1]!Table1[#Data],7,0)</f>
        <v>3.1906070897752099</v>
      </c>
      <c r="M1873">
        <f>VLOOKUP(Table2[[#This Row],[Key]],[1]!Table1[#Data],8,0)</f>
        <v>4.1666666666666599</v>
      </c>
      <c r="N1873">
        <f>Table2[[#This Row],[Auto Arima]]-Table2[[#This Row],[Actual]]</f>
        <v>-1.1093929102247899</v>
      </c>
      <c r="O1873">
        <f>_xlfn.NORM.DIST(Table2[[#This Row],[Bias_Arima]],AVERAGE(Table2[Bias_Arima]),_xlfn.STDEV.P(Table2[Bias_Arima]),FALSE)</f>
        <v>0.18852449190002393</v>
      </c>
      <c r="P1873">
        <f>Table2[[#This Row],[WA]]-Table2[[#This Row],[Actual]]</f>
        <v>-0.13333333333333997</v>
      </c>
      <c r="Q1873">
        <f>_xlfn.NORM.DIST(Table2[[#This Row],[Bias_WA]],AVERAGE(Table2[Bias_WA]),_xlfn.STDEV.P(Table2[Bias_WA]),FALSE)</f>
        <v>0.48586103217619403</v>
      </c>
      <c r="R1873">
        <f>ABS(Table2[[#This Row],[Bias_Arima]])</f>
        <v>1.1093929102247899</v>
      </c>
      <c r="S1873">
        <f>ABS(Table2[[#This Row],[Bias_WA]])</f>
        <v>0.13333333333333997</v>
      </c>
    </row>
    <row r="1874" spans="1:19" x14ac:dyDescent="0.2">
      <c r="A187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dienstverlening2019320194</v>
      </c>
      <c r="B1874" t="s">
        <v>37</v>
      </c>
      <c r="C1874" s="3">
        <v>43647</v>
      </c>
      <c r="D1874" s="3">
        <v>43739</v>
      </c>
      <c r="E1874">
        <v>1</v>
      </c>
      <c r="F1874">
        <v>3.6096475468975471</v>
      </c>
      <c r="G1874">
        <v>3.9</v>
      </c>
      <c r="H1874">
        <v>0.29035245310245328</v>
      </c>
      <c r="I1874">
        <v>7.4449346949346991</v>
      </c>
      <c r="J1874">
        <v>-0.29035245310245328</v>
      </c>
      <c r="K1874">
        <f>_xlfn.NORM.DIST(Table2[[#This Row],[Bias_RF]],AVERAGE(Table2[Bias_RF]),_xlfn.STDEV.P(Table2[Bias_RF]),FALSE)</f>
        <v>0.48137754696918084</v>
      </c>
      <c r="L1874">
        <f>VLOOKUP(Table2[[#This Row],[Key]],[1]!Table1[#Data],7,0)</f>
        <v>3.9333333327250299</v>
      </c>
      <c r="M1874">
        <f>VLOOKUP(Table2[[#This Row],[Key]],[1]!Table1[#Data],8,0)</f>
        <v>3.5</v>
      </c>
      <c r="N1874">
        <f>Table2[[#This Row],[Auto Arima]]-Table2[[#This Row],[Actual]]</f>
        <v>3.3333332725030029E-2</v>
      </c>
      <c r="O1874">
        <f>_xlfn.NORM.DIST(Table2[[#This Row],[Bias_Arima]],AVERAGE(Table2[Bias_Arima]),_xlfn.STDEV.P(Table2[Bias_Arima]),FALSE)</f>
        <v>0.64095937564888417</v>
      </c>
      <c r="P1874">
        <f>Table2[[#This Row],[WA]]-Table2[[#This Row],[Actual]]</f>
        <v>-0.39999999999999991</v>
      </c>
      <c r="Q1874">
        <f>_xlfn.NORM.DIST(Table2[[#This Row],[Bias_WA]],AVERAGE(Table2[Bias_WA]),_xlfn.STDEV.P(Table2[Bias_WA]),FALSE)</f>
        <v>0.65800002201620444</v>
      </c>
      <c r="R1874">
        <f>ABS(Table2[[#This Row],[Bias_Arima]])</f>
        <v>3.3333332725030029E-2</v>
      </c>
      <c r="S1874">
        <f>ABS(Table2[[#This Row],[Bias_WA]])</f>
        <v>0.39999999999999991</v>
      </c>
    </row>
    <row r="1875" spans="1:19" x14ac:dyDescent="0.2">
      <c r="A187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dienstverlening2019320201</v>
      </c>
      <c r="B1875" t="s">
        <v>37</v>
      </c>
      <c r="C1875" s="3">
        <v>43647</v>
      </c>
      <c r="D1875" s="3">
        <v>43831</v>
      </c>
      <c r="E1875">
        <v>2</v>
      </c>
      <c r="F1875">
        <v>3.6096475468975471</v>
      </c>
      <c r="G1875">
        <v>4.3</v>
      </c>
      <c r="H1875">
        <v>0.69035245310245319</v>
      </c>
      <c r="I1875">
        <v>16.054708211684961</v>
      </c>
      <c r="J1875">
        <v>-0.69035245310245319</v>
      </c>
      <c r="K1875">
        <f>_xlfn.NORM.DIST(Table2[[#This Row],[Bias_RF]],AVERAGE(Table2[Bias_RF]),_xlfn.STDEV.P(Table2[Bias_RF]),FALSE)</f>
        <v>0.5449064944680404</v>
      </c>
      <c r="L1875">
        <f>VLOOKUP(Table2[[#This Row],[Key]],[1]!Table1[#Data],7,0)</f>
        <v>4.3772707338402999</v>
      </c>
      <c r="M1875">
        <f>VLOOKUP(Table2[[#This Row],[Key]],[1]!Table1[#Data],8,0)</f>
        <v>3.93333333333333</v>
      </c>
      <c r="N1875">
        <f>Table2[[#This Row],[Auto Arima]]-Table2[[#This Row],[Actual]]</f>
        <v>7.7270733840300032E-2</v>
      </c>
      <c r="O1875">
        <f>_xlfn.NORM.DIST(Table2[[#This Row],[Bias_Arima]],AVERAGE(Table2[Bias_Arima]),_xlfn.STDEV.P(Table2[Bias_Arima]),FALSE)</f>
        <v>0.6227049096972288</v>
      </c>
      <c r="P1875">
        <f>Table2[[#This Row],[WA]]-Table2[[#This Row],[Actual]]</f>
        <v>-0.3666666666666698</v>
      </c>
      <c r="Q1875">
        <f>_xlfn.NORM.DIST(Table2[[#This Row],[Bias_WA]],AVERAGE(Table2[Bias_WA]),_xlfn.STDEV.P(Table2[Bias_WA]),FALSE)</f>
        <v>0.6414281109017782</v>
      </c>
      <c r="R1875">
        <f>ABS(Table2[[#This Row],[Bias_Arima]])</f>
        <v>7.7270733840300032E-2</v>
      </c>
      <c r="S1875">
        <f>ABS(Table2[[#This Row],[Bias_WA]])</f>
        <v>0.3666666666666698</v>
      </c>
    </row>
    <row r="1876" spans="1:19" x14ac:dyDescent="0.2">
      <c r="A187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dienstverlening2019320202</v>
      </c>
      <c r="B1876" t="s">
        <v>37</v>
      </c>
      <c r="C1876" s="3">
        <v>43647</v>
      </c>
      <c r="D1876" s="3">
        <v>43922</v>
      </c>
      <c r="E1876">
        <v>3</v>
      </c>
      <c r="F1876">
        <v>3.6096475468975471</v>
      </c>
      <c r="G1876">
        <v>3.8</v>
      </c>
      <c r="H1876">
        <v>0.19035245310245319</v>
      </c>
      <c r="I1876">
        <v>5.009275081643505</v>
      </c>
      <c r="J1876">
        <v>-0.19035245310245319</v>
      </c>
      <c r="K1876">
        <f>_xlfn.NORM.DIST(Table2[[#This Row],[Bias_RF]],AVERAGE(Table2[Bias_RF]),_xlfn.STDEV.P(Table2[Bias_RF]),FALSE)</f>
        <v>0.44537575650966049</v>
      </c>
      <c r="L1876">
        <f>VLOOKUP(Table2[[#This Row],[Key]],[1]!Table1[#Data],7,0)</f>
        <v>4.3716402396184399</v>
      </c>
      <c r="M1876">
        <f>VLOOKUP(Table2[[#This Row],[Key]],[1]!Table1[#Data],8,0)</f>
        <v>3.5666666666666602</v>
      </c>
      <c r="N1876">
        <f>Table2[[#This Row],[Auto Arima]]-Table2[[#This Row],[Actual]]</f>
        <v>0.57164023961844013</v>
      </c>
      <c r="O1876">
        <f>_xlfn.NORM.DIST(Table2[[#This Row],[Bias_Arima]],AVERAGE(Table2[Bias_Arima]),_xlfn.STDEV.P(Table2[Bias_Arima]),FALSE)</f>
        <v>0.30531373067039169</v>
      </c>
      <c r="P1876">
        <f>Table2[[#This Row],[WA]]-Table2[[#This Row],[Actual]]</f>
        <v>-0.23333333333333961</v>
      </c>
      <c r="Q1876">
        <f>_xlfn.NORM.DIST(Table2[[#This Row],[Bias_WA]],AVERAGE(Table2[Bias_WA]),_xlfn.STDEV.P(Table2[Bias_WA]),FALSE)</f>
        <v>0.55904511038871019</v>
      </c>
      <c r="R1876">
        <f>ABS(Table2[[#This Row],[Bias_Arima]])</f>
        <v>0.57164023961844013</v>
      </c>
      <c r="S1876">
        <f>ABS(Table2[[#This Row],[Bias_WA]])</f>
        <v>0.23333333333333961</v>
      </c>
    </row>
    <row r="1877" spans="1:19" x14ac:dyDescent="0.2">
      <c r="A187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dienstverlening2019320203</v>
      </c>
      <c r="B1877" t="s">
        <v>37</v>
      </c>
      <c r="C1877" s="3">
        <v>43647</v>
      </c>
      <c r="D1877" s="3">
        <v>44013</v>
      </c>
      <c r="E1877">
        <v>4</v>
      </c>
      <c r="F1877">
        <v>3.603815205627706</v>
      </c>
      <c r="G1877">
        <v>4.5</v>
      </c>
      <c r="H1877">
        <v>0.89618479437229448</v>
      </c>
      <c r="I1877">
        <v>19.915217652717651</v>
      </c>
      <c r="J1877">
        <v>-0.89618479437229448</v>
      </c>
      <c r="K1877">
        <f>_xlfn.NORM.DIST(Table2[[#This Row],[Bias_RF]],AVERAGE(Table2[Bias_RF]),_xlfn.STDEV.P(Table2[Bias_RF]),FALSE)</f>
        <v>0.51688786962689159</v>
      </c>
      <c r="L1877">
        <f>VLOOKUP(Table2[[#This Row],[Key]],[1]!Table1[#Data],7,0)</f>
        <v>4.1716402381272903</v>
      </c>
      <c r="M1877">
        <f>VLOOKUP(Table2[[#This Row],[Key]],[1]!Table1[#Data],8,0)</f>
        <v>3.3333333333333299</v>
      </c>
      <c r="N1877">
        <f>Table2[[#This Row],[Auto Arima]]-Table2[[#This Row],[Actual]]</f>
        <v>-0.32835976187270965</v>
      </c>
      <c r="O1877">
        <f>_xlfn.NORM.DIST(Table2[[#This Row],[Bias_Arima]],AVERAGE(Table2[Bias_Arima]),_xlfn.STDEV.P(Table2[Bias_Arima]),FALSE)</f>
        <v>0.65662483351443279</v>
      </c>
      <c r="P1877">
        <f>Table2[[#This Row],[WA]]-Table2[[#This Row],[Actual]]</f>
        <v>-1.1666666666666701</v>
      </c>
      <c r="Q1877">
        <f>_xlfn.NORM.DIST(Table2[[#This Row],[Bias_WA]],AVERAGE(Table2[Bias_WA]),_xlfn.STDEV.P(Table2[Bias_WA]),FALSE)</f>
        <v>0.44490670296460583</v>
      </c>
      <c r="R1877">
        <f>ABS(Table2[[#This Row],[Bias_Arima]])</f>
        <v>0.32835976187270965</v>
      </c>
      <c r="S1877">
        <f>ABS(Table2[[#This Row],[Bias_WA]])</f>
        <v>1.1666666666666701</v>
      </c>
    </row>
    <row r="1878" spans="1:19" x14ac:dyDescent="0.2">
      <c r="A187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dienstverlening2019320204</v>
      </c>
      <c r="B1878" t="s">
        <v>37</v>
      </c>
      <c r="C1878" s="3">
        <v>43647</v>
      </c>
      <c r="D1878" s="3">
        <v>44105</v>
      </c>
      <c r="E1878">
        <v>5</v>
      </c>
      <c r="F1878">
        <v>3.603815205627706</v>
      </c>
      <c r="G1878">
        <v>4.9000000000000004</v>
      </c>
      <c r="H1878">
        <v>1.2961847943722951</v>
      </c>
      <c r="I1878">
        <v>26.452750905557039</v>
      </c>
      <c r="J1878">
        <v>-1.2961847943722951</v>
      </c>
      <c r="K1878">
        <f>_xlfn.NORM.DIST(Table2[[#This Row],[Bias_RF]],AVERAGE(Table2[Bias_RF]),_xlfn.STDEV.P(Table2[Bias_RF]),FALSE)</f>
        <v>0.37192557164782386</v>
      </c>
      <c r="L1878">
        <f>VLOOKUP(Table2[[#This Row],[Key]],[1]!Table1[#Data],7,0)</f>
        <v>4.3049735717647701</v>
      </c>
      <c r="M1878">
        <f>VLOOKUP(Table2[[#This Row],[Key]],[1]!Table1[#Data],8,0)</f>
        <v>3.5</v>
      </c>
      <c r="N1878">
        <f>Table2[[#This Row],[Auto Arima]]-Table2[[#This Row],[Actual]]</f>
        <v>-0.59502642823523022</v>
      </c>
      <c r="O1878">
        <f>_xlfn.NORM.DIST(Table2[[#This Row],[Bias_Arima]],AVERAGE(Table2[Bias_Arima]),_xlfn.STDEV.P(Table2[Bias_Arima]),FALSE)</f>
        <v>0.52366055658644772</v>
      </c>
      <c r="P1878">
        <f>Table2[[#This Row],[WA]]-Table2[[#This Row],[Actual]]</f>
        <v>-1.4000000000000004</v>
      </c>
      <c r="Q1878">
        <f>_xlfn.NORM.DIST(Table2[[#This Row],[Bias_WA]],AVERAGE(Table2[Bias_WA]),_xlfn.STDEV.P(Table2[Bias_WA]),FALSE)</f>
        <v>0.27224103550382017</v>
      </c>
      <c r="R1878">
        <f>ABS(Table2[[#This Row],[Bias_Arima]])</f>
        <v>0.59502642823523022</v>
      </c>
      <c r="S1878">
        <f>ABS(Table2[[#This Row],[Bias_WA]])</f>
        <v>1.4000000000000004</v>
      </c>
    </row>
    <row r="1879" spans="1:19" x14ac:dyDescent="0.2">
      <c r="A187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dienstverlening2019320211</v>
      </c>
      <c r="B1879" t="s">
        <v>37</v>
      </c>
      <c r="C1879" s="3">
        <v>43647</v>
      </c>
      <c r="D1879" s="3">
        <v>44197</v>
      </c>
      <c r="E1879">
        <v>6</v>
      </c>
      <c r="F1879">
        <v>3.6024223484848479</v>
      </c>
      <c r="G1879">
        <v>4.5999999999999996</v>
      </c>
      <c r="H1879">
        <v>0.99757765151515132</v>
      </c>
      <c r="I1879">
        <v>21.686470685111981</v>
      </c>
      <c r="J1879">
        <v>-0.99757765151515132</v>
      </c>
      <c r="K1879">
        <f>_xlfn.NORM.DIST(Table2[[#This Row],[Bias_RF]],AVERAGE(Table2[Bias_RF]),_xlfn.STDEV.P(Table2[Bias_RF]),FALSE)</f>
        <v>0.48916567034499842</v>
      </c>
      <c r="L1879">
        <f>VLOOKUP(Table2[[#This Row],[Key]],[1]!Table1[#Data],7,0)</f>
        <v>4.8198485178276496</v>
      </c>
      <c r="M1879">
        <f>VLOOKUP(Table2[[#This Row],[Key]],[1]!Table1[#Data],8,0)</f>
        <v>3.93333333333333</v>
      </c>
      <c r="N1879">
        <f>Table2[[#This Row],[Auto Arima]]-Table2[[#This Row],[Actual]]</f>
        <v>0.21984851782764991</v>
      </c>
      <c r="O1879">
        <f>_xlfn.NORM.DIST(Table2[[#This Row],[Bias_Arima]],AVERAGE(Table2[Bias_Arima]),_xlfn.STDEV.P(Table2[Bias_Arima]),FALSE)</f>
        <v>0.54543192169330112</v>
      </c>
      <c r="P1879">
        <f>Table2[[#This Row],[WA]]-Table2[[#This Row],[Actual]]</f>
        <v>-0.66666666666666963</v>
      </c>
      <c r="Q1879">
        <f>_xlfn.NORM.DIST(Table2[[#This Row],[Bias_WA]],AVERAGE(Table2[Bias_WA]),_xlfn.STDEV.P(Table2[Bias_WA]),FALSE)</f>
        <v>0.71030881435070081</v>
      </c>
      <c r="R1879">
        <f>ABS(Table2[[#This Row],[Bias_Arima]])</f>
        <v>0.21984851782764991</v>
      </c>
      <c r="S1879">
        <f>ABS(Table2[[#This Row],[Bias_WA]])</f>
        <v>0.66666666666666963</v>
      </c>
    </row>
    <row r="1880" spans="1:19" x14ac:dyDescent="0.2">
      <c r="A188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dienstverlening2019320212</v>
      </c>
      <c r="B1880" t="s">
        <v>37</v>
      </c>
      <c r="C1880" s="3">
        <v>43647</v>
      </c>
      <c r="D1880" s="3">
        <v>44287</v>
      </c>
      <c r="E1880">
        <v>7</v>
      </c>
      <c r="F1880">
        <v>3.603815205627706</v>
      </c>
      <c r="G1880">
        <v>4.3</v>
      </c>
      <c r="H1880">
        <v>0.6961847943722943</v>
      </c>
      <c r="I1880">
        <v>16.190344055169639</v>
      </c>
      <c r="J1880">
        <v>-0.6961847943722943</v>
      </c>
      <c r="K1880">
        <f>_xlfn.NORM.DIST(Table2[[#This Row],[Bias_RF]],AVERAGE(Table2[Bias_RF]),_xlfn.STDEV.P(Table2[Bias_RF]),FALSE)</f>
        <v>0.54468569301406933</v>
      </c>
      <c r="L1880">
        <f>VLOOKUP(Table2[[#This Row],[Key]],[1]!Table1[#Data],7,0)</f>
        <v>4.6283597579779601</v>
      </c>
      <c r="M1880">
        <f>VLOOKUP(Table2[[#This Row],[Key]],[1]!Table1[#Data],8,0)</f>
        <v>3.5666666666666602</v>
      </c>
      <c r="N1880">
        <f>Table2[[#This Row],[Auto Arima]]-Table2[[#This Row],[Actual]]</f>
        <v>0.32835975797796024</v>
      </c>
      <c r="O1880">
        <f>_xlfn.NORM.DIST(Table2[[#This Row],[Bias_Arima]],AVERAGE(Table2[Bias_Arima]),_xlfn.STDEV.P(Table2[Bias_Arima]),FALSE)</f>
        <v>0.47392737465181578</v>
      </c>
      <c r="P1880">
        <f>Table2[[#This Row],[WA]]-Table2[[#This Row],[Actual]]</f>
        <v>-0.73333333333333961</v>
      </c>
      <c r="Q1880">
        <f>_xlfn.NORM.DIST(Table2[[#This Row],[Bias_WA]],AVERAGE(Table2[Bias_WA]),_xlfn.STDEV.P(Table2[Bias_WA]),FALSE)</f>
        <v>0.69881636677069736</v>
      </c>
      <c r="R1880">
        <f>ABS(Table2[[#This Row],[Bias_Arima]])</f>
        <v>0.32835975797796024</v>
      </c>
      <c r="S1880">
        <f>ABS(Table2[[#This Row],[Bias_WA]])</f>
        <v>0.73333333333333961</v>
      </c>
    </row>
    <row r="1881" spans="1:19" x14ac:dyDescent="0.2">
      <c r="A188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dienstverlening2019320213</v>
      </c>
      <c r="B1881" t="s">
        <v>37</v>
      </c>
      <c r="C1881" s="3">
        <v>43647</v>
      </c>
      <c r="D1881" s="3">
        <v>44378</v>
      </c>
      <c r="E1881">
        <v>8</v>
      </c>
      <c r="F1881">
        <v>3.6024223484848479</v>
      </c>
      <c r="G1881">
        <v>4.8</v>
      </c>
      <c r="H1881">
        <v>1.1975776515151511</v>
      </c>
      <c r="I1881">
        <v>24.949534406565661</v>
      </c>
      <c r="J1881">
        <v>-1.1975776515151511</v>
      </c>
      <c r="K1881">
        <f>_xlfn.NORM.DIST(Table2[[#This Row],[Bias_RF]],AVERAGE(Table2[Bias_RF]),_xlfn.STDEV.P(Table2[Bias_RF]),FALSE)</f>
        <v>0.41472442882965355</v>
      </c>
      <c r="L1881">
        <f>VLOOKUP(Table2[[#This Row],[Key]],[1]!Table1[#Data],7,0)</f>
        <v>4.4283597573296296</v>
      </c>
      <c r="M1881">
        <f>VLOOKUP(Table2[[#This Row],[Key]],[1]!Table1[#Data],8,0)</f>
        <v>3.3333333333333299</v>
      </c>
      <c r="N1881">
        <f>Table2[[#This Row],[Auto Arima]]-Table2[[#This Row],[Actual]]</f>
        <v>-0.37164024267037021</v>
      </c>
      <c r="O1881">
        <f>_xlfn.NORM.DIST(Table2[[#This Row],[Bias_Arima]],AVERAGE(Table2[Bias_Arima]),_xlfn.STDEV.P(Table2[Bias_Arima]),FALSE)</f>
        <v>0.64192516882970441</v>
      </c>
      <c r="P1881">
        <f>Table2[[#This Row],[WA]]-Table2[[#This Row],[Actual]]</f>
        <v>-1.4666666666666699</v>
      </c>
      <c r="Q1881">
        <f>_xlfn.NORM.DIST(Table2[[#This Row],[Bias_WA]],AVERAGE(Table2[Bias_WA]),_xlfn.STDEV.P(Table2[Bias_WA]),FALSE)</f>
        <v>0.22916897803011341</v>
      </c>
      <c r="R1881">
        <f>ABS(Table2[[#This Row],[Bias_Arima]])</f>
        <v>0.37164024267037021</v>
      </c>
      <c r="S1881">
        <f>ABS(Table2[[#This Row],[Bias_WA]])</f>
        <v>1.4666666666666699</v>
      </c>
    </row>
    <row r="1882" spans="1:19" x14ac:dyDescent="0.2">
      <c r="A188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dienstverlening2019420201</v>
      </c>
      <c r="B1882" t="s">
        <v>37</v>
      </c>
      <c r="C1882" s="3">
        <v>43739</v>
      </c>
      <c r="D1882" s="3">
        <v>43831</v>
      </c>
      <c r="E1882">
        <v>1</v>
      </c>
      <c r="F1882">
        <v>3.658188014069264</v>
      </c>
      <c r="G1882">
        <v>4.3</v>
      </c>
      <c r="H1882">
        <v>0.64181198593073585</v>
      </c>
      <c r="I1882">
        <v>14.92586013792409</v>
      </c>
      <c r="J1882">
        <v>-0.64181198593073585</v>
      </c>
      <c r="K1882">
        <f>_xlfn.NORM.DIST(Table2[[#This Row],[Bias_RF]],AVERAGE(Table2[Bias_RF]),_xlfn.STDEV.P(Table2[Bias_RF]),FALSE)</f>
        <v>0.54540026192901492</v>
      </c>
      <c r="L1882">
        <f>VLOOKUP(Table2[[#This Row],[Key]],[1]!Table1[#Data],7,0)</f>
        <v>4.1711381762083004</v>
      </c>
      <c r="M1882">
        <f>VLOOKUP(Table2[[#This Row],[Key]],[1]!Table1[#Data],8,0)</f>
        <v>3.93333333333333</v>
      </c>
      <c r="N1882">
        <f>Table2[[#This Row],[Auto Arima]]-Table2[[#This Row],[Actual]]</f>
        <v>-0.12886182379169941</v>
      </c>
      <c r="O1882">
        <f>_xlfn.NORM.DIST(Table2[[#This Row],[Bias_Arima]],AVERAGE(Table2[Bias_Arima]),_xlfn.STDEV.P(Table2[Bias_Arima]),FALSE)</f>
        <v>0.67920731079366836</v>
      </c>
      <c r="P1882">
        <f>Table2[[#This Row],[WA]]-Table2[[#This Row],[Actual]]</f>
        <v>-0.3666666666666698</v>
      </c>
      <c r="Q1882">
        <f>_xlfn.NORM.DIST(Table2[[#This Row],[Bias_WA]],AVERAGE(Table2[Bias_WA]),_xlfn.STDEV.P(Table2[Bias_WA]),FALSE)</f>
        <v>0.6414281109017782</v>
      </c>
      <c r="R1882">
        <f>ABS(Table2[[#This Row],[Bias_Arima]])</f>
        <v>0.12886182379169941</v>
      </c>
      <c r="S1882">
        <f>ABS(Table2[[#This Row],[Bias_WA]])</f>
        <v>0.3666666666666698</v>
      </c>
    </row>
    <row r="1883" spans="1:19" x14ac:dyDescent="0.2">
      <c r="A188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dienstverlening2019420202</v>
      </c>
      <c r="B1883" t="s">
        <v>37</v>
      </c>
      <c r="C1883" s="3">
        <v>43739</v>
      </c>
      <c r="D1883" s="3">
        <v>43922</v>
      </c>
      <c r="E1883">
        <v>2</v>
      </c>
      <c r="F1883">
        <v>3.65090468073593</v>
      </c>
      <c r="G1883">
        <v>3.8</v>
      </c>
      <c r="H1883">
        <v>0.14909531926406941</v>
      </c>
      <c r="I1883">
        <v>3.923561033264984</v>
      </c>
      <c r="J1883">
        <v>-0.14909531926406941</v>
      </c>
      <c r="K1883">
        <f>_xlfn.NORM.DIST(Table2[[#This Row],[Bias_RF]],AVERAGE(Table2[Bias_RF]),_xlfn.STDEV.P(Table2[Bias_RF]),FALSE)</f>
        <v>0.42897534587042868</v>
      </c>
      <c r="L1883">
        <f>VLOOKUP(Table2[[#This Row],[Key]],[1]!Table1[#Data],7,0)</f>
        <v>4.21618217952979</v>
      </c>
      <c r="M1883">
        <f>VLOOKUP(Table2[[#This Row],[Key]],[1]!Table1[#Data],8,0)</f>
        <v>3.5666666666666602</v>
      </c>
      <c r="N1883">
        <f>Table2[[#This Row],[Auto Arima]]-Table2[[#This Row],[Actual]]</f>
        <v>0.4161821795297902</v>
      </c>
      <c r="O1883">
        <f>_xlfn.NORM.DIST(Table2[[#This Row],[Bias_Arima]],AVERAGE(Table2[Bias_Arima]),_xlfn.STDEV.P(Table2[Bias_Arima]),FALSE)</f>
        <v>0.41248800039175065</v>
      </c>
      <c r="P1883">
        <f>Table2[[#This Row],[WA]]-Table2[[#This Row],[Actual]]</f>
        <v>-0.23333333333333961</v>
      </c>
      <c r="Q1883">
        <f>_xlfn.NORM.DIST(Table2[[#This Row],[Bias_WA]],AVERAGE(Table2[Bias_WA]),_xlfn.STDEV.P(Table2[Bias_WA]),FALSE)</f>
        <v>0.55904511038871019</v>
      </c>
      <c r="R1883">
        <f>ABS(Table2[[#This Row],[Bias_Arima]])</f>
        <v>0.4161821795297902</v>
      </c>
      <c r="S1883">
        <f>ABS(Table2[[#This Row],[Bias_WA]])</f>
        <v>0.23333333333333961</v>
      </c>
    </row>
    <row r="1884" spans="1:19" x14ac:dyDescent="0.2">
      <c r="A188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dienstverlening2019420203</v>
      </c>
      <c r="B1884" t="s">
        <v>37</v>
      </c>
      <c r="C1884" s="3">
        <v>43739</v>
      </c>
      <c r="D1884" s="3">
        <v>44013</v>
      </c>
      <c r="E1884">
        <v>3</v>
      </c>
      <c r="F1884">
        <v>3.6340247564935071</v>
      </c>
      <c r="G1884">
        <v>4.5</v>
      </c>
      <c r="H1884">
        <v>0.86597524350649335</v>
      </c>
      <c r="I1884">
        <v>19.243894300144291</v>
      </c>
      <c r="J1884">
        <v>-0.86597524350649335</v>
      </c>
      <c r="K1884">
        <f>_xlfn.NORM.DIST(Table2[[#This Row],[Bias_RF]],AVERAGE(Table2[Bias_RF]),_xlfn.STDEV.P(Table2[Bias_RF]),FALSE)</f>
        <v>0.52349813137061663</v>
      </c>
      <c r="L1884">
        <f>VLOOKUP(Table2[[#This Row],[Key]],[1]!Table1[#Data],7,0)</f>
        <v>4.0161821806363598</v>
      </c>
      <c r="M1884">
        <f>VLOOKUP(Table2[[#This Row],[Key]],[1]!Table1[#Data],8,0)</f>
        <v>3.3333333333333299</v>
      </c>
      <c r="N1884">
        <f>Table2[[#This Row],[Auto Arima]]-Table2[[#This Row],[Actual]]</f>
        <v>-0.48381781936364021</v>
      </c>
      <c r="O1884">
        <f>_xlfn.NORM.DIST(Table2[[#This Row],[Bias_Arima]],AVERAGE(Table2[Bias_Arima]),_xlfn.STDEV.P(Table2[Bias_Arima]),FALSE)</f>
        <v>0.59015625540325356</v>
      </c>
      <c r="P1884">
        <f>Table2[[#This Row],[WA]]-Table2[[#This Row],[Actual]]</f>
        <v>-1.1666666666666701</v>
      </c>
      <c r="Q1884">
        <f>_xlfn.NORM.DIST(Table2[[#This Row],[Bias_WA]],AVERAGE(Table2[Bias_WA]),_xlfn.STDEV.P(Table2[Bias_WA]),FALSE)</f>
        <v>0.44490670296460583</v>
      </c>
      <c r="R1884">
        <f>ABS(Table2[[#This Row],[Bias_Arima]])</f>
        <v>0.48381781936364021</v>
      </c>
      <c r="S1884">
        <f>ABS(Table2[[#This Row],[Bias_WA]])</f>
        <v>1.1666666666666701</v>
      </c>
    </row>
    <row r="1885" spans="1:19" x14ac:dyDescent="0.2">
      <c r="A188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dienstverlening2019420204</v>
      </c>
      <c r="B1885" t="s">
        <v>37</v>
      </c>
      <c r="C1885" s="3">
        <v>43739</v>
      </c>
      <c r="D1885" s="3">
        <v>44105</v>
      </c>
      <c r="E1885">
        <v>4</v>
      </c>
      <c r="F1885">
        <v>3.6340247564935071</v>
      </c>
      <c r="G1885">
        <v>4.9000000000000004</v>
      </c>
      <c r="H1885">
        <v>1.2659752435064939</v>
      </c>
      <c r="I1885">
        <v>25.836229459316201</v>
      </c>
      <c r="J1885">
        <v>-1.2659752435064939</v>
      </c>
      <c r="K1885">
        <f>_xlfn.NORM.DIST(Table2[[#This Row],[Bias_RF]],AVERAGE(Table2[Bias_RF]),_xlfn.STDEV.P(Table2[Bias_RF]),FALSE)</f>
        <v>0.38528934783781749</v>
      </c>
      <c r="L1885">
        <f>VLOOKUP(Table2[[#This Row],[Key]],[1]!Table1[#Data],7,0)</f>
        <v>4.1876159161755302</v>
      </c>
      <c r="M1885">
        <f>VLOOKUP(Table2[[#This Row],[Key]],[1]!Table1[#Data],8,0)</f>
        <v>3.6666666666666599</v>
      </c>
      <c r="N1885">
        <f>Table2[[#This Row],[Auto Arima]]-Table2[[#This Row],[Actual]]</f>
        <v>-0.71238408382447016</v>
      </c>
      <c r="O1885">
        <f>_xlfn.NORM.DIST(Table2[[#This Row],[Bias_Arima]],AVERAGE(Table2[Bias_Arima]),_xlfn.STDEV.P(Table2[Bias_Arima]),FALSE)</f>
        <v>0.4439083990081078</v>
      </c>
      <c r="P1885">
        <f>Table2[[#This Row],[WA]]-Table2[[#This Row],[Actual]]</f>
        <v>-1.2333333333333405</v>
      </c>
      <c r="Q1885">
        <f>_xlfn.NORM.DIST(Table2[[#This Row],[Bias_WA]],AVERAGE(Table2[Bias_WA]),_xlfn.STDEV.P(Table2[Bias_WA]),FALSE)</f>
        <v>0.39356496694449489</v>
      </c>
      <c r="R1885">
        <f>ABS(Table2[[#This Row],[Bias_Arima]])</f>
        <v>0.71238408382447016</v>
      </c>
      <c r="S1885">
        <f>ABS(Table2[[#This Row],[Bias_WA]])</f>
        <v>1.2333333333333405</v>
      </c>
    </row>
    <row r="1886" spans="1:19" x14ac:dyDescent="0.2">
      <c r="A188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dienstverlening2019420211</v>
      </c>
      <c r="B1886" t="s">
        <v>37</v>
      </c>
      <c r="C1886" s="3">
        <v>43739</v>
      </c>
      <c r="D1886" s="3">
        <v>44197</v>
      </c>
      <c r="E1886">
        <v>5</v>
      </c>
      <c r="F1886">
        <v>3.6340247564935071</v>
      </c>
      <c r="G1886">
        <v>4.5999999999999996</v>
      </c>
      <c r="H1886">
        <v>0.965975243506493</v>
      </c>
      <c r="I1886">
        <v>20.99946181535854</v>
      </c>
      <c r="J1886">
        <v>-0.965975243506493</v>
      </c>
      <c r="K1886">
        <f>_xlfn.NORM.DIST(Table2[[#This Row],[Bias_RF]],AVERAGE(Table2[Bias_RF]),_xlfn.STDEV.P(Table2[Bias_RF]),FALSE)</f>
        <v>0.49866998993297545</v>
      </c>
      <c r="L1886">
        <f>VLOOKUP(Table2[[#This Row],[Key]],[1]!Table1[#Data],7,0)</f>
        <v>4.5335673378367503</v>
      </c>
      <c r="M1886">
        <f>VLOOKUP(Table2[[#This Row],[Key]],[1]!Table1[#Data],8,0)</f>
        <v>3.93333333333333</v>
      </c>
      <c r="N1886">
        <f>Table2[[#This Row],[Auto Arima]]-Table2[[#This Row],[Actual]]</f>
        <v>-6.643266216324939E-2</v>
      </c>
      <c r="O1886">
        <f>_xlfn.NORM.DIST(Table2[[#This Row],[Bias_Arima]],AVERAGE(Table2[Bias_Arima]),_xlfn.STDEV.P(Table2[Bias_Arima]),FALSE)</f>
        <v>0.67027598397988886</v>
      </c>
      <c r="P1886">
        <f>Table2[[#This Row],[WA]]-Table2[[#This Row],[Actual]]</f>
        <v>-0.66666666666666963</v>
      </c>
      <c r="Q1886">
        <f>_xlfn.NORM.DIST(Table2[[#This Row],[Bias_WA]],AVERAGE(Table2[Bias_WA]),_xlfn.STDEV.P(Table2[Bias_WA]),FALSE)</f>
        <v>0.71030881435070081</v>
      </c>
      <c r="R1886">
        <f>ABS(Table2[[#This Row],[Bias_Arima]])</f>
        <v>6.643266216324939E-2</v>
      </c>
      <c r="S1886">
        <f>ABS(Table2[[#This Row],[Bias_WA]])</f>
        <v>0.66666666666666963</v>
      </c>
    </row>
    <row r="1887" spans="1:19" x14ac:dyDescent="0.2">
      <c r="A188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dienstverlening2019420212</v>
      </c>
      <c r="B1887" t="s">
        <v>37</v>
      </c>
      <c r="C1887" s="3">
        <v>43739</v>
      </c>
      <c r="D1887" s="3">
        <v>44287</v>
      </c>
      <c r="E1887">
        <v>6</v>
      </c>
      <c r="F1887">
        <v>3.6340247564935071</v>
      </c>
      <c r="G1887">
        <v>4.3</v>
      </c>
      <c r="H1887">
        <v>0.66597524350649318</v>
      </c>
      <c r="I1887">
        <v>15.48779636061612</v>
      </c>
      <c r="J1887">
        <v>-0.66597524350649318</v>
      </c>
      <c r="K1887">
        <f>_xlfn.NORM.DIST(Table2[[#This Row],[Bias_RF]],AVERAGE(Table2[Bias_RF]),_xlfn.STDEV.P(Table2[Bias_RF]),FALSE)</f>
        <v>0.54545468949113429</v>
      </c>
      <c r="L1887">
        <f>VLOOKUP(Table2[[#This Row],[Key]],[1]!Table1[#Data],7,0)</f>
        <v>4.2624335057301099</v>
      </c>
      <c r="M1887">
        <f>VLOOKUP(Table2[[#This Row],[Key]],[1]!Table1[#Data],8,0)</f>
        <v>3.5666666666666602</v>
      </c>
      <c r="N1887">
        <f>Table2[[#This Row],[Auto Arima]]-Table2[[#This Row],[Actual]]</f>
        <v>-3.7566494269889894E-2</v>
      </c>
      <c r="O1887">
        <f>_xlfn.NORM.DIST(Table2[[#This Row],[Bias_Arima]],AVERAGE(Table2[Bias_Arima]),_xlfn.STDEV.P(Table2[Bias_Arima]),FALSE)</f>
        <v>0.66363374059652536</v>
      </c>
      <c r="P1887">
        <f>Table2[[#This Row],[WA]]-Table2[[#This Row],[Actual]]</f>
        <v>-0.73333333333333961</v>
      </c>
      <c r="Q1887">
        <f>_xlfn.NORM.DIST(Table2[[#This Row],[Bias_WA]],AVERAGE(Table2[Bias_WA]),_xlfn.STDEV.P(Table2[Bias_WA]),FALSE)</f>
        <v>0.69881636677069736</v>
      </c>
      <c r="R1887">
        <f>ABS(Table2[[#This Row],[Bias_Arima]])</f>
        <v>3.7566494269889894E-2</v>
      </c>
      <c r="S1887">
        <f>ABS(Table2[[#This Row],[Bias_WA]])</f>
        <v>0.73333333333333961</v>
      </c>
    </row>
    <row r="1888" spans="1:19" x14ac:dyDescent="0.2">
      <c r="A188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dienstverlening2019420213</v>
      </c>
      <c r="B1888" t="s">
        <v>37</v>
      </c>
      <c r="C1888" s="3">
        <v>43739</v>
      </c>
      <c r="D1888" s="3">
        <v>44378</v>
      </c>
      <c r="E1888">
        <v>7</v>
      </c>
      <c r="F1888">
        <v>3.6340247564935071</v>
      </c>
      <c r="G1888">
        <v>4.8</v>
      </c>
      <c r="H1888">
        <v>1.165975243506493</v>
      </c>
      <c r="I1888">
        <v>24.29115090638528</v>
      </c>
      <c r="J1888">
        <v>-1.165975243506493</v>
      </c>
      <c r="K1888">
        <f>_xlfn.NORM.DIST(Table2[[#This Row],[Bias_RF]],AVERAGE(Table2[Bias_RF]),_xlfn.STDEV.P(Table2[Bias_RF]),FALSE)</f>
        <v>0.42780826068964428</v>
      </c>
      <c r="L1888">
        <f>VLOOKUP(Table2[[#This Row],[Key]],[1]!Table1[#Data],7,0)</f>
        <v>4.0624335062112298</v>
      </c>
      <c r="M1888">
        <f>VLOOKUP(Table2[[#This Row],[Key]],[1]!Table1[#Data],8,0)</f>
        <v>3.3333333333333299</v>
      </c>
      <c r="N1888">
        <f>Table2[[#This Row],[Auto Arima]]-Table2[[#This Row],[Actual]]</f>
        <v>-0.73756649378877004</v>
      </c>
      <c r="O1888">
        <f>_xlfn.NORM.DIST(Table2[[#This Row],[Bias_Arima]],AVERAGE(Table2[Bias_Arima]),_xlfn.STDEV.P(Table2[Bias_Arima]),FALSE)</f>
        <v>0.42621160902786309</v>
      </c>
      <c r="P1888">
        <f>Table2[[#This Row],[WA]]-Table2[[#This Row],[Actual]]</f>
        <v>-1.4666666666666699</v>
      </c>
      <c r="Q1888">
        <f>_xlfn.NORM.DIST(Table2[[#This Row],[Bias_WA]],AVERAGE(Table2[Bias_WA]),_xlfn.STDEV.P(Table2[Bias_WA]),FALSE)</f>
        <v>0.22916897803011341</v>
      </c>
      <c r="R1888">
        <f>ABS(Table2[[#This Row],[Bias_Arima]])</f>
        <v>0.73756649378877004</v>
      </c>
      <c r="S1888">
        <f>ABS(Table2[[#This Row],[Bias_WA]])</f>
        <v>1.4666666666666699</v>
      </c>
    </row>
    <row r="1889" spans="1:19" x14ac:dyDescent="0.2">
      <c r="A188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dienstverlening2019420214</v>
      </c>
      <c r="B1889" t="s">
        <v>37</v>
      </c>
      <c r="C1889" s="3">
        <v>43739</v>
      </c>
      <c r="D1889" s="3">
        <v>44470</v>
      </c>
      <c r="E1889">
        <v>8</v>
      </c>
      <c r="F1889">
        <v>3.6340247564935071</v>
      </c>
      <c r="G1889">
        <v>5</v>
      </c>
      <c r="H1889">
        <v>1.3659752435064929</v>
      </c>
      <c r="I1889">
        <v>27.319504870129869</v>
      </c>
      <c r="J1889">
        <v>-1.3659752435064929</v>
      </c>
      <c r="K1889">
        <f>_xlfn.NORM.DIST(Table2[[#This Row],[Bias_RF]],AVERAGE(Table2[Bias_RF]),_xlfn.STDEV.P(Table2[Bias_RF]),FALSE)</f>
        <v>0.34056871519272691</v>
      </c>
      <c r="L1889">
        <f>VLOOKUP(Table2[[#This Row],[Key]],[1]!Table1[#Data],7,0)</f>
        <v>4.2767226632373303</v>
      </c>
      <c r="M1889">
        <f>VLOOKUP(Table2[[#This Row],[Key]],[1]!Table1[#Data],8,0)</f>
        <v>3.6666666666666599</v>
      </c>
      <c r="N1889">
        <f>Table2[[#This Row],[Auto Arima]]-Table2[[#This Row],[Actual]]</f>
        <v>-0.7232773367626697</v>
      </c>
      <c r="O1889">
        <f>_xlfn.NORM.DIST(Table2[[#This Row],[Bias_Arima]],AVERAGE(Table2[Bias_Arima]),_xlfn.STDEV.P(Table2[Bias_Arima]),FALSE)</f>
        <v>0.43626369724919312</v>
      </c>
      <c r="P1889">
        <f>Table2[[#This Row],[WA]]-Table2[[#This Row],[Actual]]</f>
        <v>-1.3333333333333401</v>
      </c>
      <c r="Q1889">
        <f>_xlfn.NORM.DIST(Table2[[#This Row],[Bias_WA]],AVERAGE(Table2[Bias_WA]),_xlfn.STDEV.P(Table2[Bias_WA]),FALSE)</f>
        <v>0.31885671239468688</v>
      </c>
      <c r="R1889">
        <f>ABS(Table2[[#This Row],[Bias_Arima]])</f>
        <v>0.7232773367626697</v>
      </c>
      <c r="S1889">
        <f>ABS(Table2[[#This Row],[Bias_WA]])</f>
        <v>1.3333333333333401</v>
      </c>
    </row>
    <row r="1890" spans="1:19" x14ac:dyDescent="0.2">
      <c r="A189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dienstverlening2020120202</v>
      </c>
      <c r="B1890" t="s">
        <v>37</v>
      </c>
      <c r="C1890" s="3">
        <v>43831</v>
      </c>
      <c r="D1890" s="3">
        <v>43922</v>
      </c>
      <c r="E1890">
        <v>1</v>
      </c>
      <c r="F1890">
        <v>3.691446318958818</v>
      </c>
      <c r="G1890">
        <v>3.8</v>
      </c>
      <c r="H1890">
        <v>0.10855368104118129</v>
      </c>
      <c r="I1890">
        <v>2.8566758168731941</v>
      </c>
      <c r="J1890">
        <v>-0.10855368104118129</v>
      </c>
      <c r="K1890">
        <f>_xlfn.NORM.DIST(Table2[[#This Row],[Bias_RF]],AVERAGE(Table2[Bias_RF]),_xlfn.STDEV.P(Table2[Bias_RF]),FALSE)</f>
        <v>0.41216798873246829</v>
      </c>
      <c r="L1890">
        <f>VLOOKUP(Table2[[#This Row],[Key]],[1]!Table1[#Data],7,0)</f>
        <v>4.2261874894645297</v>
      </c>
      <c r="M1890">
        <f>VLOOKUP(Table2[[#This Row],[Key]],[1]!Table1[#Data],8,0)</f>
        <v>3.5666666666666602</v>
      </c>
      <c r="N1890">
        <f>Table2[[#This Row],[Auto Arima]]-Table2[[#This Row],[Actual]]</f>
        <v>0.42618748946452989</v>
      </c>
      <c r="O1890">
        <f>_xlfn.NORM.DIST(Table2[[#This Row],[Bias_Arima]],AVERAGE(Table2[Bias_Arima]),_xlfn.STDEV.P(Table2[Bias_Arima]),FALSE)</f>
        <v>0.40543600142067593</v>
      </c>
      <c r="P1890">
        <f>Table2[[#This Row],[WA]]-Table2[[#This Row],[Actual]]</f>
        <v>-0.23333333333333961</v>
      </c>
      <c r="Q1890">
        <f>_xlfn.NORM.DIST(Table2[[#This Row],[Bias_WA]],AVERAGE(Table2[Bias_WA]),_xlfn.STDEV.P(Table2[Bias_WA]),FALSE)</f>
        <v>0.55904511038871019</v>
      </c>
      <c r="R1890">
        <f>ABS(Table2[[#This Row],[Bias_Arima]])</f>
        <v>0.42618748946452989</v>
      </c>
      <c r="S1890">
        <f>ABS(Table2[[#This Row],[Bias_WA]])</f>
        <v>0.23333333333333961</v>
      </c>
    </row>
    <row r="1891" spans="1:19" x14ac:dyDescent="0.2">
      <c r="A189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dienstverlening2020120203</v>
      </c>
      <c r="B1891" t="s">
        <v>37</v>
      </c>
      <c r="C1891" s="3">
        <v>43831</v>
      </c>
      <c r="D1891" s="3">
        <v>44013</v>
      </c>
      <c r="E1891">
        <v>2</v>
      </c>
      <c r="F1891">
        <v>3.671114500777001</v>
      </c>
      <c r="G1891">
        <v>4.5</v>
      </c>
      <c r="H1891">
        <v>0.82888549922299948</v>
      </c>
      <c r="I1891">
        <v>18.4196777605111</v>
      </c>
      <c r="J1891">
        <v>-0.82888549922299948</v>
      </c>
      <c r="K1891">
        <f>_xlfn.NORM.DIST(Table2[[#This Row],[Bias_RF]],AVERAGE(Table2[Bias_RF]),_xlfn.STDEV.P(Table2[Bias_RF]),FALSE)</f>
        <v>0.53049024014911061</v>
      </c>
      <c r="L1891">
        <f>VLOOKUP(Table2[[#This Row],[Key]],[1]!Table1[#Data],7,0)</f>
        <v>4.0261874918168896</v>
      </c>
      <c r="M1891">
        <f>VLOOKUP(Table2[[#This Row],[Key]],[1]!Table1[#Data],8,0)</f>
        <v>3.3333333333333299</v>
      </c>
      <c r="N1891">
        <f>Table2[[#This Row],[Auto Arima]]-Table2[[#This Row],[Actual]]</f>
        <v>-0.47381250818311038</v>
      </c>
      <c r="O1891">
        <f>_xlfn.NORM.DIST(Table2[[#This Row],[Bias_Arima]],AVERAGE(Table2[Bias_Arima]),_xlfn.STDEV.P(Table2[Bias_Arima]),FALSE)</f>
        <v>0.59548488500948837</v>
      </c>
      <c r="P1891">
        <f>Table2[[#This Row],[WA]]-Table2[[#This Row],[Actual]]</f>
        <v>-1.1666666666666701</v>
      </c>
      <c r="Q1891">
        <f>_xlfn.NORM.DIST(Table2[[#This Row],[Bias_WA]],AVERAGE(Table2[Bias_WA]),_xlfn.STDEV.P(Table2[Bias_WA]),FALSE)</f>
        <v>0.44490670296460583</v>
      </c>
      <c r="R1891">
        <f>ABS(Table2[[#This Row],[Bias_Arima]])</f>
        <v>0.47381250818311038</v>
      </c>
      <c r="S1891">
        <f>ABS(Table2[[#This Row],[Bias_WA]])</f>
        <v>1.1666666666666701</v>
      </c>
    </row>
    <row r="1892" spans="1:19" x14ac:dyDescent="0.2">
      <c r="A189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dienstverlening2020120204</v>
      </c>
      <c r="B1892" t="s">
        <v>37</v>
      </c>
      <c r="C1892" s="3">
        <v>43831</v>
      </c>
      <c r="D1892" s="3">
        <v>44105</v>
      </c>
      <c r="E1892">
        <v>3</v>
      </c>
      <c r="F1892">
        <v>3.671114500777001</v>
      </c>
      <c r="G1892">
        <v>4.9000000000000004</v>
      </c>
      <c r="H1892">
        <v>1.2288854992230001</v>
      </c>
      <c r="I1892">
        <v>25.0792959025102</v>
      </c>
      <c r="J1892">
        <v>-1.2288854992230001</v>
      </c>
      <c r="K1892">
        <f>_xlfn.NORM.DIST(Table2[[#This Row],[Bias_RF]],AVERAGE(Table2[Bias_RF]),_xlfn.STDEV.P(Table2[Bias_RF]),FALSE)</f>
        <v>0.40141735299101761</v>
      </c>
      <c r="L1892">
        <f>VLOOKUP(Table2[[#This Row],[Key]],[1]!Table1[#Data],7,0)</f>
        <v>4.1989595436000098</v>
      </c>
      <c r="M1892">
        <f>VLOOKUP(Table2[[#This Row],[Key]],[1]!Table1[#Data],8,0)</f>
        <v>3.6666666666666599</v>
      </c>
      <c r="N1892">
        <f>Table2[[#This Row],[Auto Arima]]-Table2[[#This Row],[Actual]]</f>
        <v>-0.70104045639999057</v>
      </c>
      <c r="O1892">
        <f>_xlfn.NORM.DIST(Table2[[#This Row],[Bias_Arima]],AVERAGE(Table2[Bias_Arima]),_xlfn.STDEV.P(Table2[Bias_Arima]),FALSE)</f>
        <v>0.45184553245098902</v>
      </c>
      <c r="P1892">
        <f>Table2[[#This Row],[WA]]-Table2[[#This Row],[Actual]]</f>
        <v>-1.2333333333333405</v>
      </c>
      <c r="Q1892">
        <f>_xlfn.NORM.DIST(Table2[[#This Row],[Bias_WA]],AVERAGE(Table2[Bias_WA]),_xlfn.STDEV.P(Table2[Bias_WA]),FALSE)</f>
        <v>0.39356496694449489</v>
      </c>
      <c r="R1892">
        <f>ABS(Table2[[#This Row],[Bias_Arima]])</f>
        <v>0.70104045639999057</v>
      </c>
      <c r="S1892">
        <f>ABS(Table2[[#This Row],[Bias_WA]])</f>
        <v>1.2333333333333405</v>
      </c>
    </row>
    <row r="1893" spans="1:19" x14ac:dyDescent="0.2">
      <c r="A189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dienstverlening2020120211</v>
      </c>
      <c r="B1893" t="s">
        <v>37</v>
      </c>
      <c r="C1893" s="3">
        <v>43831</v>
      </c>
      <c r="D1893" s="3">
        <v>44197</v>
      </c>
      <c r="E1893">
        <v>4</v>
      </c>
      <c r="F1893">
        <v>3.6671523795648802</v>
      </c>
      <c r="G1893">
        <v>4.5999999999999996</v>
      </c>
      <c r="H1893">
        <v>0.93284762043511993</v>
      </c>
      <c r="I1893">
        <v>20.279296096415649</v>
      </c>
      <c r="J1893">
        <v>-0.93284762043511993</v>
      </c>
      <c r="K1893">
        <f>_xlfn.NORM.DIST(Table2[[#This Row],[Bias_RF]],AVERAGE(Table2[Bias_RF]),_xlfn.STDEV.P(Table2[Bias_RF]),FALSE)</f>
        <v>0.50781230779157538</v>
      </c>
      <c r="L1893">
        <f>VLOOKUP(Table2[[#This Row],[Key]],[1]!Table1[#Data],7,0)</f>
        <v>4.6555439728727697</v>
      </c>
      <c r="M1893">
        <f>VLOOKUP(Table2[[#This Row],[Key]],[1]!Table1[#Data],8,0)</f>
        <v>4.0666666666666602</v>
      </c>
      <c r="N1893">
        <f>Table2[[#This Row],[Auto Arima]]-Table2[[#This Row],[Actual]]</f>
        <v>5.554397287277002E-2</v>
      </c>
      <c r="O1893">
        <f>_xlfn.NORM.DIST(Table2[[#This Row],[Bias_Arima]],AVERAGE(Table2[Bias_Arima]),_xlfn.STDEV.P(Table2[Bias_Arima]),FALSE)</f>
        <v>0.6321098659387363</v>
      </c>
      <c r="P1893">
        <f>Table2[[#This Row],[WA]]-Table2[[#This Row],[Actual]]</f>
        <v>-0.53333333333333943</v>
      </c>
      <c r="Q1893">
        <f>_xlfn.NORM.DIST(Table2[[#This Row],[Bias_WA]],AVERAGE(Table2[Bias_WA]),_xlfn.STDEV.P(Table2[Bias_WA]),FALSE)</f>
        <v>0.70331215638132416</v>
      </c>
      <c r="R1893">
        <f>ABS(Table2[[#This Row],[Bias_Arima]])</f>
        <v>5.554397287277002E-2</v>
      </c>
      <c r="S1893">
        <f>ABS(Table2[[#This Row],[Bias_WA]])</f>
        <v>0.53333333333333943</v>
      </c>
    </row>
    <row r="1894" spans="1:19" x14ac:dyDescent="0.2">
      <c r="A189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dienstverlening2020120212</v>
      </c>
      <c r="B1894" t="s">
        <v>37</v>
      </c>
      <c r="C1894" s="3">
        <v>43831</v>
      </c>
      <c r="D1894" s="3">
        <v>44287</v>
      </c>
      <c r="E1894">
        <v>5</v>
      </c>
      <c r="F1894">
        <v>3.671114500777001</v>
      </c>
      <c r="G1894">
        <v>4.3</v>
      </c>
      <c r="H1894">
        <v>0.6288854992229993</v>
      </c>
      <c r="I1894">
        <v>14.62524416797673</v>
      </c>
      <c r="J1894">
        <v>-0.6288854992229993</v>
      </c>
      <c r="K1894">
        <f>_xlfn.NORM.DIST(Table2[[#This Row],[Bias_RF]],AVERAGE(Table2[Bias_RF]),_xlfn.STDEV.P(Table2[Bias_RF]),FALSE)</f>
        <v>0.54512676177144614</v>
      </c>
      <c r="L1894">
        <f>VLOOKUP(Table2[[#This Row],[Key]],[1]!Table1[#Data],7,0)</f>
        <v>4.2801908086940301</v>
      </c>
      <c r="M1894">
        <f>VLOOKUP(Table2[[#This Row],[Key]],[1]!Table1[#Data],8,0)</f>
        <v>3.5666666666666602</v>
      </c>
      <c r="N1894">
        <f>Table2[[#This Row],[Auto Arima]]-Table2[[#This Row],[Actual]]</f>
        <v>-1.9809191305969698E-2</v>
      </c>
      <c r="O1894">
        <f>_xlfn.NORM.DIST(Table2[[#This Row],[Bias_Arima]],AVERAGE(Table2[Bias_Arima]),_xlfn.STDEV.P(Table2[Bias_Arima]),FALSE)</f>
        <v>0.65878551325530144</v>
      </c>
      <c r="P1894">
        <f>Table2[[#This Row],[WA]]-Table2[[#This Row],[Actual]]</f>
        <v>-0.73333333333333961</v>
      </c>
      <c r="Q1894">
        <f>_xlfn.NORM.DIST(Table2[[#This Row],[Bias_WA]],AVERAGE(Table2[Bias_WA]),_xlfn.STDEV.P(Table2[Bias_WA]),FALSE)</f>
        <v>0.69881636677069736</v>
      </c>
      <c r="R1894">
        <f>ABS(Table2[[#This Row],[Bias_Arima]])</f>
        <v>1.9809191305969698E-2</v>
      </c>
      <c r="S1894">
        <f>ABS(Table2[[#This Row],[Bias_WA]])</f>
        <v>0.73333333333333961</v>
      </c>
    </row>
    <row r="1895" spans="1:19" x14ac:dyDescent="0.2">
      <c r="A189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dienstverlening2020120213</v>
      </c>
      <c r="B1895" t="s">
        <v>37</v>
      </c>
      <c r="C1895" s="3">
        <v>43831</v>
      </c>
      <c r="D1895" s="3">
        <v>44378</v>
      </c>
      <c r="E1895">
        <v>6</v>
      </c>
      <c r="F1895">
        <v>3.6657660159285159</v>
      </c>
      <c r="G1895">
        <v>4.8</v>
      </c>
      <c r="H1895">
        <v>1.1342339840714839</v>
      </c>
      <c r="I1895">
        <v>23.62987466815591</v>
      </c>
      <c r="J1895">
        <v>-1.1342339840714839</v>
      </c>
      <c r="K1895">
        <f>_xlfn.NORM.DIST(Table2[[#This Row],[Bias_RF]],AVERAGE(Table2[Bias_RF]),_xlfn.STDEV.P(Table2[Bias_RF]),FALSE)</f>
        <v>0.44053626793118333</v>
      </c>
      <c r="L1895">
        <f>VLOOKUP(Table2[[#This Row],[Key]],[1]!Table1[#Data],7,0)</f>
        <v>4.0801908097167896</v>
      </c>
      <c r="M1895">
        <f>VLOOKUP(Table2[[#This Row],[Key]],[1]!Table1[#Data],8,0)</f>
        <v>3.3333333333333299</v>
      </c>
      <c r="N1895">
        <f>Table2[[#This Row],[Auto Arima]]-Table2[[#This Row],[Actual]]</f>
        <v>-0.71980919028321022</v>
      </c>
      <c r="O1895">
        <f>_xlfn.NORM.DIST(Table2[[#This Row],[Bias_Arima]],AVERAGE(Table2[Bias_Arima]),_xlfn.STDEV.P(Table2[Bias_Arima]),FALSE)</f>
        <v>0.43869964493244895</v>
      </c>
      <c r="P1895">
        <f>Table2[[#This Row],[WA]]-Table2[[#This Row],[Actual]]</f>
        <v>-1.4666666666666699</v>
      </c>
      <c r="Q1895">
        <f>_xlfn.NORM.DIST(Table2[[#This Row],[Bias_WA]],AVERAGE(Table2[Bias_WA]),_xlfn.STDEV.P(Table2[Bias_WA]),FALSE)</f>
        <v>0.22916897803011341</v>
      </c>
      <c r="R1895">
        <f>ABS(Table2[[#This Row],[Bias_Arima]])</f>
        <v>0.71980919028321022</v>
      </c>
      <c r="S1895">
        <f>ABS(Table2[[#This Row],[Bias_WA]])</f>
        <v>1.4666666666666699</v>
      </c>
    </row>
    <row r="1896" spans="1:19" x14ac:dyDescent="0.2">
      <c r="A189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dienstverlening2020120214</v>
      </c>
      <c r="B1896" t="s">
        <v>37</v>
      </c>
      <c r="C1896" s="3">
        <v>43831</v>
      </c>
      <c r="D1896" s="3">
        <v>44470</v>
      </c>
      <c r="E1896">
        <v>7</v>
      </c>
      <c r="F1896">
        <v>3.6657660159285159</v>
      </c>
      <c r="G1896">
        <v>5</v>
      </c>
      <c r="H1896">
        <v>1.3342339840714841</v>
      </c>
      <c r="I1896">
        <v>26.684679681429682</v>
      </c>
      <c r="J1896">
        <v>-1.3342339840714841</v>
      </c>
      <c r="K1896">
        <f>_xlfn.NORM.DIST(Table2[[#This Row],[Bias_RF]],AVERAGE(Table2[Bias_RF]),_xlfn.STDEV.P(Table2[Bias_RF]),FALSE)</f>
        <v>0.35488863268069437</v>
      </c>
      <c r="L1896">
        <f>VLOOKUP(Table2[[#This Row],[Key]],[1]!Table1[#Data],7,0)</f>
        <v>4.2953721775722098</v>
      </c>
      <c r="M1896">
        <f>VLOOKUP(Table2[[#This Row],[Key]],[1]!Table1[#Data],8,0)</f>
        <v>3.6666666666666599</v>
      </c>
      <c r="N1896">
        <f>Table2[[#This Row],[Auto Arima]]-Table2[[#This Row],[Actual]]</f>
        <v>-0.70462782242779021</v>
      </c>
      <c r="O1896">
        <f>_xlfn.NORM.DIST(Table2[[#This Row],[Bias_Arima]],AVERAGE(Table2[Bias_Arima]),_xlfn.STDEV.P(Table2[Bias_Arima]),FALSE)</f>
        <v>0.44933843977871191</v>
      </c>
      <c r="P1896">
        <f>Table2[[#This Row],[WA]]-Table2[[#This Row],[Actual]]</f>
        <v>-1.3333333333333401</v>
      </c>
      <c r="Q1896">
        <f>_xlfn.NORM.DIST(Table2[[#This Row],[Bias_WA]],AVERAGE(Table2[Bias_WA]),_xlfn.STDEV.P(Table2[Bias_WA]),FALSE)</f>
        <v>0.31885671239468688</v>
      </c>
      <c r="R1896">
        <f>ABS(Table2[[#This Row],[Bias_Arima]])</f>
        <v>0.70462782242779021</v>
      </c>
      <c r="S1896">
        <f>ABS(Table2[[#This Row],[Bias_WA]])</f>
        <v>1.3333333333333401</v>
      </c>
    </row>
    <row r="1897" spans="1:19" x14ac:dyDescent="0.2">
      <c r="A189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dienstverlening2020120221</v>
      </c>
      <c r="B1897" t="s">
        <v>37</v>
      </c>
      <c r="C1897" s="3">
        <v>43831</v>
      </c>
      <c r="D1897" s="3">
        <v>44562</v>
      </c>
      <c r="E1897">
        <v>8</v>
      </c>
      <c r="F1897">
        <v>3.634828497890997</v>
      </c>
      <c r="G1897">
        <v>6.7</v>
      </c>
      <c r="H1897">
        <v>3.0651715021090031</v>
      </c>
      <c r="I1897">
        <v>45.748828389686608</v>
      </c>
      <c r="J1897">
        <v>-3.0651715021090031</v>
      </c>
      <c r="K1897">
        <f>_xlfn.NORM.DIST(Table2[[#This Row],[Bias_RF]],AVERAGE(Table2[Bias_RF]),_xlfn.STDEV.P(Table2[Bias_RF]),FALSE)</f>
        <v>2.4016276807836546E-3</v>
      </c>
      <c r="L1897">
        <f>VLOOKUP(Table2[[#This Row],[Key]],[1]!Table1[#Data],7,0)</f>
        <v>4.7066890634267597</v>
      </c>
      <c r="M1897">
        <f>VLOOKUP(Table2[[#This Row],[Key]],[1]!Table1[#Data],8,0)</f>
        <v>4.0666666666666602</v>
      </c>
      <c r="N1897">
        <f>Table2[[#This Row],[Auto Arima]]-Table2[[#This Row],[Actual]]</f>
        <v>-1.9933109365732404</v>
      </c>
      <c r="O1897">
        <f>_xlfn.NORM.DIST(Table2[[#This Row],[Bias_Arima]],AVERAGE(Table2[Bias_Arima]),_xlfn.STDEV.P(Table2[Bias_Arima]),FALSE)</f>
        <v>5.3833383735558214E-3</v>
      </c>
      <c r="P1897">
        <f>Table2[[#This Row],[WA]]-Table2[[#This Row],[Actual]]</f>
        <v>-2.63333333333334</v>
      </c>
      <c r="Q1897">
        <f>_xlfn.NORM.DIST(Table2[[#This Row],[Bias_WA]],AVERAGE(Table2[Bias_WA]),_xlfn.STDEV.P(Table2[Bias_WA]),FALSE)</f>
        <v>1.1342988584693639E-3</v>
      </c>
      <c r="R1897">
        <f>ABS(Table2[[#This Row],[Bias_Arima]])</f>
        <v>1.9933109365732404</v>
      </c>
      <c r="S1897">
        <f>ABS(Table2[[#This Row],[Bias_WA]])</f>
        <v>2.63333333333334</v>
      </c>
    </row>
    <row r="1898" spans="1:19" x14ac:dyDescent="0.2">
      <c r="A189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dienstverlening2020220203</v>
      </c>
      <c r="B1898" t="s">
        <v>37</v>
      </c>
      <c r="C1898" s="3">
        <v>43922</v>
      </c>
      <c r="D1898" s="3">
        <v>44013</v>
      </c>
      <c r="E1898">
        <v>1</v>
      </c>
      <c r="F1898">
        <v>3.7319883852258848</v>
      </c>
      <c r="G1898">
        <v>4.5</v>
      </c>
      <c r="H1898">
        <v>0.76801161477411473</v>
      </c>
      <c r="I1898">
        <v>17.066924772758099</v>
      </c>
      <c r="J1898">
        <v>-0.76801161477411473</v>
      </c>
      <c r="K1898">
        <f>_xlfn.NORM.DIST(Table2[[#This Row],[Bias_RF]],AVERAGE(Table2[Bias_RF]),_xlfn.STDEV.P(Table2[Bias_RF]),FALSE)</f>
        <v>0.53915493827202654</v>
      </c>
      <c r="L1898">
        <f>VLOOKUP(Table2[[#This Row],[Key]],[1]!Table1[#Data],7,0)</f>
        <v>3.9145493038419099</v>
      </c>
      <c r="M1898">
        <f>VLOOKUP(Table2[[#This Row],[Key]],[1]!Table1[#Data],8,0)</f>
        <v>3.3333333333333299</v>
      </c>
      <c r="N1898">
        <f>Table2[[#This Row],[Auto Arima]]-Table2[[#This Row],[Actual]]</f>
        <v>-0.58545069615809009</v>
      </c>
      <c r="O1898">
        <f>_xlfn.NORM.DIST(Table2[[#This Row],[Bias_Arima]],AVERAGE(Table2[Bias_Arima]),_xlfn.STDEV.P(Table2[Bias_Arima]),FALSE)</f>
        <v>0.52982919955704999</v>
      </c>
      <c r="P1898">
        <f>Table2[[#This Row],[WA]]-Table2[[#This Row],[Actual]]</f>
        <v>-1.1666666666666701</v>
      </c>
      <c r="Q1898">
        <f>_xlfn.NORM.DIST(Table2[[#This Row],[Bias_WA]],AVERAGE(Table2[Bias_WA]),_xlfn.STDEV.P(Table2[Bias_WA]),FALSE)</f>
        <v>0.44490670296460583</v>
      </c>
      <c r="R1898">
        <f>ABS(Table2[[#This Row],[Bias_Arima]])</f>
        <v>0.58545069615809009</v>
      </c>
      <c r="S1898">
        <f>ABS(Table2[[#This Row],[Bias_WA]])</f>
        <v>1.1666666666666701</v>
      </c>
    </row>
    <row r="1899" spans="1:19" x14ac:dyDescent="0.2">
      <c r="A189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dienstverlening2020220204</v>
      </c>
      <c r="B1899" t="s">
        <v>37</v>
      </c>
      <c r="C1899" s="3">
        <v>43922</v>
      </c>
      <c r="D1899" s="3">
        <v>44105</v>
      </c>
      <c r="E1899">
        <v>2</v>
      </c>
      <c r="F1899">
        <v>3.7026755785880789</v>
      </c>
      <c r="G1899">
        <v>4.9000000000000004</v>
      </c>
      <c r="H1899">
        <v>1.197324421411921</v>
      </c>
      <c r="I1899">
        <v>24.43519227371268</v>
      </c>
      <c r="J1899">
        <v>-1.197324421411921</v>
      </c>
      <c r="K1899">
        <f>_xlfn.NORM.DIST(Table2[[#This Row],[Bias_RF]],AVERAGE(Table2[Bias_RF]),_xlfn.STDEV.P(Table2[Bias_RF]),FALSE)</f>
        <v>0.41483074126019615</v>
      </c>
      <c r="L1899">
        <f>VLOOKUP(Table2[[#This Row],[Key]],[1]!Table1[#Data],7,0)</f>
        <v>4.1955730549941004</v>
      </c>
      <c r="M1899">
        <f>VLOOKUP(Table2[[#This Row],[Key]],[1]!Table1[#Data],8,0)</f>
        <v>3.6666666666666599</v>
      </c>
      <c r="N1899">
        <f>Table2[[#This Row],[Auto Arima]]-Table2[[#This Row],[Actual]]</f>
        <v>-0.70442694500589997</v>
      </c>
      <c r="O1899">
        <f>_xlfn.NORM.DIST(Table2[[#This Row],[Bias_Arima]],AVERAGE(Table2[Bias_Arima]),_xlfn.STDEV.P(Table2[Bias_Arima]),FALSE)</f>
        <v>0.44947890342895291</v>
      </c>
      <c r="P1899">
        <f>Table2[[#This Row],[WA]]-Table2[[#This Row],[Actual]]</f>
        <v>-1.2333333333333405</v>
      </c>
      <c r="Q1899">
        <f>_xlfn.NORM.DIST(Table2[[#This Row],[Bias_WA]],AVERAGE(Table2[Bias_WA]),_xlfn.STDEV.P(Table2[Bias_WA]),FALSE)</f>
        <v>0.39356496694449489</v>
      </c>
      <c r="R1899">
        <f>ABS(Table2[[#This Row],[Bias_Arima]])</f>
        <v>0.70442694500589997</v>
      </c>
      <c r="S1899">
        <f>ABS(Table2[[#This Row],[Bias_WA]])</f>
        <v>1.2333333333333405</v>
      </c>
    </row>
    <row r="1900" spans="1:19" x14ac:dyDescent="0.2">
      <c r="A190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dienstverlening2020220211</v>
      </c>
      <c r="B1900" t="s">
        <v>37</v>
      </c>
      <c r="C1900" s="3">
        <v>43922</v>
      </c>
      <c r="D1900" s="3">
        <v>44197</v>
      </c>
      <c r="E1900">
        <v>3</v>
      </c>
      <c r="F1900">
        <v>3.6981225482850482</v>
      </c>
      <c r="G1900">
        <v>4.5999999999999996</v>
      </c>
      <c r="H1900">
        <v>0.90187745171495148</v>
      </c>
      <c r="I1900">
        <v>19.606031559020689</v>
      </c>
      <c r="J1900">
        <v>-0.90187745171495148</v>
      </c>
      <c r="K1900">
        <f>_xlfn.NORM.DIST(Table2[[#This Row],[Bias_RF]],AVERAGE(Table2[Bias_RF]),_xlfn.STDEV.P(Table2[Bias_RF]),FALSE)</f>
        <v>0.51555310308042712</v>
      </c>
      <c r="L1900">
        <f>VLOOKUP(Table2[[#This Row],[Key]],[1]!Table1[#Data],7,0)</f>
        <v>4.6220024721832704</v>
      </c>
      <c r="M1900">
        <f>VLOOKUP(Table2[[#This Row],[Key]],[1]!Table1[#Data],8,0)</f>
        <v>4.0666666666666602</v>
      </c>
      <c r="N1900">
        <f>Table2[[#This Row],[Auto Arima]]-Table2[[#This Row],[Actual]]</f>
        <v>2.2002472183270783E-2</v>
      </c>
      <c r="O1900">
        <f>_xlfn.NORM.DIST(Table2[[#This Row],[Bias_Arima]],AVERAGE(Table2[Bias_Arima]),_xlfn.STDEV.P(Table2[Bias_Arima]),FALSE)</f>
        <v>0.64516435594893418</v>
      </c>
      <c r="P1900">
        <f>Table2[[#This Row],[WA]]-Table2[[#This Row],[Actual]]</f>
        <v>-0.53333333333333943</v>
      </c>
      <c r="Q1900">
        <f>_xlfn.NORM.DIST(Table2[[#This Row],[Bias_WA]],AVERAGE(Table2[Bias_WA]),_xlfn.STDEV.P(Table2[Bias_WA]),FALSE)</f>
        <v>0.70331215638132416</v>
      </c>
      <c r="R1900">
        <f>ABS(Table2[[#This Row],[Bias_Arima]])</f>
        <v>2.2002472183270783E-2</v>
      </c>
      <c r="S1900">
        <f>ABS(Table2[[#This Row],[Bias_WA]])</f>
        <v>0.53333333333333943</v>
      </c>
    </row>
    <row r="1901" spans="1:19" x14ac:dyDescent="0.2">
      <c r="A190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dienstverlening2020220212</v>
      </c>
      <c r="B1901" t="s">
        <v>37</v>
      </c>
      <c r="C1901" s="3">
        <v>43922</v>
      </c>
      <c r="D1901" s="3">
        <v>44287</v>
      </c>
      <c r="E1901">
        <v>4</v>
      </c>
      <c r="F1901">
        <v>3.7026755785880789</v>
      </c>
      <c r="G1901">
        <v>4.3</v>
      </c>
      <c r="H1901">
        <v>0.59732442141192088</v>
      </c>
      <c r="I1901">
        <v>13.89126561423072</v>
      </c>
      <c r="J1901">
        <v>-0.59732442141192088</v>
      </c>
      <c r="K1901">
        <f>_xlfn.NORM.DIST(Table2[[#This Row],[Bias_RF]],AVERAGE(Table2[Bias_RF]),_xlfn.STDEV.P(Table2[Bias_RF]),FALSE)</f>
        <v>0.54374536869933354</v>
      </c>
      <c r="L1901">
        <f>VLOOKUP(Table2[[#This Row],[Key]],[1]!Table1[#Data],7,0)</f>
        <v>3.9132400027332199</v>
      </c>
      <c r="M1901">
        <f>VLOOKUP(Table2[[#This Row],[Key]],[1]!Table1[#Data],8,0)</f>
        <v>3.69999999999999</v>
      </c>
      <c r="N1901">
        <f>Table2[[#This Row],[Auto Arima]]-Table2[[#This Row],[Actual]]</f>
        <v>-0.3867599972667799</v>
      </c>
      <c r="O1901">
        <f>_xlfn.NORM.DIST(Table2[[#This Row],[Bias_Arima]],AVERAGE(Table2[Bias_Arima]),_xlfn.STDEV.P(Table2[Bias_Arima]),FALSE)</f>
        <v>0.63604928061074129</v>
      </c>
      <c r="P1901">
        <f>Table2[[#This Row],[WA]]-Table2[[#This Row],[Actual]]</f>
        <v>-0.60000000000000986</v>
      </c>
      <c r="Q1901">
        <f>_xlfn.NORM.DIST(Table2[[#This Row],[Bias_WA]],AVERAGE(Table2[Bias_WA]),_xlfn.STDEV.P(Table2[Bias_WA]),FALSE)</f>
        <v>0.71182880125825831</v>
      </c>
      <c r="R1901">
        <f>ABS(Table2[[#This Row],[Bias_Arima]])</f>
        <v>0.3867599972667799</v>
      </c>
      <c r="S1901">
        <f>ABS(Table2[[#This Row],[Bias_WA]])</f>
        <v>0.60000000000000986</v>
      </c>
    </row>
    <row r="1902" spans="1:19" x14ac:dyDescent="0.2">
      <c r="A190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dienstverlening2020220213</v>
      </c>
      <c r="B1902" t="s">
        <v>37</v>
      </c>
      <c r="C1902" s="3">
        <v>43922</v>
      </c>
      <c r="D1902" s="3">
        <v>44378</v>
      </c>
      <c r="E1902">
        <v>5</v>
      </c>
      <c r="F1902">
        <v>3.6851499292374288</v>
      </c>
      <c r="G1902">
        <v>4.8</v>
      </c>
      <c r="H1902">
        <v>1.114850070762571</v>
      </c>
      <c r="I1902">
        <v>23.22604314088689</v>
      </c>
      <c r="J1902">
        <v>-1.114850070762571</v>
      </c>
      <c r="K1902">
        <f>_xlfn.NORM.DIST(Table2[[#This Row],[Bias_RF]],AVERAGE(Table2[Bias_RF]),_xlfn.STDEV.P(Table2[Bias_RF]),FALSE)</f>
        <v>0.44807928276344894</v>
      </c>
      <c r="L1902">
        <f>VLOOKUP(Table2[[#This Row],[Key]],[1]!Table1[#Data],7,0)</f>
        <v>4.02778930576532</v>
      </c>
      <c r="M1902">
        <f>VLOOKUP(Table2[[#This Row],[Key]],[1]!Table1[#Data],8,0)</f>
        <v>3.3333333333333299</v>
      </c>
      <c r="N1902">
        <f>Table2[[#This Row],[Auto Arima]]-Table2[[#This Row],[Actual]]</f>
        <v>-0.77221069423467981</v>
      </c>
      <c r="O1902">
        <f>_xlfn.NORM.DIST(Table2[[#This Row],[Bias_Arima]],AVERAGE(Table2[Bias_Arima]),_xlfn.STDEV.P(Table2[Bias_Arima]),FALSE)</f>
        <v>0.40179785284938796</v>
      </c>
      <c r="P1902">
        <f>Table2[[#This Row],[WA]]-Table2[[#This Row],[Actual]]</f>
        <v>-1.4666666666666699</v>
      </c>
      <c r="Q1902">
        <f>_xlfn.NORM.DIST(Table2[[#This Row],[Bias_WA]],AVERAGE(Table2[Bias_WA]),_xlfn.STDEV.P(Table2[Bias_WA]),FALSE)</f>
        <v>0.22916897803011341</v>
      </c>
      <c r="R1902">
        <f>ABS(Table2[[#This Row],[Bias_Arima]])</f>
        <v>0.77221069423467981</v>
      </c>
      <c r="S1902">
        <f>ABS(Table2[[#This Row],[Bias_WA]])</f>
        <v>1.4666666666666699</v>
      </c>
    </row>
    <row r="1903" spans="1:19" x14ac:dyDescent="0.2">
      <c r="A190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dienstverlening2020220214</v>
      </c>
      <c r="B1903" t="s">
        <v>37</v>
      </c>
      <c r="C1903" s="3">
        <v>43922</v>
      </c>
      <c r="D1903" s="3">
        <v>44470</v>
      </c>
      <c r="E1903">
        <v>6</v>
      </c>
      <c r="F1903">
        <v>3.6687417041292041</v>
      </c>
      <c r="G1903">
        <v>5</v>
      </c>
      <c r="H1903">
        <v>1.3312582958707959</v>
      </c>
      <c r="I1903">
        <v>26.62516591741592</v>
      </c>
      <c r="J1903">
        <v>-1.3312582958707959</v>
      </c>
      <c r="K1903">
        <f>_xlfn.NORM.DIST(Table2[[#This Row],[Bias_RF]],AVERAGE(Table2[Bias_RF]),_xlfn.STDEV.P(Table2[Bias_RF]),FALSE)</f>
        <v>0.3562271799340756</v>
      </c>
      <c r="L1903">
        <f>VLOOKUP(Table2[[#This Row],[Key]],[1]!Table1[#Data],7,0)</f>
        <v>4.3151384732001103</v>
      </c>
      <c r="M1903">
        <f>VLOOKUP(Table2[[#This Row],[Key]],[1]!Table1[#Data],8,0)</f>
        <v>3.6666666666666599</v>
      </c>
      <c r="N1903">
        <f>Table2[[#This Row],[Auto Arima]]-Table2[[#This Row],[Actual]]</f>
        <v>-0.68486152679988965</v>
      </c>
      <c r="O1903">
        <f>_xlfn.NORM.DIST(Table2[[#This Row],[Bias_Arima]],AVERAGE(Table2[Bias_Arima]),_xlfn.STDEV.P(Table2[Bias_Arima]),FALSE)</f>
        <v>0.46311162397512468</v>
      </c>
      <c r="P1903">
        <f>Table2[[#This Row],[WA]]-Table2[[#This Row],[Actual]]</f>
        <v>-1.3333333333333401</v>
      </c>
      <c r="Q1903">
        <f>_xlfn.NORM.DIST(Table2[[#This Row],[Bias_WA]],AVERAGE(Table2[Bias_WA]),_xlfn.STDEV.P(Table2[Bias_WA]),FALSE)</f>
        <v>0.31885671239468688</v>
      </c>
      <c r="R1903">
        <f>ABS(Table2[[#This Row],[Bias_Arima]])</f>
        <v>0.68486152679988965</v>
      </c>
      <c r="S1903">
        <f>ABS(Table2[[#This Row],[Bias_WA]])</f>
        <v>1.3333333333333401</v>
      </c>
    </row>
    <row r="1904" spans="1:19" x14ac:dyDescent="0.2">
      <c r="A190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dienstverlening2020220221</v>
      </c>
      <c r="B1904" t="s">
        <v>37</v>
      </c>
      <c r="C1904" s="3">
        <v>43922</v>
      </c>
      <c r="D1904" s="3">
        <v>44562</v>
      </c>
      <c r="E1904">
        <v>7</v>
      </c>
      <c r="F1904">
        <v>3.6287597152847151</v>
      </c>
      <c r="G1904">
        <v>6.7</v>
      </c>
      <c r="H1904">
        <v>3.0712402847152851</v>
      </c>
      <c r="I1904">
        <v>45.839407234556496</v>
      </c>
      <c r="J1904">
        <v>-3.0712402847152851</v>
      </c>
      <c r="K1904">
        <f>_xlfn.NORM.DIST(Table2[[#This Row],[Bias_RF]],AVERAGE(Table2[Bias_RF]),_xlfn.STDEV.P(Table2[Bias_RF]),FALSE)</f>
        <v>2.3367866623806798E-3</v>
      </c>
      <c r="L1904">
        <f>VLOOKUP(Table2[[#This Row],[Key]],[1]!Table1[#Data],7,0)</f>
        <v>4.7204243566379498</v>
      </c>
      <c r="M1904">
        <f>VLOOKUP(Table2[[#This Row],[Key]],[1]!Table1[#Data],8,0)</f>
        <v>4.0666666666666602</v>
      </c>
      <c r="N1904">
        <f>Table2[[#This Row],[Auto Arima]]-Table2[[#This Row],[Actual]]</f>
        <v>-1.9795756433620504</v>
      </c>
      <c r="O1904">
        <f>_xlfn.NORM.DIST(Table2[[#This Row],[Bias_Arima]],AVERAGE(Table2[Bias_Arima]),_xlfn.STDEV.P(Table2[Bias_Arima]),FALSE)</f>
        <v>5.7890841638528097E-3</v>
      </c>
      <c r="P1904">
        <f>Table2[[#This Row],[WA]]-Table2[[#This Row],[Actual]]</f>
        <v>-2.63333333333334</v>
      </c>
      <c r="Q1904">
        <f>_xlfn.NORM.DIST(Table2[[#This Row],[Bias_WA]],AVERAGE(Table2[Bias_WA]),_xlfn.STDEV.P(Table2[Bias_WA]),FALSE)</f>
        <v>1.1342988584693639E-3</v>
      </c>
      <c r="R1904">
        <f>ABS(Table2[[#This Row],[Bias_Arima]])</f>
        <v>1.9795756433620504</v>
      </c>
      <c r="S1904">
        <f>ABS(Table2[[#This Row],[Bias_WA]])</f>
        <v>2.63333333333334</v>
      </c>
    </row>
    <row r="1905" spans="1:19" x14ac:dyDescent="0.2">
      <c r="A190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dienstverlening2020220222</v>
      </c>
      <c r="B1905" t="s">
        <v>37</v>
      </c>
      <c r="C1905" s="3">
        <v>43922</v>
      </c>
      <c r="D1905" s="3">
        <v>44652</v>
      </c>
      <c r="E1905">
        <v>8</v>
      </c>
      <c r="F1905">
        <v>3.6289080350205349</v>
      </c>
      <c r="G1905">
        <v>5.6</v>
      </c>
      <c r="H1905">
        <v>1.9710919649794649</v>
      </c>
      <c r="I1905">
        <v>35.198070803204729</v>
      </c>
      <c r="J1905">
        <v>-1.9710919649794649</v>
      </c>
      <c r="K1905">
        <f>_xlfn.NORM.DIST(Table2[[#This Row],[Bias_RF]],AVERAGE(Table2[Bias_RF]),_xlfn.STDEV.P(Table2[Bias_RF]),FALSE)</f>
        <v>0.1083269450202719</v>
      </c>
      <c r="L1905">
        <f>VLOOKUP(Table2[[#This Row],[Key]],[1]!Table1[#Data],7,0)</f>
        <v>3.9568333158305302</v>
      </c>
      <c r="M1905">
        <f>VLOOKUP(Table2[[#This Row],[Key]],[1]!Table1[#Data],8,0)</f>
        <v>3.69999999999999</v>
      </c>
      <c r="N1905">
        <f>Table2[[#This Row],[Auto Arima]]-Table2[[#This Row],[Actual]]</f>
        <v>-1.6431666841694694</v>
      </c>
      <c r="O1905">
        <f>_xlfn.NORM.DIST(Table2[[#This Row],[Bias_Arima]],AVERAGE(Table2[Bias_Arima]),_xlfn.STDEV.P(Table2[Bias_Arima]),FALSE)</f>
        <v>2.8908675704666049E-2</v>
      </c>
      <c r="P1905">
        <f>Table2[[#This Row],[WA]]-Table2[[#This Row],[Actual]]</f>
        <v>-1.9000000000000097</v>
      </c>
      <c r="Q1905">
        <f>_xlfn.NORM.DIST(Table2[[#This Row],[Bias_WA]],AVERAGE(Table2[Bias_WA]),_xlfn.STDEV.P(Table2[Bias_WA]),FALSE)</f>
        <v>5.2956973058050583E-2</v>
      </c>
      <c r="R1905">
        <f>ABS(Table2[[#This Row],[Bias_Arima]])</f>
        <v>1.6431666841694694</v>
      </c>
      <c r="S1905">
        <f>ABS(Table2[[#This Row],[Bias_WA]])</f>
        <v>1.9000000000000097</v>
      </c>
    </row>
    <row r="1906" spans="1:19" x14ac:dyDescent="0.2">
      <c r="A190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dienstverlening2020320204</v>
      </c>
      <c r="B1906" t="s">
        <v>37</v>
      </c>
      <c r="C1906" s="3">
        <v>44013</v>
      </c>
      <c r="D1906" s="3">
        <v>44105</v>
      </c>
      <c r="E1906">
        <v>1</v>
      </c>
      <c r="F1906">
        <v>3.7818505874242709</v>
      </c>
      <c r="G1906">
        <v>4.9000000000000004</v>
      </c>
      <c r="H1906">
        <v>1.118149412575729</v>
      </c>
      <c r="I1906">
        <v>22.819375766851611</v>
      </c>
      <c r="J1906">
        <v>-1.118149412575729</v>
      </c>
      <c r="K1906">
        <f>_xlfn.NORM.DIST(Table2[[#This Row],[Bias_RF]],AVERAGE(Table2[Bias_RF]),_xlfn.STDEV.P(Table2[Bias_RF]),FALSE)</f>
        <v>0.44680848980719767</v>
      </c>
      <c r="L1906">
        <f>VLOOKUP(Table2[[#This Row],[Key]],[1]!Table1[#Data],7,0)</f>
        <v>4.7810237675828997</v>
      </c>
      <c r="M1906">
        <f>VLOOKUP(Table2[[#This Row],[Key]],[1]!Table1[#Data],8,0)</f>
        <v>3.6666666666666599</v>
      </c>
      <c r="N1906">
        <f>Table2[[#This Row],[Auto Arima]]-Table2[[#This Row],[Actual]]</f>
        <v>-0.11897623241710065</v>
      </c>
      <c r="O1906">
        <f>_xlfn.NORM.DIST(Table2[[#This Row],[Bias_Arima]],AVERAGE(Table2[Bias_Arima]),_xlfn.STDEV.P(Table2[Bias_Arima]),FALSE)</f>
        <v>0.67829815703690055</v>
      </c>
      <c r="P1906">
        <f>Table2[[#This Row],[WA]]-Table2[[#This Row],[Actual]]</f>
        <v>-1.2333333333333405</v>
      </c>
      <c r="Q1906">
        <f>_xlfn.NORM.DIST(Table2[[#This Row],[Bias_WA]],AVERAGE(Table2[Bias_WA]),_xlfn.STDEV.P(Table2[Bias_WA]),FALSE)</f>
        <v>0.39356496694449489</v>
      </c>
      <c r="R1906">
        <f>ABS(Table2[[#This Row],[Bias_Arima]])</f>
        <v>0.11897623241710065</v>
      </c>
      <c r="S1906">
        <f>ABS(Table2[[#This Row],[Bias_WA]])</f>
        <v>1.2333333333333405</v>
      </c>
    </row>
    <row r="1907" spans="1:19" x14ac:dyDescent="0.2">
      <c r="A190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dienstverlening2020320211</v>
      </c>
      <c r="B1907" t="s">
        <v>37</v>
      </c>
      <c r="C1907" s="3">
        <v>44013</v>
      </c>
      <c r="D1907" s="3">
        <v>44197</v>
      </c>
      <c r="E1907">
        <v>2</v>
      </c>
      <c r="F1907">
        <v>3.7818505874242709</v>
      </c>
      <c r="G1907">
        <v>4.5999999999999996</v>
      </c>
      <c r="H1907">
        <v>0.81814941257572826</v>
      </c>
      <c r="I1907">
        <v>17.785856795124531</v>
      </c>
      <c r="J1907">
        <v>-0.81814941257572826</v>
      </c>
      <c r="K1907">
        <f>_xlfn.NORM.DIST(Table2[[#This Row],[Bias_RF]],AVERAGE(Table2[Bias_RF]),_xlfn.STDEV.P(Table2[Bias_RF]),FALSE)</f>
        <v>0.53227600508574269</v>
      </c>
      <c r="L1907">
        <f>VLOOKUP(Table2[[#This Row],[Key]],[1]!Table1[#Data],7,0)</f>
        <v>5.2074531850117802</v>
      </c>
      <c r="M1907">
        <f>VLOOKUP(Table2[[#This Row],[Key]],[1]!Table1[#Data],8,0)</f>
        <v>4.0666666666666602</v>
      </c>
      <c r="N1907">
        <f>Table2[[#This Row],[Auto Arima]]-Table2[[#This Row],[Actual]]</f>
        <v>0.60745318501178058</v>
      </c>
      <c r="O1907">
        <f>_xlfn.NORM.DIST(Table2[[#This Row],[Bias_Arima]],AVERAGE(Table2[Bias_Arima]),_xlfn.STDEV.P(Table2[Bias_Arima]),FALSE)</f>
        <v>0.28204066433989977</v>
      </c>
      <c r="P1907">
        <f>Table2[[#This Row],[WA]]-Table2[[#This Row],[Actual]]</f>
        <v>-0.53333333333333943</v>
      </c>
      <c r="Q1907">
        <f>_xlfn.NORM.DIST(Table2[[#This Row],[Bias_WA]],AVERAGE(Table2[Bias_WA]),_xlfn.STDEV.P(Table2[Bias_WA]),FALSE)</f>
        <v>0.70331215638132416</v>
      </c>
      <c r="R1907">
        <f>ABS(Table2[[#This Row],[Bias_Arima]])</f>
        <v>0.60745318501178058</v>
      </c>
      <c r="S1907">
        <f>ABS(Table2[[#This Row],[Bias_WA]])</f>
        <v>0.53333333333333943</v>
      </c>
    </row>
    <row r="1908" spans="1:19" x14ac:dyDescent="0.2">
      <c r="A190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dienstverlening2020320212</v>
      </c>
      <c r="B1908" t="s">
        <v>37</v>
      </c>
      <c r="C1908" s="3">
        <v>44013</v>
      </c>
      <c r="D1908" s="3">
        <v>44287</v>
      </c>
      <c r="E1908">
        <v>3</v>
      </c>
      <c r="F1908">
        <v>3.7818505874242709</v>
      </c>
      <c r="G1908">
        <v>4.3</v>
      </c>
      <c r="H1908">
        <v>0.51814941257572844</v>
      </c>
      <c r="I1908">
        <v>12.049986338970429</v>
      </c>
      <c r="J1908">
        <v>-0.51814941257572844</v>
      </c>
      <c r="K1908">
        <f>_xlfn.NORM.DIST(Table2[[#This Row],[Bias_RF]],AVERAGE(Table2[Bias_RF]),_xlfn.STDEV.P(Table2[Bias_RF]),FALSE)</f>
        <v>0.53588497028831905</v>
      </c>
      <c r="L1908">
        <f>VLOOKUP(Table2[[#This Row],[Key]],[1]!Table1[#Data],7,0)</f>
        <v>4.4986907153536002</v>
      </c>
      <c r="M1908">
        <f>VLOOKUP(Table2[[#This Row],[Key]],[1]!Table1[#Data],8,0)</f>
        <v>3.69999999999999</v>
      </c>
      <c r="N1908">
        <f>Table2[[#This Row],[Auto Arima]]-Table2[[#This Row],[Actual]]</f>
        <v>0.19869071535360039</v>
      </c>
      <c r="O1908">
        <f>_xlfn.NORM.DIST(Table2[[#This Row],[Bias_Arima]],AVERAGE(Table2[Bias_Arima]),_xlfn.STDEV.P(Table2[Bias_Arima]),FALSE)</f>
        <v>0.55834748946370605</v>
      </c>
      <c r="P1908">
        <f>Table2[[#This Row],[WA]]-Table2[[#This Row],[Actual]]</f>
        <v>-0.60000000000000986</v>
      </c>
      <c r="Q1908">
        <f>_xlfn.NORM.DIST(Table2[[#This Row],[Bias_WA]],AVERAGE(Table2[Bias_WA]),_xlfn.STDEV.P(Table2[Bias_WA]),FALSE)</f>
        <v>0.71182880125825831</v>
      </c>
      <c r="R1908">
        <f>ABS(Table2[[#This Row],[Bias_Arima]])</f>
        <v>0.19869071535360039</v>
      </c>
      <c r="S1908">
        <f>ABS(Table2[[#This Row],[Bias_WA]])</f>
        <v>0.60000000000000986</v>
      </c>
    </row>
    <row r="1909" spans="1:19" x14ac:dyDescent="0.2">
      <c r="A190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dienstverlening2020320213</v>
      </c>
      <c r="B1909" t="s">
        <v>37</v>
      </c>
      <c r="C1909" s="3">
        <v>44013</v>
      </c>
      <c r="D1909" s="3">
        <v>44378</v>
      </c>
      <c r="E1909">
        <v>4</v>
      </c>
      <c r="F1909">
        <v>3.7293517959379798</v>
      </c>
      <c r="G1909">
        <v>4.8</v>
      </c>
      <c r="H1909">
        <v>1.07064820406202</v>
      </c>
      <c r="I1909">
        <v>22.305170917958741</v>
      </c>
      <c r="J1909">
        <v>-1.07064820406202</v>
      </c>
      <c r="K1909">
        <f>_xlfn.NORM.DIST(Table2[[#This Row],[Bias_RF]],AVERAGE(Table2[Bias_RF]),_xlfn.STDEV.P(Table2[Bias_RF]),FALSE)</f>
        <v>0.46454428456964358</v>
      </c>
      <c r="L1909">
        <f>VLOOKUP(Table2[[#This Row],[Key]],[1]!Table1[#Data],7,0)</f>
        <v>4.8677837902635197</v>
      </c>
      <c r="M1909">
        <f>VLOOKUP(Table2[[#This Row],[Key]],[1]!Table1[#Data],8,0)</f>
        <v>3.7666666666666599</v>
      </c>
      <c r="N1909">
        <f>Table2[[#This Row],[Auto Arima]]-Table2[[#This Row],[Actual]]</f>
        <v>6.7783790263519883E-2</v>
      </c>
      <c r="O1909">
        <f>_xlfn.NORM.DIST(Table2[[#This Row],[Bias_Arima]],AVERAGE(Table2[Bias_Arima]),_xlfn.STDEV.P(Table2[Bias_Arima]),FALSE)</f>
        <v>0.62690025293720852</v>
      </c>
      <c r="P1909">
        <f>Table2[[#This Row],[WA]]-Table2[[#This Row],[Actual]]</f>
        <v>-1.0333333333333399</v>
      </c>
      <c r="Q1909">
        <f>_xlfn.NORM.DIST(Table2[[#This Row],[Bias_WA]],AVERAGE(Table2[Bias_WA]),_xlfn.STDEV.P(Table2[Bias_WA]),FALSE)</f>
        <v>0.54488722871600848</v>
      </c>
      <c r="R1909">
        <f>ABS(Table2[[#This Row],[Bias_Arima]])</f>
        <v>6.7783790263519883E-2</v>
      </c>
      <c r="S1909">
        <f>ABS(Table2[[#This Row],[Bias_WA]])</f>
        <v>1.0333333333333399</v>
      </c>
    </row>
    <row r="1910" spans="1:19" x14ac:dyDescent="0.2">
      <c r="A191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dienstverlening2020320214</v>
      </c>
      <c r="B1910" t="s">
        <v>37</v>
      </c>
      <c r="C1910" s="3">
        <v>44013</v>
      </c>
      <c r="D1910" s="3">
        <v>44470</v>
      </c>
      <c r="E1910">
        <v>5</v>
      </c>
      <c r="F1910">
        <v>3.7246761868248708</v>
      </c>
      <c r="G1910">
        <v>5</v>
      </c>
      <c r="H1910">
        <v>1.275323813175129</v>
      </c>
      <c r="I1910">
        <v>25.506476263502581</v>
      </c>
      <c r="J1910">
        <v>-1.275323813175129</v>
      </c>
      <c r="K1910">
        <f>_xlfn.NORM.DIST(Table2[[#This Row],[Bias_RF]],AVERAGE(Table2[Bias_RF]),_xlfn.STDEV.P(Table2[Bias_RF]),FALSE)</f>
        <v>0.38117279881128824</v>
      </c>
      <c r="L1910">
        <f>VLOOKUP(Table2[[#This Row],[Key]],[1]!Table1[#Data],7,0)</f>
        <v>5.1551329740259897</v>
      </c>
      <c r="M1910">
        <f>VLOOKUP(Table2[[#This Row],[Key]],[1]!Table1[#Data],8,0)</f>
        <v>3.6666666666666599</v>
      </c>
      <c r="N1910">
        <f>Table2[[#This Row],[Auto Arima]]-Table2[[#This Row],[Actual]]</f>
        <v>0.15513297402598969</v>
      </c>
      <c r="O1910">
        <f>_xlfn.NORM.DIST(Table2[[#This Row],[Bias_Arima]],AVERAGE(Table2[Bias_Arima]),_xlfn.STDEV.P(Table2[Bias_Arima]),FALSE)</f>
        <v>0.58350706053108314</v>
      </c>
      <c r="P1910">
        <f>Table2[[#This Row],[WA]]-Table2[[#This Row],[Actual]]</f>
        <v>-1.3333333333333401</v>
      </c>
      <c r="Q1910">
        <f>_xlfn.NORM.DIST(Table2[[#This Row],[Bias_WA]],AVERAGE(Table2[Bias_WA]),_xlfn.STDEV.P(Table2[Bias_WA]),FALSE)</f>
        <v>0.31885671239468688</v>
      </c>
      <c r="R1910">
        <f>ABS(Table2[[#This Row],[Bias_Arima]])</f>
        <v>0.15513297402598969</v>
      </c>
      <c r="S1910">
        <f>ABS(Table2[[#This Row],[Bias_WA]])</f>
        <v>1.3333333333333401</v>
      </c>
    </row>
    <row r="1911" spans="1:19" x14ac:dyDescent="0.2">
      <c r="A191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dienstverlening2020320221</v>
      </c>
      <c r="B1911" t="s">
        <v>37</v>
      </c>
      <c r="C1911" s="3">
        <v>44013</v>
      </c>
      <c r="D1911" s="3">
        <v>44562</v>
      </c>
      <c r="E1911">
        <v>6</v>
      </c>
      <c r="F1911">
        <v>3.6946005582867429</v>
      </c>
      <c r="G1911">
        <v>6.7</v>
      </c>
      <c r="H1911">
        <v>3.0053994417132568</v>
      </c>
      <c r="I1911">
        <v>44.856708085272487</v>
      </c>
      <c r="J1911">
        <v>-3.0053994417132568</v>
      </c>
      <c r="K1911">
        <f>_xlfn.NORM.DIST(Table2[[#This Row],[Bias_RF]],AVERAGE(Table2[Bias_RF]),_xlfn.STDEV.P(Table2[Bias_RF]),FALSE)</f>
        <v>3.1331440591185738E-3</v>
      </c>
      <c r="L1911">
        <f>VLOOKUP(Table2[[#This Row],[Key]],[1]!Table1[#Data],7,0)</f>
        <v>5.5604188575117597</v>
      </c>
      <c r="M1911">
        <f>VLOOKUP(Table2[[#This Row],[Key]],[1]!Table1[#Data],8,0)</f>
        <v>4.0666666666666602</v>
      </c>
      <c r="N1911">
        <f>Table2[[#This Row],[Auto Arima]]-Table2[[#This Row],[Actual]]</f>
        <v>-1.1395811424882405</v>
      </c>
      <c r="O1911">
        <f>_xlfn.NORM.DIST(Table2[[#This Row],[Bias_Arima]],AVERAGE(Table2[Bias_Arima]),_xlfn.STDEV.P(Table2[Bias_Arima]),FALSE)</f>
        <v>0.17335194574828194</v>
      </c>
      <c r="P1911">
        <f>Table2[[#This Row],[WA]]-Table2[[#This Row],[Actual]]</f>
        <v>-2.63333333333334</v>
      </c>
      <c r="Q1911">
        <f>_xlfn.NORM.DIST(Table2[[#This Row],[Bias_WA]],AVERAGE(Table2[Bias_WA]),_xlfn.STDEV.P(Table2[Bias_WA]),FALSE)</f>
        <v>1.1342988584693639E-3</v>
      </c>
      <c r="R1911">
        <f>ABS(Table2[[#This Row],[Bias_Arima]])</f>
        <v>1.1395811424882405</v>
      </c>
      <c r="S1911">
        <f>ABS(Table2[[#This Row],[Bias_WA]])</f>
        <v>2.63333333333334</v>
      </c>
    </row>
    <row r="1912" spans="1:19" x14ac:dyDescent="0.2">
      <c r="A191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dienstverlening2020320222</v>
      </c>
      <c r="B1912" t="s">
        <v>37</v>
      </c>
      <c r="C1912" s="3">
        <v>44013</v>
      </c>
      <c r="D1912" s="3">
        <v>44652</v>
      </c>
      <c r="E1912">
        <v>7</v>
      </c>
      <c r="F1912">
        <v>3.675333150694335</v>
      </c>
      <c r="G1912">
        <v>5.6</v>
      </c>
      <c r="H1912">
        <v>1.9246668493056649</v>
      </c>
      <c r="I1912">
        <v>34.36905088045831</v>
      </c>
      <c r="J1912">
        <v>-1.9246668493056649</v>
      </c>
      <c r="K1912">
        <f>_xlfn.NORM.DIST(Table2[[#This Row],[Bias_RF]],AVERAGE(Table2[Bias_RF]),_xlfn.STDEV.P(Table2[Bias_RF]),FALSE)</f>
        <v>0.1211806805185652</v>
      </c>
      <c r="L1912">
        <f>VLOOKUP(Table2[[#This Row],[Key]],[1]!Table1[#Data],7,0)</f>
        <v>4.7968278167011498</v>
      </c>
      <c r="M1912">
        <f>VLOOKUP(Table2[[#This Row],[Key]],[1]!Table1[#Data],8,0)</f>
        <v>3.69999999999999</v>
      </c>
      <c r="N1912">
        <f>Table2[[#This Row],[Auto Arima]]-Table2[[#This Row],[Actual]]</f>
        <v>-0.80317218329884987</v>
      </c>
      <c r="O1912">
        <f>_xlfn.NORM.DIST(Table2[[#This Row],[Bias_Arima]],AVERAGE(Table2[Bias_Arima]),_xlfn.STDEV.P(Table2[Bias_Arima]),FALSE)</f>
        <v>0.38003900657023648</v>
      </c>
      <c r="P1912">
        <f>Table2[[#This Row],[WA]]-Table2[[#This Row],[Actual]]</f>
        <v>-1.9000000000000097</v>
      </c>
      <c r="Q1912">
        <f>_xlfn.NORM.DIST(Table2[[#This Row],[Bias_WA]],AVERAGE(Table2[Bias_WA]),_xlfn.STDEV.P(Table2[Bias_WA]),FALSE)</f>
        <v>5.2956973058050583E-2</v>
      </c>
      <c r="R1912">
        <f>ABS(Table2[[#This Row],[Bias_Arima]])</f>
        <v>0.80317218329884987</v>
      </c>
      <c r="S1912">
        <f>ABS(Table2[[#This Row],[Bias_WA]])</f>
        <v>1.9000000000000097</v>
      </c>
    </row>
    <row r="1913" spans="1:19" x14ac:dyDescent="0.2">
      <c r="A191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dienstverlening2020320223</v>
      </c>
      <c r="B1913" t="s">
        <v>37</v>
      </c>
      <c r="C1913" s="3">
        <v>44013</v>
      </c>
      <c r="D1913" s="3">
        <v>44743</v>
      </c>
      <c r="E1913">
        <v>8</v>
      </c>
      <c r="F1913">
        <v>3.665946841170526</v>
      </c>
      <c r="G1913">
        <v>4.5999999999999996</v>
      </c>
      <c r="H1913">
        <v>0.93405315882947404</v>
      </c>
      <c r="I1913">
        <v>20.305503452814651</v>
      </c>
      <c r="J1913">
        <v>-0.93405315882947404</v>
      </c>
      <c r="K1913">
        <f>_xlfn.NORM.DIST(Table2[[#This Row],[Bias_RF]],AVERAGE(Table2[Bias_RF]),_xlfn.STDEV.P(Table2[Bias_RF]),FALSE)</f>
        <v>0.50749494942327311</v>
      </c>
      <c r="L1913">
        <f>VLOOKUP(Table2[[#This Row],[Key]],[1]!Table1[#Data],7,0)</f>
        <v>4.4531982837247304</v>
      </c>
      <c r="M1913">
        <f>VLOOKUP(Table2[[#This Row],[Key]],[1]!Table1[#Data],8,0)</f>
        <v>3.7666666666666599</v>
      </c>
      <c r="N1913">
        <f>Table2[[#This Row],[Auto Arima]]-Table2[[#This Row],[Actual]]</f>
        <v>-0.14680171627526928</v>
      </c>
      <c r="O1913">
        <f>_xlfn.NORM.DIST(Table2[[#This Row],[Bias_Arima]],AVERAGE(Table2[Bias_Arima]),_xlfn.STDEV.P(Table2[Bias_Arima]),FALSE)</f>
        <v>0.68036542847486847</v>
      </c>
      <c r="P1913">
        <f>Table2[[#This Row],[WA]]-Table2[[#This Row],[Actual]]</f>
        <v>-0.8333333333333397</v>
      </c>
      <c r="Q1913">
        <f>_xlfn.NORM.DIST(Table2[[#This Row],[Bias_WA]],AVERAGE(Table2[Bias_WA]),_xlfn.STDEV.P(Table2[Bias_WA]),FALSE)</f>
        <v>0.66404080728511672</v>
      </c>
      <c r="R1913">
        <f>ABS(Table2[[#This Row],[Bias_Arima]])</f>
        <v>0.14680171627526928</v>
      </c>
      <c r="S1913">
        <f>ABS(Table2[[#This Row],[Bias_WA]])</f>
        <v>0.8333333333333397</v>
      </c>
    </row>
    <row r="1914" spans="1:19" x14ac:dyDescent="0.2">
      <c r="A191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dienstverlening2020420211</v>
      </c>
      <c r="B1914" t="s">
        <v>37</v>
      </c>
      <c r="C1914" s="3">
        <v>44105</v>
      </c>
      <c r="D1914" s="3">
        <v>44197</v>
      </c>
      <c r="E1914">
        <v>1</v>
      </c>
      <c r="F1914">
        <v>3.927006297868799</v>
      </c>
      <c r="G1914">
        <v>4.5999999999999996</v>
      </c>
      <c r="H1914">
        <v>0.67299370213120113</v>
      </c>
      <c r="I1914">
        <v>14.630297872417421</v>
      </c>
      <c r="J1914">
        <v>-0.67299370213120113</v>
      </c>
      <c r="K1914">
        <f>_xlfn.NORM.DIST(Table2[[#This Row],[Bias_RF]],AVERAGE(Table2[Bias_RF]),_xlfn.STDEV.P(Table2[Bias_RF]),FALSE)</f>
        <v>0.54535891218141364</v>
      </c>
      <c r="L1914">
        <f>VLOOKUP(Table2[[#This Row],[Key]],[1]!Table1[#Data],7,0)</f>
        <v>5.2834919909097202</v>
      </c>
      <c r="M1914">
        <f>VLOOKUP(Table2[[#This Row],[Key]],[1]!Table1[#Data],8,0)</f>
        <v>4.0666666666666602</v>
      </c>
      <c r="N1914">
        <f>Table2[[#This Row],[Auto Arima]]-Table2[[#This Row],[Actual]]</f>
        <v>0.68349199090972057</v>
      </c>
      <c r="O1914">
        <f>_xlfn.NORM.DIST(Table2[[#This Row],[Bias_Arima]],AVERAGE(Table2[Bias_Arima]),_xlfn.STDEV.P(Table2[Bias_Arima]),FALSE)</f>
        <v>0.23540689706649998</v>
      </c>
      <c r="P1914">
        <f>Table2[[#This Row],[WA]]-Table2[[#This Row],[Actual]]</f>
        <v>-0.53333333333333943</v>
      </c>
      <c r="Q1914">
        <f>_xlfn.NORM.DIST(Table2[[#This Row],[Bias_WA]],AVERAGE(Table2[Bias_WA]),_xlfn.STDEV.P(Table2[Bias_WA]),FALSE)</f>
        <v>0.70331215638132416</v>
      </c>
      <c r="R1914">
        <f>ABS(Table2[[#This Row],[Bias_Arima]])</f>
        <v>0.68349199090972057</v>
      </c>
      <c r="S1914">
        <f>ABS(Table2[[#This Row],[Bias_WA]])</f>
        <v>0.53333333333333943</v>
      </c>
    </row>
    <row r="1915" spans="1:19" x14ac:dyDescent="0.2">
      <c r="A191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dienstverlening2020420212</v>
      </c>
      <c r="B1915" t="s">
        <v>37</v>
      </c>
      <c r="C1915" s="3">
        <v>44105</v>
      </c>
      <c r="D1915" s="3">
        <v>44287</v>
      </c>
      <c r="E1915">
        <v>2</v>
      </c>
      <c r="F1915">
        <v>3.927006297868799</v>
      </c>
      <c r="G1915">
        <v>4.3</v>
      </c>
      <c r="H1915">
        <v>0.37299370213120131</v>
      </c>
      <c r="I1915">
        <v>8.6742721425860765</v>
      </c>
      <c r="J1915">
        <v>-0.37299370213120131</v>
      </c>
      <c r="K1915">
        <f>_xlfn.NORM.DIST(Table2[[#This Row],[Bias_RF]],AVERAGE(Table2[Bias_RF]),_xlfn.STDEV.P(Table2[Bias_RF]),FALSE)</f>
        <v>0.50612383760015867</v>
      </c>
      <c r="L1915">
        <f>VLOOKUP(Table2[[#This Row],[Key]],[1]!Table1[#Data],7,0)</f>
        <v>4.57695092385178</v>
      </c>
      <c r="M1915">
        <f>VLOOKUP(Table2[[#This Row],[Key]],[1]!Table1[#Data],8,0)</f>
        <v>3.69999999999999</v>
      </c>
      <c r="N1915">
        <f>Table2[[#This Row],[Auto Arima]]-Table2[[#This Row],[Actual]]</f>
        <v>0.27695092385178022</v>
      </c>
      <c r="O1915">
        <f>_xlfn.NORM.DIST(Table2[[#This Row],[Bias_Arima]],AVERAGE(Table2[Bias_Arima]),_xlfn.STDEV.P(Table2[Bias_Arima]),FALSE)</f>
        <v>0.50872386307610451</v>
      </c>
      <c r="P1915">
        <f>Table2[[#This Row],[WA]]-Table2[[#This Row],[Actual]]</f>
        <v>-0.60000000000000986</v>
      </c>
      <c r="Q1915">
        <f>_xlfn.NORM.DIST(Table2[[#This Row],[Bias_WA]],AVERAGE(Table2[Bias_WA]),_xlfn.STDEV.P(Table2[Bias_WA]),FALSE)</f>
        <v>0.71182880125825831</v>
      </c>
      <c r="R1915">
        <f>ABS(Table2[[#This Row],[Bias_Arima]])</f>
        <v>0.27695092385178022</v>
      </c>
      <c r="S1915">
        <f>ABS(Table2[[#This Row],[Bias_WA]])</f>
        <v>0.60000000000000986</v>
      </c>
    </row>
    <row r="1916" spans="1:19" x14ac:dyDescent="0.2">
      <c r="A191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dienstverlening2020420213</v>
      </c>
      <c r="B1916" t="s">
        <v>37</v>
      </c>
      <c r="C1916" s="3">
        <v>44105</v>
      </c>
      <c r="D1916" s="3">
        <v>44378</v>
      </c>
      <c r="E1916">
        <v>3</v>
      </c>
      <c r="F1916">
        <v>3.805375901875903</v>
      </c>
      <c r="G1916">
        <v>4.8</v>
      </c>
      <c r="H1916">
        <v>0.99462409812409724</v>
      </c>
      <c r="I1916">
        <v>20.721335377585358</v>
      </c>
      <c r="J1916">
        <v>-0.99462409812409724</v>
      </c>
      <c r="K1916">
        <f>_xlfn.NORM.DIST(Table2[[#This Row],[Bias_RF]],AVERAGE(Table2[Bias_RF]),_xlfn.STDEV.P(Table2[Bias_RF]),FALSE)</f>
        <v>0.49008498025216302</v>
      </c>
      <c r="L1916">
        <f>VLOOKUP(Table2[[#This Row],[Key]],[1]!Table1[#Data],7,0)</f>
        <v>4.9193867810435297</v>
      </c>
      <c r="M1916">
        <f>VLOOKUP(Table2[[#This Row],[Key]],[1]!Table1[#Data],8,0)</f>
        <v>3.7666666666666599</v>
      </c>
      <c r="N1916">
        <f>Table2[[#This Row],[Auto Arima]]-Table2[[#This Row],[Actual]]</f>
        <v>0.11938678104352984</v>
      </c>
      <c r="O1916">
        <f>_xlfn.NORM.DIST(Table2[[#This Row],[Bias_Arima]],AVERAGE(Table2[Bias_Arima]),_xlfn.STDEV.P(Table2[Bias_Arima]),FALSE)</f>
        <v>0.60250627556454406</v>
      </c>
      <c r="P1916">
        <f>Table2[[#This Row],[WA]]-Table2[[#This Row],[Actual]]</f>
        <v>-1.0333333333333399</v>
      </c>
      <c r="Q1916">
        <f>_xlfn.NORM.DIST(Table2[[#This Row],[Bias_WA]],AVERAGE(Table2[Bias_WA]),_xlfn.STDEV.P(Table2[Bias_WA]),FALSE)</f>
        <v>0.54488722871600848</v>
      </c>
      <c r="R1916">
        <f>ABS(Table2[[#This Row],[Bias_Arima]])</f>
        <v>0.11938678104352984</v>
      </c>
      <c r="S1916">
        <f>ABS(Table2[[#This Row],[Bias_WA]])</f>
        <v>1.0333333333333399</v>
      </c>
    </row>
    <row r="1917" spans="1:19" x14ac:dyDescent="0.2">
      <c r="A191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dienstverlening2020420214</v>
      </c>
      <c r="B1917" t="s">
        <v>37</v>
      </c>
      <c r="C1917" s="3">
        <v>44105</v>
      </c>
      <c r="D1917" s="3">
        <v>44470</v>
      </c>
      <c r="E1917">
        <v>4</v>
      </c>
      <c r="F1917">
        <v>3.7558572906260408</v>
      </c>
      <c r="G1917">
        <v>5</v>
      </c>
      <c r="H1917">
        <v>1.244142709373959</v>
      </c>
      <c r="I1917">
        <v>24.882854187479179</v>
      </c>
      <c r="J1917">
        <v>-1.244142709373959</v>
      </c>
      <c r="K1917">
        <f>_xlfn.NORM.DIST(Table2[[#This Row],[Bias_RF]],AVERAGE(Table2[Bias_RF]),_xlfn.STDEV.P(Table2[Bias_RF]),FALSE)</f>
        <v>0.39482571379906761</v>
      </c>
      <c r="L1917">
        <f>VLOOKUP(Table2[[#This Row],[Key]],[1]!Table1[#Data],7,0)</f>
        <v>5.3111266938261199</v>
      </c>
      <c r="M1917">
        <f>VLOOKUP(Table2[[#This Row],[Key]],[1]!Table1[#Data],8,0)</f>
        <v>4.0666666666666602</v>
      </c>
      <c r="N1917">
        <f>Table2[[#This Row],[Auto Arima]]-Table2[[#This Row],[Actual]]</f>
        <v>0.3111266938261199</v>
      </c>
      <c r="O1917">
        <f>_xlfn.NORM.DIST(Table2[[#This Row],[Bias_Arima]],AVERAGE(Table2[Bias_Arima]),_xlfn.STDEV.P(Table2[Bias_Arima]),FALSE)</f>
        <v>0.4857346277852117</v>
      </c>
      <c r="P1917">
        <f>Table2[[#This Row],[WA]]-Table2[[#This Row],[Actual]]</f>
        <v>-0.93333333333333979</v>
      </c>
      <c r="Q1917">
        <f>_xlfn.NORM.DIST(Table2[[#This Row],[Bias_WA]],AVERAGE(Table2[Bias_WA]),_xlfn.STDEV.P(Table2[Bias_WA]),FALSE)</f>
        <v>0.61118960025546065</v>
      </c>
      <c r="R1917">
        <f>ABS(Table2[[#This Row],[Bias_Arima]])</f>
        <v>0.3111266938261199</v>
      </c>
      <c r="S1917">
        <f>ABS(Table2[[#This Row],[Bias_WA]])</f>
        <v>0.93333333333333979</v>
      </c>
    </row>
    <row r="1918" spans="1:19" x14ac:dyDescent="0.2">
      <c r="A191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dienstverlening2020420221</v>
      </c>
      <c r="B1918" t="s">
        <v>37</v>
      </c>
      <c r="C1918" s="3">
        <v>44105</v>
      </c>
      <c r="D1918" s="3">
        <v>44562</v>
      </c>
      <c r="E1918">
        <v>5</v>
      </c>
      <c r="F1918">
        <v>3.707990776584527</v>
      </c>
      <c r="G1918">
        <v>6.7</v>
      </c>
      <c r="H1918">
        <v>2.9920092234154732</v>
      </c>
      <c r="I1918">
        <v>44.656854080827962</v>
      </c>
      <c r="J1918">
        <v>-2.9920092234154732</v>
      </c>
      <c r="K1918">
        <f>_xlfn.NORM.DIST(Table2[[#This Row],[Bias_RF]],AVERAGE(Table2[Bias_RF]),_xlfn.STDEV.P(Table2[Bias_RF]),FALSE)</f>
        <v>3.3223961412548984E-3</v>
      </c>
      <c r="L1918">
        <f>VLOOKUP(Table2[[#This Row],[Key]],[1]!Table1[#Data],7,0)</f>
        <v>5.6777371966689598</v>
      </c>
      <c r="M1918">
        <f>VLOOKUP(Table2[[#This Row],[Key]],[1]!Table1[#Data],8,0)</f>
        <v>4.0666666666666602</v>
      </c>
      <c r="N1918">
        <f>Table2[[#This Row],[Auto Arima]]-Table2[[#This Row],[Actual]]</f>
        <v>-1.0222628033310404</v>
      </c>
      <c r="O1918">
        <f>_xlfn.NORM.DIST(Table2[[#This Row],[Bias_Arima]],AVERAGE(Table2[Bias_Arima]),_xlfn.STDEV.P(Table2[Bias_Arima]),FALSE)</f>
        <v>0.23663165602142536</v>
      </c>
      <c r="P1918">
        <f>Table2[[#This Row],[WA]]-Table2[[#This Row],[Actual]]</f>
        <v>-2.63333333333334</v>
      </c>
      <c r="Q1918">
        <f>_xlfn.NORM.DIST(Table2[[#This Row],[Bias_WA]],AVERAGE(Table2[Bias_WA]),_xlfn.STDEV.P(Table2[Bias_WA]),FALSE)</f>
        <v>1.1342988584693639E-3</v>
      </c>
      <c r="R1918">
        <f>ABS(Table2[[#This Row],[Bias_Arima]])</f>
        <v>1.0222628033310404</v>
      </c>
      <c r="S1918">
        <f>ABS(Table2[[#This Row],[Bias_WA]])</f>
        <v>2.63333333333334</v>
      </c>
    </row>
    <row r="1919" spans="1:19" x14ac:dyDescent="0.2">
      <c r="A191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dienstverlening2020420222</v>
      </c>
      <c r="B1919" t="s">
        <v>37</v>
      </c>
      <c r="C1919" s="3">
        <v>44105</v>
      </c>
      <c r="D1919" s="3">
        <v>44652</v>
      </c>
      <c r="E1919">
        <v>6</v>
      </c>
      <c r="F1919">
        <v>3.6977536734099239</v>
      </c>
      <c r="G1919">
        <v>5.6</v>
      </c>
      <c r="H1919">
        <v>1.902246326590076</v>
      </c>
      <c r="I1919">
        <v>33.968684403394207</v>
      </c>
      <c r="J1919">
        <v>-1.902246326590076</v>
      </c>
      <c r="K1919">
        <f>_xlfn.NORM.DIST(Table2[[#This Row],[Bias_RF]],AVERAGE(Table2[Bias_RF]),_xlfn.STDEV.P(Table2[Bias_RF]),FALSE)</f>
        <v>0.12773924646688542</v>
      </c>
      <c r="L1919">
        <f>VLOOKUP(Table2[[#This Row],[Key]],[1]!Table1[#Data],7,0)</f>
        <v>4.9108112814386002</v>
      </c>
      <c r="M1919">
        <f>VLOOKUP(Table2[[#This Row],[Key]],[1]!Table1[#Data],8,0)</f>
        <v>3.69999999999999</v>
      </c>
      <c r="N1919">
        <f>Table2[[#This Row],[Auto Arima]]-Table2[[#This Row],[Actual]]</f>
        <v>-0.6891887185613994</v>
      </c>
      <c r="O1919">
        <f>_xlfn.NORM.DIST(Table2[[#This Row],[Bias_Arima]],AVERAGE(Table2[Bias_Arima]),_xlfn.STDEV.P(Table2[Bias_Arima]),FALSE)</f>
        <v>0.46010554957535083</v>
      </c>
      <c r="P1919">
        <f>Table2[[#This Row],[WA]]-Table2[[#This Row],[Actual]]</f>
        <v>-1.9000000000000097</v>
      </c>
      <c r="Q1919">
        <f>_xlfn.NORM.DIST(Table2[[#This Row],[Bias_WA]],AVERAGE(Table2[Bias_WA]),_xlfn.STDEV.P(Table2[Bias_WA]),FALSE)</f>
        <v>5.2956973058050583E-2</v>
      </c>
      <c r="R1919">
        <f>ABS(Table2[[#This Row],[Bias_Arima]])</f>
        <v>0.6891887185613994</v>
      </c>
      <c r="S1919">
        <f>ABS(Table2[[#This Row],[Bias_WA]])</f>
        <v>1.9000000000000097</v>
      </c>
    </row>
    <row r="1920" spans="1:19" x14ac:dyDescent="0.2">
      <c r="A192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dienstverlening2020420223</v>
      </c>
      <c r="B1920" t="s">
        <v>37</v>
      </c>
      <c r="C1920" s="3">
        <v>44105</v>
      </c>
      <c r="D1920" s="3">
        <v>44743</v>
      </c>
      <c r="E1920">
        <v>7</v>
      </c>
      <c r="F1920">
        <v>3.6927520861083361</v>
      </c>
      <c r="G1920">
        <v>4.5999999999999996</v>
      </c>
      <c r="H1920">
        <v>0.90724791389166359</v>
      </c>
      <c r="I1920">
        <v>19.722780736775299</v>
      </c>
      <c r="J1920">
        <v>-0.90724791389166359</v>
      </c>
      <c r="K1920">
        <f>_xlfn.NORM.DIST(Table2[[#This Row],[Bias_RF]],AVERAGE(Table2[Bias_RF]),_xlfn.STDEV.P(Table2[Bias_RF]),FALSE)</f>
        <v>0.51426847676812781</v>
      </c>
      <c r="L1920">
        <f>VLOOKUP(Table2[[#This Row],[Key]],[1]!Table1[#Data],7,0)</f>
        <v>4.48310898488951</v>
      </c>
      <c r="M1920">
        <f>VLOOKUP(Table2[[#This Row],[Key]],[1]!Table1[#Data],8,0)</f>
        <v>3.7666666666666599</v>
      </c>
      <c r="N1920">
        <f>Table2[[#This Row],[Auto Arima]]-Table2[[#This Row],[Actual]]</f>
        <v>-0.1168910151104896</v>
      </c>
      <c r="O1920">
        <f>_xlfn.NORM.DIST(Table2[[#This Row],[Bias_Arima]],AVERAGE(Table2[Bias_Arima]),_xlfn.STDEV.P(Table2[Bias_Arima]),FALSE)</f>
        <v>0.67808188512794698</v>
      </c>
      <c r="P1920">
        <f>Table2[[#This Row],[WA]]-Table2[[#This Row],[Actual]]</f>
        <v>-0.8333333333333397</v>
      </c>
      <c r="Q1920">
        <f>_xlfn.NORM.DIST(Table2[[#This Row],[Bias_WA]],AVERAGE(Table2[Bias_WA]),_xlfn.STDEV.P(Table2[Bias_WA]),FALSE)</f>
        <v>0.66404080728511672</v>
      </c>
      <c r="R1920">
        <f>ABS(Table2[[#This Row],[Bias_Arima]])</f>
        <v>0.1168910151104896</v>
      </c>
      <c r="S1920">
        <f>ABS(Table2[[#This Row],[Bias_WA]])</f>
        <v>0.8333333333333397</v>
      </c>
    </row>
    <row r="1921" spans="1:19" x14ac:dyDescent="0.2">
      <c r="A192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dienstverlening2020420224</v>
      </c>
      <c r="B1921" t="s">
        <v>37</v>
      </c>
      <c r="C1921" s="3">
        <v>44105</v>
      </c>
      <c r="D1921" s="3">
        <v>44835</v>
      </c>
      <c r="E1921">
        <v>8</v>
      </c>
      <c r="F1921">
        <v>3.6930735146797651</v>
      </c>
      <c r="G1921">
        <v>4.7</v>
      </c>
      <c r="H1921">
        <v>1.006926485320236</v>
      </c>
      <c r="I1921">
        <v>21.423967772770968</v>
      </c>
      <c r="J1921">
        <v>-1.006926485320236</v>
      </c>
      <c r="K1921">
        <f>_xlfn.NORM.DIST(Table2[[#This Row],[Bias_RF]],AVERAGE(Table2[Bias_RF]),_xlfn.STDEV.P(Table2[Bias_RF]),FALSE)</f>
        <v>0.48621486526085006</v>
      </c>
      <c r="L1921">
        <f>VLOOKUP(Table2[[#This Row],[Key]],[1]!Table1[#Data],7,0)</f>
        <v>4.8418085488024696</v>
      </c>
      <c r="M1921">
        <f>VLOOKUP(Table2[[#This Row],[Key]],[1]!Table1[#Data],8,0)</f>
        <v>4.0666666666666602</v>
      </c>
      <c r="N1921">
        <f>Table2[[#This Row],[Auto Arima]]-Table2[[#This Row],[Actual]]</f>
        <v>0.1418085488024694</v>
      </c>
      <c r="O1921">
        <f>_xlfn.NORM.DIST(Table2[[#This Row],[Bias_Arima]],AVERAGE(Table2[Bias_Arima]),_xlfn.STDEV.P(Table2[Bias_Arima]),FALSE)</f>
        <v>0.59077499780370946</v>
      </c>
      <c r="P1921">
        <f>Table2[[#This Row],[WA]]-Table2[[#This Row],[Actual]]</f>
        <v>-0.63333333333333997</v>
      </c>
      <c r="Q1921">
        <f>_xlfn.NORM.DIST(Table2[[#This Row],[Bias_WA]],AVERAGE(Table2[Bias_WA]),_xlfn.STDEV.P(Table2[Bias_WA]),FALSE)</f>
        <v>0.71232937309261235</v>
      </c>
      <c r="R1921">
        <f>ABS(Table2[[#This Row],[Bias_Arima]])</f>
        <v>0.1418085488024694</v>
      </c>
      <c r="S1921">
        <f>ABS(Table2[[#This Row],[Bias_WA]])</f>
        <v>0.63333333333333997</v>
      </c>
    </row>
    <row r="1922" spans="1:19" x14ac:dyDescent="0.2">
      <c r="A192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dienstverlening2021120212</v>
      </c>
      <c r="B1922" t="s">
        <v>37</v>
      </c>
      <c r="C1922" s="3">
        <v>44197</v>
      </c>
      <c r="D1922" s="3">
        <v>44287</v>
      </c>
      <c r="E1922">
        <v>1</v>
      </c>
      <c r="F1922">
        <v>4.0988421133604964</v>
      </c>
      <c r="G1922">
        <v>4.3</v>
      </c>
      <c r="H1922">
        <v>0.20115788663950429</v>
      </c>
      <c r="I1922">
        <v>4.6780903869652164</v>
      </c>
      <c r="J1922">
        <v>-0.20115788663950429</v>
      </c>
      <c r="K1922">
        <f>_xlfn.NORM.DIST(Table2[[#This Row],[Bias_RF]],AVERAGE(Table2[Bias_RF]),_xlfn.STDEV.P(Table2[Bias_RF]),FALSE)</f>
        <v>0.44953727470075727</v>
      </c>
      <c r="L1922">
        <f>VLOOKUP(Table2[[#This Row],[Key]],[1]!Table1[#Data],7,0)</f>
        <v>4.3417797825571798</v>
      </c>
      <c r="M1922">
        <f>VLOOKUP(Table2[[#This Row],[Key]],[1]!Table1[#Data],8,0)</f>
        <v>3.69999999999999</v>
      </c>
      <c r="N1922">
        <f>Table2[[#This Row],[Auto Arima]]-Table2[[#This Row],[Actual]]</f>
        <v>4.1779782557179956E-2</v>
      </c>
      <c r="O1922">
        <f>_xlfn.NORM.DIST(Table2[[#This Row],[Bias_Arima]],AVERAGE(Table2[Bias_Arima]),_xlfn.STDEV.P(Table2[Bias_Arima]),FALSE)</f>
        <v>0.6376874821100097</v>
      </c>
      <c r="P1922">
        <f>Table2[[#This Row],[WA]]-Table2[[#This Row],[Actual]]</f>
        <v>-0.60000000000000986</v>
      </c>
      <c r="Q1922">
        <f>_xlfn.NORM.DIST(Table2[[#This Row],[Bias_WA]],AVERAGE(Table2[Bias_WA]),_xlfn.STDEV.P(Table2[Bias_WA]),FALSE)</f>
        <v>0.71182880125825831</v>
      </c>
      <c r="R1922">
        <f>ABS(Table2[[#This Row],[Bias_Arima]])</f>
        <v>4.1779782557179956E-2</v>
      </c>
      <c r="S1922">
        <f>ABS(Table2[[#This Row],[Bias_WA]])</f>
        <v>0.60000000000000986</v>
      </c>
    </row>
    <row r="1923" spans="1:19" x14ac:dyDescent="0.2">
      <c r="A192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dienstverlening2021120213</v>
      </c>
      <c r="B1923" t="s">
        <v>37</v>
      </c>
      <c r="C1923" s="3">
        <v>44197</v>
      </c>
      <c r="D1923" s="3">
        <v>44378</v>
      </c>
      <c r="E1923">
        <v>2</v>
      </c>
      <c r="F1923">
        <v>3.882837221030603</v>
      </c>
      <c r="G1923">
        <v>4.8</v>
      </c>
      <c r="H1923">
        <v>0.9171627789693968</v>
      </c>
      <c r="I1923">
        <v>19.107557895195772</v>
      </c>
      <c r="J1923">
        <v>-0.9171627789693968</v>
      </c>
      <c r="K1923">
        <f>_xlfn.NORM.DIST(Table2[[#This Row],[Bias_RF]],AVERAGE(Table2[Bias_RF]),_xlfn.STDEV.P(Table2[Bias_RF]),FALSE)</f>
        <v>0.51183270178221318</v>
      </c>
      <c r="L1923">
        <f>VLOOKUP(Table2[[#This Row],[Key]],[1]!Table1[#Data],7,0)</f>
        <v>4.77189053780089</v>
      </c>
      <c r="M1923">
        <f>VLOOKUP(Table2[[#This Row],[Key]],[1]!Table1[#Data],8,0)</f>
        <v>3.7666666666666599</v>
      </c>
      <c r="N1923">
        <f>Table2[[#This Row],[Auto Arima]]-Table2[[#This Row],[Actual]]</f>
        <v>-2.8109462199109814E-2</v>
      </c>
      <c r="O1923">
        <f>_xlfn.NORM.DIST(Table2[[#This Row],[Bias_Arima]],AVERAGE(Table2[Bias_Arima]),_xlfn.STDEV.P(Table2[Bias_Arima]),FALSE)</f>
        <v>0.66112287550938809</v>
      </c>
      <c r="P1923">
        <f>Table2[[#This Row],[WA]]-Table2[[#This Row],[Actual]]</f>
        <v>-1.0333333333333399</v>
      </c>
      <c r="Q1923">
        <f>_xlfn.NORM.DIST(Table2[[#This Row],[Bias_WA]],AVERAGE(Table2[Bias_WA]),_xlfn.STDEV.P(Table2[Bias_WA]),FALSE)</f>
        <v>0.54488722871600848</v>
      </c>
      <c r="R1923">
        <f>ABS(Table2[[#This Row],[Bias_Arima]])</f>
        <v>2.8109462199109814E-2</v>
      </c>
      <c r="S1923">
        <f>ABS(Table2[[#This Row],[Bias_WA]])</f>
        <v>1.0333333333333399</v>
      </c>
    </row>
    <row r="1924" spans="1:19" x14ac:dyDescent="0.2">
      <c r="A192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dienstverlening2021120214</v>
      </c>
      <c r="B1924" t="s">
        <v>37</v>
      </c>
      <c r="C1924" s="3">
        <v>44197</v>
      </c>
      <c r="D1924" s="3">
        <v>44470</v>
      </c>
      <c r="E1924">
        <v>3</v>
      </c>
      <c r="F1924">
        <v>3.819782035244168</v>
      </c>
      <c r="G1924">
        <v>5</v>
      </c>
      <c r="H1924">
        <v>1.180217964755832</v>
      </c>
      <c r="I1924">
        <v>23.604359295116652</v>
      </c>
      <c r="J1924">
        <v>-1.180217964755832</v>
      </c>
      <c r="K1924">
        <f>_xlfn.NORM.DIST(Table2[[#This Row],[Bias_RF]],AVERAGE(Table2[Bias_RF]),_xlfn.STDEV.P(Table2[Bias_RF]),FALSE)</f>
        <v>0.42195876987802505</v>
      </c>
      <c r="L1924">
        <f>VLOOKUP(Table2[[#This Row],[Key]],[1]!Table1[#Data],7,0)</f>
        <v>5.20130834243861</v>
      </c>
      <c r="M1924">
        <f>VLOOKUP(Table2[[#This Row],[Key]],[1]!Table1[#Data],8,0)</f>
        <v>4.0666666666666602</v>
      </c>
      <c r="N1924">
        <f>Table2[[#This Row],[Auto Arima]]-Table2[[#This Row],[Actual]]</f>
        <v>0.20130834243860996</v>
      </c>
      <c r="O1924">
        <f>_xlfn.NORM.DIST(Table2[[#This Row],[Bias_Arima]],AVERAGE(Table2[Bias_Arima]),_xlfn.STDEV.P(Table2[Bias_Arima]),FALSE)</f>
        <v>0.55677250961712832</v>
      </c>
      <c r="P1924">
        <f>Table2[[#This Row],[WA]]-Table2[[#This Row],[Actual]]</f>
        <v>-0.93333333333333979</v>
      </c>
      <c r="Q1924">
        <f>_xlfn.NORM.DIST(Table2[[#This Row],[Bias_WA]],AVERAGE(Table2[Bias_WA]),_xlfn.STDEV.P(Table2[Bias_WA]),FALSE)</f>
        <v>0.61118960025546065</v>
      </c>
      <c r="R1924">
        <f>ABS(Table2[[#This Row],[Bias_Arima]])</f>
        <v>0.20130834243860996</v>
      </c>
      <c r="S1924">
        <f>ABS(Table2[[#This Row],[Bias_WA]])</f>
        <v>0.93333333333333979</v>
      </c>
    </row>
    <row r="1925" spans="1:19" x14ac:dyDescent="0.2">
      <c r="A192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dienstverlening2021120221</v>
      </c>
      <c r="B1925" t="s">
        <v>37</v>
      </c>
      <c r="C1925" s="3">
        <v>44197</v>
      </c>
      <c r="D1925" s="3">
        <v>44562</v>
      </c>
      <c r="E1925">
        <v>4</v>
      </c>
      <c r="F1925">
        <v>3.6679018783912172</v>
      </c>
      <c r="G1925">
        <v>6.7</v>
      </c>
      <c r="H1925">
        <v>3.032098121608783</v>
      </c>
      <c r="I1925">
        <v>45.255195844907213</v>
      </c>
      <c r="J1925">
        <v>-3.032098121608783</v>
      </c>
      <c r="K1925">
        <f>_xlfn.NORM.DIST(Table2[[#This Row],[Bias_RF]],AVERAGE(Table2[Bias_RF]),_xlfn.STDEV.P(Table2[Bias_RF]),FALSE)</f>
        <v>2.7845769756889792E-3</v>
      </c>
      <c r="L1925">
        <f>VLOOKUP(Table2[[#This Row],[Key]],[1]!Table1[#Data],7,0)</f>
        <v>4.8984750589386303</v>
      </c>
      <c r="M1925">
        <f>VLOOKUP(Table2[[#This Row],[Key]],[1]!Table1[#Data],8,0)</f>
        <v>4.3</v>
      </c>
      <c r="N1925">
        <f>Table2[[#This Row],[Auto Arima]]-Table2[[#This Row],[Actual]]</f>
        <v>-1.8015249410613698</v>
      </c>
      <c r="O1925">
        <f>_xlfn.NORM.DIST(Table2[[#This Row],[Bias_Arima]],AVERAGE(Table2[Bias_Arima]),_xlfn.STDEV.P(Table2[Bias_Arima]),FALSE)</f>
        <v>1.4128538985732627E-2</v>
      </c>
      <c r="P1925">
        <f>Table2[[#This Row],[WA]]-Table2[[#This Row],[Actual]]</f>
        <v>-2.4000000000000004</v>
      </c>
      <c r="Q1925">
        <f>_xlfn.NORM.DIST(Table2[[#This Row],[Bias_WA]],AVERAGE(Table2[Bias_WA]),_xlfn.STDEV.P(Table2[Bias_WA]),FALSE)</f>
        <v>4.6411955743330419E-3</v>
      </c>
      <c r="R1925">
        <f>ABS(Table2[[#This Row],[Bias_Arima]])</f>
        <v>1.8015249410613698</v>
      </c>
      <c r="S1925">
        <f>ABS(Table2[[#This Row],[Bias_WA]])</f>
        <v>2.4000000000000004</v>
      </c>
    </row>
    <row r="1926" spans="1:19" x14ac:dyDescent="0.2">
      <c r="A192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dienstverlening2021120222</v>
      </c>
      <c r="B1926" t="s">
        <v>37</v>
      </c>
      <c r="C1926" s="3">
        <v>44197</v>
      </c>
      <c r="D1926" s="3">
        <v>44652</v>
      </c>
      <c r="E1926">
        <v>5</v>
      </c>
      <c r="F1926">
        <v>3.6526395046538429</v>
      </c>
      <c r="G1926">
        <v>5.6</v>
      </c>
      <c r="H1926">
        <v>1.947360495346157</v>
      </c>
      <c r="I1926">
        <v>34.774294559752803</v>
      </c>
      <c r="J1926">
        <v>-1.947360495346157</v>
      </c>
      <c r="K1926">
        <f>_xlfn.NORM.DIST(Table2[[#This Row],[Bias_RF]],AVERAGE(Table2[Bias_RF]),_xlfn.STDEV.P(Table2[Bias_RF]),FALSE)</f>
        <v>0.11477515838235484</v>
      </c>
      <c r="L1926">
        <f>VLOOKUP(Table2[[#This Row],[Key]],[1]!Table1[#Data],7,0)</f>
        <v>4.5760234536012998</v>
      </c>
      <c r="M1926">
        <f>VLOOKUP(Table2[[#This Row],[Key]],[1]!Table1[#Data],8,0)</f>
        <v>3.69999999999999</v>
      </c>
      <c r="N1926">
        <f>Table2[[#This Row],[Auto Arima]]-Table2[[#This Row],[Actual]]</f>
        <v>-1.0239765463986998</v>
      </c>
      <c r="O1926">
        <f>_xlfn.NORM.DIST(Table2[[#This Row],[Bias_Arima]],AVERAGE(Table2[Bias_Arima]),_xlfn.STDEV.P(Table2[Bias_Arima]),FALSE)</f>
        <v>0.23562644714281827</v>
      </c>
      <c r="P1926">
        <f>Table2[[#This Row],[WA]]-Table2[[#This Row],[Actual]]</f>
        <v>-1.9000000000000097</v>
      </c>
      <c r="Q1926">
        <f>_xlfn.NORM.DIST(Table2[[#This Row],[Bias_WA]],AVERAGE(Table2[Bias_WA]),_xlfn.STDEV.P(Table2[Bias_WA]),FALSE)</f>
        <v>5.2956973058050583E-2</v>
      </c>
      <c r="R1926">
        <f>ABS(Table2[[#This Row],[Bias_Arima]])</f>
        <v>1.0239765463986998</v>
      </c>
      <c r="S1926">
        <f>ABS(Table2[[#This Row],[Bias_WA]])</f>
        <v>1.9000000000000097</v>
      </c>
    </row>
    <row r="1927" spans="1:19" x14ac:dyDescent="0.2">
      <c r="A192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dienstverlening2021120223</v>
      </c>
      <c r="B1927" t="s">
        <v>37</v>
      </c>
      <c r="C1927" s="3">
        <v>44197</v>
      </c>
      <c r="D1927" s="3">
        <v>44743</v>
      </c>
      <c r="E1927">
        <v>6</v>
      </c>
      <c r="F1927">
        <v>3.6440307744951128</v>
      </c>
      <c r="G1927">
        <v>4.5999999999999996</v>
      </c>
      <c r="H1927">
        <v>0.95596922550488683</v>
      </c>
      <c r="I1927">
        <v>20.78193968488884</v>
      </c>
      <c r="J1927">
        <v>-0.95596922550488683</v>
      </c>
      <c r="K1927">
        <f>_xlfn.NORM.DIST(Table2[[#This Row],[Bias_RF]],AVERAGE(Table2[Bias_RF]),_xlfn.STDEV.P(Table2[Bias_RF]),FALSE)</f>
        <v>0.50152235092873998</v>
      </c>
      <c r="L1927">
        <f>VLOOKUP(Table2[[#This Row],[Key]],[1]!Table1[#Data],7,0)</f>
        <v>4.4248342970622296</v>
      </c>
      <c r="M1927">
        <f>VLOOKUP(Table2[[#This Row],[Key]],[1]!Table1[#Data],8,0)</f>
        <v>3.7666666666666599</v>
      </c>
      <c r="N1927">
        <f>Table2[[#This Row],[Auto Arima]]-Table2[[#This Row],[Actual]]</f>
        <v>-0.17516570293777001</v>
      </c>
      <c r="O1927">
        <f>_xlfn.NORM.DIST(Table2[[#This Row],[Bias_Arima]],AVERAGE(Table2[Bias_Arima]),_xlfn.STDEV.P(Table2[Bias_Arima]),FALSE)</f>
        <v>0.68089667553076505</v>
      </c>
      <c r="P1927">
        <f>Table2[[#This Row],[WA]]-Table2[[#This Row],[Actual]]</f>
        <v>-0.8333333333333397</v>
      </c>
      <c r="Q1927">
        <f>_xlfn.NORM.DIST(Table2[[#This Row],[Bias_WA]],AVERAGE(Table2[Bias_WA]),_xlfn.STDEV.P(Table2[Bias_WA]),FALSE)</f>
        <v>0.66404080728511672</v>
      </c>
      <c r="R1927">
        <f>ABS(Table2[[#This Row],[Bias_Arima]])</f>
        <v>0.17516570293777001</v>
      </c>
      <c r="S1927">
        <f>ABS(Table2[[#This Row],[Bias_WA]])</f>
        <v>0.8333333333333397</v>
      </c>
    </row>
    <row r="1928" spans="1:19" x14ac:dyDescent="0.2">
      <c r="A192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dienstverlening2021120224</v>
      </c>
      <c r="B1928" t="s">
        <v>37</v>
      </c>
      <c r="C1928" s="3">
        <v>44197</v>
      </c>
      <c r="D1928" s="3">
        <v>44835</v>
      </c>
      <c r="E1928">
        <v>7</v>
      </c>
      <c r="F1928">
        <v>3.647347441161779</v>
      </c>
      <c r="G1928">
        <v>4.7</v>
      </c>
      <c r="H1928">
        <v>1.052652558838221</v>
      </c>
      <c r="I1928">
        <v>22.3968629540047</v>
      </c>
      <c r="J1928">
        <v>-1.052652558838221</v>
      </c>
      <c r="K1928">
        <f>_xlfn.NORM.DIST(Table2[[#This Row],[Bias_RF]],AVERAGE(Table2[Bias_RF]),_xlfn.STDEV.P(Table2[Bias_RF]),FALSE)</f>
        <v>0.47092661982356721</v>
      </c>
      <c r="L1928">
        <f>VLOOKUP(Table2[[#This Row],[Key]],[1]!Table1[#Data],7,0)</f>
        <v>4.9719233202508297</v>
      </c>
      <c r="M1928">
        <f>VLOOKUP(Table2[[#This Row],[Key]],[1]!Table1[#Data],8,0)</f>
        <v>4.0666666666666602</v>
      </c>
      <c r="N1928">
        <f>Table2[[#This Row],[Auto Arima]]-Table2[[#This Row],[Actual]]</f>
        <v>0.27192332025082955</v>
      </c>
      <c r="O1928">
        <f>_xlfn.NORM.DIST(Table2[[#This Row],[Bias_Arima]],AVERAGE(Table2[Bias_Arima]),_xlfn.STDEV.P(Table2[Bias_Arima]),FALSE)</f>
        <v>0.51204938222289886</v>
      </c>
      <c r="P1928">
        <f>Table2[[#This Row],[WA]]-Table2[[#This Row],[Actual]]</f>
        <v>-0.63333333333333997</v>
      </c>
      <c r="Q1928">
        <f>_xlfn.NORM.DIST(Table2[[#This Row],[Bias_WA]],AVERAGE(Table2[Bias_WA]),_xlfn.STDEV.P(Table2[Bias_WA]),FALSE)</f>
        <v>0.71232937309261235</v>
      </c>
      <c r="R1928">
        <f>ABS(Table2[[#This Row],[Bias_Arima]])</f>
        <v>0.27192332025082955</v>
      </c>
      <c r="S1928">
        <f>ABS(Table2[[#This Row],[Bias_WA]])</f>
        <v>0.63333333333333997</v>
      </c>
    </row>
    <row r="1929" spans="1:19" x14ac:dyDescent="0.2">
      <c r="A192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dienstverlening2021120231</v>
      </c>
      <c r="B1929" t="s">
        <v>37</v>
      </c>
      <c r="C1929" s="3">
        <v>44197</v>
      </c>
      <c r="D1929" s="3">
        <v>44927</v>
      </c>
      <c r="E1929">
        <v>8</v>
      </c>
      <c r="F1929">
        <v>3.6570258141776519</v>
      </c>
      <c r="G1929">
        <v>5.9</v>
      </c>
      <c r="H1929">
        <v>2.242974185822348</v>
      </c>
      <c r="I1929">
        <v>38.016511624107594</v>
      </c>
      <c r="J1929">
        <v>-2.242974185822348</v>
      </c>
      <c r="K1929">
        <f>_xlfn.NORM.DIST(Table2[[#This Row],[Bias_RF]],AVERAGE(Table2[Bias_RF]),_xlfn.STDEV.P(Table2[Bias_RF]),FALSE)</f>
        <v>5.1809984752366221E-2</v>
      </c>
      <c r="L1929">
        <f>VLOOKUP(Table2[[#This Row],[Key]],[1]!Table1[#Data],7,0)</f>
        <v>4.6659025928133797</v>
      </c>
      <c r="M1929">
        <f>VLOOKUP(Table2[[#This Row],[Key]],[1]!Table1[#Data],8,0)</f>
        <v>4.3</v>
      </c>
      <c r="N1929">
        <f>Table2[[#This Row],[Auto Arima]]-Table2[[#This Row],[Actual]]</f>
        <v>-1.2340974071866206</v>
      </c>
      <c r="O1929">
        <f>_xlfn.NORM.DIST(Table2[[#This Row],[Bias_Arima]],AVERAGE(Table2[Bias_Arima]),_xlfn.STDEV.P(Table2[Bias_Arima]),FALSE)</f>
        <v>0.13103449109974849</v>
      </c>
      <c r="P1929">
        <f>Table2[[#This Row],[WA]]-Table2[[#This Row],[Actual]]</f>
        <v>-1.6000000000000005</v>
      </c>
      <c r="Q1929">
        <f>_xlfn.NORM.DIST(Table2[[#This Row],[Bias_WA]],AVERAGE(Table2[Bias_WA]),_xlfn.STDEV.P(Table2[Bias_WA]),FALSE)</f>
        <v>0.15562987052637614</v>
      </c>
      <c r="R1929">
        <f>ABS(Table2[[#This Row],[Bias_Arima]])</f>
        <v>1.2340974071866206</v>
      </c>
      <c r="S1929">
        <f>ABS(Table2[[#This Row],[Bias_WA]])</f>
        <v>1.6000000000000005</v>
      </c>
    </row>
    <row r="1930" spans="1:19" x14ac:dyDescent="0.2">
      <c r="A193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dienstverlening2021220213</v>
      </c>
      <c r="B1930" t="s">
        <v>37</v>
      </c>
      <c r="C1930" s="3">
        <v>44287</v>
      </c>
      <c r="D1930" s="3">
        <v>44378</v>
      </c>
      <c r="E1930">
        <v>1</v>
      </c>
      <c r="F1930">
        <v>3.9286926612194999</v>
      </c>
      <c r="G1930">
        <v>4.8</v>
      </c>
      <c r="H1930">
        <v>0.87130733878049993</v>
      </c>
      <c r="I1930">
        <v>18.15223622459375</v>
      </c>
      <c r="J1930">
        <v>-0.87130733878049993</v>
      </c>
      <c r="K1930">
        <f>_xlfn.NORM.DIST(Table2[[#This Row],[Bias_RF]],AVERAGE(Table2[Bias_RF]),_xlfn.STDEV.P(Table2[Bias_RF]),FALSE)</f>
        <v>0.52239005976479225</v>
      </c>
      <c r="L1930">
        <f>VLOOKUP(Table2[[#This Row],[Key]],[1]!Table1[#Data],7,0)</f>
        <v>4.7623684167988696</v>
      </c>
      <c r="M1930">
        <f>VLOOKUP(Table2[[#This Row],[Key]],[1]!Table1[#Data],8,0)</f>
        <v>3.7666666666666599</v>
      </c>
      <c r="N1930">
        <f>Table2[[#This Row],[Auto Arima]]-Table2[[#This Row],[Actual]]</f>
        <v>-3.7631583201130248E-2</v>
      </c>
      <c r="O1930">
        <f>_xlfn.NORM.DIST(Table2[[#This Row],[Bias_Arima]],AVERAGE(Table2[Bias_Arima]),_xlfn.STDEV.P(Table2[Bias_Arima]),FALSE)</f>
        <v>0.66365045573699843</v>
      </c>
      <c r="P1930">
        <f>Table2[[#This Row],[WA]]-Table2[[#This Row],[Actual]]</f>
        <v>-1.0333333333333399</v>
      </c>
      <c r="Q1930">
        <f>_xlfn.NORM.DIST(Table2[[#This Row],[Bias_WA]],AVERAGE(Table2[Bias_WA]),_xlfn.STDEV.P(Table2[Bias_WA]),FALSE)</f>
        <v>0.54488722871600848</v>
      </c>
      <c r="R1930">
        <f>ABS(Table2[[#This Row],[Bias_Arima]])</f>
        <v>3.7631583201130248E-2</v>
      </c>
      <c r="S1930">
        <f>ABS(Table2[[#This Row],[Bias_WA]])</f>
        <v>1.0333333333333399</v>
      </c>
    </row>
    <row r="1931" spans="1:19" x14ac:dyDescent="0.2">
      <c r="A193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dienstverlening2021220214</v>
      </c>
      <c r="B1931" t="s">
        <v>37</v>
      </c>
      <c r="C1931" s="3">
        <v>44287</v>
      </c>
      <c r="D1931" s="3">
        <v>44470</v>
      </c>
      <c r="E1931">
        <v>2</v>
      </c>
      <c r="F1931">
        <v>3.8958542322873209</v>
      </c>
      <c r="G1931">
        <v>5</v>
      </c>
      <c r="H1931">
        <v>1.1041457677126789</v>
      </c>
      <c r="I1931">
        <v>22.082915354253569</v>
      </c>
      <c r="J1931">
        <v>-1.1041457677126789</v>
      </c>
      <c r="K1931">
        <f>_xlfn.NORM.DIST(Table2[[#This Row],[Bias_RF]],AVERAGE(Table2[Bias_RF]),_xlfn.STDEV.P(Table2[Bias_RF]),FALSE)</f>
        <v>0.45216378203382079</v>
      </c>
      <c r="L1931">
        <f>VLOOKUP(Table2[[#This Row],[Key]],[1]!Table1[#Data],7,0)</f>
        <v>5.1936751789251501</v>
      </c>
      <c r="M1931">
        <f>VLOOKUP(Table2[[#This Row],[Key]],[1]!Table1[#Data],8,0)</f>
        <v>4.0666666666666602</v>
      </c>
      <c r="N1931">
        <f>Table2[[#This Row],[Auto Arima]]-Table2[[#This Row],[Actual]]</f>
        <v>0.19367517892515007</v>
      </c>
      <c r="O1931">
        <f>_xlfn.NORM.DIST(Table2[[#This Row],[Bias_Arima]],AVERAGE(Table2[Bias_Arima]),_xlfn.STDEV.P(Table2[Bias_Arima]),FALSE)</f>
        <v>0.56134640175227224</v>
      </c>
      <c r="P1931">
        <f>Table2[[#This Row],[WA]]-Table2[[#This Row],[Actual]]</f>
        <v>-0.93333333333333979</v>
      </c>
      <c r="Q1931">
        <f>_xlfn.NORM.DIST(Table2[[#This Row],[Bias_WA]],AVERAGE(Table2[Bias_WA]),_xlfn.STDEV.P(Table2[Bias_WA]),FALSE)</f>
        <v>0.61118960025546065</v>
      </c>
      <c r="R1931">
        <f>ABS(Table2[[#This Row],[Bias_Arima]])</f>
        <v>0.19367517892515007</v>
      </c>
      <c r="S1931">
        <f>ABS(Table2[[#This Row],[Bias_WA]])</f>
        <v>0.93333333333333979</v>
      </c>
    </row>
    <row r="1932" spans="1:19" x14ac:dyDescent="0.2">
      <c r="A193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dienstverlening2021220221</v>
      </c>
      <c r="B1932" t="s">
        <v>37</v>
      </c>
      <c r="C1932" s="3">
        <v>44287</v>
      </c>
      <c r="D1932" s="3">
        <v>44562</v>
      </c>
      <c r="E1932">
        <v>3</v>
      </c>
      <c r="F1932">
        <v>3.648967962592963</v>
      </c>
      <c r="G1932">
        <v>6.7</v>
      </c>
      <c r="H1932">
        <v>3.0510320374070381</v>
      </c>
      <c r="I1932">
        <v>45.537791603090113</v>
      </c>
      <c r="J1932">
        <v>-3.0510320374070381</v>
      </c>
      <c r="K1932">
        <f>_xlfn.NORM.DIST(Table2[[#This Row],[Bias_RF]],AVERAGE(Table2[Bias_RF]),_xlfn.STDEV.P(Table2[Bias_RF]),FALSE)</f>
        <v>2.5590803418097008E-3</v>
      </c>
      <c r="L1932">
        <f>VLOOKUP(Table2[[#This Row],[Key]],[1]!Table1[#Data],7,0)</f>
        <v>4.8889073640956999</v>
      </c>
      <c r="M1932">
        <f>VLOOKUP(Table2[[#This Row],[Key]],[1]!Table1[#Data],8,0)</f>
        <v>4.3</v>
      </c>
      <c r="N1932">
        <f>Table2[[#This Row],[Auto Arima]]-Table2[[#This Row],[Actual]]</f>
        <v>-1.8110926359043003</v>
      </c>
      <c r="O1932">
        <f>_xlfn.NORM.DIST(Table2[[#This Row],[Bias_Arima]],AVERAGE(Table2[Bias_Arima]),_xlfn.STDEV.P(Table2[Bias_Arima]),FALSE)</f>
        <v>1.3498796539258647E-2</v>
      </c>
      <c r="P1932">
        <f>Table2[[#This Row],[WA]]-Table2[[#This Row],[Actual]]</f>
        <v>-2.4000000000000004</v>
      </c>
      <c r="Q1932">
        <f>_xlfn.NORM.DIST(Table2[[#This Row],[Bias_WA]],AVERAGE(Table2[Bias_WA]),_xlfn.STDEV.P(Table2[Bias_WA]),FALSE)</f>
        <v>4.6411955743330419E-3</v>
      </c>
      <c r="R1932">
        <f>ABS(Table2[[#This Row],[Bias_Arima]])</f>
        <v>1.8110926359043003</v>
      </c>
      <c r="S1932">
        <f>ABS(Table2[[#This Row],[Bias_WA]])</f>
        <v>2.4000000000000004</v>
      </c>
    </row>
    <row r="1933" spans="1:19" x14ac:dyDescent="0.2">
      <c r="A193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dienstverlening2021220222</v>
      </c>
      <c r="B1933" t="s">
        <v>37</v>
      </c>
      <c r="C1933" s="3">
        <v>44287</v>
      </c>
      <c r="D1933" s="3">
        <v>44652</v>
      </c>
      <c r="E1933">
        <v>4</v>
      </c>
      <c r="F1933">
        <v>3.630219741369741</v>
      </c>
      <c r="G1933">
        <v>5.6</v>
      </c>
      <c r="H1933">
        <v>1.9697802586302591</v>
      </c>
      <c r="I1933">
        <v>35.174647475540333</v>
      </c>
      <c r="J1933">
        <v>-1.9697802586302591</v>
      </c>
      <c r="K1933">
        <f>_xlfn.NORM.DIST(Table2[[#This Row],[Bias_RF]],AVERAGE(Table2[Bias_RF]),_xlfn.STDEV.P(Table2[Bias_RF]),FALSE)</f>
        <v>0.10867669306447776</v>
      </c>
      <c r="L1933">
        <f>VLOOKUP(Table2[[#This Row],[Key]],[1]!Table1[#Data],7,0)</f>
        <v>4.5246463423158598</v>
      </c>
      <c r="M1933">
        <f>VLOOKUP(Table2[[#This Row],[Key]],[1]!Table1[#Data],8,0)</f>
        <v>3.9666666666666601</v>
      </c>
      <c r="N1933">
        <f>Table2[[#This Row],[Auto Arima]]-Table2[[#This Row],[Actual]]</f>
        <v>-1.0753536576841398</v>
      </c>
      <c r="O1933">
        <f>_xlfn.NORM.DIST(Table2[[#This Row],[Bias_Arima]],AVERAGE(Table2[Bias_Arima]),_xlfn.STDEV.P(Table2[Bias_Arima]),FALSE)</f>
        <v>0.20657237580213444</v>
      </c>
      <c r="P1933">
        <f>Table2[[#This Row],[WA]]-Table2[[#This Row],[Actual]]</f>
        <v>-1.6333333333333395</v>
      </c>
      <c r="Q1933">
        <f>_xlfn.NORM.DIST(Table2[[#This Row],[Bias_WA]],AVERAGE(Table2[Bias_WA]),_xlfn.STDEV.P(Table2[Bias_WA]),FALSE)</f>
        <v>0.14003283238168632</v>
      </c>
      <c r="R1933">
        <f>ABS(Table2[[#This Row],[Bias_Arima]])</f>
        <v>1.0753536576841398</v>
      </c>
      <c r="S1933">
        <f>ABS(Table2[[#This Row],[Bias_WA]])</f>
        <v>1.6333333333333395</v>
      </c>
    </row>
    <row r="1934" spans="1:19" x14ac:dyDescent="0.2">
      <c r="A193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dienstverlening2021220223</v>
      </c>
      <c r="B1934" t="s">
        <v>37</v>
      </c>
      <c r="C1934" s="3">
        <v>44287</v>
      </c>
      <c r="D1934" s="3">
        <v>44743</v>
      </c>
      <c r="E1934">
        <v>5</v>
      </c>
      <c r="F1934">
        <v>3.6141627969252972</v>
      </c>
      <c r="G1934">
        <v>4.5999999999999996</v>
      </c>
      <c r="H1934">
        <v>0.98583720307470291</v>
      </c>
      <c r="I1934">
        <v>21.431243545102241</v>
      </c>
      <c r="J1934">
        <v>-0.98583720307470291</v>
      </c>
      <c r="K1934">
        <f>_xlfn.NORM.DIST(Table2[[#This Row],[Bias_RF]],AVERAGE(Table2[Bias_RF]),_xlfn.STDEV.P(Table2[Bias_RF]),FALSE)</f>
        <v>0.49278265125125592</v>
      </c>
      <c r="L1934">
        <f>VLOOKUP(Table2[[#This Row],[Key]],[1]!Table1[#Data],7,0)</f>
        <v>4.4196708683367598</v>
      </c>
      <c r="M1934">
        <f>VLOOKUP(Table2[[#This Row],[Key]],[1]!Table1[#Data],8,0)</f>
        <v>3.7666666666666599</v>
      </c>
      <c r="N1934">
        <f>Table2[[#This Row],[Auto Arima]]-Table2[[#This Row],[Actual]]</f>
        <v>-0.18032913166323983</v>
      </c>
      <c r="O1934">
        <f>_xlfn.NORM.DIST(Table2[[#This Row],[Bias_Arima]],AVERAGE(Table2[Bias_Arima]),_xlfn.STDEV.P(Table2[Bias_Arima]),FALSE)</f>
        <v>0.68082173053592254</v>
      </c>
      <c r="P1934">
        <f>Table2[[#This Row],[WA]]-Table2[[#This Row],[Actual]]</f>
        <v>-0.8333333333333397</v>
      </c>
      <c r="Q1934">
        <f>_xlfn.NORM.DIST(Table2[[#This Row],[Bias_WA]],AVERAGE(Table2[Bias_WA]),_xlfn.STDEV.P(Table2[Bias_WA]),FALSE)</f>
        <v>0.66404080728511672</v>
      </c>
      <c r="R1934">
        <f>ABS(Table2[[#This Row],[Bias_Arima]])</f>
        <v>0.18032913166323983</v>
      </c>
      <c r="S1934">
        <f>ABS(Table2[[#This Row],[Bias_WA]])</f>
        <v>0.8333333333333397</v>
      </c>
    </row>
    <row r="1935" spans="1:19" x14ac:dyDescent="0.2">
      <c r="A193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dienstverlening2021220224</v>
      </c>
      <c r="B1935" t="s">
        <v>37</v>
      </c>
      <c r="C1935" s="3">
        <v>44287</v>
      </c>
      <c r="D1935" s="3">
        <v>44835</v>
      </c>
      <c r="E1935">
        <v>6</v>
      </c>
      <c r="F1935">
        <v>3.6196627969252968</v>
      </c>
      <c r="G1935">
        <v>4.7</v>
      </c>
      <c r="H1935">
        <v>1.0803372030747029</v>
      </c>
      <c r="I1935">
        <v>22.985897937759631</v>
      </c>
      <c r="J1935">
        <v>-1.0803372030747029</v>
      </c>
      <c r="K1935">
        <f>_xlfn.NORM.DIST(Table2[[#This Row],[Bias_RF]],AVERAGE(Table2[Bias_RF]),_xlfn.STDEV.P(Table2[Bias_RF]),FALSE)</f>
        <v>0.46102825862638624</v>
      </c>
      <c r="L1935">
        <f>VLOOKUP(Table2[[#This Row],[Key]],[1]!Table1[#Data],7,0)</f>
        <v>4.9762046789681804</v>
      </c>
      <c r="M1935">
        <f>VLOOKUP(Table2[[#This Row],[Key]],[1]!Table1[#Data],8,0)</f>
        <v>4.0666666666666602</v>
      </c>
      <c r="N1935">
        <f>Table2[[#This Row],[Auto Arima]]-Table2[[#This Row],[Actual]]</f>
        <v>0.27620467896818024</v>
      </c>
      <c r="O1935">
        <f>_xlfn.NORM.DIST(Table2[[#This Row],[Bias_Arima]],AVERAGE(Table2[Bias_Arima]),_xlfn.STDEV.P(Table2[Bias_Arima]),FALSE)</f>
        <v>0.50921846976320029</v>
      </c>
      <c r="P1935">
        <f>Table2[[#This Row],[WA]]-Table2[[#This Row],[Actual]]</f>
        <v>-0.63333333333333997</v>
      </c>
      <c r="Q1935">
        <f>_xlfn.NORM.DIST(Table2[[#This Row],[Bias_WA]],AVERAGE(Table2[Bias_WA]),_xlfn.STDEV.P(Table2[Bias_WA]),FALSE)</f>
        <v>0.71232937309261235</v>
      </c>
      <c r="R1935">
        <f>ABS(Table2[[#This Row],[Bias_Arima]])</f>
        <v>0.27620467896818024</v>
      </c>
      <c r="S1935">
        <f>ABS(Table2[[#This Row],[Bias_WA]])</f>
        <v>0.63333333333333997</v>
      </c>
    </row>
    <row r="1936" spans="1:19" x14ac:dyDescent="0.2">
      <c r="A193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dienstverlening2021220231</v>
      </c>
      <c r="B1936" t="s">
        <v>37</v>
      </c>
      <c r="C1936" s="3">
        <v>44287</v>
      </c>
      <c r="D1936" s="3">
        <v>44927</v>
      </c>
      <c r="E1936">
        <v>7</v>
      </c>
      <c r="F1936">
        <v>3.6367963897213889</v>
      </c>
      <c r="G1936">
        <v>5.9</v>
      </c>
      <c r="H1936">
        <v>2.2632036102786111</v>
      </c>
      <c r="I1936">
        <v>38.359383225061201</v>
      </c>
      <c r="J1936">
        <v>-2.2632036102786111</v>
      </c>
      <c r="K1936">
        <f>_xlfn.NORM.DIST(Table2[[#This Row],[Bias_RF]],AVERAGE(Table2[Bias_RF]),_xlfn.STDEV.P(Table2[Bias_RF]),FALSE)</f>
        <v>4.8773128647046776E-2</v>
      </c>
      <c r="L1936">
        <f>VLOOKUP(Table2[[#This Row],[Key]],[1]!Table1[#Data],7,0)</f>
        <v>4.6660730724556103</v>
      </c>
      <c r="M1936">
        <f>VLOOKUP(Table2[[#This Row],[Key]],[1]!Table1[#Data],8,0)</f>
        <v>4.3</v>
      </c>
      <c r="N1936">
        <f>Table2[[#This Row],[Auto Arima]]-Table2[[#This Row],[Actual]]</f>
        <v>-1.23392692754439</v>
      </c>
      <c r="O1936">
        <f>_xlfn.NORM.DIST(Table2[[#This Row],[Bias_Arima]],AVERAGE(Table2[Bias_Arima]),_xlfn.STDEV.P(Table2[Bias_Arima]),FALSE)</f>
        <v>0.13110372434786507</v>
      </c>
      <c r="P1936">
        <f>Table2[[#This Row],[WA]]-Table2[[#This Row],[Actual]]</f>
        <v>-1.6000000000000005</v>
      </c>
      <c r="Q1936">
        <f>_xlfn.NORM.DIST(Table2[[#This Row],[Bias_WA]],AVERAGE(Table2[Bias_WA]),_xlfn.STDEV.P(Table2[Bias_WA]),FALSE)</f>
        <v>0.15562987052637614</v>
      </c>
      <c r="R1936">
        <f>ABS(Table2[[#This Row],[Bias_Arima]])</f>
        <v>1.23392692754439</v>
      </c>
      <c r="S1936">
        <f>ABS(Table2[[#This Row],[Bias_WA]])</f>
        <v>1.6000000000000005</v>
      </c>
    </row>
    <row r="1937" spans="1:19" x14ac:dyDescent="0.2">
      <c r="A193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dienstverlening2021220232</v>
      </c>
      <c r="B1937" t="s">
        <v>37</v>
      </c>
      <c r="C1937" s="3">
        <v>44287</v>
      </c>
      <c r="D1937" s="3">
        <v>45017</v>
      </c>
      <c r="E1937">
        <v>8</v>
      </c>
      <c r="F1937">
        <v>3.6005627969252969</v>
      </c>
      <c r="G1937">
        <v>5</v>
      </c>
      <c r="H1937">
        <v>1.3994372030747031</v>
      </c>
      <c r="I1937">
        <v>27.98874406149406</v>
      </c>
      <c r="J1937">
        <v>-1.3994372030747031</v>
      </c>
      <c r="K1937">
        <f>_xlfn.NORM.DIST(Table2[[#This Row],[Bias_RF]],AVERAGE(Table2[Bias_RF]),_xlfn.STDEV.P(Table2[Bias_RF]),FALSE)</f>
        <v>0.32543323652505857</v>
      </c>
      <c r="L1937">
        <f>VLOOKUP(Table2[[#This Row],[Key]],[1]!Table1[#Data],7,0)</f>
        <v>4.4038162136118997</v>
      </c>
      <c r="M1937">
        <f>VLOOKUP(Table2[[#This Row],[Key]],[1]!Table1[#Data],8,0)</f>
        <v>3.9666666666666601</v>
      </c>
      <c r="N1937">
        <f>Table2[[#This Row],[Auto Arima]]-Table2[[#This Row],[Actual]]</f>
        <v>-0.59618378638810032</v>
      </c>
      <c r="O1937">
        <f>_xlfn.NORM.DIST(Table2[[#This Row],[Bias_Arima]],AVERAGE(Table2[Bias_Arima]),_xlfn.STDEV.P(Table2[Bias_Arima]),FALSE)</f>
        <v>0.52291041159628993</v>
      </c>
      <c r="P1937">
        <f>Table2[[#This Row],[WA]]-Table2[[#This Row],[Actual]]</f>
        <v>-1.0333333333333399</v>
      </c>
      <c r="Q1937">
        <f>_xlfn.NORM.DIST(Table2[[#This Row],[Bias_WA]],AVERAGE(Table2[Bias_WA]),_xlfn.STDEV.P(Table2[Bias_WA]),FALSE)</f>
        <v>0.54488722871600848</v>
      </c>
      <c r="R1937">
        <f>ABS(Table2[[#This Row],[Bias_Arima]])</f>
        <v>0.59618378638810032</v>
      </c>
      <c r="S1937">
        <f>ABS(Table2[[#This Row],[Bias_WA]])</f>
        <v>1.0333333333333399</v>
      </c>
    </row>
    <row r="1938" spans="1:19" x14ac:dyDescent="0.2">
      <c r="A193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dienstverlening2021320214</v>
      </c>
      <c r="B1938" t="s">
        <v>37</v>
      </c>
      <c r="C1938" s="3">
        <v>44378</v>
      </c>
      <c r="D1938" s="3">
        <v>44470</v>
      </c>
      <c r="E1938">
        <v>1</v>
      </c>
      <c r="F1938">
        <v>3.9891533239045991</v>
      </c>
      <c r="G1938">
        <v>5</v>
      </c>
      <c r="H1938">
        <v>1.0108466760954009</v>
      </c>
      <c r="I1938">
        <v>20.216933521908029</v>
      </c>
      <c r="J1938">
        <v>-1.0108466760954009</v>
      </c>
      <c r="K1938">
        <f>_xlfn.NORM.DIST(Table2[[#This Row],[Bias_RF]],AVERAGE(Table2[Bias_RF]),_xlfn.STDEV.P(Table2[Bias_RF]),FALSE)</f>
        <v>0.48495924139637192</v>
      </c>
      <c r="L1938">
        <f>VLOOKUP(Table2[[#This Row],[Key]],[1]!Table1[#Data],7,0)</f>
        <v>5.0807205618756903</v>
      </c>
      <c r="M1938">
        <f>VLOOKUP(Table2[[#This Row],[Key]],[1]!Table1[#Data],8,0)</f>
        <v>4.0666666666666602</v>
      </c>
      <c r="N1938">
        <f>Table2[[#This Row],[Auto Arima]]-Table2[[#This Row],[Actual]]</f>
        <v>8.0720561875690322E-2</v>
      </c>
      <c r="O1938">
        <f>_xlfn.NORM.DIST(Table2[[#This Row],[Bias_Arima]],AVERAGE(Table2[Bias_Arima]),_xlfn.STDEV.P(Table2[Bias_Arima]),FALSE)</f>
        <v>0.62114590739744224</v>
      </c>
      <c r="P1938">
        <f>Table2[[#This Row],[WA]]-Table2[[#This Row],[Actual]]</f>
        <v>-0.93333333333333979</v>
      </c>
      <c r="Q1938">
        <f>_xlfn.NORM.DIST(Table2[[#This Row],[Bias_WA]],AVERAGE(Table2[Bias_WA]),_xlfn.STDEV.P(Table2[Bias_WA]),FALSE)</f>
        <v>0.61118960025546065</v>
      </c>
      <c r="R1938">
        <f>ABS(Table2[[#This Row],[Bias_Arima]])</f>
        <v>8.0720561875690322E-2</v>
      </c>
      <c r="S1938">
        <f>ABS(Table2[[#This Row],[Bias_WA]])</f>
        <v>0.93333333333333979</v>
      </c>
    </row>
    <row r="1939" spans="1:19" x14ac:dyDescent="0.2">
      <c r="A193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dienstverlening2021320221</v>
      </c>
      <c r="B1939" t="s">
        <v>37</v>
      </c>
      <c r="C1939" s="3">
        <v>44378</v>
      </c>
      <c r="D1939" s="3">
        <v>44562</v>
      </c>
      <c r="E1939">
        <v>2</v>
      </c>
      <c r="F1939">
        <v>3.6764049822544189</v>
      </c>
      <c r="G1939">
        <v>6.7</v>
      </c>
      <c r="H1939">
        <v>3.0235950177455808</v>
      </c>
      <c r="I1939">
        <v>45.128283846948968</v>
      </c>
      <c r="J1939">
        <v>-3.0235950177455808</v>
      </c>
      <c r="K1939">
        <f>_xlfn.NORM.DIST(Table2[[#This Row],[Bias_RF]],AVERAGE(Table2[Bias_RF]),_xlfn.STDEV.P(Table2[Bias_RF]),FALSE)</f>
        <v>2.8915796490400613E-3</v>
      </c>
      <c r="L1939">
        <f>VLOOKUP(Table2[[#This Row],[Key]],[1]!Table1[#Data],7,0)</f>
        <v>4.9204850645120199</v>
      </c>
      <c r="M1939">
        <f>VLOOKUP(Table2[[#This Row],[Key]],[1]!Table1[#Data],8,0)</f>
        <v>4.3</v>
      </c>
      <c r="N1939">
        <f>Table2[[#This Row],[Auto Arima]]-Table2[[#This Row],[Actual]]</f>
        <v>-1.7795149354879802</v>
      </c>
      <c r="O1939">
        <f>_xlfn.NORM.DIST(Table2[[#This Row],[Bias_Arima]],AVERAGE(Table2[Bias_Arima]),_xlfn.STDEV.P(Table2[Bias_Arima]),FALSE)</f>
        <v>1.5675145009884223E-2</v>
      </c>
      <c r="P1939">
        <f>Table2[[#This Row],[WA]]-Table2[[#This Row],[Actual]]</f>
        <v>-2.4000000000000004</v>
      </c>
      <c r="Q1939">
        <f>_xlfn.NORM.DIST(Table2[[#This Row],[Bias_WA]],AVERAGE(Table2[Bias_WA]),_xlfn.STDEV.P(Table2[Bias_WA]),FALSE)</f>
        <v>4.6411955743330419E-3</v>
      </c>
      <c r="R1939">
        <f>ABS(Table2[[#This Row],[Bias_Arima]])</f>
        <v>1.7795149354879802</v>
      </c>
      <c r="S1939">
        <f>ABS(Table2[[#This Row],[Bias_WA]])</f>
        <v>2.4000000000000004</v>
      </c>
    </row>
    <row r="1940" spans="1:19" x14ac:dyDescent="0.2">
      <c r="A194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dienstverlening2021320222</v>
      </c>
      <c r="B1940" t="s">
        <v>37</v>
      </c>
      <c r="C1940" s="3">
        <v>44378</v>
      </c>
      <c r="D1940" s="3">
        <v>44652</v>
      </c>
      <c r="E1940">
        <v>3</v>
      </c>
      <c r="F1940">
        <v>3.6394448451692818</v>
      </c>
      <c r="G1940">
        <v>5.6</v>
      </c>
      <c r="H1940">
        <v>1.960555154830717</v>
      </c>
      <c r="I1940">
        <v>35.009913479119959</v>
      </c>
      <c r="J1940">
        <v>-1.960555154830717</v>
      </c>
      <c r="K1940">
        <f>_xlfn.NORM.DIST(Table2[[#This Row],[Bias_RF]],AVERAGE(Table2[Bias_RF]),_xlfn.STDEV.P(Table2[Bias_RF]),FALSE)</f>
        <v>0.11115844068297981</v>
      </c>
      <c r="L1940">
        <f>VLOOKUP(Table2[[#This Row],[Key]],[1]!Table1[#Data],7,0)</f>
        <v>4.6965492765415799</v>
      </c>
      <c r="M1940">
        <f>VLOOKUP(Table2[[#This Row],[Key]],[1]!Table1[#Data],8,0)</f>
        <v>3.9666666666666601</v>
      </c>
      <c r="N1940">
        <f>Table2[[#This Row],[Auto Arima]]-Table2[[#This Row],[Actual]]</f>
        <v>-0.9034507234584197</v>
      </c>
      <c r="O1940">
        <f>_xlfn.NORM.DIST(Table2[[#This Row],[Bias_Arima]],AVERAGE(Table2[Bias_Arima]),_xlfn.STDEV.P(Table2[Bias_Arima]),FALSE)</f>
        <v>0.31130791069849012</v>
      </c>
      <c r="P1940">
        <f>Table2[[#This Row],[WA]]-Table2[[#This Row],[Actual]]</f>
        <v>-1.6333333333333395</v>
      </c>
      <c r="Q1940">
        <f>_xlfn.NORM.DIST(Table2[[#This Row],[Bias_WA]],AVERAGE(Table2[Bias_WA]),_xlfn.STDEV.P(Table2[Bias_WA]),FALSE)</f>
        <v>0.14003283238168632</v>
      </c>
      <c r="R1940">
        <f>ABS(Table2[[#This Row],[Bias_Arima]])</f>
        <v>0.9034507234584197</v>
      </c>
      <c r="S1940">
        <f>ABS(Table2[[#This Row],[Bias_WA]])</f>
        <v>1.6333333333333395</v>
      </c>
    </row>
    <row r="1941" spans="1:19" x14ac:dyDescent="0.2">
      <c r="A194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dienstverlening2021320223</v>
      </c>
      <c r="B1941" t="s">
        <v>37</v>
      </c>
      <c r="C1941" s="3">
        <v>44378</v>
      </c>
      <c r="D1941" s="3">
        <v>44743</v>
      </c>
      <c r="E1941">
        <v>4</v>
      </c>
      <c r="F1941">
        <v>3.6224336979831349</v>
      </c>
      <c r="G1941">
        <v>4.5999999999999996</v>
      </c>
      <c r="H1941">
        <v>0.97756630201686479</v>
      </c>
      <c r="I1941">
        <v>21.25144134819271</v>
      </c>
      <c r="J1941">
        <v>-0.97756630201686479</v>
      </c>
      <c r="K1941">
        <f>_xlfn.NORM.DIST(Table2[[#This Row],[Bias_RF]],AVERAGE(Table2[Bias_RF]),_xlfn.STDEV.P(Table2[Bias_RF]),FALSE)</f>
        <v>0.49527014499773597</v>
      </c>
      <c r="L1941">
        <f>VLOOKUP(Table2[[#This Row],[Key]],[1]!Table1[#Data],7,0)</f>
        <v>4.33514245937761</v>
      </c>
      <c r="M1941">
        <f>VLOOKUP(Table2[[#This Row],[Key]],[1]!Table1[#Data],8,0)</f>
        <v>4.3</v>
      </c>
      <c r="N1941">
        <f>Table2[[#This Row],[Auto Arima]]-Table2[[#This Row],[Actual]]</f>
        <v>-0.26485754062238964</v>
      </c>
      <c r="O1941">
        <f>_xlfn.NORM.DIST(Table2[[#This Row],[Bias_Arima]],AVERAGE(Table2[Bias_Arima]),_xlfn.STDEV.P(Table2[Bias_Arima]),FALSE)</f>
        <v>0.67213235764990942</v>
      </c>
      <c r="P1941">
        <f>Table2[[#This Row],[WA]]-Table2[[#This Row],[Actual]]</f>
        <v>-0.29999999999999982</v>
      </c>
      <c r="Q1941">
        <f>_xlfn.NORM.DIST(Table2[[#This Row],[Bias_WA]],AVERAGE(Table2[Bias_WA]),_xlfn.STDEV.P(Table2[Bias_WA]),FALSE)</f>
        <v>0.6030805375300422</v>
      </c>
      <c r="R1941">
        <f>ABS(Table2[[#This Row],[Bias_Arima]])</f>
        <v>0.26485754062238964</v>
      </c>
      <c r="S1941">
        <f>ABS(Table2[[#This Row],[Bias_WA]])</f>
        <v>0.29999999999999982</v>
      </c>
    </row>
    <row r="1942" spans="1:19" x14ac:dyDescent="0.2">
      <c r="A194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dienstverlening2021320224</v>
      </c>
      <c r="B1942" t="s">
        <v>37</v>
      </c>
      <c r="C1942" s="3">
        <v>44378</v>
      </c>
      <c r="D1942" s="3">
        <v>44835</v>
      </c>
      <c r="E1942">
        <v>5</v>
      </c>
      <c r="F1942">
        <v>3.6288021503640868</v>
      </c>
      <c r="G1942">
        <v>4.7</v>
      </c>
      <c r="H1942">
        <v>1.0711978496359129</v>
      </c>
      <c r="I1942">
        <v>22.79144360927474</v>
      </c>
      <c r="J1942">
        <v>-1.0711978496359129</v>
      </c>
      <c r="K1942">
        <f>_xlfn.NORM.DIST(Table2[[#This Row],[Bias_RF]],AVERAGE(Table2[Bias_RF]),_xlfn.STDEV.P(Table2[Bias_RF]),FALSE)</f>
        <v>0.46434628965847069</v>
      </c>
      <c r="L1942">
        <f>VLOOKUP(Table2[[#This Row],[Key]],[1]!Table1[#Data],7,0)</f>
        <v>4.4188549753305697</v>
      </c>
      <c r="M1942">
        <f>VLOOKUP(Table2[[#This Row],[Key]],[1]!Table1[#Data],8,0)</f>
        <v>4.0666666666666602</v>
      </c>
      <c r="N1942">
        <f>Table2[[#This Row],[Auto Arima]]-Table2[[#This Row],[Actual]]</f>
        <v>-0.28114502466943048</v>
      </c>
      <c r="O1942">
        <f>_xlfn.NORM.DIST(Table2[[#This Row],[Bias_Arima]],AVERAGE(Table2[Bias_Arima]),_xlfn.STDEV.P(Table2[Bias_Arima]),FALSE)</f>
        <v>0.66886910880353267</v>
      </c>
      <c r="P1942">
        <f>Table2[[#This Row],[WA]]-Table2[[#This Row],[Actual]]</f>
        <v>-0.63333333333333997</v>
      </c>
      <c r="Q1942">
        <f>_xlfn.NORM.DIST(Table2[[#This Row],[Bias_WA]],AVERAGE(Table2[Bias_WA]),_xlfn.STDEV.P(Table2[Bias_WA]),FALSE)</f>
        <v>0.71232937309261235</v>
      </c>
      <c r="R1942">
        <f>ABS(Table2[[#This Row],[Bias_Arima]])</f>
        <v>0.28114502466943048</v>
      </c>
      <c r="S1942">
        <f>ABS(Table2[[#This Row],[Bias_WA]])</f>
        <v>0.63333333333333997</v>
      </c>
    </row>
    <row r="1943" spans="1:19" x14ac:dyDescent="0.2">
      <c r="A194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dienstverlening2021320231</v>
      </c>
      <c r="B1943" t="s">
        <v>37</v>
      </c>
      <c r="C1943" s="3">
        <v>44378</v>
      </c>
      <c r="D1943" s="3">
        <v>44927</v>
      </c>
      <c r="E1943">
        <v>6</v>
      </c>
      <c r="F1943">
        <v>3.6436835356454731</v>
      </c>
      <c r="G1943">
        <v>5.9</v>
      </c>
      <c r="H1943">
        <v>2.2563164643545268</v>
      </c>
      <c r="I1943">
        <v>38.242651938212333</v>
      </c>
      <c r="J1943">
        <v>-2.2563164643545268</v>
      </c>
      <c r="K1943">
        <f>_xlfn.NORM.DIST(Table2[[#This Row],[Bias_RF]],AVERAGE(Table2[Bias_RF]),_xlfn.STDEV.P(Table2[Bias_RF]),FALSE)</f>
        <v>4.9790781890966182E-2</v>
      </c>
      <c r="L1943">
        <f>VLOOKUP(Table2[[#This Row],[Key]],[1]!Table1[#Data],7,0)</f>
        <v>4.27857707889524</v>
      </c>
      <c r="M1943">
        <f>VLOOKUP(Table2[[#This Row],[Key]],[1]!Table1[#Data],8,0)</f>
        <v>4.3</v>
      </c>
      <c r="N1943">
        <f>Table2[[#This Row],[Auto Arima]]-Table2[[#This Row],[Actual]]</f>
        <v>-1.6214229211047604</v>
      </c>
      <c r="O1943">
        <f>_xlfn.NORM.DIST(Table2[[#This Row],[Bias_Arima]],AVERAGE(Table2[Bias_Arima]),_xlfn.STDEV.P(Table2[Bias_Arima]),FALSE)</f>
        <v>3.1713488951060666E-2</v>
      </c>
      <c r="P1943">
        <f>Table2[[#This Row],[WA]]-Table2[[#This Row],[Actual]]</f>
        <v>-1.6000000000000005</v>
      </c>
      <c r="Q1943">
        <f>_xlfn.NORM.DIST(Table2[[#This Row],[Bias_WA]],AVERAGE(Table2[Bias_WA]),_xlfn.STDEV.P(Table2[Bias_WA]),FALSE)</f>
        <v>0.15562987052637614</v>
      </c>
      <c r="R1943">
        <f>ABS(Table2[[#This Row],[Bias_Arima]])</f>
        <v>1.6214229211047604</v>
      </c>
      <c r="S1943">
        <f>ABS(Table2[[#This Row],[Bias_WA]])</f>
        <v>1.6000000000000005</v>
      </c>
    </row>
    <row r="1944" spans="1:19" x14ac:dyDescent="0.2">
      <c r="A194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dienstverlening2021320232</v>
      </c>
      <c r="B1944" t="s">
        <v>37</v>
      </c>
      <c r="C1944" s="3">
        <v>44378</v>
      </c>
      <c r="D1944" s="3">
        <v>45017</v>
      </c>
      <c r="E1944">
        <v>7</v>
      </c>
      <c r="F1944">
        <v>3.6172585758830129</v>
      </c>
      <c r="G1944">
        <v>5</v>
      </c>
      <c r="H1944">
        <v>1.3827414241169871</v>
      </c>
      <c r="I1944">
        <v>27.654828482339731</v>
      </c>
      <c r="J1944">
        <v>-1.3827414241169871</v>
      </c>
      <c r="K1944">
        <f>_xlfn.NORM.DIST(Table2[[#This Row],[Bias_RF]],AVERAGE(Table2[Bias_RF]),_xlfn.STDEV.P(Table2[Bias_RF]),FALSE)</f>
        <v>0.332986180514735</v>
      </c>
      <c r="L1944">
        <f>VLOOKUP(Table2[[#This Row],[Key]],[1]!Table1[#Data],7,0)</f>
        <v>4.1118238205093203</v>
      </c>
      <c r="M1944">
        <f>VLOOKUP(Table2[[#This Row],[Key]],[1]!Table1[#Data],8,0)</f>
        <v>3.9666666666666601</v>
      </c>
      <c r="N1944">
        <f>Table2[[#This Row],[Auto Arima]]-Table2[[#This Row],[Actual]]</f>
        <v>-0.88817617949067973</v>
      </c>
      <c r="O1944">
        <f>_xlfn.NORM.DIST(Table2[[#This Row],[Bias_Arima]],AVERAGE(Table2[Bias_Arima]),_xlfn.STDEV.P(Table2[Bias_Arima]),FALSE)</f>
        <v>0.32152024091168963</v>
      </c>
      <c r="P1944">
        <f>Table2[[#This Row],[WA]]-Table2[[#This Row],[Actual]]</f>
        <v>-1.0333333333333399</v>
      </c>
      <c r="Q1944">
        <f>_xlfn.NORM.DIST(Table2[[#This Row],[Bias_WA]],AVERAGE(Table2[Bias_WA]),_xlfn.STDEV.P(Table2[Bias_WA]),FALSE)</f>
        <v>0.54488722871600848</v>
      </c>
      <c r="R1944">
        <f>ABS(Table2[[#This Row],[Bias_Arima]])</f>
        <v>0.88817617949067973</v>
      </c>
      <c r="S1944">
        <f>ABS(Table2[[#This Row],[Bias_WA]])</f>
        <v>1.0333333333333399</v>
      </c>
    </row>
    <row r="1945" spans="1:19" x14ac:dyDescent="0.2">
      <c r="A194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dienstverlening2021320233</v>
      </c>
      <c r="B1945" t="s">
        <v>37</v>
      </c>
      <c r="C1945" s="3">
        <v>44378</v>
      </c>
      <c r="D1945" s="3">
        <v>45108</v>
      </c>
      <c r="E1945">
        <v>8</v>
      </c>
      <c r="F1945">
        <v>3.7511871971929041</v>
      </c>
      <c r="G1945">
        <v>4.3</v>
      </c>
      <c r="H1945">
        <v>0.54881280280709577</v>
      </c>
      <c r="I1945">
        <v>12.76308843737432</v>
      </c>
      <c r="J1945">
        <v>-0.54881280280709577</v>
      </c>
      <c r="K1945">
        <f>_xlfn.NORM.DIST(Table2[[#This Row],[Bias_RF]],AVERAGE(Table2[Bias_RF]),_xlfn.STDEV.P(Table2[Bias_RF]),FALSE)</f>
        <v>0.53966557624603262</v>
      </c>
      <c r="L1945">
        <f>VLOOKUP(Table2[[#This Row],[Key]],[1]!Table1[#Data],7,0)</f>
        <v>3.8036428219624301</v>
      </c>
      <c r="M1945">
        <f>VLOOKUP(Table2[[#This Row],[Key]],[1]!Table1[#Data],8,0)</f>
        <v>4.3</v>
      </c>
      <c r="N1945">
        <f>Table2[[#This Row],[Auto Arima]]-Table2[[#This Row],[Actual]]</f>
        <v>-0.49635717803756974</v>
      </c>
      <c r="O1945">
        <f>_xlfn.NORM.DIST(Table2[[#This Row],[Bias_Arima]],AVERAGE(Table2[Bias_Arima]),_xlfn.STDEV.P(Table2[Bias_Arima]),FALSE)</f>
        <v>0.58330507858718261</v>
      </c>
      <c r="P1945">
        <f>Table2[[#This Row],[WA]]-Table2[[#This Row],[Actual]]</f>
        <v>0</v>
      </c>
      <c r="Q1945">
        <f>_xlfn.NORM.DIST(Table2[[#This Row],[Bias_WA]],AVERAGE(Table2[Bias_WA]),_xlfn.STDEV.P(Table2[Bias_WA]),FALSE)</f>
        <v>0.38346033263358809</v>
      </c>
      <c r="R1945">
        <f>ABS(Table2[[#This Row],[Bias_Arima]])</f>
        <v>0.49635717803756974</v>
      </c>
      <c r="S1945">
        <f>ABS(Table2[[#This Row],[Bias_WA]])</f>
        <v>0</v>
      </c>
    </row>
    <row r="1946" spans="1:19" x14ac:dyDescent="0.2">
      <c r="A194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dienstverlening2021420221</v>
      </c>
      <c r="B1946" t="s">
        <v>37</v>
      </c>
      <c r="C1946" s="3">
        <v>44470</v>
      </c>
      <c r="D1946" s="3">
        <v>44562</v>
      </c>
      <c r="E1946">
        <v>1</v>
      </c>
      <c r="F1946">
        <v>3.7231694850492651</v>
      </c>
      <c r="G1946">
        <v>6.7</v>
      </c>
      <c r="H1946">
        <v>2.976830514950735</v>
      </c>
      <c r="I1946">
        <v>44.430306193294562</v>
      </c>
      <c r="J1946">
        <v>-2.976830514950735</v>
      </c>
      <c r="K1946">
        <f>_xlfn.NORM.DIST(Table2[[#This Row],[Bias_RF]],AVERAGE(Table2[Bias_RF]),_xlfn.STDEV.P(Table2[Bias_RF]),FALSE)</f>
        <v>3.549347275409486E-3</v>
      </c>
      <c r="L1946">
        <f>VLOOKUP(Table2[[#This Row],[Key]],[1]!Table1[#Data],7,0)</f>
        <v>4.8744000948925503</v>
      </c>
      <c r="M1946">
        <f>VLOOKUP(Table2[[#This Row],[Key]],[1]!Table1[#Data],8,0)</f>
        <v>4.3</v>
      </c>
      <c r="N1946">
        <f>Table2[[#This Row],[Auto Arima]]-Table2[[#This Row],[Actual]]</f>
        <v>-1.8255999051074498</v>
      </c>
      <c r="O1946">
        <f>_xlfn.NORM.DIST(Table2[[#This Row],[Bias_Arima]],AVERAGE(Table2[Bias_Arima]),_xlfn.STDEV.P(Table2[Bias_Arima]),FALSE)</f>
        <v>1.2590660079214258E-2</v>
      </c>
      <c r="P1946">
        <f>Table2[[#This Row],[WA]]-Table2[[#This Row],[Actual]]</f>
        <v>-2.4000000000000004</v>
      </c>
      <c r="Q1946">
        <f>_xlfn.NORM.DIST(Table2[[#This Row],[Bias_WA]],AVERAGE(Table2[Bias_WA]),_xlfn.STDEV.P(Table2[Bias_WA]),FALSE)</f>
        <v>4.6411955743330419E-3</v>
      </c>
      <c r="R1946">
        <f>ABS(Table2[[#This Row],[Bias_Arima]])</f>
        <v>1.8255999051074498</v>
      </c>
      <c r="S1946">
        <f>ABS(Table2[[#This Row],[Bias_WA]])</f>
        <v>2.4000000000000004</v>
      </c>
    </row>
    <row r="1947" spans="1:19" x14ac:dyDescent="0.2">
      <c r="A194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dienstverlening2021420222</v>
      </c>
      <c r="B1947" t="s">
        <v>37</v>
      </c>
      <c r="C1947" s="3">
        <v>44470</v>
      </c>
      <c r="D1947" s="3">
        <v>44652</v>
      </c>
      <c r="E1947">
        <v>2</v>
      </c>
      <c r="F1947">
        <v>3.6787907152079948</v>
      </c>
      <c r="G1947">
        <v>5.6</v>
      </c>
      <c r="H1947">
        <v>1.921209284792005</v>
      </c>
      <c r="I1947">
        <v>34.307308657000092</v>
      </c>
      <c r="J1947">
        <v>-1.921209284792005</v>
      </c>
      <c r="K1947">
        <f>_xlfn.NORM.DIST(Table2[[#This Row],[Bias_RF]],AVERAGE(Table2[Bias_RF]),_xlfn.STDEV.P(Table2[Bias_RF]),FALSE)</f>
        <v>0.12217718653514718</v>
      </c>
      <c r="L1947">
        <f>VLOOKUP(Table2[[#This Row],[Key]],[1]!Table1[#Data],7,0)</f>
        <v>4.5087758587468896</v>
      </c>
      <c r="M1947">
        <f>VLOOKUP(Table2[[#This Row],[Key]],[1]!Table1[#Data],8,0)</f>
        <v>3.9666666666666601</v>
      </c>
      <c r="N1947">
        <f>Table2[[#This Row],[Auto Arima]]-Table2[[#This Row],[Actual]]</f>
        <v>-1.0912241412531101</v>
      </c>
      <c r="O1947">
        <f>_xlfn.NORM.DIST(Table2[[#This Row],[Bias_Arima]],AVERAGE(Table2[Bias_Arima]),_xlfn.STDEV.P(Table2[Bias_Arima]),FALSE)</f>
        <v>0.19803539314490337</v>
      </c>
      <c r="P1947">
        <f>Table2[[#This Row],[WA]]-Table2[[#This Row],[Actual]]</f>
        <v>-1.6333333333333395</v>
      </c>
      <c r="Q1947">
        <f>_xlfn.NORM.DIST(Table2[[#This Row],[Bias_WA]],AVERAGE(Table2[Bias_WA]),_xlfn.STDEV.P(Table2[Bias_WA]),FALSE)</f>
        <v>0.14003283238168632</v>
      </c>
      <c r="R1947">
        <f>ABS(Table2[[#This Row],[Bias_Arima]])</f>
        <v>1.0912241412531101</v>
      </c>
      <c r="S1947">
        <f>ABS(Table2[[#This Row],[Bias_WA]])</f>
        <v>1.6333333333333395</v>
      </c>
    </row>
    <row r="1948" spans="1:19" x14ac:dyDescent="0.2">
      <c r="A194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dienstverlening2021420223</v>
      </c>
      <c r="B1948" t="s">
        <v>37</v>
      </c>
      <c r="C1948" s="3">
        <v>44470</v>
      </c>
      <c r="D1948" s="3">
        <v>44743</v>
      </c>
      <c r="E1948">
        <v>3</v>
      </c>
      <c r="F1948">
        <v>3.6674173025095822</v>
      </c>
      <c r="G1948">
        <v>4.5999999999999996</v>
      </c>
      <c r="H1948">
        <v>0.93258269749041744</v>
      </c>
      <c r="I1948">
        <v>20.273536901965599</v>
      </c>
      <c r="J1948">
        <v>-0.93258269749041744</v>
      </c>
      <c r="K1948">
        <f>_xlfn.NORM.DIST(Table2[[#This Row],[Bias_RF]],AVERAGE(Table2[Bias_RF]),_xlfn.STDEV.P(Table2[Bias_RF]),FALSE)</f>
        <v>0.50788189047334442</v>
      </c>
      <c r="L1948">
        <f>VLOOKUP(Table2[[#This Row],[Key]],[1]!Table1[#Data],7,0)</f>
        <v>4.4594019386155104</v>
      </c>
      <c r="M1948">
        <f>VLOOKUP(Table2[[#This Row],[Key]],[1]!Table1[#Data],8,0)</f>
        <v>4.3</v>
      </c>
      <c r="N1948">
        <f>Table2[[#This Row],[Auto Arima]]-Table2[[#This Row],[Actual]]</f>
        <v>-0.14059806138448927</v>
      </c>
      <c r="O1948">
        <f>_xlfn.NORM.DIST(Table2[[#This Row],[Bias_Arima]],AVERAGE(Table2[Bias_Arima]),_xlfn.STDEV.P(Table2[Bias_Arima]),FALSE)</f>
        <v>0.68003684076935955</v>
      </c>
      <c r="P1948">
        <f>Table2[[#This Row],[WA]]-Table2[[#This Row],[Actual]]</f>
        <v>-0.29999999999999982</v>
      </c>
      <c r="Q1948">
        <f>_xlfn.NORM.DIST(Table2[[#This Row],[Bias_WA]],AVERAGE(Table2[Bias_WA]),_xlfn.STDEV.P(Table2[Bias_WA]),FALSE)</f>
        <v>0.6030805375300422</v>
      </c>
      <c r="R1948">
        <f>ABS(Table2[[#This Row],[Bias_Arima]])</f>
        <v>0.14059806138448927</v>
      </c>
      <c r="S1948">
        <f>ABS(Table2[[#This Row],[Bias_WA]])</f>
        <v>0.29999999999999982</v>
      </c>
    </row>
    <row r="1949" spans="1:19" x14ac:dyDescent="0.2">
      <c r="A194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dienstverlening2021420224</v>
      </c>
      <c r="B1949" t="s">
        <v>37</v>
      </c>
      <c r="C1949" s="3">
        <v>44470</v>
      </c>
      <c r="D1949" s="3">
        <v>44835</v>
      </c>
      <c r="E1949">
        <v>4</v>
      </c>
      <c r="F1949">
        <v>3.6748407152079952</v>
      </c>
      <c r="G1949">
        <v>4.7</v>
      </c>
      <c r="H1949">
        <v>1.025159284792005</v>
      </c>
      <c r="I1949">
        <v>21.81189967642565</v>
      </c>
      <c r="J1949">
        <v>-1.025159284792005</v>
      </c>
      <c r="K1949">
        <f>_xlfn.NORM.DIST(Table2[[#This Row],[Bias_RF]],AVERAGE(Table2[Bias_RF]),_xlfn.STDEV.P(Table2[Bias_RF]),FALSE)</f>
        <v>0.48028524454448185</v>
      </c>
      <c r="L1949">
        <f>VLOOKUP(Table2[[#This Row],[Key]],[1]!Table1[#Data],7,0)</f>
        <v>4.78757233064976</v>
      </c>
      <c r="M1949">
        <f>VLOOKUP(Table2[[#This Row],[Key]],[1]!Table1[#Data],8,0)</f>
        <v>4.5999999999999996</v>
      </c>
      <c r="N1949">
        <f>Table2[[#This Row],[Auto Arima]]-Table2[[#This Row],[Actual]]</f>
        <v>8.7572330649759778E-2</v>
      </c>
      <c r="O1949">
        <f>_xlfn.NORM.DIST(Table2[[#This Row],[Bias_Arima]],AVERAGE(Table2[Bias_Arima]),_xlfn.STDEV.P(Table2[Bias_Arima]),FALSE)</f>
        <v>0.61799756672392314</v>
      </c>
      <c r="P1949">
        <f>Table2[[#This Row],[WA]]-Table2[[#This Row],[Actual]]</f>
        <v>-0.10000000000000053</v>
      </c>
      <c r="Q1949">
        <f>_xlfn.NORM.DIST(Table2[[#This Row],[Bias_WA]],AVERAGE(Table2[Bias_WA]),_xlfn.STDEV.P(Table2[Bias_WA]),FALSE)</f>
        <v>0.4603865013388736</v>
      </c>
      <c r="R1949">
        <f>ABS(Table2[[#This Row],[Bias_Arima]])</f>
        <v>8.7572330649759778E-2</v>
      </c>
      <c r="S1949">
        <f>ABS(Table2[[#This Row],[Bias_WA]])</f>
        <v>0.10000000000000053</v>
      </c>
    </row>
    <row r="1950" spans="1:19" x14ac:dyDescent="0.2">
      <c r="A195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dienstverlening2021420231</v>
      </c>
      <c r="B1950" t="s">
        <v>37</v>
      </c>
      <c r="C1950" s="3">
        <v>44470</v>
      </c>
      <c r="D1950" s="3">
        <v>44927</v>
      </c>
      <c r="E1950">
        <v>5</v>
      </c>
      <c r="F1950">
        <v>3.6843794056841852</v>
      </c>
      <c r="G1950">
        <v>5.9</v>
      </c>
      <c r="H1950">
        <v>2.215620594315816</v>
      </c>
      <c r="I1950">
        <v>37.552891429081619</v>
      </c>
      <c r="J1950">
        <v>-2.215620594315816</v>
      </c>
      <c r="K1950">
        <f>_xlfn.NORM.DIST(Table2[[#This Row],[Bias_RF]],AVERAGE(Table2[Bias_RF]),_xlfn.STDEV.P(Table2[Bias_RF]),FALSE)</f>
        <v>5.6150839882500969E-2</v>
      </c>
      <c r="L1950">
        <f>VLOOKUP(Table2[[#This Row],[Key]],[1]!Table1[#Data],7,0)</f>
        <v>4.6542933154112696</v>
      </c>
      <c r="M1950">
        <f>VLOOKUP(Table2[[#This Row],[Key]],[1]!Table1[#Data],8,0)</f>
        <v>4.3</v>
      </c>
      <c r="N1950">
        <f>Table2[[#This Row],[Auto Arima]]-Table2[[#This Row],[Actual]]</f>
        <v>-1.2457066845887308</v>
      </c>
      <c r="O1950">
        <f>_xlfn.NORM.DIST(Table2[[#This Row],[Bias_Arima]],AVERAGE(Table2[Bias_Arima]),_xlfn.STDEV.P(Table2[Bias_Arima]),FALSE)</f>
        <v>0.12637969601383955</v>
      </c>
      <c r="P1950">
        <f>Table2[[#This Row],[WA]]-Table2[[#This Row],[Actual]]</f>
        <v>-1.6000000000000005</v>
      </c>
      <c r="Q1950">
        <f>_xlfn.NORM.DIST(Table2[[#This Row],[Bias_WA]],AVERAGE(Table2[Bias_WA]),_xlfn.STDEV.P(Table2[Bias_WA]),FALSE)</f>
        <v>0.15562987052637614</v>
      </c>
      <c r="R1950">
        <f>ABS(Table2[[#This Row],[Bias_Arima]])</f>
        <v>1.2457066845887308</v>
      </c>
      <c r="S1950">
        <f>ABS(Table2[[#This Row],[Bias_WA]])</f>
        <v>1.6000000000000005</v>
      </c>
    </row>
    <row r="1951" spans="1:19" x14ac:dyDescent="0.2">
      <c r="A195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dienstverlening2021420232</v>
      </c>
      <c r="B1951" t="s">
        <v>37</v>
      </c>
      <c r="C1951" s="3">
        <v>44470</v>
      </c>
      <c r="D1951" s="3">
        <v>45017</v>
      </c>
      <c r="E1951">
        <v>6</v>
      </c>
      <c r="F1951">
        <v>3.6709643263191061</v>
      </c>
      <c r="G1951">
        <v>5</v>
      </c>
      <c r="H1951">
        <v>1.3290356736808939</v>
      </c>
      <c r="I1951">
        <v>26.58071347361788</v>
      </c>
      <c r="J1951">
        <v>-1.3290356736808939</v>
      </c>
      <c r="K1951">
        <f>_xlfn.NORM.DIST(Table2[[#This Row],[Bias_RF]],AVERAGE(Table2[Bias_RF]),_xlfn.STDEV.P(Table2[Bias_RF]),FALSE)</f>
        <v>0.35722641141361988</v>
      </c>
      <c r="L1951">
        <f>VLOOKUP(Table2[[#This Row],[Key]],[1]!Table1[#Data],7,0)</f>
        <v>4.3977783459414201</v>
      </c>
      <c r="M1951">
        <f>VLOOKUP(Table2[[#This Row],[Key]],[1]!Table1[#Data],8,0)</f>
        <v>3.9666666666666601</v>
      </c>
      <c r="N1951">
        <f>Table2[[#This Row],[Auto Arima]]-Table2[[#This Row],[Actual]]</f>
        <v>-0.60222165405857986</v>
      </c>
      <c r="O1951">
        <f>_xlfn.NORM.DIST(Table2[[#This Row],[Bias_Arima]],AVERAGE(Table2[Bias_Arima]),_xlfn.STDEV.P(Table2[Bias_Arima]),FALSE)</f>
        <v>0.51898149924020109</v>
      </c>
      <c r="P1951">
        <f>Table2[[#This Row],[WA]]-Table2[[#This Row],[Actual]]</f>
        <v>-1.0333333333333399</v>
      </c>
      <c r="Q1951">
        <f>_xlfn.NORM.DIST(Table2[[#This Row],[Bias_WA]],AVERAGE(Table2[Bias_WA]),_xlfn.STDEV.P(Table2[Bias_WA]),FALSE)</f>
        <v>0.54488722871600848</v>
      </c>
      <c r="R1951">
        <f>ABS(Table2[[#This Row],[Bias_Arima]])</f>
        <v>0.60222165405857986</v>
      </c>
      <c r="S1951">
        <f>ABS(Table2[[#This Row],[Bias_WA]])</f>
        <v>1.0333333333333399</v>
      </c>
    </row>
    <row r="1952" spans="1:19" x14ac:dyDescent="0.2">
      <c r="A195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dienstverlening2021420233</v>
      </c>
      <c r="B1952" t="s">
        <v>37</v>
      </c>
      <c r="C1952" s="3">
        <v>44470</v>
      </c>
      <c r="D1952" s="3">
        <v>45108</v>
      </c>
      <c r="E1952">
        <v>7</v>
      </c>
      <c r="F1952">
        <v>3.7551522772570558</v>
      </c>
      <c r="G1952">
        <v>4.3</v>
      </c>
      <c r="H1952">
        <v>0.54484772274294357</v>
      </c>
      <c r="I1952">
        <v>12.67087727309171</v>
      </c>
      <c r="J1952">
        <v>-0.54484772274294357</v>
      </c>
      <c r="K1952">
        <f>_xlfn.NORM.DIST(Table2[[#This Row],[Bias_RF]],AVERAGE(Table2[Bias_RF]),_xlfn.STDEV.P(Table2[Bias_RF]),FALSE)</f>
        <v>0.53922857112805012</v>
      </c>
      <c r="L1952">
        <f>VLOOKUP(Table2[[#This Row],[Key]],[1]!Table1[#Data],7,0)</f>
        <v>4.4072659172526896</v>
      </c>
      <c r="M1952">
        <f>VLOOKUP(Table2[[#This Row],[Key]],[1]!Table1[#Data],8,0)</f>
        <v>4.3</v>
      </c>
      <c r="N1952">
        <f>Table2[[#This Row],[Auto Arima]]-Table2[[#This Row],[Actual]]</f>
        <v>0.10726591725268975</v>
      </c>
      <c r="O1952">
        <f>_xlfn.NORM.DIST(Table2[[#This Row],[Bias_Arima]],AVERAGE(Table2[Bias_Arima]),_xlfn.STDEV.P(Table2[Bias_Arima]),FALSE)</f>
        <v>0.60857347773319415</v>
      </c>
      <c r="P1952">
        <f>Table2[[#This Row],[WA]]-Table2[[#This Row],[Actual]]</f>
        <v>0</v>
      </c>
      <c r="Q1952">
        <f>_xlfn.NORM.DIST(Table2[[#This Row],[Bias_WA]],AVERAGE(Table2[Bias_WA]),_xlfn.STDEV.P(Table2[Bias_WA]),FALSE)</f>
        <v>0.38346033263358809</v>
      </c>
      <c r="R1952">
        <f>ABS(Table2[[#This Row],[Bias_Arima]])</f>
        <v>0.10726591725268975</v>
      </c>
      <c r="S1952">
        <f>ABS(Table2[[#This Row],[Bias_WA]])</f>
        <v>0</v>
      </c>
    </row>
    <row r="1953" spans="1:19" x14ac:dyDescent="0.2">
      <c r="A195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dienstverlening2021420234</v>
      </c>
      <c r="B1953" t="s">
        <v>37</v>
      </c>
      <c r="C1953" s="3">
        <v>44470</v>
      </c>
      <c r="D1953" s="3">
        <v>45200</v>
      </c>
      <c r="E1953">
        <v>8</v>
      </c>
      <c r="F1953">
        <v>3.6975856674779459</v>
      </c>
      <c r="G1953">
        <v>4.8</v>
      </c>
      <c r="H1953">
        <v>1.102414332522053</v>
      </c>
      <c r="I1953">
        <v>22.966965260876119</v>
      </c>
      <c r="J1953">
        <v>-1.102414332522053</v>
      </c>
      <c r="K1953">
        <f>_xlfn.NORM.DIST(Table2[[#This Row],[Bias_RF]],AVERAGE(Table2[Bias_RF]),_xlfn.STDEV.P(Table2[Bias_RF]),FALSE)</f>
        <v>0.45281882967555959</v>
      </c>
      <c r="L1953">
        <f>VLOOKUP(Table2[[#This Row],[Key]],[1]!Table1[#Data],7,0)</f>
        <v>4.67135111326981</v>
      </c>
      <c r="M1953">
        <f>VLOOKUP(Table2[[#This Row],[Key]],[1]!Table1[#Data],8,0)</f>
        <v>4.5999999999999996</v>
      </c>
      <c r="N1953">
        <f>Table2[[#This Row],[Auto Arima]]-Table2[[#This Row],[Actual]]</f>
        <v>-0.12864888673018982</v>
      </c>
      <c r="O1953">
        <f>_xlfn.NORM.DIST(Table2[[#This Row],[Bias_Arima]],AVERAGE(Table2[Bias_Arima]),_xlfn.STDEV.P(Table2[Bias_Arima]),FALSE)</f>
        <v>0.67918975229810674</v>
      </c>
      <c r="P1953">
        <f>Table2[[#This Row],[WA]]-Table2[[#This Row],[Actual]]</f>
        <v>-0.20000000000000018</v>
      </c>
      <c r="Q1953">
        <f>_xlfn.NORM.DIST(Table2[[#This Row],[Bias_WA]],AVERAGE(Table2[Bias_WA]),_xlfn.STDEV.P(Table2[Bias_WA]),FALSE)</f>
        <v>0.53539486850278706</v>
      </c>
      <c r="R1953">
        <f>ABS(Table2[[#This Row],[Bias_Arima]])</f>
        <v>0.12864888673018982</v>
      </c>
      <c r="S1953">
        <f>ABS(Table2[[#This Row],[Bias_WA]])</f>
        <v>0.20000000000000018</v>
      </c>
    </row>
    <row r="1954" spans="1:19" x14ac:dyDescent="0.2">
      <c r="A195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dienstverlening2022120222</v>
      </c>
      <c r="B1954" t="s">
        <v>37</v>
      </c>
      <c r="C1954" s="3">
        <v>44562</v>
      </c>
      <c r="D1954" s="3">
        <v>44652</v>
      </c>
      <c r="E1954">
        <v>1</v>
      </c>
      <c r="F1954">
        <v>4.2182187086292622</v>
      </c>
      <c r="G1954">
        <v>5.6</v>
      </c>
      <c r="H1954">
        <v>1.381781291370737</v>
      </c>
      <c r="I1954">
        <v>24.6746659173346</v>
      </c>
      <c r="J1954">
        <v>-1.381781291370737</v>
      </c>
      <c r="K1954">
        <f>_xlfn.NORM.DIST(Table2[[#This Row],[Bias_RF]],AVERAGE(Table2[Bias_RF]),_xlfn.STDEV.P(Table2[Bias_RF]),FALSE)</f>
        <v>0.33342053936978505</v>
      </c>
      <c r="L1954">
        <f>VLOOKUP(Table2[[#This Row],[Key]],[1]!Table1[#Data],7,0)</f>
        <v>4.4246952527856598</v>
      </c>
      <c r="M1954">
        <f>VLOOKUP(Table2[[#This Row],[Key]],[1]!Table1[#Data],8,0)</f>
        <v>3.9666666666666601</v>
      </c>
      <c r="N1954">
        <f>Table2[[#This Row],[Auto Arima]]-Table2[[#This Row],[Actual]]</f>
        <v>-1.1753047472143399</v>
      </c>
      <c r="O1954">
        <f>_xlfn.NORM.DIST(Table2[[#This Row],[Bias_Arima]],AVERAGE(Table2[Bias_Arima]),_xlfn.STDEV.P(Table2[Bias_Arima]),FALSE)</f>
        <v>0.15642948498592554</v>
      </c>
      <c r="P1954">
        <f>Table2[[#This Row],[WA]]-Table2[[#This Row],[Actual]]</f>
        <v>-1.6333333333333395</v>
      </c>
      <c r="Q1954">
        <f>_xlfn.NORM.DIST(Table2[[#This Row],[Bias_WA]],AVERAGE(Table2[Bias_WA]),_xlfn.STDEV.P(Table2[Bias_WA]),FALSE)</f>
        <v>0.14003283238168632</v>
      </c>
      <c r="R1954">
        <f>ABS(Table2[[#This Row],[Bias_Arima]])</f>
        <v>1.1753047472143399</v>
      </c>
      <c r="S1954">
        <f>ABS(Table2[[#This Row],[Bias_WA]])</f>
        <v>1.6333333333333395</v>
      </c>
    </row>
    <row r="1955" spans="1:19" x14ac:dyDescent="0.2">
      <c r="A195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dienstverlening2022120223</v>
      </c>
      <c r="B1955" t="s">
        <v>37</v>
      </c>
      <c r="C1955" s="3">
        <v>44562</v>
      </c>
      <c r="D1955" s="3">
        <v>44743</v>
      </c>
      <c r="E1955">
        <v>2</v>
      </c>
      <c r="F1955">
        <v>4.22897322633378</v>
      </c>
      <c r="G1955">
        <v>4.5999999999999996</v>
      </c>
      <c r="H1955">
        <v>0.37102677366621961</v>
      </c>
      <c r="I1955">
        <v>8.0657994275265139</v>
      </c>
      <c r="J1955">
        <v>-0.37102677366621961</v>
      </c>
      <c r="K1955">
        <f>_xlfn.NORM.DIST(Table2[[#This Row],[Bias_RF]],AVERAGE(Table2[Bias_RF]),_xlfn.STDEV.P(Table2[Bias_RF]),FALSE)</f>
        <v>0.5055953265049139</v>
      </c>
      <c r="L1955">
        <f>VLOOKUP(Table2[[#This Row],[Key]],[1]!Table1[#Data],7,0)</f>
        <v>5.0296619252112196</v>
      </c>
      <c r="M1955">
        <f>VLOOKUP(Table2[[#This Row],[Key]],[1]!Table1[#Data],8,0)</f>
        <v>4.3</v>
      </c>
      <c r="N1955">
        <f>Table2[[#This Row],[Auto Arima]]-Table2[[#This Row],[Actual]]</f>
        <v>0.42966192521121993</v>
      </c>
      <c r="O1955">
        <f>_xlfn.NORM.DIST(Table2[[#This Row],[Bias_Arima]],AVERAGE(Table2[Bias_Arima]),_xlfn.STDEV.P(Table2[Bias_Arima]),FALSE)</f>
        <v>0.40298794575378255</v>
      </c>
      <c r="P1955">
        <f>Table2[[#This Row],[WA]]-Table2[[#This Row],[Actual]]</f>
        <v>-0.29999999999999982</v>
      </c>
      <c r="Q1955">
        <f>_xlfn.NORM.DIST(Table2[[#This Row],[Bias_WA]],AVERAGE(Table2[Bias_WA]),_xlfn.STDEV.P(Table2[Bias_WA]),FALSE)</f>
        <v>0.6030805375300422</v>
      </c>
      <c r="R1955">
        <f>ABS(Table2[[#This Row],[Bias_Arima]])</f>
        <v>0.42966192521121993</v>
      </c>
      <c r="S1955">
        <f>ABS(Table2[[#This Row],[Bias_WA]])</f>
        <v>0.29999999999999982</v>
      </c>
    </row>
    <row r="1956" spans="1:19" x14ac:dyDescent="0.2">
      <c r="A195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dienstverlening2022120224</v>
      </c>
      <c r="B1956" t="s">
        <v>37</v>
      </c>
      <c r="C1956" s="3">
        <v>44562</v>
      </c>
      <c r="D1956" s="3">
        <v>44835</v>
      </c>
      <c r="E1956">
        <v>3</v>
      </c>
      <c r="F1956">
        <v>4.2370353752959282</v>
      </c>
      <c r="G1956">
        <v>4.7</v>
      </c>
      <c r="H1956">
        <v>0.46296462470407201</v>
      </c>
      <c r="I1956">
        <v>9.8503111639164231</v>
      </c>
      <c r="J1956">
        <v>-0.46296462470407201</v>
      </c>
      <c r="K1956">
        <f>_xlfn.NORM.DIST(Table2[[#This Row],[Bias_RF]],AVERAGE(Table2[Bias_RF]),_xlfn.STDEV.P(Table2[Bias_RF]),FALSE)</f>
        <v>0.52680926163749042</v>
      </c>
      <c r="L1956">
        <f>VLOOKUP(Table2[[#This Row],[Key]],[1]!Table1[#Data],7,0)</f>
        <v>4.6000985177455203</v>
      </c>
      <c r="M1956">
        <f>VLOOKUP(Table2[[#This Row],[Key]],[1]!Table1[#Data],8,0)</f>
        <v>4.5999999999999996</v>
      </c>
      <c r="N1956">
        <f>Table2[[#This Row],[Auto Arima]]-Table2[[#This Row],[Actual]]</f>
        <v>-9.9901482254479923E-2</v>
      </c>
      <c r="O1956">
        <f>_xlfn.NORM.DIST(Table2[[#This Row],[Bias_Arima]],AVERAGE(Table2[Bias_Arima]),_xlfn.STDEV.P(Table2[Bias_Arima]),FALSE)</f>
        <v>0.67600317674384958</v>
      </c>
      <c r="P1956">
        <f>Table2[[#This Row],[WA]]-Table2[[#This Row],[Actual]]</f>
        <v>-0.10000000000000053</v>
      </c>
      <c r="Q1956">
        <f>_xlfn.NORM.DIST(Table2[[#This Row],[Bias_WA]],AVERAGE(Table2[Bias_WA]),_xlfn.STDEV.P(Table2[Bias_WA]),FALSE)</f>
        <v>0.4603865013388736</v>
      </c>
      <c r="R1956">
        <f>ABS(Table2[[#This Row],[Bias_Arima]])</f>
        <v>9.9901482254479923E-2</v>
      </c>
      <c r="S1956">
        <f>ABS(Table2[[#This Row],[Bias_WA]])</f>
        <v>0.10000000000000053</v>
      </c>
    </row>
    <row r="1957" spans="1:19" x14ac:dyDescent="0.2">
      <c r="A195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dienstverlening2022120231</v>
      </c>
      <c r="B1957" t="s">
        <v>37</v>
      </c>
      <c r="C1957" s="3">
        <v>44562</v>
      </c>
      <c r="D1957" s="3">
        <v>44927</v>
      </c>
      <c r="E1957">
        <v>4</v>
      </c>
      <c r="F1957">
        <v>3.8675432048932321</v>
      </c>
      <c r="G1957">
        <v>5.9</v>
      </c>
      <c r="H1957">
        <v>2.0324567951067691</v>
      </c>
      <c r="I1957">
        <v>34.448420256046923</v>
      </c>
      <c r="J1957">
        <v>-2.0324567951067691</v>
      </c>
      <c r="K1957">
        <f>_xlfn.NORM.DIST(Table2[[#This Row],[Bias_RF]],AVERAGE(Table2[Bias_RF]),_xlfn.STDEV.P(Table2[Bias_RF]),FALSE)</f>
        <v>9.2828921787549326E-2</v>
      </c>
      <c r="L1957">
        <f>VLOOKUP(Table2[[#This Row],[Key]],[1]!Table1[#Data],7,0)</f>
        <v>4.8589788912609997</v>
      </c>
      <c r="M1957">
        <f>VLOOKUP(Table2[[#This Row],[Key]],[1]!Table1[#Data],8,0)</f>
        <v>5.1999999999999904</v>
      </c>
      <c r="N1957">
        <f>Table2[[#This Row],[Auto Arima]]-Table2[[#This Row],[Actual]]</f>
        <v>-1.0410211087390007</v>
      </c>
      <c r="O1957">
        <f>_xlfn.NORM.DIST(Table2[[#This Row],[Bias_Arima]],AVERAGE(Table2[Bias_Arima]),_xlfn.STDEV.P(Table2[Bias_Arima]),FALSE)</f>
        <v>0.2257531833067194</v>
      </c>
      <c r="P1957">
        <f>Table2[[#This Row],[WA]]-Table2[[#This Row],[Actual]]</f>
        <v>-0.70000000000000995</v>
      </c>
      <c r="Q1957">
        <f>_xlfn.NORM.DIST(Table2[[#This Row],[Bias_WA]],AVERAGE(Table2[Bias_WA]),_xlfn.STDEV.P(Table2[Bias_WA]),FALSE)</f>
        <v>0.70578855065157331</v>
      </c>
      <c r="R1957">
        <f>ABS(Table2[[#This Row],[Bias_Arima]])</f>
        <v>1.0410211087390007</v>
      </c>
      <c r="S1957">
        <f>ABS(Table2[[#This Row],[Bias_WA]])</f>
        <v>0.70000000000000995</v>
      </c>
    </row>
    <row r="1958" spans="1:19" x14ac:dyDescent="0.2">
      <c r="A195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dienstverlening2022120232</v>
      </c>
      <c r="B1958" t="s">
        <v>37</v>
      </c>
      <c r="C1958" s="3">
        <v>44562</v>
      </c>
      <c r="D1958" s="3">
        <v>45017</v>
      </c>
      <c r="E1958">
        <v>5</v>
      </c>
      <c r="F1958">
        <v>3.8663677012302289</v>
      </c>
      <c r="G1958">
        <v>5</v>
      </c>
      <c r="H1958">
        <v>1.1336322987697709</v>
      </c>
      <c r="I1958">
        <v>22.672645975395419</v>
      </c>
      <c r="J1958">
        <v>-1.1336322987697709</v>
      </c>
      <c r="K1958">
        <f>_xlfn.NORM.DIST(Table2[[#This Row],[Bias_RF]],AVERAGE(Table2[Bias_RF]),_xlfn.STDEV.P(Table2[Bias_RF]),FALSE)</f>
        <v>0.44077314241672733</v>
      </c>
      <c r="L1958">
        <f>VLOOKUP(Table2[[#This Row],[Key]],[1]!Table1[#Data],7,0)</f>
        <v>4.5704245588958496</v>
      </c>
      <c r="M1958">
        <f>VLOOKUP(Table2[[#This Row],[Key]],[1]!Table1[#Data],8,0)</f>
        <v>3.9666666666666601</v>
      </c>
      <c r="N1958">
        <f>Table2[[#This Row],[Auto Arima]]-Table2[[#This Row],[Actual]]</f>
        <v>-0.42957544110415036</v>
      </c>
      <c r="O1958">
        <f>_xlfn.NORM.DIST(Table2[[#This Row],[Bias_Arima]],AVERAGE(Table2[Bias_Arima]),_xlfn.STDEV.P(Table2[Bias_Arima]),FALSE)</f>
        <v>0.61746535823485693</v>
      </c>
      <c r="P1958">
        <f>Table2[[#This Row],[WA]]-Table2[[#This Row],[Actual]]</f>
        <v>-1.0333333333333399</v>
      </c>
      <c r="Q1958">
        <f>_xlfn.NORM.DIST(Table2[[#This Row],[Bias_WA]],AVERAGE(Table2[Bias_WA]),_xlfn.STDEV.P(Table2[Bias_WA]),FALSE)</f>
        <v>0.54488722871600848</v>
      </c>
      <c r="R1958">
        <f>ABS(Table2[[#This Row],[Bias_Arima]])</f>
        <v>0.42957544110415036</v>
      </c>
      <c r="S1958">
        <f>ABS(Table2[[#This Row],[Bias_WA]])</f>
        <v>1.0333333333333399</v>
      </c>
    </row>
    <row r="1959" spans="1:19" x14ac:dyDescent="0.2">
      <c r="A195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dienstverlening2022120233</v>
      </c>
      <c r="B1959" t="s">
        <v>37</v>
      </c>
      <c r="C1959" s="3">
        <v>44562</v>
      </c>
      <c r="D1959" s="3">
        <v>45108</v>
      </c>
      <c r="E1959">
        <v>6</v>
      </c>
      <c r="F1959">
        <v>3.8986764990844209</v>
      </c>
      <c r="G1959">
        <v>4.3</v>
      </c>
      <c r="H1959">
        <v>0.40132350091557889</v>
      </c>
      <c r="I1959">
        <v>9.3331046724553239</v>
      </c>
      <c r="J1959">
        <v>-0.40132350091557889</v>
      </c>
      <c r="K1959">
        <f>_xlfn.NORM.DIST(Table2[[#This Row],[Bias_RF]],AVERAGE(Table2[Bias_RF]),_xlfn.STDEV.P(Table2[Bias_RF]),FALSE)</f>
        <v>0.51338548629813618</v>
      </c>
      <c r="L1959">
        <f>VLOOKUP(Table2[[#This Row],[Key]],[1]!Table1[#Data],7,0)</f>
        <v>4.4544512782675101</v>
      </c>
      <c r="M1959">
        <f>VLOOKUP(Table2[[#This Row],[Key]],[1]!Table1[#Data],8,0)</f>
        <v>4.3</v>
      </c>
      <c r="N1959">
        <f>Table2[[#This Row],[Auto Arima]]-Table2[[#This Row],[Actual]]</f>
        <v>0.15445127826751026</v>
      </c>
      <c r="O1959">
        <f>_xlfn.NORM.DIST(Table2[[#This Row],[Bias_Arima]],AVERAGE(Table2[Bias_Arima]),_xlfn.STDEV.P(Table2[Bias_Arima]),FALSE)</f>
        <v>0.58388404833595375</v>
      </c>
      <c r="P1959">
        <f>Table2[[#This Row],[WA]]-Table2[[#This Row],[Actual]]</f>
        <v>0</v>
      </c>
      <c r="Q1959">
        <f>_xlfn.NORM.DIST(Table2[[#This Row],[Bias_WA]],AVERAGE(Table2[Bias_WA]),_xlfn.STDEV.P(Table2[Bias_WA]),FALSE)</f>
        <v>0.38346033263358809</v>
      </c>
      <c r="R1959">
        <f>ABS(Table2[[#This Row],[Bias_Arima]])</f>
        <v>0.15445127826751026</v>
      </c>
      <c r="S1959">
        <f>ABS(Table2[[#This Row],[Bias_WA]])</f>
        <v>0</v>
      </c>
    </row>
    <row r="1960" spans="1:19" x14ac:dyDescent="0.2">
      <c r="A196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dienstverlening2022120234</v>
      </c>
      <c r="B1960" t="s">
        <v>37</v>
      </c>
      <c r="C1960" s="3">
        <v>44562</v>
      </c>
      <c r="D1960" s="3">
        <v>45200</v>
      </c>
      <c r="E1960">
        <v>7</v>
      </c>
      <c r="F1960">
        <v>3.8285092191421408</v>
      </c>
      <c r="G1960">
        <v>4.8</v>
      </c>
      <c r="H1960">
        <v>0.971490780857859</v>
      </c>
      <c r="I1960">
        <v>20.239391267872069</v>
      </c>
      <c r="J1960">
        <v>-0.971490780857859</v>
      </c>
      <c r="K1960">
        <f>_xlfn.NORM.DIST(Table2[[#This Row],[Bias_RF]],AVERAGE(Table2[Bias_RF]),_xlfn.STDEV.P(Table2[Bias_RF]),FALSE)</f>
        <v>0.49706486415150619</v>
      </c>
      <c r="L1960">
        <f>VLOOKUP(Table2[[#This Row],[Key]],[1]!Table1[#Data],7,0)</f>
        <v>4.4544512782675101</v>
      </c>
      <c r="M1960">
        <f>VLOOKUP(Table2[[#This Row],[Key]],[1]!Table1[#Data],8,0)</f>
        <v>4.5999999999999996</v>
      </c>
      <c r="N1960">
        <f>Table2[[#This Row],[Auto Arima]]-Table2[[#This Row],[Actual]]</f>
        <v>-0.34554872173248974</v>
      </c>
      <c r="O1960">
        <f>_xlfn.NORM.DIST(Table2[[#This Row],[Bias_Arima]],AVERAGE(Table2[Bias_Arima]),_xlfn.STDEV.P(Table2[Bias_Arima]),FALSE)</f>
        <v>0.6511721989699526</v>
      </c>
      <c r="P1960">
        <f>Table2[[#This Row],[WA]]-Table2[[#This Row],[Actual]]</f>
        <v>-0.20000000000000018</v>
      </c>
      <c r="Q1960">
        <f>_xlfn.NORM.DIST(Table2[[#This Row],[Bias_WA]],AVERAGE(Table2[Bias_WA]),_xlfn.STDEV.P(Table2[Bias_WA]),FALSE)</f>
        <v>0.53539486850278706</v>
      </c>
      <c r="R1960">
        <f>ABS(Table2[[#This Row],[Bias_Arima]])</f>
        <v>0.34554872173248974</v>
      </c>
      <c r="S1960">
        <f>ABS(Table2[[#This Row],[Bias_WA]])</f>
        <v>0.20000000000000018</v>
      </c>
    </row>
    <row r="1961" spans="1:19" x14ac:dyDescent="0.2">
      <c r="A196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dienstverlening2022120241</v>
      </c>
      <c r="B1961" t="s">
        <v>37</v>
      </c>
      <c r="C1961" s="3">
        <v>44562</v>
      </c>
      <c r="D1961" s="3">
        <v>45292</v>
      </c>
      <c r="E1961">
        <v>8</v>
      </c>
      <c r="F1961">
        <v>3.823915243673166</v>
      </c>
      <c r="G1961">
        <v>4.7</v>
      </c>
      <c r="H1961">
        <v>0.87608475632683458</v>
      </c>
      <c r="I1961">
        <v>18.64010119844329</v>
      </c>
      <c r="J1961">
        <v>-0.87608475632683458</v>
      </c>
      <c r="K1961">
        <f>_xlfn.NORM.DIST(Table2[[#This Row],[Bias_RF]],AVERAGE(Table2[Bias_RF]),_xlfn.STDEV.P(Table2[Bias_RF]),FALSE)</f>
        <v>0.52137570764242402</v>
      </c>
      <c r="L1961">
        <f>VLOOKUP(Table2[[#This Row],[Key]],[1]!Table1[#Data],7,0)</f>
        <v>4.4544512782675101</v>
      </c>
      <c r="M1961">
        <f>VLOOKUP(Table2[[#This Row],[Key]],[1]!Table1[#Data],8,0)</f>
        <v>5.1999999999999904</v>
      </c>
      <c r="N1961">
        <f>Table2[[#This Row],[Auto Arima]]-Table2[[#This Row],[Actual]]</f>
        <v>-0.24554872173249009</v>
      </c>
      <c r="O1961">
        <f>_xlfn.NORM.DIST(Table2[[#This Row],[Bias_Arima]],AVERAGE(Table2[Bias_Arima]),_xlfn.STDEV.P(Table2[Bias_Arima]),FALSE)</f>
        <v>0.67534510747483867</v>
      </c>
      <c r="P1961">
        <f>Table2[[#This Row],[WA]]-Table2[[#This Row],[Actual]]</f>
        <v>0.49999999999999023</v>
      </c>
      <c r="Q1961">
        <f>_xlfn.NORM.DIST(Table2[[#This Row],[Bias_WA]],AVERAGE(Table2[Bias_WA]),_xlfn.STDEV.P(Table2[Bias_WA]),FALSE)</f>
        <v>9.5269097407750095E-2</v>
      </c>
      <c r="R1961">
        <f>ABS(Table2[[#This Row],[Bias_Arima]])</f>
        <v>0.24554872173249009</v>
      </c>
      <c r="S1961">
        <f>ABS(Table2[[#This Row],[Bias_WA]])</f>
        <v>0.49999999999999023</v>
      </c>
    </row>
    <row r="1962" spans="1:19" x14ac:dyDescent="0.2">
      <c r="A196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dienstverlening2022220223</v>
      </c>
      <c r="B1962" t="s">
        <v>37</v>
      </c>
      <c r="C1962" s="3">
        <v>44652</v>
      </c>
      <c r="D1962" s="3">
        <v>44743</v>
      </c>
      <c r="E1962">
        <v>1</v>
      </c>
      <c r="F1962">
        <v>4.5965257135021833</v>
      </c>
      <c r="G1962">
        <v>4.5999999999999996</v>
      </c>
      <c r="H1962">
        <v>3.4742864978163368E-3</v>
      </c>
      <c r="I1962">
        <v>7.5527967343833421E-2</v>
      </c>
      <c r="J1962">
        <v>-3.4742864978163368E-3</v>
      </c>
      <c r="K1962">
        <f>_xlfn.NORM.DIST(Table2[[#This Row],[Bias_RF]],AVERAGE(Table2[Bias_RF]),_xlfn.STDEV.P(Table2[Bias_RF]),FALSE)</f>
        <v>0.36632915661159426</v>
      </c>
      <c r="L1962">
        <f>VLOOKUP(Table2[[#This Row],[Key]],[1]!Table1[#Data],7,0)</f>
        <v>5.0913233802483902</v>
      </c>
      <c r="M1962">
        <f>VLOOKUP(Table2[[#This Row],[Key]],[1]!Table1[#Data],8,0)</f>
        <v>4.3</v>
      </c>
      <c r="N1962">
        <f>Table2[[#This Row],[Auto Arima]]-Table2[[#This Row],[Actual]]</f>
        <v>0.49132338024839051</v>
      </c>
      <c r="O1962">
        <f>_xlfn.NORM.DIST(Table2[[#This Row],[Bias_Arima]],AVERAGE(Table2[Bias_Arima]),_xlfn.STDEV.P(Table2[Bias_Arima]),FALSE)</f>
        <v>0.35980874137114233</v>
      </c>
      <c r="P1962">
        <f>Table2[[#This Row],[WA]]-Table2[[#This Row],[Actual]]</f>
        <v>-0.29999999999999982</v>
      </c>
      <c r="Q1962">
        <f>_xlfn.NORM.DIST(Table2[[#This Row],[Bias_WA]],AVERAGE(Table2[Bias_WA]),_xlfn.STDEV.P(Table2[Bias_WA]),FALSE)</f>
        <v>0.6030805375300422</v>
      </c>
      <c r="R1962">
        <f>ABS(Table2[[#This Row],[Bias_Arima]])</f>
        <v>0.49132338024839051</v>
      </c>
      <c r="S1962">
        <f>ABS(Table2[[#This Row],[Bias_WA]])</f>
        <v>0.29999999999999982</v>
      </c>
    </row>
    <row r="1963" spans="1:19" x14ac:dyDescent="0.2">
      <c r="A196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dienstverlening2022220224</v>
      </c>
      <c r="B1963" t="s">
        <v>37</v>
      </c>
      <c r="C1963" s="3">
        <v>44652</v>
      </c>
      <c r="D1963" s="3">
        <v>44835</v>
      </c>
      <c r="E1963">
        <v>2</v>
      </c>
      <c r="F1963">
        <v>4.6095971878611586</v>
      </c>
      <c r="G1963">
        <v>4.7</v>
      </c>
      <c r="H1963">
        <v>9.0402812138841604E-2</v>
      </c>
      <c r="I1963">
        <v>1.9234640880604601</v>
      </c>
      <c r="J1963">
        <v>-9.0402812138841604E-2</v>
      </c>
      <c r="K1963">
        <f>_xlfn.NORM.DIST(Table2[[#This Row],[Bias_RF]],AVERAGE(Table2[Bias_RF]),_xlfn.STDEV.P(Table2[Bias_RF]),FALSE)</f>
        <v>0.40445514380832243</v>
      </c>
      <c r="L1963">
        <f>VLOOKUP(Table2[[#This Row],[Key]],[1]!Table1[#Data],7,0)</f>
        <v>4.6842119304466001</v>
      </c>
      <c r="M1963">
        <f>VLOOKUP(Table2[[#This Row],[Key]],[1]!Table1[#Data],8,0)</f>
        <v>4.5999999999999996</v>
      </c>
      <c r="N1963">
        <f>Table2[[#This Row],[Auto Arima]]-Table2[[#This Row],[Actual]]</f>
        <v>-1.5788069553400064E-2</v>
      </c>
      <c r="O1963">
        <f>_xlfn.NORM.DIST(Table2[[#This Row],[Bias_Arima]],AVERAGE(Table2[Bias_Arima]),_xlfn.STDEV.P(Table2[Bias_Arima]),FALSE)</f>
        <v>0.65760867534709677</v>
      </c>
      <c r="P1963">
        <f>Table2[[#This Row],[WA]]-Table2[[#This Row],[Actual]]</f>
        <v>-0.10000000000000053</v>
      </c>
      <c r="Q1963">
        <f>_xlfn.NORM.DIST(Table2[[#This Row],[Bias_WA]],AVERAGE(Table2[Bias_WA]),_xlfn.STDEV.P(Table2[Bias_WA]),FALSE)</f>
        <v>0.4603865013388736</v>
      </c>
      <c r="R1963">
        <f>ABS(Table2[[#This Row],[Bias_Arima]])</f>
        <v>1.5788069553400064E-2</v>
      </c>
      <c r="S1963">
        <f>ABS(Table2[[#This Row],[Bias_WA]])</f>
        <v>0.10000000000000053</v>
      </c>
    </row>
    <row r="1964" spans="1:19" x14ac:dyDescent="0.2">
      <c r="A196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dienstverlening2022220231</v>
      </c>
      <c r="B1964" t="s">
        <v>37</v>
      </c>
      <c r="C1964" s="3">
        <v>44652</v>
      </c>
      <c r="D1964" s="3">
        <v>44927</v>
      </c>
      <c r="E1964">
        <v>3</v>
      </c>
      <c r="F1964">
        <v>4.0649453158597506</v>
      </c>
      <c r="G1964">
        <v>5.9</v>
      </c>
      <c r="H1964">
        <v>1.83505468414025</v>
      </c>
      <c r="I1964">
        <v>31.10262176508898</v>
      </c>
      <c r="J1964">
        <v>-1.83505468414025</v>
      </c>
      <c r="K1964">
        <f>_xlfn.NORM.DIST(Table2[[#This Row],[Bias_RF]],AVERAGE(Table2[Bias_RF]),_xlfn.STDEV.P(Table2[Bias_RF]),FALSE)</f>
        <v>0.14875830350645991</v>
      </c>
      <c r="L1964">
        <f>VLOOKUP(Table2[[#This Row],[Key]],[1]!Table1[#Data],7,0)</f>
        <v>4.7173615764856702</v>
      </c>
      <c r="M1964">
        <f>VLOOKUP(Table2[[#This Row],[Key]],[1]!Table1[#Data],8,0)</f>
        <v>5.1999999999999904</v>
      </c>
      <c r="N1964">
        <f>Table2[[#This Row],[Auto Arima]]-Table2[[#This Row],[Actual]]</f>
        <v>-1.1826384235143301</v>
      </c>
      <c r="O1964">
        <f>_xlfn.NORM.DIST(Table2[[#This Row],[Bias_Arima]],AVERAGE(Table2[Bias_Arima]),_xlfn.STDEV.P(Table2[Bias_Arima]),FALSE)</f>
        <v>0.15309495592932029</v>
      </c>
      <c r="P1964">
        <f>Table2[[#This Row],[WA]]-Table2[[#This Row],[Actual]]</f>
        <v>-0.70000000000000995</v>
      </c>
      <c r="Q1964">
        <f>_xlfn.NORM.DIST(Table2[[#This Row],[Bias_WA]],AVERAGE(Table2[Bias_WA]),_xlfn.STDEV.P(Table2[Bias_WA]),FALSE)</f>
        <v>0.70578855065157331</v>
      </c>
      <c r="R1964">
        <f>ABS(Table2[[#This Row],[Bias_Arima]])</f>
        <v>1.1826384235143301</v>
      </c>
      <c r="S1964">
        <f>ABS(Table2[[#This Row],[Bias_WA]])</f>
        <v>0.70000000000000995</v>
      </c>
    </row>
    <row r="1965" spans="1:19" x14ac:dyDescent="0.2">
      <c r="A196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dienstverlening2022220232</v>
      </c>
      <c r="B1965" t="s">
        <v>37</v>
      </c>
      <c r="C1965" s="3">
        <v>44652</v>
      </c>
      <c r="D1965" s="3">
        <v>45017</v>
      </c>
      <c r="E1965">
        <v>4</v>
      </c>
      <c r="F1965">
        <v>4.0340045774315119</v>
      </c>
      <c r="G1965">
        <v>5</v>
      </c>
      <c r="H1965">
        <v>0.96599542256848814</v>
      </c>
      <c r="I1965">
        <v>19.319908451369759</v>
      </c>
      <c r="J1965">
        <v>-0.96599542256848814</v>
      </c>
      <c r="K1965">
        <f>_xlfn.NORM.DIST(Table2[[#This Row],[Bias_RF]],AVERAGE(Table2[Bias_RF]),_xlfn.STDEV.P(Table2[Bias_RF]),FALSE)</f>
        <v>0.49866415970242189</v>
      </c>
      <c r="L1965">
        <f>VLOOKUP(Table2[[#This Row],[Key]],[1]!Table1[#Data],7,0)</f>
        <v>4.6628322673142897</v>
      </c>
      <c r="M1965">
        <f>VLOOKUP(Table2[[#This Row],[Key]],[1]!Table1[#Data],8,0)</f>
        <v>4.5666666666666602</v>
      </c>
      <c r="N1965">
        <f>Table2[[#This Row],[Auto Arima]]-Table2[[#This Row],[Actual]]</f>
        <v>-0.33716773268571032</v>
      </c>
      <c r="O1965">
        <f>_xlfn.NORM.DIST(Table2[[#This Row],[Bias_Arima]],AVERAGE(Table2[Bias_Arima]),_xlfn.STDEV.P(Table2[Bias_Arima]),FALSE)</f>
        <v>0.65389542018319258</v>
      </c>
      <c r="P1965">
        <f>Table2[[#This Row],[WA]]-Table2[[#This Row],[Actual]]</f>
        <v>-0.43333333333333979</v>
      </c>
      <c r="Q1965">
        <f>_xlfn.NORM.DIST(Table2[[#This Row],[Bias_WA]],AVERAGE(Table2[Bias_WA]),_xlfn.STDEV.P(Table2[Bias_WA]),FALSE)</f>
        <v>0.67261241795071192</v>
      </c>
      <c r="R1965">
        <f>ABS(Table2[[#This Row],[Bias_Arima]])</f>
        <v>0.33716773268571032</v>
      </c>
      <c r="S1965">
        <f>ABS(Table2[[#This Row],[Bias_WA]])</f>
        <v>0.43333333333333979</v>
      </c>
    </row>
    <row r="1966" spans="1:19" x14ac:dyDescent="0.2">
      <c r="A196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dienstverlening2022220233</v>
      </c>
      <c r="B1966" t="s">
        <v>37</v>
      </c>
      <c r="C1966" s="3">
        <v>44652</v>
      </c>
      <c r="D1966" s="3">
        <v>45108</v>
      </c>
      <c r="E1966">
        <v>5</v>
      </c>
      <c r="F1966">
        <v>4.046001835728771</v>
      </c>
      <c r="G1966">
        <v>4.3</v>
      </c>
      <c r="H1966">
        <v>0.25399816427122879</v>
      </c>
      <c r="I1966">
        <v>5.9069340528192749</v>
      </c>
      <c r="J1966">
        <v>-0.25399816427122879</v>
      </c>
      <c r="K1966">
        <f>_xlfn.NORM.DIST(Table2[[#This Row],[Bias_RF]],AVERAGE(Table2[Bias_RF]),_xlfn.STDEV.P(Table2[Bias_RF]),FALSE)</f>
        <v>0.46897781896468477</v>
      </c>
      <c r="L1966">
        <f>VLOOKUP(Table2[[#This Row],[Key]],[1]!Table1[#Data],7,0)</f>
        <v>4.4024080167194901</v>
      </c>
      <c r="M1966">
        <f>VLOOKUP(Table2[[#This Row],[Key]],[1]!Table1[#Data],8,0)</f>
        <v>4.3</v>
      </c>
      <c r="N1966">
        <f>Table2[[#This Row],[Auto Arima]]-Table2[[#This Row],[Actual]]</f>
        <v>0.10240801671949029</v>
      </c>
      <c r="O1966">
        <f>_xlfn.NORM.DIST(Table2[[#This Row],[Bias_Arima]],AVERAGE(Table2[Bias_Arima]),_xlfn.STDEV.P(Table2[Bias_Arima]),FALSE)</f>
        <v>0.61094885232222673</v>
      </c>
      <c r="P1966">
        <f>Table2[[#This Row],[WA]]-Table2[[#This Row],[Actual]]</f>
        <v>0</v>
      </c>
      <c r="Q1966">
        <f>_xlfn.NORM.DIST(Table2[[#This Row],[Bias_WA]],AVERAGE(Table2[Bias_WA]),_xlfn.STDEV.P(Table2[Bias_WA]),FALSE)</f>
        <v>0.38346033263358809</v>
      </c>
      <c r="R1966">
        <f>ABS(Table2[[#This Row],[Bias_Arima]])</f>
        <v>0.10240801671949029</v>
      </c>
      <c r="S1966">
        <f>ABS(Table2[[#This Row],[Bias_WA]])</f>
        <v>0</v>
      </c>
    </row>
    <row r="1967" spans="1:19" x14ac:dyDescent="0.2">
      <c r="A196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dienstverlening2022220234</v>
      </c>
      <c r="B1967" t="s">
        <v>37</v>
      </c>
      <c r="C1967" s="3">
        <v>44652</v>
      </c>
      <c r="D1967" s="3">
        <v>45200</v>
      </c>
      <c r="E1967">
        <v>6</v>
      </c>
      <c r="F1967">
        <v>3.9276676837696192</v>
      </c>
      <c r="G1967">
        <v>4.8</v>
      </c>
      <c r="H1967">
        <v>0.8723323162303811</v>
      </c>
      <c r="I1967">
        <v>18.17358992146627</v>
      </c>
      <c r="J1967">
        <v>-0.8723323162303811</v>
      </c>
      <c r="K1967">
        <f>_xlfn.NORM.DIST(Table2[[#This Row],[Bias_RF]],AVERAGE(Table2[Bias_RF]),_xlfn.STDEV.P(Table2[Bias_RF]),FALSE)</f>
        <v>0.52217414562011832</v>
      </c>
      <c r="L1967">
        <f>VLOOKUP(Table2[[#This Row],[Key]],[1]!Table1[#Data],7,0)</f>
        <v>4.4024080167194901</v>
      </c>
      <c r="M1967">
        <f>VLOOKUP(Table2[[#This Row],[Key]],[1]!Table1[#Data],8,0)</f>
        <v>4.5999999999999996</v>
      </c>
      <c r="N1967">
        <f>Table2[[#This Row],[Auto Arima]]-Table2[[#This Row],[Actual]]</f>
        <v>-0.39759198328050971</v>
      </c>
      <c r="O1967">
        <f>_xlfn.NORM.DIST(Table2[[#This Row],[Bias_Arima]],AVERAGE(Table2[Bias_Arima]),_xlfn.STDEV.P(Table2[Bias_Arima]),FALSE)</f>
        <v>0.63161414048150044</v>
      </c>
      <c r="P1967">
        <f>Table2[[#This Row],[WA]]-Table2[[#This Row],[Actual]]</f>
        <v>-0.20000000000000018</v>
      </c>
      <c r="Q1967">
        <f>_xlfn.NORM.DIST(Table2[[#This Row],[Bias_WA]],AVERAGE(Table2[Bias_WA]),_xlfn.STDEV.P(Table2[Bias_WA]),FALSE)</f>
        <v>0.53539486850278706</v>
      </c>
      <c r="R1967">
        <f>ABS(Table2[[#This Row],[Bias_Arima]])</f>
        <v>0.39759198328050971</v>
      </c>
      <c r="S1967">
        <f>ABS(Table2[[#This Row],[Bias_WA]])</f>
        <v>0.20000000000000018</v>
      </c>
    </row>
    <row r="1968" spans="1:19" x14ac:dyDescent="0.2">
      <c r="A1968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dienstverlening2022220241</v>
      </c>
      <c r="B1968" t="s">
        <v>37</v>
      </c>
      <c r="C1968" s="3">
        <v>44652</v>
      </c>
      <c r="D1968" s="3">
        <v>45292</v>
      </c>
      <c r="E1968">
        <v>7</v>
      </c>
      <c r="F1968">
        <v>3.9141292458186809</v>
      </c>
      <c r="G1968">
        <v>4.7</v>
      </c>
      <c r="H1968">
        <v>0.78587075418131924</v>
      </c>
      <c r="I1968">
        <v>16.720654344283389</v>
      </c>
      <c r="J1968">
        <v>-0.78587075418131924</v>
      </c>
      <c r="K1968">
        <f>_xlfn.NORM.DIST(Table2[[#This Row],[Bias_RF]],AVERAGE(Table2[Bias_RF]),_xlfn.STDEV.P(Table2[Bias_RF]),FALSE)</f>
        <v>0.53698383236009006</v>
      </c>
      <c r="L1968">
        <f>VLOOKUP(Table2[[#This Row],[Key]],[1]!Table1[#Data],7,0)</f>
        <v>4.4024080167194901</v>
      </c>
      <c r="M1968">
        <f>VLOOKUP(Table2[[#This Row],[Key]],[1]!Table1[#Data],8,0)</f>
        <v>5.1999999999999904</v>
      </c>
      <c r="N1968">
        <f>Table2[[#This Row],[Auto Arima]]-Table2[[#This Row],[Actual]]</f>
        <v>-0.29759198328051006</v>
      </c>
      <c r="O1968">
        <f>_xlfn.NORM.DIST(Table2[[#This Row],[Bias_Arima]],AVERAGE(Table2[Bias_Arima]),_xlfn.STDEV.P(Table2[Bias_Arima]),FALSE)</f>
        <v>0.66506822888114747</v>
      </c>
      <c r="P1968">
        <f>Table2[[#This Row],[WA]]-Table2[[#This Row],[Actual]]</f>
        <v>0.49999999999999023</v>
      </c>
      <c r="Q1968">
        <f>_xlfn.NORM.DIST(Table2[[#This Row],[Bias_WA]],AVERAGE(Table2[Bias_WA]),_xlfn.STDEV.P(Table2[Bias_WA]),FALSE)</f>
        <v>9.5269097407750095E-2</v>
      </c>
      <c r="R1968">
        <f>ABS(Table2[[#This Row],[Bias_Arima]])</f>
        <v>0.29759198328051006</v>
      </c>
      <c r="S1968">
        <f>ABS(Table2[[#This Row],[Bias_WA]])</f>
        <v>0.49999999999999023</v>
      </c>
    </row>
    <row r="1969" spans="1:19" x14ac:dyDescent="0.2">
      <c r="A1969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dienstverlening2022220242</v>
      </c>
      <c r="B1969" t="s">
        <v>37</v>
      </c>
      <c r="C1969" s="3">
        <v>44652</v>
      </c>
      <c r="D1969" s="3">
        <v>45383</v>
      </c>
      <c r="E1969">
        <v>8</v>
      </c>
      <c r="F1969">
        <v>4.0007382604151953</v>
      </c>
      <c r="G1969">
        <v>4.0999999999999996</v>
      </c>
      <c r="H1969">
        <v>9.9261739584804332E-2</v>
      </c>
      <c r="I1969">
        <v>2.4210180386537639</v>
      </c>
      <c r="J1969">
        <v>-9.9261739584804332E-2</v>
      </c>
      <c r="K1969">
        <f>_xlfn.NORM.DIST(Table2[[#This Row],[Bias_RF]],AVERAGE(Table2[Bias_RF]),_xlfn.STDEV.P(Table2[Bias_RF]),FALSE)</f>
        <v>0.40823277988240914</v>
      </c>
      <c r="L1969">
        <f>VLOOKUP(Table2[[#This Row],[Key]],[1]!Table1[#Data],7,0)</f>
        <v>4.3955272063942701</v>
      </c>
      <c r="M1969">
        <f>VLOOKUP(Table2[[#This Row],[Key]],[1]!Table1[#Data],8,0)</f>
        <v>4.5666666666666602</v>
      </c>
      <c r="N1969">
        <f>Table2[[#This Row],[Auto Arima]]-Table2[[#This Row],[Actual]]</f>
        <v>0.29552720639427044</v>
      </c>
      <c r="O1969">
        <f>_xlfn.NORM.DIST(Table2[[#This Row],[Bias_Arima]],AVERAGE(Table2[Bias_Arima]),_xlfn.STDEV.P(Table2[Bias_Arima]),FALSE)</f>
        <v>0.49630569559291121</v>
      </c>
      <c r="P1969">
        <f>Table2[[#This Row],[WA]]-Table2[[#This Row],[Actual]]</f>
        <v>0.46666666666666057</v>
      </c>
      <c r="Q1969">
        <f>_xlfn.NORM.DIST(Table2[[#This Row],[Bias_WA]],AVERAGE(Table2[Bias_WA]),_xlfn.STDEV.P(Table2[Bias_WA]),FALSE)</f>
        <v>0.10716243309551153</v>
      </c>
      <c r="R1969">
        <f>ABS(Table2[[#This Row],[Bias_Arima]])</f>
        <v>0.29552720639427044</v>
      </c>
      <c r="S1969">
        <f>ABS(Table2[[#This Row],[Bias_WA]])</f>
        <v>0.46666666666666057</v>
      </c>
    </row>
    <row r="1970" spans="1:19" x14ac:dyDescent="0.2">
      <c r="A1970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dienstverlening2022320224</v>
      </c>
      <c r="B1970" t="s">
        <v>37</v>
      </c>
      <c r="C1970" s="3">
        <v>44743</v>
      </c>
      <c r="D1970" s="3">
        <v>44835</v>
      </c>
      <c r="E1970">
        <v>1</v>
      </c>
      <c r="F1970">
        <v>4.713617485659765</v>
      </c>
      <c r="G1970">
        <v>4.7</v>
      </c>
      <c r="H1970">
        <v>1.361748565976484E-2</v>
      </c>
      <c r="I1970">
        <v>0.28973373744180508</v>
      </c>
      <c r="J1970">
        <v>1.361748565976484E-2</v>
      </c>
      <c r="K1970">
        <f>_xlfn.NORM.DIST(Table2[[#This Row],[Bias_RF]],AVERAGE(Table2[Bias_RF]),_xlfn.STDEV.P(Table2[Bias_RF]),FALSE)</f>
        <v>0.3586701810307672</v>
      </c>
      <c r="L1970">
        <f>VLOOKUP(Table2[[#This Row],[Key]],[1]!Table1[#Data],7,0)</f>
        <v>4.6097283113417502</v>
      </c>
      <c r="M1970">
        <f>VLOOKUP(Table2[[#This Row],[Key]],[1]!Table1[#Data],8,0)</f>
        <v>4.5999999999999996</v>
      </c>
      <c r="N1970">
        <f>Table2[[#This Row],[Auto Arima]]-Table2[[#This Row],[Actual]]</f>
        <v>-9.0271688658249971E-2</v>
      </c>
      <c r="O1970">
        <f>_xlfn.NORM.DIST(Table2[[#This Row],[Bias_Arima]],AVERAGE(Table2[Bias_Arima]),_xlfn.STDEV.P(Table2[Bias_Arima]),FALSE)</f>
        <v>0.67457585794103114</v>
      </c>
      <c r="P1970">
        <f>Table2[[#This Row],[WA]]-Table2[[#This Row],[Actual]]</f>
        <v>-0.10000000000000053</v>
      </c>
      <c r="Q1970">
        <f>_xlfn.NORM.DIST(Table2[[#This Row],[Bias_WA]],AVERAGE(Table2[Bias_WA]),_xlfn.STDEV.P(Table2[Bias_WA]),FALSE)</f>
        <v>0.4603865013388736</v>
      </c>
      <c r="R1970">
        <f>ABS(Table2[[#This Row],[Bias_Arima]])</f>
        <v>9.0271688658249971E-2</v>
      </c>
      <c r="S1970">
        <f>ABS(Table2[[#This Row],[Bias_WA]])</f>
        <v>0.10000000000000053</v>
      </c>
    </row>
    <row r="1971" spans="1:19" x14ac:dyDescent="0.2">
      <c r="A1971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dienstverlening2022320231</v>
      </c>
      <c r="B1971" t="s">
        <v>37</v>
      </c>
      <c r="C1971" s="3">
        <v>44743</v>
      </c>
      <c r="D1971" s="3">
        <v>44927</v>
      </c>
      <c r="E1971">
        <v>2</v>
      </c>
      <c r="F1971">
        <v>4.1347729622737939</v>
      </c>
      <c r="G1971">
        <v>5.9</v>
      </c>
      <c r="H1971">
        <v>1.765227037726206</v>
      </c>
      <c r="I1971">
        <v>29.91910233434248</v>
      </c>
      <c r="J1971">
        <v>-1.765227037726206</v>
      </c>
      <c r="K1971">
        <f>_xlfn.NORM.DIST(Table2[[#This Row],[Bias_RF]],AVERAGE(Table2[Bias_RF]),_xlfn.STDEV.P(Table2[Bias_RF]),FALSE)</f>
        <v>0.17272251395957841</v>
      </c>
      <c r="L1971">
        <f>VLOOKUP(Table2[[#This Row],[Key]],[1]!Table1[#Data],7,0)</f>
        <v>4.6235496680511696</v>
      </c>
      <c r="M1971">
        <f>VLOOKUP(Table2[[#This Row],[Key]],[1]!Table1[#Data],8,0)</f>
        <v>5.1999999999999904</v>
      </c>
      <c r="N1971">
        <f>Table2[[#This Row],[Auto Arima]]-Table2[[#This Row],[Actual]]</f>
        <v>-1.2764503319488307</v>
      </c>
      <c r="O1971">
        <f>_xlfn.NORM.DIST(Table2[[#This Row],[Bias_Arima]],AVERAGE(Table2[Bias_Arima]),_xlfn.STDEV.P(Table2[Bias_Arima]),FALSE)</f>
        <v>0.11461854709834689</v>
      </c>
      <c r="P1971">
        <f>Table2[[#This Row],[WA]]-Table2[[#This Row],[Actual]]</f>
        <v>-0.70000000000000995</v>
      </c>
      <c r="Q1971">
        <f>_xlfn.NORM.DIST(Table2[[#This Row],[Bias_WA]],AVERAGE(Table2[Bias_WA]),_xlfn.STDEV.P(Table2[Bias_WA]),FALSE)</f>
        <v>0.70578855065157331</v>
      </c>
      <c r="R1971">
        <f>ABS(Table2[[#This Row],[Bias_Arima]])</f>
        <v>1.2764503319488307</v>
      </c>
      <c r="S1971">
        <f>ABS(Table2[[#This Row],[Bias_WA]])</f>
        <v>0.70000000000000995</v>
      </c>
    </row>
    <row r="1972" spans="1:19" x14ac:dyDescent="0.2">
      <c r="A1972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dienstverlening2022320232</v>
      </c>
      <c r="B1972" t="s">
        <v>37</v>
      </c>
      <c r="C1972" s="3">
        <v>44743</v>
      </c>
      <c r="D1972" s="3">
        <v>45017</v>
      </c>
      <c r="E1972">
        <v>3</v>
      </c>
      <c r="F1972">
        <v>4.1223336488094802</v>
      </c>
      <c r="G1972">
        <v>5</v>
      </c>
      <c r="H1972">
        <v>0.87766635119051983</v>
      </c>
      <c r="I1972">
        <v>17.5533270238104</v>
      </c>
      <c r="J1972">
        <v>-0.87766635119051983</v>
      </c>
      <c r="K1972">
        <f>_xlfn.NORM.DIST(Table2[[#This Row],[Bias_RF]],AVERAGE(Table2[Bias_RF]),_xlfn.STDEV.P(Table2[Bias_RF]),FALSE)</f>
        <v>0.52103543506255379</v>
      </c>
      <c r="L1972">
        <f>VLOOKUP(Table2[[#This Row],[Key]],[1]!Table1[#Data],7,0)</f>
        <v>4.5893847712127904</v>
      </c>
      <c r="M1972">
        <f>VLOOKUP(Table2[[#This Row],[Key]],[1]!Table1[#Data],8,0)</f>
        <v>4.5666666666666602</v>
      </c>
      <c r="N1972">
        <f>Table2[[#This Row],[Auto Arima]]-Table2[[#This Row],[Actual]]</f>
        <v>-0.41061522878720957</v>
      </c>
      <c r="O1972">
        <f>_xlfn.NORM.DIST(Table2[[#This Row],[Bias_Arima]],AVERAGE(Table2[Bias_Arima]),_xlfn.STDEV.P(Table2[Bias_Arima]),FALSE)</f>
        <v>0.62603935311384762</v>
      </c>
      <c r="P1972">
        <f>Table2[[#This Row],[WA]]-Table2[[#This Row],[Actual]]</f>
        <v>-0.43333333333333979</v>
      </c>
      <c r="Q1972">
        <f>_xlfn.NORM.DIST(Table2[[#This Row],[Bias_WA]],AVERAGE(Table2[Bias_WA]),_xlfn.STDEV.P(Table2[Bias_WA]),FALSE)</f>
        <v>0.67261241795071192</v>
      </c>
      <c r="R1972">
        <f>ABS(Table2[[#This Row],[Bias_Arima]])</f>
        <v>0.41061522878720957</v>
      </c>
      <c r="S1972">
        <f>ABS(Table2[[#This Row],[Bias_WA]])</f>
        <v>0.43333333333333979</v>
      </c>
    </row>
    <row r="1973" spans="1:19" x14ac:dyDescent="0.2">
      <c r="A1973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dienstverlening2022320233</v>
      </c>
      <c r="B1973" t="s">
        <v>37</v>
      </c>
      <c r="C1973" s="3">
        <v>44743</v>
      </c>
      <c r="D1973" s="3">
        <v>45108</v>
      </c>
      <c r="E1973">
        <v>4</v>
      </c>
      <c r="F1973">
        <v>4.1132442347105078</v>
      </c>
      <c r="G1973">
        <v>4.3</v>
      </c>
      <c r="H1973">
        <v>0.186755765289492</v>
      </c>
      <c r="I1973">
        <v>4.3431573323137673</v>
      </c>
      <c r="J1973">
        <v>-0.186755765289492</v>
      </c>
      <c r="K1973">
        <f>_xlfn.NORM.DIST(Table2[[#This Row],[Bias_RF]],AVERAGE(Table2[Bias_RF]),_xlfn.STDEV.P(Table2[Bias_RF]),FALSE)</f>
        <v>0.44397761998020913</v>
      </c>
      <c r="L1973">
        <f>VLOOKUP(Table2[[#This Row],[Key]],[1]!Table1[#Data],7,0)</f>
        <v>4.2528106209315197</v>
      </c>
      <c r="M1973">
        <f>VLOOKUP(Table2[[#This Row],[Key]],[1]!Table1[#Data],8,0)</f>
        <v>4.6333333333333302</v>
      </c>
      <c r="N1973">
        <f>Table2[[#This Row],[Auto Arima]]-Table2[[#This Row],[Actual]]</f>
        <v>-4.7189379068480086E-2</v>
      </c>
      <c r="O1973">
        <f>_xlfn.NORM.DIST(Table2[[#This Row],[Bias_Arima]],AVERAGE(Table2[Bias_Arima]),_xlfn.STDEV.P(Table2[Bias_Arima]),FALSE)</f>
        <v>0.66602028581268236</v>
      </c>
      <c r="P1973">
        <f>Table2[[#This Row],[WA]]-Table2[[#This Row],[Actual]]</f>
        <v>0.33333333333333037</v>
      </c>
      <c r="Q1973">
        <f>_xlfn.NORM.DIST(Table2[[#This Row],[Bias_WA]],AVERAGE(Table2[Bias_WA]),_xlfn.STDEV.P(Table2[Bias_WA]),FALSE)</f>
        <v>0.16558277829275264</v>
      </c>
      <c r="R1973">
        <f>ABS(Table2[[#This Row],[Bias_Arima]])</f>
        <v>4.7189379068480086E-2</v>
      </c>
      <c r="S1973">
        <f>ABS(Table2[[#This Row],[Bias_WA]])</f>
        <v>0.33333333333333037</v>
      </c>
    </row>
    <row r="1974" spans="1:19" x14ac:dyDescent="0.2">
      <c r="A1974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dienstverlening2022320234</v>
      </c>
      <c r="B1974" t="s">
        <v>37</v>
      </c>
      <c r="C1974" s="3">
        <v>44743</v>
      </c>
      <c r="D1974" s="3">
        <v>45200</v>
      </c>
      <c r="E1974">
        <v>5</v>
      </c>
      <c r="F1974">
        <v>3.9615372181159909</v>
      </c>
      <c r="G1974">
        <v>4.8</v>
      </c>
      <c r="H1974">
        <v>0.83846278188400847</v>
      </c>
      <c r="I1974">
        <v>17.467974622583512</v>
      </c>
      <c r="J1974">
        <v>-0.83846278188400847</v>
      </c>
      <c r="K1974">
        <f>_xlfn.NORM.DIST(Table2[[#This Row],[Bias_RF]],AVERAGE(Table2[Bias_RF]),_xlfn.STDEV.P(Table2[Bias_RF]),FALSE)</f>
        <v>0.52880609435275705</v>
      </c>
      <c r="L1974">
        <f>VLOOKUP(Table2[[#This Row],[Key]],[1]!Table1[#Data],7,0)</f>
        <v>4.2528106209315197</v>
      </c>
      <c r="M1974">
        <f>VLOOKUP(Table2[[#This Row],[Key]],[1]!Table1[#Data],8,0)</f>
        <v>4.5999999999999996</v>
      </c>
      <c r="N1974">
        <f>Table2[[#This Row],[Auto Arima]]-Table2[[#This Row],[Actual]]</f>
        <v>-0.54718937906848009</v>
      </c>
      <c r="O1974">
        <f>_xlfn.NORM.DIST(Table2[[#This Row],[Bias_Arima]],AVERAGE(Table2[Bias_Arima]),_xlfn.STDEV.P(Table2[Bias_Arima]),FALSE)</f>
        <v>0.55373254635198099</v>
      </c>
      <c r="P1974">
        <f>Table2[[#This Row],[WA]]-Table2[[#This Row],[Actual]]</f>
        <v>-0.20000000000000018</v>
      </c>
      <c r="Q1974">
        <f>_xlfn.NORM.DIST(Table2[[#This Row],[Bias_WA]],AVERAGE(Table2[Bias_WA]),_xlfn.STDEV.P(Table2[Bias_WA]),FALSE)</f>
        <v>0.53539486850278706</v>
      </c>
      <c r="R1974">
        <f>ABS(Table2[[#This Row],[Bias_Arima]])</f>
        <v>0.54718937906848009</v>
      </c>
      <c r="S1974">
        <f>ABS(Table2[[#This Row],[Bias_WA]])</f>
        <v>0.20000000000000018</v>
      </c>
    </row>
    <row r="1975" spans="1:19" x14ac:dyDescent="0.2">
      <c r="A1975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dienstverlening2022320241</v>
      </c>
      <c r="B1975" t="s">
        <v>37</v>
      </c>
      <c r="C1975" s="3">
        <v>44743</v>
      </c>
      <c r="D1975" s="3">
        <v>45292</v>
      </c>
      <c r="E1975">
        <v>6</v>
      </c>
      <c r="F1975">
        <v>3.929098428433452</v>
      </c>
      <c r="G1975">
        <v>4.7</v>
      </c>
      <c r="H1975">
        <v>0.77090157156654815</v>
      </c>
      <c r="I1975">
        <v>16.402161097160601</v>
      </c>
      <c r="J1975">
        <v>-0.77090157156654815</v>
      </c>
      <c r="K1975">
        <f>_xlfn.NORM.DIST(Table2[[#This Row],[Bias_RF]],AVERAGE(Table2[Bias_RF]),_xlfn.STDEV.P(Table2[Bias_RF]),FALSE)</f>
        <v>0.53882480752327733</v>
      </c>
      <c r="L1975">
        <f>VLOOKUP(Table2[[#This Row],[Key]],[1]!Table1[#Data],7,0)</f>
        <v>4.2528106209315197</v>
      </c>
      <c r="M1975">
        <f>VLOOKUP(Table2[[#This Row],[Key]],[1]!Table1[#Data],8,0)</f>
        <v>5.1999999999999904</v>
      </c>
      <c r="N1975">
        <f>Table2[[#This Row],[Auto Arima]]-Table2[[#This Row],[Actual]]</f>
        <v>-0.44718937906848044</v>
      </c>
      <c r="O1975">
        <f>_xlfn.NORM.DIST(Table2[[#This Row],[Bias_Arima]],AVERAGE(Table2[Bias_Arima]),_xlfn.STDEV.P(Table2[Bias_Arima]),FALSE)</f>
        <v>0.60903364794138737</v>
      </c>
      <c r="P1975">
        <f>Table2[[#This Row],[WA]]-Table2[[#This Row],[Actual]]</f>
        <v>0.49999999999999023</v>
      </c>
      <c r="Q1975">
        <f>_xlfn.NORM.DIST(Table2[[#This Row],[Bias_WA]],AVERAGE(Table2[Bias_WA]),_xlfn.STDEV.P(Table2[Bias_WA]),FALSE)</f>
        <v>9.5269097407750095E-2</v>
      </c>
      <c r="R1975">
        <f>ABS(Table2[[#This Row],[Bias_Arima]])</f>
        <v>0.44718937906848044</v>
      </c>
      <c r="S1975">
        <f>ABS(Table2[[#This Row],[Bias_WA]])</f>
        <v>0.49999999999999023</v>
      </c>
    </row>
    <row r="1976" spans="1:19" x14ac:dyDescent="0.2">
      <c r="A1976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dienstverlening2022320242</v>
      </c>
      <c r="B1976" t="s">
        <v>37</v>
      </c>
      <c r="C1976" s="3">
        <v>44743</v>
      </c>
      <c r="D1976" s="3">
        <v>45383</v>
      </c>
      <c r="E1976">
        <v>7</v>
      </c>
      <c r="F1976">
        <v>3.9834361851212079</v>
      </c>
      <c r="G1976">
        <v>4.0999999999999996</v>
      </c>
      <c r="H1976">
        <v>0.11656381487879131</v>
      </c>
      <c r="I1976">
        <v>2.8430198750924709</v>
      </c>
      <c r="J1976">
        <v>-0.11656381487879131</v>
      </c>
      <c r="K1976">
        <f>_xlfn.NORM.DIST(Table2[[#This Row],[Bias_RF]],AVERAGE(Table2[Bias_RF]),_xlfn.STDEV.P(Table2[Bias_RF]),FALSE)</f>
        <v>0.41553693207327586</v>
      </c>
      <c r="L1976">
        <f>VLOOKUP(Table2[[#This Row],[Key]],[1]!Table1[#Data],7,0)</f>
        <v>4.2462632754422698</v>
      </c>
      <c r="M1976">
        <f>VLOOKUP(Table2[[#This Row],[Key]],[1]!Table1[#Data],8,0)</f>
        <v>4.5666666666666602</v>
      </c>
      <c r="N1976">
        <f>Table2[[#This Row],[Auto Arima]]-Table2[[#This Row],[Actual]]</f>
        <v>0.14626327544227014</v>
      </c>
      <c r="O1976">
        <f>_xlfn.NORM.DIST(Table2[[#This Row],[Bias_Arima]],AVERAGE(Table2[Bias_Arima]),_xlfn.STDEV.P(Table2[Bias_Arima]),FALSE)</f>
        <v>0.58836896741335543</v>
      </c>
      <c r="P1976">
        <f>Table2[[#This Row],[WA]]-Table2[[#This Row],[Actual]]</f>
        <v>0.46666666666666057</v>
      </c>
      <c r="Q1976">
        <f>_xlfn.NORM.DIST(Table2[[#This Row],[Bias_WA]],AVERAGE(Table2[Bias_WA]),_xlfn.STDEV.P(Table2[Bias_WA]),FALSE)</f>
        <v>0.10716243309551153</v>
      </c>
      <c r="R1976">
        <f>ABS(Table2[[#This Row],[Bias_Arima]])</f>
        <v>0.14626327544227014</v>
      </c>
      <c r="S1976">
        <f>ABS(Table2[[#This Row],[Bias_WA]])</f>
        <v>0.46666666666666057</v>
      </c>
    </row>
    <row r="1977" spans="1:19" x14ac:dyDescent="0.2">
      <c r="A1977" t="str">
        <f>CONCATENATE(Table2[[#This Row],[Sector]],YEAR(Table2[[#This Row],[Cutoff]]),ROUNDUP(MONTH(Table2[[#This Row],[Cutoff]])/3,0),YEAR(Table2[[#This Row],[TargetDate]]),ROUNDUP(MONTH(Table2[[#This Row],[TargetDate]])/3,0))</f>
        <v>S Overige dienstverlening2022320243</v>
      </c>
      <c r="B1977" t="s">
        <v>37</v>
      </c>
      <c r="C1977" s="3">
        <v>44743</v>
      </c>
      <c r="D1977" s="3">
        <v>45474</v>
      </c>
      <c r="E1977">
        <v>8</v>
      </c>
      <c r="F1977">
        <v>3.915116042069815</v>
      </c>
      <c r="G1977">
        <v>4.2</v>
      </c>
      <c r="H1977">
        <v>0.28488395793018562</v>
      </c>
      <c r="I1977">
        <v>6.7829513792901333</v>
      </c>
      <c r="J1977">
        <v>-0.28488395793018562</v>
      </c>
      <c r="K1977">
        <f>_xlfn.NORM.DIST(Table2[[#This Row],[Bias_RF]],AVERAGE(Table2[Bias_RF]),_xlfn.STDEV.P(Table2[Bias_RF]),FALSE)</f>
        <v>0.47956732838371352</v>
      </c>
      <c r="L1977">
        <f>VLOOKUP(Table2[[#This Row],[Key]],[1]!Table1[#Data],7,0)</f>
        <v>4.2397159299530198</v>
      </c>
      <c r="M1977">
        <f>VLOOKUP(Table2[[#This Row],[Key]],[1]!Table1[#Data],8,0)</f>
        <v>4.6333333333333302</v>
      </c>
      <c r="N1977">
        <f>Table2[[#This Row],[Auto Arima]]-Table2[[#This Row],[Actual]]</f>
        <v>3.9715929953019646E-2</v>
      </c>
      <c r="O1977">
        <f>_xlfn.NORM.DIST(Table2[[#This Row],[Bias_Arima]],AVERAGE(Table2[Bias_Arima]),_xlfn.STDEV.P(Table2[Bias_Arima]),FALSE)</f>
        <v>0.63849766060785407</v>
      </c>
      <c r="P1977">
        <f>Table2[[#This Row],[WA]]-Table2[[#This Row],[Actual]]</f>
        <v>0.43333333333333002</v>
      </c>
      <c r="Q1977">
        <f>_xlfn.NORM.DIST(Table2[[#This Row],[Bias_WA]],AVERAGE(Table2[Bias_WA]),_xlfn.STDEV.P(Table2[Bias_WA]),FALSE)</f>
        <v>0.12011413954774464</v>
      </c>
      <c r="R1977">
        <f>ABS(Table2[[#This Row],[Bias_Arima]])</f>
        <v>3.9715929953019646E-2</v>
      </c>
      <c r="S1977">
        <f>ABS(Table2[[#This Row],[Bias_WA]])</f>
        <v>0.43333333333333002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 Jong</dc:creator>
  <cp:lastModifiedBy>Thomas de Jong</cp:lastModifiedBy>
  <dcterms:created xsi:type="dcterms:W3CDTF">2025-06-09T08:47:55Z</dcterms:created>
  <dcterms:modified xsi:type="dcterms:W3CDTF">2025-06-09T16:29:29Z</dcterms:modified>
</cp:coreProperties>
</file>