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ubahmapk/Dropbox/Documents/STI/ISE6100/giac-ent-firefox/"/>
    </mc:Choice>
  </mc:AlternateContent>
  <bookViews>
    <workbookView xWindow="0" yWindow="46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D9" i="1"/>
  <c r="D7" i="1"/>
  <c r="C9" i="1"/>
  <c r="C7" i="1"/>
  <c r="C4" i="1"/>
  <c r="D4" i="1"/>
  <c r="E4" i="1"/>
  <c r="F4" i="1"/>
  <c r="F9" i="1"/>
  <c r="E9" i="1"/>
  <c r="D5" i="1"/>
  <c r="D8" i="1"/>
  <c r="E5" i="1"/>
  <c r="E8" i="1"/>
  <c r="F5" i="1"/>
  <c r="F8" i="1"/>
  <c r="C5" i="1"/>
  <c r="C8" i="1"/>
  <c r="D6" i="1"/>
  <c r="E6" i="1"/>
  <c r="F6" i="1"/>
  <c r="C6" i="1"/>
  <c r="D11" i="1"/>
  <c r="E11" i="1"/>
  <c r="F11" i="1"/>
  <c r="C11" i="1"/>
</calcChain>
</file>

<file path=xl/sharedStrings.xml><?xml version="1.0" encoding="utf-8"?>
<sst xmlns="http://schemas.openxmlformats.org/spreadsheetml/2006/main" count="21" uniqueCount="21">
  <si>
    <t>Sulley</t>
  </si>
  <si>
    <t>Codenomicon</t>
  </si>
  <si>
    <t>Implementation - Labor ($50/man-hour)</t>
  </si>
  <si>
    <t>Total Costs</t>
  </si>
  <si>
    <t>Peach
Community</t>
  </si>
  <si>
    <t>Peach
Professional</t>
  </si>
  <si>
    <t>Implementation - Licensing (Year 1)</t>
  </si>
  <si>
    <t>Ongoing Labor (Year 2) ($50/man-hour)</t>
  </si>
  <si>
    <t>Software Maintenance (Year 2)</t>
  </si>
  <si>
    <t>Software Maintenance (Year 3)</t>
  </si>
  <si>
    <t>Ongoing Labor (Year 3) ($50/man-hour)</t>
  </si>
  <si>
    <t>Software Maintenance (Year 1)</t>
  </si>
  <si>
    <t>Assumptions:</t>
  </si>
  <si>
    <t>Software maintenance is usually around 20% of original purchase cost</t>
  </si>
  <si>
    <t>"Ongoing Labor" would include things like creating new data models and tests, etc. Running the same tests on new versions of Firefox is not included in this estimate</t>
  </si>
  <si>
    <t>I'm guessing that new test development in year 2 would take roughly 1/2 the hours of year 1</t>
  </si>
  <si>
    <t>"Implementation - Labor" would include creating initial data models / tests for Firefox. Peach Professional comes with an existing set of "Peach Pits", which are the data models and tests made commercially available. I'm assuming Codenomican has something similar - and probably a wider variety</t>
  </si>
  <si>
    <t>Purchase costs for Peach and Codenomicon are completely made up here. They have no price estimates on their sites, so I will email their sales contacts</t>
  </si>
  <si>
    <t>"Ease of use" for each product is captured in labor hours to build tests</t>
  </si>
  <si>
    <t xml:space="preserve"> </t>
  </si>
  <si>
    <t>Google says the average Security Engineer makes a little under $90k/year, which works out to ~$43/hour. Our org uses $50/hour for the chargeback rate to projects for Security Engineer hours, so I went for the slightly higher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</si>
</sst>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2" fillId="0" borderId="0" xfId="1" applyFont="1" applyAlignment="1">
      <alignment horizontal="center"/>
    </xf>
    <xf numFmtId="44" fontId="2" fillId="0" borderId="0" xfId="1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2" fillId="0" borderId="0" xfId="0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F11" dataDxfId="4" dataCellStyle="Currency">
  <autoFilter ref="B2:F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Total"/>
    <tableColumn id="2" name="Sulley" dataDxfId="8" totalsRowDxfId="0" dataCellStyle="Currency"/>
    <tableColumn id="3" name="Peach_x000a_Community" dataDxfId="7" totalsRowDxfId="1" dataCellStyle="Currency"/>
    <tableColumn id="4" name="Peach_x000a_Professional" dataDxfId="6" totalsRowDxfId="2" dataCellStyle="Currency"/>
    <tableColumn id="5" name="Codenomicon" totalsRowFunction="sum" dataDxfId="5" totalsRowDxfId="3" dataCellStyle="Currency"/>
  </tableColumns>
  <tableStyleInfo name="TableStyleMedium9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zoomScale="160" zoomScaleNormal="160" zoomScalePageLayoutView="160" workbookViewId="0"/>
  </sheetViews>
  <sheetFormatPr baseColWidth="10" defaultRowHeight="16" x14ac:dyDescent="0.2"/>
  <cols>
    <col min="1" max="1" width="4" customWidth="1"/>
    <col min="2" max="2" width="34.33203125" customWidth="1"/>
    <col min="3" max="6" width="14" style="1" customWidth="1"/>
  </cols>
  <sheetData>
    <row r="2" spans="2:7" ht="32" x14ac:dyDescent="0.2">
      <c r="B2" t="s">
        <v>19</v>
      </c>
      <c r="C2" s="2" t="s">
        <v>0</v>
      </c>
      <c r="D2" s="3" t="s">
        <v>4</v>
      </c>
      <c r="E2" s="3" t="s">
        <v>5</v>
      </c>
      <c r="F2" s="2" t="s">
        <v>1</v>
      </c>
    </row>
    <row r="3" spans="2:7" x14ac:dyDescent="0.2">
      <c r="B3" t="s">
        <v>6</v>
      </c>
      <c r="C3" s="1">
        <v>0</v>
      </c>
      <c r="D3" s="1">
        <v>0</v>
      </c>
      <c r="E3" s="1">
        <v>5000</v>
      </c>
      <c r="F3" s="1">
        <v>10000</v>
      </c>
    </row>
    <row r="4" spans="2:7" x14ac:dyDescent="0.2">
      <c r="B4" t="s">
        <v>2</v>
      </c>
      <c r="C4" s="1">
        <f>200*50</f>
        <v>10000</v>
      </c>
      <c r="D4" s="1">
        <f>200*50</f>
        <v>10000</v>
      </c>
      <c r="E4" s="1">
        <f>100*50</f>
        <v>5000</v>
      </c>
      <c r="F4" s="1">
        <f>80*50</f>
        <v>4000</v>
      </c>
    </row>
    <row r="5" spans="2:7" x14ac:dyDescent="0.2">
      <c r="B5" t="s">
        <v>11</v>
      </c>
      <c r="C5" s="1">
        <f>C3*0.2</f>
        <v>0</v>
      </c>
      <c r="D5" s="1">
        <f>D3*0.2</f>
        <v>0</v>
      </c>
      <c r="E5" s="1">
        <f>E3*0.2</f>
        <v>1000</v>
      </c>
      <c r="F5" s="1">
        <f>F3*0.2</f>
        <v>2000</v>
      </c>
    </row>
    <row r="6" spans="2:7" x14ac:dyDescent="0.2">
      <c r="B6" t="s">
        <v>8</v>
      </c>
      <c r="C6" s="1">
        <f>C5</f>
        <v>0</v>
      </c>
      <c r="D6" s="1">
        <f t="shared" ref="D6:F6" si="0">D5</f>
        <v>0</v>
      </c>
      <c r="E6" s="1">
        <f t="shared" si="0"/>
        <v>1000</v>
      </c>
      <c r="F6" s="1">
        <f t="shared" si="0"/>
        <v>2000</v>
      </c>
    </row>
    <row r="7" spans="2:7" x14ac:dyDescent="0.2">
      <c r="B7" t="s">
        <v>7</v>
      </c>
      <c r="C7" s="1">
        <f>100*50</f>
        <v>5000</v>
      </c>
      <c r="D7" s="1">
        <f>100*50</f>
        <v>5000</v>
      </c>
      <c r="E7" s="1">
        <f>50*50</f>
        <v>2500</v>
      </c>
      <c r="F7" s="1">
        <f>40*50</f>
        <v>2000</v>
      </c>
    </row>
    <row r="8" spans="2:7" x14ac:dyDescent="0.2">
      <c r="B8" t="s">
        <v>9</v>
      </c>
      <c r="C8" s="1">
        <f>C5</f>
        <v>0</v>
      </c>
      <c r="D8" s="1">
        <f t="shared" ref="D8:F8" si="1">D5</f>
        <v>0</v>
      </c>
      <c r="E8" s="1">
        <f t="shared" si="1"/>
        <v>1000</v>
      </c>
      <c r="F8" s="1">
        <f t="shared" si="1"/>
        <v>2000</v>
      </c>
    </row>
    <row r="9" spans="2:7" x14ac:dyDescent="0.2">
      <c r="B9" t="s">
        <v>10</v>
      </c>
      <c r="C9" s="1">
        <f>100*50</f>
        <v>5000</v>
      </c>
      <c r="D9" s="1">
        <f>100*50</f>
        <v>5000</v>
      </c>
      <c r="E9" s="1">
        <f>40*50</f>
        <v>2000</v>
      </c>
      <c r="F9" s="1">
        <f>25*50</f>
        <v>1250</v>
      </c>
    </row>
    <row r="11" spans="2:7" x14ac:dyDescent="0.2">
      <c r="B11" s="6" t="s">
        <v>3</v>
      </c>
      <c r="C11" s="1">
        <f>SUM(C3:C10)</f>
        <v>20000</v>
      </c>
      <c r="D11" s="1">
        <f>SUM(D3:D10)</f>
        <v>20000</v>
      </c>
      <c r="E11" s="1">
        <f>SUM(E3:E10)</f>
        <v>17500</v>
      </c>
      <c r="F11" s="1">
        <f>SUM(F3:F10)</f>
        <v>23250</v>
      </c>
    </row>
    <row r="12" spans="2:7" x14ac:dyDescent="0.2">
      <c r="C12"/>
      <c r="D12"/>
      <c r="E12"/>
      <c r="F12"/>
    </row>
    <row r="14" spans="2:7" x14ac:dyDescent="0.2">
      <c r="B14" s="6" t="s">
        <v>12</v>
      </c>
    </row>
    <row r="15" spans="2:7" ht="35" customHeight="1" x14ac:dyDescent="0.2">
      <c r="B15" s="4" t="s">
        <v>20</v>
      </c>
      <c r="C15" s="4"/>
      <c r="D15" s="4"/>
      <c r="E15" s="4"/>
      <c r="F15" s="4"/>
      <c r="G15" s="4"/>
    </row>
    <row r="16" spans="2:7" x14ac:dyDescent="0.2">
      <c r="B16" t="s">
        <v>13</v>
      </c>
    </row>
    <row r="17" spans="2:7" ht="49" customHeight="1" x14ac:dyDescent="0.2">
      <c r="B17" s="4" t="s">
        <v>16</v>
      </c>
      <c r="C17" s="4"/>
      <c r="D17" s="4"/>
      <c r="E17" s="4"/>
      <c r="F17" s="4"/>
      <c r="G17" s="4"/>
    </row>
    <row r="18" spans="2:7" x14ac:dyDescent="0.2">
      <c r="B18" t="s">
        <v>14</v>
      </c>
    </row>
    <row r="19" spans="2:7" x14ac:dyDescent="0.2">
      <c r="B19" t="s">
        <v>15</v>
      </c>
    </row>
    <row r="20" spans="2:7" x14ac:dyDescent="0.2">
      <c r="B20" s="5" t="s">
        <v>17</v>
      </c>
    </row>
    <row r="21" spans="2:7" x14ac:dyDescent="0.2">
      <c r="B21" t="s">
        <v>18</v>
      </c>
    </row>
  </sheetData>
  <mergeCells count="2">
    <mergeCell ref="B17:G17"/>
    <mergeCell ref="B15:G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2016-07-08T02:59:58Z</dcterms:created>
  <dcterms:modified xsi:type="dcterms:W3CDTF">2016-07-08T03:57:13Z</dcterms:modified>
</cp:coreProperties>
</file>