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drigo.esparza\Documentos\GitHub\LMEC\doc\0.1.0\"/>
    </mc:Choice>
  </mc:AlternateContent>
  <bookViews>
    <workbookView xWindow="240" yWindow="150" windowWidth="15120" windowHeight="7995" activeTab="1"/>
  </bookViews>
  <sheets>
    <sheet name="Resumen Proyectos" sheetId="1" r:id="rId1"/>
    <sheet name="LMEC" sheetId="7" r:id="rId2"/>
  </sheets>
  <definedNames>
    <definedName name="_xlnm._FilterDatabase" localSheetId="1" hidden="1">LMEC!$A$1:$K$272</definedName>
  </definedNames>
  <calcPr calcId="152511"/>
</workbook>
</file>

<file path=xl/calcChain.xml><?xml version="1.0" encoding="utf-8"?>
<calcChain xmlns="http://schemas.openxmlformats.org/spreadsheetml/2006/main">
  <c r="E10" i="7" l="1"/>
  <c r="E14" i="7" l="1"/>
  <c r="D10" i="7"/>
  <c r="D14" i="7" s="1"/>
  <c r="J9" i="7"/>
  <c r="J5" i="7"/>
  <c r="I9" i="7"/>
  <c r="I8" i="7"/>
  <c r="I7" i="7"/>
  <c r="I6" i="7"/>
  <c r="I5" i="7"/>
  <c r="I4" i="7"/>
  <c r="F10" i="7" l="1"/>
  <c r="K9" i="7"/>
  <c r="J4" i="7"/>
  <c r="K4" i="7" s="1"/>
  <c r="J7" i="7"/>
  <c r="K7" i="7" s="1"/>
  <c r="J8" i="7"/>
  <c r="K8" i="7" s="1"/>
  <c r="F14" i="7"/>
  <c r="K5" i="7"/>
  <c r="J6" i="7"/>
  <c r="K6" i="7" s="1"/>
  <c r="B3" i="1" l="1"/>
  <c r="K14" i="7"/>
  <c r="G8" i="7"/>
  <c r="G9" i="7"/>
  <c r="G6" i="7"/>
  <c r="G4" i="7"/>
  <c r="G7" i="7"/>
  <c r="G5" i="7"/>
  <c r="J10" i="7"/>
  <c r="G10" i="7" l="1"/>
  <c r="H10" i="7"/>
  <c r="G14" i="7" s="1"/>
  <c r="L14" i="7" s="1"/>
  <c r="K10" i="7"/>
  <c r="C3" i="1" l="1"/>
  <c r="I10" i="7"/>
  <c r="H14" i="7" s="1"/>
  <c r="D3" i="1" s="1"/>
</calcChain>
</file>

<file path=xl/sharedStrings.xml><?xml version="1.0" encoding="utf-8"?>
<sst xmlns="http://schemas.openxmlformats.org/spreadsheetml/2006/main" count="116" uniqueCount="52">
  <si>
    <t>Tareas</t>
  </si>
  <si>
    <t>No. Días</t>
  </si>
  <si>
    <t>Total</t>
  </si>
  <si>
    <t>Avance en días</t>
  </si>
  <si>
    <t>Resumen por actividades</t>
  </si>
  <si>
    <t>Actividades</t>
  </si>
  <si>
    <t>% del Proyecto</t>
  </si>
  <si>
    <t>No. de Tarea</t>
  </si>
  <si>
    <t>%finalizado</t>
  </si>
  <si>
    <t>%faltante</t>
  </si>
  <si>
    <t>Días faltantes</t>
  </si>
  <si>
    <t>Resumen del proyecto</t>
  </si>
  <si>
    <t>Resumen de proyectos</t>
  </si>
  <si>
    <t>Proyectos</t>
  </si>
  <si>
    <t>Proyecto SCLMEC</t>
  </si>
  <si>
    <t>SCLMEC</t>
  </si>
  <si>
    <t>Fecha de inicio</t>
  </si>
  <si>
    <t>Fecha de finalizado</t>
  </si>
  <si>
    <t>Satisfacción</t>
  </si>
  <si>
    <t>¿Le es satisfactorio disponer del servicio de diseño y desarrollo de aplicaciones web?</t>
  </si>
  <si>
    <t>CAMS</t>
  </si>
  <si>
    <t>OMM</t>
  </si>
  <si>
    <t>¿El tiempo de respuesta de la atención es el adecuado?</t>
  </si>
  <si>
    <t>¿La(s) entrevista(s) fueron claras y del tiempo necesario para obtener la información?</t>
  </si>
  <si>
    <t>¿El tiempo de respuesta en la autorización es el adecuado?</t>
  </si>
  <si>
    <t>¿El documento de Especificación de Requerimientos es claro y abarca todos los aspectos que solicité?</t>
  </si>
  <si>
    <t>¿El tiempo establecido para el diseño y desarrollo de la aplicación web es adecuado?</t>
  </si>
  <si>
    <t>¿El diseño de la aplicación web es claro y abarca todos los aspectos que solicité?</t>
  </si>
  <si>
    <t>¿La capacitación en el uso de la aplicación web fue adecuada?</t>
  </si>
  <si>
    <t>¿El tiempo de entrega de la aplicación web fue el acordado?</t>
  </si>
  <si>
    <t>Pregunta 1:</t>
  </si>
  <si>
    <t>Pregunta 2:</t>
  </si>
  <si>
    <t>Pregunta 3:</t>
  </si>
  <si>
    <t>Pregunta 4:</t>
  </si>
  <si>
    <t>Pregunta 5:</t>
  </si>
  <si>
    <t>Pregunta 6:</t>
  </si>
  <si>
    <t>Pregunta 7:</t>
  </si>
  <si>
    <t>Pregunta 8:</t>
  </si>
  <si>
    <t>Pregunta 9:</t>
  </si>
  <si>
    <t>Totalmente satisfecho</t>
  </si>
  <si>
    <t>Satisfecho</t>
  </si>
  <si>
    <t>Si</t>
  </si>
  <si>
    <t>%planeado</t>
  </si>
  <si>
    <t>Días transcurridos</t>
  </si>
  <si>
    <t>Fecha Actual</t>
  </si>
  <si>
    <t>%desfase</t>
  </si>
  <si>
    <t>Versión 0.1.0</t>
  </si>
  <si>
    <t>Versión 0.2.0</t>
  </si>
  <si>
    <t>Versión 0.3.0</t>
  </si>
  <si>
    <t>Versión 0.4.0</t>
  </si>
  <si>
    <t>Versión 0.5.0</t>
  </si>
  <si>
    <t>Versión 0.6.0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</si>
</sst>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Border="1"/>
    <xf numFmtId="9" fontId="0" fillId="0" borderId="0" xfId="1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9" fontId="0" fillId="0" borderId="0" xfId="0" applyNumberFormat="1"/>
    <xf numFmtId="14" fontId="2" fillId="0" borderId="1" xfId="0" applyNumberFormat="1" applyFont="1" applyFill="1" applyBorder="1" applyAlignment="1">
      <alignment horizontal="center"/>
    </xf>
    <xf numFmtId="9" fontId="0" fillId="0" borderId="0" xfId="0" applyNumberFormat="1" applyBorder="1"/>
    <xf numFmtId="14" fontId="0" fillId="0" borderId="0" xfId="0" applyNumberForma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</a:t>
            </a:r>
            <a:r>
              <a:rPr lang="es-MX" baseline="0"/>
              <a:t> avance</a:t>
            </a:r>
            <a:endParaRPr lang="es-MX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Proyectos'!$C$2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Proyectos'!$C$3</c:f>
              <c:numCache>
                <c:formatCode>0%</c:formatCode>
                <c:ptCount val="1"/>
                <c:pt idx="0">
                  <c:v>0.82675496688741723</c:v>
                </c:pt>
              </c:numCache>
            </c:numRef>
          </c:val>
        </c:ser>
        <c:ser>
          <c:idx val="1"/>
          <c:order val="1"/>
          <c:tx>
            <c:strRef>
              <c:f>'Resumen Proyectos'!$D$2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Proyectos'!$D$3</c:f>
              <c:numCache>
                <c:formatCode>0%</c:formatCode>
                <c:ptCount val="1"/>
                <c:pt idx="0">
                  <c:v>0.17324503311258277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18957120"/>
        <c:axId val="218959552"/>
        <c:axId val="0"/>
      </c:bar3DChart>
      <c:catAx>
        <c:axId val="21895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959552"/>
        <c:crosses val="autoZero"/>
        <c:auto val="1"/>
        <c:lblAlgn val="ctr"/>
        <c:lblOffset val="100"/>
        <c:noMultiLvlLbl val="0"/>
      </c:catAx>
      <c:valAx>
        <c:axId val="2189595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218957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Proyectos'!$H$14</c:f>
              <c:strCache>
                <c:ptCount val="1"/>
                <c:pt idx="0">
                  <c:v>Satisfacción</c:v>
                </c:pt>
              </c:strCache>
            </c:strRef>
          </c:tx>
          <c:invertIfNegative val="0"/>
          <c:cat>
            <c:strRef>
              <c:f>'Resumen Proyectos'!$I$13:$J$13</c:f>
              <c:strCache>
                <c:ptCount val="2"/>
                <c:pt idx="0">
                  <c:v>CAMS</c:v>
                </c:pt>
                <c:pt idx="1">
                  <c:v>OMM</c:v>
                </c:pt>
              </c:strCache>
            </c:strRef>
          </c:cat>
          <c:val>
            <c:numRef>
              <c:f>'Resumen Proyectos'!$I$14:$J$14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943168"/>
        <c:axId val="218546024"/>
        <c:axId val="0"/>
      </c:bar3DChart>
      <c:catAx>
        <c:axId val="21894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546024"/>
        <c:crosses val="autoZero"/>
        <c:auto val="1"/>
        <c:lblAlgn val="ctr"/>
        <c:lblOffset val="100"/>
        <c:noMultiLvlLbl val="0"/>
      </c:catAx>
      <c:valAx>
        <c:axId val="218546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894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de avance</a:t>
            </a:r>
            <a:r>
              <a:rPr lang="es-MX" baseline="0"/>
              <a:t> por versión del </a:t>
            </a:r>
            <a:r>
              <a:rPr lang="es-MX"/>
              <a:t>SCLMEC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LMEC!$H$3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LMEC!$H$4:$H$9</c:f>
              <c:numCache>
                <c:formatCode>0%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0.94</c:v>
                </c:pt>
                <c:pt idx="3">
                  <c:v>0.62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LMEC!$I$3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LMEC!$I$4:$I$9</c:f>
              <c:numCache>
                <c:formatCode>0%</c:formatCode>
                <c:ptCount val="6"/>
                <c:pt idx="0">
                  <c:v>1.0000000000000009E-2</c:v>
                </c:pt>
                <c:pt idx="1">
                  <c:v>1.0000000000000009E-2</c:v>
                </c:pt>
                <c:pt idx="2">
                  <c:v>6.0000000000000053E-2</c:v>
                </c:pt>
                <c:pt idx="3">
                  <c:v>0.38</c:v>
                </c:pt>
                <c:pt idx="4">
                  <c:v>0.6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218646464"/>
        <c:axId val="218936176"/>
        <c:axId val="0"/>
      </c:bar3DChart>
      <c:catAx>
        <c:axId val="21864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936176"/>
        <c:crosses val="autoZero"/>
        <c:auto val="1"/>
        <c:lblAlgn val="ctr"/>
        <c:lblOffset val="100"/>
        <c:noMultiLvlLbl val="0"/>
      </c:catAx>
      <c:valAx>
        <c:axId val="2189361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8646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LMEC!$G$3</c:f>
              <c:strCache>
                <c:ptCount val="1"/>
                <c:pt idx="0">
                  <c:v>% del Proyecto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LMEC!$G$4:$G$9</c:f>
              <c:numCache>
                <c:formatCode>0%</c:formatCode>
                <c:ptCount val="6"/>
                <c:pt idx="0">
                  <c:v>0.4083885209713024</c:v>
                </c:pt>
                <c:pt idx="1">
                  <c:v>0.29359823399558499</c:v>
                </c:pt>
                <c:pt idx="2">
                  <c:v>6.6225165562913912E-2</c:v>
                </c:pt>
                <c:pt idx="3">
                  <c:v>5.518763796909492E-2</c:v>
                </c:pt>
                <c:pt idx="4">
                  <c:v>8.8300220750551883E-2</c:v>
                </c:pt>
                <c:pt idx="5">
                  <c:v>8.8300220750551883E-2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4761</xdr:rowOff>
    </xdr:from>
    <xdr:to>
      <xdr:col>6</xdr:col>
      <xdr:colOff>257175</xdr:colOff>
      <xdr:row>29</xdr:row>
      <xdr:rowOff>183644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11</xdr:row>
      <xdr:rowOff>33337</xdr:rowOff>
    </xdr:from>
    <xdr:to>
      <xdr:col>15</xdr:col>
      <xdr:colOff>95250</xdr:colOff>
      <xdr:row>25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23811</xdr:rowOff>
    </xdr:from>
    <xdr:to>
      <xdr:col>8</xdr:col>
      <xdr:colOff>1</xdr:colOff>
      <xdr:row>32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34</xdr:row>
      <xdr:rowOff>42862</xdr:rowOff>
    </xdr:from>
    <xdr:to>
      <xdr:col>6</xdr:col>
      <xdr:colOff>238125</xdr:colOff>
      <xdr:row>48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>
      <selection activeCell="F15" sqref="F15"/>
    </sheetView>
  </sheetViews>
  <sheetFormatPr baseColWidth="10" defaultRowHeight="15" x14ac:dyDescent="0.25"/>
  <cols>
    <col min="1" max="1" width="14.42578125" bestFit="1" customWidth="1"/>
    <col min="9" max="9" width="21.5703125" customWidth="1"/>
    <col min="10" max="10" width="22.5703125" customWidth="1"/>
    <col min="13" max="13" width="22.42578125" customWidth="1"/>
    <col min="14" max="14" width="22.28515625" customWidth="1"/>
  </cols>
  <sheetData>
    <row r="1" spans="1:14" x14ac:dyDescent="0.25">
      <c r="A1" s="19" t="s">
        <v>12</v>
      </c>
      <c r="B1" s="19"/>
      <c r="C1" s="19"/>
      <c r="D1" s="19"/>
      <c r="H1" t="s">
        <v>18</v>
      </c>
    </row>
    <row r="2" spans="1:14" x14ac:dyDescent="0.25">
      <c r="A2" s="13" t="s">
        <v>13</v>
      </c>
      <c r="B2" s="13" t="s">
        <v>1</v>
      </c>
      <c r="C2" s="13" t="s">
        <v>8</v>
      </c>
      <c r="D2" s="13" t="s">
        <v>9</v>
      </c>
      <c r="I2" t="s">
        <v>20</v>
      </c>
      <c r="J2" t="s">
        <v>21</v>
      </c>
      <c r="M2" t="s">
        <v>20</v>
      </c>
      <c r="N2" t="s">
        <v>21</v>
      </c>
    </row>
    <row r="3" spans="1:14" x14ac:dyDescent="0.25">
      <c r="A3" s="6" t="s">
        <v>15</v>
      </c>
      <c r="B3" s="6">
        <f>LMEC!$F$14</f>
        <v>453</v>
      </c>
      <c r="C3" s="9">
        <f>LMEC!$G$14</f>
        <v>0.82675496688741723</v>
      </c>
      <c r="D3" s="9">
        <f>LMEC!$H$14</f>
        <v>0.17324503311258277</v>
      </c>
      <c r="H3" t="s">
        <v>30</v>
      </c>
      <c r="I3" t="s">
        <v>39</v>
      </c>
      <c r="J3" t="s">
        <v>40</v>
      </c>
      <c r="L3" t="s">
        <v>30</v>
      </c>
      <c r="M3" t="s">
        <v>41</v>
      </c>
      <c r="N3" t="s">
        <v>41</v>
      </c>
    </row>
    <row r="4" spans="1:14" x14ac:dyDescent="0.25">
      <c r="A4" s="10"/>
      <c r="B4" s="10"/>
      <c r="C4" s="17"/>
      <c r="D4" s="17"/>
      <c r="H4" t="s">
        <v>31</v>
      </c>
      <c r="I4" t="s">
        <v>39</v>
      </c>
      <c r="J4" t="s">
        <v>39</v>
      </c>
      <c r="L4" t="s">
        <v>31</v>
      </c>
      <c r="M4" t="s">
        <v>41</v>
      </c>
      <c r="N4" t="s">
        <v>41</v>
      </c>
    </row>
    <row r="5" spans="1:14" x14ac:dyDescent="0.25">
      <c r="A5" s="10"/>
      <c r="B5" s="10"/>
      <c r="C5" s="10"/>
      <c r="D5" s="10"/>
      <c r="H5" t="s">
        <v>32</v>
      </c>
      <c r="I5" t="s">
        <v>39</v>
      </c>
      <c r="J5" t="s">
        <v>40</v>
      </c>
      <c r="L5" t="s">
        <v>32</v>
      </c>
      <c r="M5" t="s">
        <v>41</v>
      </c>
      <c r="N5" t="s">
        <v>41</v>
      </c>
    </row>
    <row r="6" spans="1:14" x14ac:dyDescent="0.25">
      <c r="A6" s="18"/>
      <c r="B6" s="10"/>
      <c r="C6" s="10"/>
      <c r="D6" s="10"/>
      <c r="H6" t="s">
        <v>33</v>
      </c>
      <c r="I6" t="s">
        <v>40</v>
      </c>
      <c r="J6" t="s">
        <v>39</v>
      </c>
      <c r="L6" t="s">
        <v>33</v>
      </c>
      <c r="M6" t="s">
        <v>41</v>
      </c>
      <c r="N6" t="s">
        <v>41</v>
      </c>
    </row>
    <row r="7" spans="1:14" x14ac:dyDescent="0.25">
      <c r="A7" s="1"/>
      <c r="H7" t="s">
        <v>34</v>
      </c>
      <c r="I7" t="s">
        <v>39</v>
      </c>
      <c r="J7" t="s">
        <v>39</v>
      </c>
      <c r="L7" t="s">
        <v>34</v>
      </c>
      <c r="M7" t="s">
        <v>41</v>
      </c>
      <c r="N7" t="s">
        <v>41</v>
      </c>
    </row>
    <row r="8" spans="1:14" x14ac:dyDescent="0.25">
      <c r="A8" s="1"/>
      <c r="H8" t="s">
        <v>35</v>
      </c>
      <c r="I8" t="s">
        <v>39</v>
      </c>
      <c r="J8" t="s">
        <v>40</v>
      </c>
      <c r="L8" t="s">
        <v>35</v>
      </c>
      <c r="M8" t="s">
        <v>41</v>
      </c>
      <c r="N8" t="s">
        <v>41</v>
      </c>
    </row>
    <row r="9" spans="1:14" x14ac:dyDescent="0.25">
      <c r="A9" s="1"/>
      <c r="H9" t="s">
        <v>36</v>
      </c>
      <c r="I9" t="s">
        <v>39</v>
      </c>
      <c r="J9" t="s">
        <v>40</v>
      </c>
      <c r="L9" t="s">
        <v>36</v>
      </c>
      <c r="M9" t="s">
        <v>41</v>
      </c>
      <c r="N9" t="s">
        <v>41</v>
      </c>
    </row>
    <row r="10" spans="1:14" x14ac:dyDescent="0.25">
      <c r="A10" s="1"/>
      <c r="H10" t="s">
        <v>37</v>
      </c>
      <c r="I10" t="s">
        <v>39</v>
      </c>
      <c r="J10" t="s">
        <v>39</v>
      </c>
      <c r="L10" t="s">
        <v>37</v>
      </c>
      <c r="M10" t="s">
        <v>41</v>
      </c>
      <c r="N10" t="s">
        <v>41</v>
      </c>
    </row>
    <row r="11" spans="1:14" x14ac:dyDescent="0.25">
      <c r="A11" s="1"/>
      <c r="H11" t="s">
        <v>38</v>
      </c>
      <c r="I11" t="s">
        <v>39</v>
      </c>
      <c r="J11" t="s">
        <v>40</v>
      </c>
      <c r="L11" t="s">
        <v>38</v>
      </c>
      <c r="M11" t="s">
        <v>41</v>
      </c>
      <c r="N11" t="s">
        <v>41</v>
      </c>
    </row>
    <row r="12" spans="1:14" x14ac:dyDescent="0.25">
      <c r="A12" s="1"/>
    </row>
    <row r="13" spans="1:14" x14ac:dyDescent="0.25">
      <c r="A13" s="1"/>
      <c r="I13" t="s">
        <v>20</v>
      </c>
      <c r="J13" t="s">
        <v>21</v>
      </c>
    </row>
    <row r="14" spans="1:14" x14ac:dyDescent="0.25">
      <c r="A14" s="1"/>
      <c r="H14" t="s">
        <v>18</v>
      </c>
      <c r="I14" s="15">
        <v>1</v>
      </c>
      <c r="J14" s="15">
        <v>1</v>
      </c>
    </row>
    <row r="15" spans="1:14" x14ac:dyDescent="0.25">
      <c r="A15" s="1"/>
    </row>
    <row r="16" spans="1:14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  <c r="H32" t="s">
        <v>30</v>
      </c>
      <c r="I32" s="14" t="s">
        <v>19</v>
      </c>
    </row>
    <row r="33" spans="1:9" x14ac:dyDescent="0.25">
      <c r="A33" s="1"/>
      <c r="H33" t="s">
        <v>31</v>
      </c>
      <c r="I33" s="14" t="s">
        <v>22</v>
      </c>
    </row>
    <row r="34" spans="1:9" x14ac:dyDescent="0.25">
      <c r="A34" s="1"/>
      <c r="H34" t="s">
        <v>32</v>
      </c>
      <c r="I34" s="14" t="s">
        <v>23</v>
      </c>
    </row>
    <row r="35" spans="1:9" x14ac:dyDescent="0.25">
      <c r="A35" s="1"/>
      <c r="H35" t="s">
        <v>33</v>
      </c>
      <c r="I35" s="14" t="s">
        <v>24</v>
      </c>
    </row>
    <row r="36" spans="1:9" x14ac:dyDescent="0.25">
      <c r="A36" s="1"/>
      <c r="H36" t="s">
        <v>34</v>
      </c>
      <c r="I36" s="14" t="s">
        <v>25</v>
      </c>
    </row>
    <row r="37" spans="1:9" x14ac:dyDescent="0.25">
      <c r="A37" s="1"/>
      <c r="H37" t="s">
        <v>35</v>
      </c>
      <c r="I37" s="14" t="s">
        <v>26</v>
      </c>
    </row>
    <row r="38" spans="1:9" x14ac:dyDescent="0.25">
      <c r="A38" s="1"/>
      <c r="H38" t="s">
        <v>36</v>
      </c>
      <c r="I38" s="14" t="s">
        <v>27</v>
      </c>
    </row>
    <row r="39" spans="1:9" x14ac:dyDescent="0.25">
      <c r="A39" s="1"/>
      <c r="H39" t="s">
        <v>37</v>
      </c>
      <c r="I39" s="14" t="s">
        <v>28</v>
      </c>
    </row>
    <row r="40" spans="1:9" x14ac:dyDescent="0.25">
      <c r="A40" s="1"/>
      <c r="H40" t="s">
        <v>38</v>
      </c>
      <c r="I40" s="14" t="s">
        <v>29</v>
      </c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  <row r="45" spans="1:9" x14ac:dyDescent="0.25">
      <c r="A45" s="1"/>
    </row>
    <row r="46" spans="1:9" x14ac:dyDescent="0.25">
      <c r="A46" s="1"/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1"/>
  <sheetViews>
    <sheetView tabSelected="1" workbookViewId="0">
      <selection activeCell="L10" sqref="L10"/>
    </sheetView>
  </sheetViews>
  <sheetFormatPr baseColWidth="10" defaultRowHeight="15" x14ac:dyDescent="0.25"/>
  <cols>
    <col min="2" max="2" width="12.140625" bestFit="1" customWidth="1"/>
    <col min="3" max="3" width="30.85546875" bestFit="1" customWidth="1"/>
    <col min="4" max="4" width="14.140625" bestFit="1" customWidth="1"/>
    <col min="5" max="5" width="18.140625" bestFit="1" customWidth="1"/>
    <col min="6" max="6" width="8.28515625" bestFit="1" customWidth="1"/>
    <col min="7" max="7" width="14.140625" bestFit="1" customWidth="1"/>
    <col min="8" max="8" width="11.28515625" bestFit="1" customWidth="1"/>
    <col min="9" max="9" width="12.140625" bestFit="1" customWidth="1"/>
    <col min="10" max="10" width="16.85546875" bestFit="1" customWidth="1"/>
    <col min="11" max="11" width="13" bestFit="1" customWidth="1"/>
  </cols>
  <sheetData>
    <row r="2" spans="2:12" x14ac:dyDescent="0.25">
      <c r="B2" s="19" t="s">
        <v>4</v>
      </c>
      <c r="C2" s="19"/>
      <c r="D2" s="19"/>
      <c r="E2" s="19"/>
      <c r="F2" s="19"/>
      <c r="G2" s="19"/>
      <c r="H2" s="19"/>
      <c r="I2" s="19"/>
      <c r="J2" s="19"/>
      <c r="K2" s="19"/>
    </row>
    <row r="3" spans="2:12" x14ac:dyDescent="0.25">
      <c r="B3" s="2" t="s">
        <v>7</v>
      </c>
      <c r="C3" s="2" t="s">
        <v>0</v>
      </c>
      <c r="D3" s="2" t="s">
        <v>16</v>
      </c>
      <c r="E3" s="2" t="s">
        <v>17</v>
      </c>
      <c r="F3" s="2" t="s">
        <v>1</v>
      </c>
      <c r="G3" s="2" t="s">
        <v>6</v>
      </c>
      <c r="H3" s="2" t="s">
        <v>8</v>
      </c>
      <c r="I3" s="2" t="s">
        <v>9</v>
      </c>
      <c r="J3" s="4" t="s">
        <v>3</v>
      </c>
      <c r="K3" s="4" t="s">
        <v>10</v>
      </c>
    </row>
    <row r="4" spans="2:12" x14ac:dyDescent="0.25">
      <c r="B4" s="5">
        <v>1</v>
      </c>
      <c r="C4" s="6" t="s">
        <v>46</v>
      </c>
      <c r="D4" s="3">
        <v>41087</v>
      </c>
      <c r="E4" s="3">
        <v>41415</v>
      </c>
      <c r="F4" s="6">
        <v>185</v>
      </c>
      <c r="G4" s="7">
        <f t="shared" ref="G4:G9" si="0">F4/$F$10</f>
        <v>0.4083885209713024</v>
      </c>
      <c r="H4" s="7">
        <v>0.99</v>
      </c>
      <c r="I4" s="7">
        <f>1-H4</f>
        <v>1.0000000000000009E-2</v>
      </c>
      <c r="J4" s="6">
        <f t="shared" ref="J4:J9" si="1">F4*H4</f>
        <v>183.15</v>
      </c>
      <c r="K4" s="6">
        <f>F4-J4</f>
        <v>1.8499999999999943</v>
      </c>
    </row>
    <row r="5" spans="2:12" x14ac:dyDescent="0.25">
      <c r="B5" s="5">
        <v>2</v>
      </c>
      <c r="C5" s="6" t="s">
        <v>47</v>
      </c>
      <c r="D5" s="3">
        <v>41416</v>
      </c>
      <c r="E5" s="3">
        <v>41626</v>
      </c>
      <c r="F5" s="6">
        <v>133</v>
      </c>
      <c r="G5" s="7">
        <f t="shared" si="0"/>
        <v>0.29359823399558499</v>
      </c>
      <c r="H5" s="7">
        <v>0.99</v>
      </c>
      <c r="I5" s="7">
        <f t="shared" ref="I5:I6" si="2">1-H5</f>
        <v>1.0000000000000009E-2</v>
      </c>
      <c r="J5" s="6">
        <f t="shared" si="1"/>
        <v>131.66999999999999</v>
      </c>
      <c r="K5" s="6">
        <f t="shared" ref="K5:K6" si="3">F5-J5</f>
        <v>1.3300000000000125</v>
      </c>
    </row>
    <row r="6" spans="2:12" x14ac:dyDescent="0.25">
      <c r="B6" s="5">
        <v>3</v>
      </c>
      <c r="C6" s="6" t="s">
        <v>48</v>
      </c>
      <c r="D6" s="3">
        <v>41645</v>
      </c>
      <c r="E6" s="3">
        <v>41687</v>
      </c>
      <c r="F6" s="6">
        <v>30</v>
      </c>
      <c r="G6" s="7">
        <f t="shared" si="0"/>
        <v>6.6225165562913912E-2</v>
      </c>
      <c r="H6" s="7">
        <v>0.94</v>
      </c>
      <c r="I6" s="7">
        <f t="shared" si="2"/>
        <v>6.0000000000000053E-2</v>
      </c>
      <c r="J6" s="6">
        <f t="shared" si="1"/>
        <v>28.2</v>
      </c>
      <c r="K6" s="6">
        <f t="shared" si="3"/>
        <v>1.8000000000000007</v>
      </c>
    </row>
    <row r="7" spans="2:12" x14ac:dyDescent="0.25">
      <c r="B7" s="5">
        <v>5</v>
      </c>
      <c r="C7" s="6" t="s">
        <v>49</v>
      </c>
      <c r="D7" s="3">
        <v>41688</v>
      </c>
      <c r="E7" s="3">
        <v>41726</v>
      </c>
      <c r="F7" s="6">
        <v>25</v>
      </c>
      <c r="G7" s="7">
        <f t="shared" si="0"/>
        <v>5.518763796909492E-2</v>
      </c>
      <c r="H7" s="7">
        <v>0.62</v>
      </c>
      <c r="I7" s="7">
        <f t="shared" ref="I7:I10" si="4">1-H7</f>
        <v>0.38</v>
      </c>
      <c r="J7" s="6">
        <f t="shared" si="1"/>
        <v>15.5</v>
      </c>
      <c r="K7" s="6">
        <f t="shared" ref="K7:K10" si="5">F7-J7</f>
        <v>9.5</v>
      </c>
    </row>
    <row r="8" spans="2:12" x14ac:dyDescent="0.25">
      <c r="B8" s="5">
        <v>6</v>
      </c>
      <c r="C8" s="6" t="s">
        <v>50</v>
      </c>
      <c r="D8" s="3">
        <v>41729</v>
      </c>
      <c r="E8" s="3">
        <v>41801</v>
      </c>
      <c r="F8" s="6">
        <v>40</v>
      </c>
      <c r="G8" s="7">
        <f t="shared" si="0"/>
        <v>8.8300220750551883E-2</v>
      </c>
      <c r="H8" s="7">
        <v>0.4</v>
      </c>
      <c r="I8" s="7">
        <f t="shared" si="4"/>
        <v>0.6</v>
      </c>
      <c r="J8" s="6">
        <f t="shared" si="1"/>
        <v>16</v>
      </c>
      <c r="K8" s="6">
        <f t="shared" si="5"/>
        <v>24</v>
      </c>
    </row>
    <row r="9" spans="2:12" x14ac:dyDescent="0.25">
      <c r="B9" s="5">
        <v>7</v>
      </c>
      <c r="C9" s="6" t="s">
        <v>51</v>
      </c>
      <c r="D9" s="3">
        <v>41802</v>
      </c>
      <c r="E9" s="3">
        <v>41873</v>
      </c>
      <c r="F9" s="6">
        <v>40</v>
      </c>
      <c r="G9" s="7">
        <f t="shared" si="0"/>
        <v>8.8300220750551883E-2</v>
      </c>
      <c r="H9" s="7">
        <v>0</v>
      </c>
      <c r="I9" s="7">
        <f t="shared" si="4"/>
        <v>1</v>
      </c>
      <c r="J9" s="6">
        <f t="shared" si="1"/>
        <v>0</v>
      </c>
      <c r="K9" s="6">
        <f t="shared" si="5"/>
        <v>40</v>
      </c>
    </row>
    <row r="10" spans="2:12" x14ac:dyDescent="0.25">
      <c r="B10" s="6"/>
      <c r="C10" s="8" t="s">
        <v>2</v>
      </c>
      <c r="D10" s="12">
        <f>D4</f>
        <v>41087</v>
      </c>
      <c r="E10" s="12">
        <f>E9</f>
        <v>41873</v>
      </c>
      <c r="F10" s="6">
        <f>SUM(F4:F9)</f>
        <v>453</v>
      </c>
      <c r="G10" s="9">
        <f>SUM(G4:G9)</f>
        <v>1</v>
      </c>
      <c r="H10" s="9">
        <f>J10/F10</f>
        <v>0.82675496688741723</v>
      </c>
      <c r="I10" s="9">
        <f t="shared" si="4"/>
        <v>0.17324503311258277</v>
      </c>
      <c r="J10" s="6">
        <f>SUM(J4:J9)</f>
        <v>374.52</v>
      </c>
      <c r="K10" s="6">
        <f t="shared" si="5"/>
        <v>78.480000000000018</v>
      </c>
    </row>
    <row r="12" spans="2:12" x14ac:dyDescent="0.25">
      <c r="C12" s="19" t="s">
        <v>11</v>
      </c>
      <c r="D12" s="19"/>
      <c r="E12" s="19"/>
      <c r="F12" s="19"/>
      <c r="G12" s="19"/>
      <c r="H12" s="19"/>
      <c r="I12" s="19"/>
      <c r="J12" s="19"/>
      <c r="K12" s="19"/>
      <c r="L12" s="19"/>
    </row>
    <row r="13" spans="2:12" x14ac:dyDescent="0.25">
      <c r="C13" s="13" t="s">
        <v>5</v>
      </c>
      <c r="D13" s="13" t="s">
        <v>16</v>
      </c>
      <c r="E13" s="13" t="s">
        <v>17</v>
      </c>
      <c r="F13" s="13" t="s">
        <v>1</v>
      </c>
      <c r="G13" s="13" t="s">
        <v>8</v>
      </c>
      <c r="H13" s="13" t="s">
        <v>9</v>
      </c>
      <c r="I13" s="13" t="s">
        <v>44</v>
      </c>
      <c r="J13" s="13" t="s">
        <v>43</v>
      </c>
      <c r="K13" s="4" t="s">
        <v>42</v>
      </c>
      <c r="L13" s="4" t="s">
        <v>45</v>
      </c>
    </row>
    <row r="14" spans="2:12" x14ac:dyDescent="0.25">
      <c r="C14" s="6" t="s">
        <v>14</v>
      </c>
      <c r="D14" s="3">
        <f>D10</f>
        <v>41087</v>
      </c>
      <c r="E14" s="3">
        <f>E10</f>
        <v>41873</v>
      </c>
      <c r="F14" s="6">
        <f>SUM(F4:F9)</f>
        <v>453</v>
      </c>
      <c r="G14" s="9">
        <f>H10</f>
        <v>0.82675496688741723</v>
      </c>
      <c r="H14" s="9">
        <f>I10</f>
        <v>0.17324503311258277</v>
      </c>
      <c r="I14" s="16">
        <v>41810</v>
      </c>
      <c r="J14" s="4">
        <v>420</v>
      </c>
      <c r="K14" s="7">
        <f>J14/F14</f>
        <v>0.92715231788079466</v>
      </c>
      <c r="L14" s="7">
        <f>K14-G14</f>
        <v>0.10039735099337743</v>
      </c>
    </row>
    <row r="15" spans="2:12" x14ac:dyDescent="0.25">
      <c r="I15" s="10"/>
      <c r="J15" s="11"/>
    </row>
    <row r="100" ht="15" customHeight="1" x14ac:dyDescent="0.25"/>
    <row r="101" ht="15" customHeight="1" x14ac:dyDescent="0.25"/>
  </sheetData>
  <mergeCells count="2">
    <mergeCell ref="B2:K2"/>
    <mergeCell ref="C12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Proyectos</vt:lpstr>
      <vt:lpstr>LMEC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Esparza Sánchez</dc:creator>
  <cp:lastModifiedBy>Rodrigo Esparza Sánchez</cp:lastModifiedBy>
  <dcterms:created xsi:type="dcterms:W3CDTF">2012-09-23T16:06:08Z</dcterms:created>
  <dcterms:modified xsi:type="dcterms:W3CDTF">2014-07-04T02:40:35Z</dcterms:modified>
</cp:coreProperties>
</file>