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/>
  <mc:AlternateContent xmlns:mc="http://schemas.openxmlformats.org/markup-compatibility/2006">
    <mc:Choice Requires="x15">
      <x15ac:absPath xmlns:x15ac="http://schemas.microsoft.com/office/spreadsheetml/2010/11/ac" url="C:\Users\ciriz\Desktop\Экс гитхаб\"/>
    </mc:Choice>
  </mc:AlternateContent>
  <xr:revisionPtr revIDLastSave="0" documentId="8_{68047774-67E9-4F88-A101-5A63181C51F5}" xr6:coauthVersionLast="37" xr6:coauthVersionMax="37" xr10:uidLastSave="{00000000-0000-0000-0000-000000000000}"/>
  <bookViews>
    <workbookView xWindow="0" yWindow="0" windowWidth="23040" windowHeight="9972" xr2:uid="{00000000-000D-0000-FFFF-FFFF00000000}"/>
  </bookViews>
  <sheets>
    <sheet name="Тех. задание" sheetId="12" r:id="rId1"/>
    <sheet name="1 - 2 Задания" sheetId="1" r:id="rId2"/>
    <sheet name="Опис стат-ка 1 Задания" sheetId="3" r:id="rId3"/>
    <sheet name="3. Регрессия" sheetId="5" r:id="rId4"/>
    <sheet name="4. Линия тренда" sheetId="6" r:id="rId5"/>
    <sheet name="5.1 Функция ПЛТ" sheetId="7" r:id="rId6"/>
    <sheet name="5.2 Функция ПЛТ" sheetId="8" r:id="rId7"/>
    <sheet name="6. Таблица данных" sheetId="9" r:id="rId8"/>
    <sheet name="6.3" sheetId="10" r:id="rId9"/>
    <sheet name="7. Сценарии" sheetId="11" r:id="rId10"/>
  </sheets>
  <definedNames>
    <definedName name="Годовых">'7. Сценарии'!$B$3:$C$3</definedName>
    <definedName name="Месяцы">'7. Сценарии'!$B$2:$C$2</definedName>
    <definedName name="Сумма_кредита_руб">'7. Сценарии'!$B$1:$C$1</definedName>
  </definedNames>
  <calcPr calcId="179021"/>
</workbook>
</file>

<file path=xl/calcChain.xml><?xml version="1.0" encoding="utf-8"?>
<calcChain xmlns="http://schemas.openxmlformats.org/spreadsheetml/2006/main">
  <c r="G2" i="10" l="1"/>
  <c r="D5" i="10" l="1"/>
  <c r="D2" i="10"/>
  <c r="D4" i="10"/>
  <c r="D3" i="10"/>
  <c r="D1" i="10"/>
  <c r="C4" i="9"/>
  <c r="D4" i="9"/>
  <c r="E4" i="9"/>
  <c r="F4" i="9"/>
  <c r="G4" i="9"/>
  <c r="H4" i="9"/>
  <c r="I4" i="9"/>
  <c r="J4" i="9"/>
  <c r="K4" i="9"/>
  <c r="L4" i="9"/>
  <c r="M4" i="9"/>
  <c r="N4" i="9"/>
  <c r="O4" i="9"/>
  <c r="P4" i="9"/>
  <c r="Q4" i="9"/>
  <c r="R4" i="9"/>
  <c r="S4" i="9"/>
  <c r="T4" i="9"/>
  <c r="U4" i="9"/>
  <c r="V4" i="9"/>
  <c r="W4" i="9"/>
  <c r="C5" i="9"/>
  <c r="D5" i="9"/>
  <c r="E5" i="9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V5" i="9"/>
  <c r="W5" i="9"/>
  <c r="C6" i="9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C7" i="9"/>
  <c r="D7" i="9"/>
  <c r="E7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V7" i="9"/>
  <c r="W7" i="9"/>
  <c r="C8" i="9"/>
  <c r="D8" i="9"/>
  <c r="E8" i="9"/>
  <c r="F8" i="9"/>
  <c r="G8" i="9"/>
  <c r="H8" i="9"/>
  <c r="I8" i="9"/>
  <c r="J8" i="9"/>
  <c r="K8" i="9"/>
  <c r="L8" i="9"/>
  <c r="M8" i="9"/>
  <c r="N8" i="9"/>
  <c r="O8" i="9"/>
  <c r="P8" i="9"/>
  <c r="Q8" i="9"/>
  <c r="R8" i="9"/>
  <c r="S8" i="9"/>
  <c r="T8" i="9"/>
  <c r="U8" i="9"/>
  <c r="V8" i="9"/>
  <c r="W8" i="9"/>
  <c r="C9" i="9"/>
  <c r="D9" i="9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C10" i="9"/>
  <c r="D10" i="9"/>
  <c r="E10" i="9"/>
  <c r="F10" i="9"/>
  <c r="G10" i="9"/>
  <c r="H10" i="9"/>
  <c r="I10" i="9"/>
  <c r="J10" i="9"/>
  <c r="K10" i="9"/>
  <c r="L10" i="9"/>
  <c r="M10" i="9"/>
  <c r="N10" i="9"/>
  <c r="O10" i="9"/>
  <c r="P10" i="9"/>
  <c r="Q10" i="9"/>
  <c r="R10" i="9"/>
  <c r="S10" i="9"/>
  <c r="T10" i="9"/>
  <c r="U10" i="9"/>
  <c r="V10" i="9"/>
  <c r="W10" i="9"/>
  <c r="C11" i="9"/>
  <c r="D11" i="9"/>
  <c r="E11" i="9"/>
  <c r="F11" i="9"/>
  <c r="G11" i="9"/>
  <c r="H11" i="9"/>
  <c r="I11" i="9"/>
  <c r="J11" i="9"/>
  <c r="K11" i="9"/>
  <c r="L11" i="9"/>
  <c r="M11" i="9"/>
  <c r="N11" i="9"/>
  <c r="O11" i="9"/>
  <c r="P11" i="9"/>
  <c r="Q11" i="9"/>
  <c r="R11" i="9"/>
  <c r="S11" i="9"/>
  <c r="T11" i="9"/>
  <c r="U11" i="9"/>
  <c r="V11" i="9"/>
  <c r="W11" i="9"/>
  <c r="C12" i="9"/>
  <c r="D12" i="9"/>
  <c r="E12" i="9"/>
  <c r="F12" i="9"/>
  <c r="G12" i="9"/>
  <c r="H12" i="9"/>
  <c r="I12" i="9"/>
  <c r="J12" i="9"/>
  <c r="K12" i="9"/>
  <c r="L12" i="9"/>
  <c r="M12" i="9"/>
  <c r="N12" i="9"/>
  <c r="O12" i="9"/>
  <c r="P12" i="9"/>
  <c r="Q12" i="9"/>
  <c r="R12" i="9"/>
  <c r="S12" i="9"/>
  <c r="T12" i="9"/>
  <c r="U12" i="9"/>
  <c r="V12" i="9"/>
  <c r="W12" i="9"/>
  <c r="C13" i="9"/>
  <c r="D13" i="9"/>
  <c r="E13" i="9"/>
  <c r="F13" i="9"/>
  <c r="G13" i="9"/>
  <c r="H13" i="9"/>
  <c r="I13" i="9"/>
  <c r="J13" i="9"/>
  <c r="K13" i="9"/>
  <c r="L13" i="9"/>
  <c r="M13" i="9"/>
  <c r="N13" i="9"/>
  <c r="O13" i="9"/>
  <c r="P13" i="9"/>
  <c r="Q13" i="9"/>
  <c r="R13" i="9"/>
  <c r="S13" i="9"/>
  <c r="T13" i="9"/>
  <c r="U13" i="9"/>
  <c r="V13" i="9"/>
  <c r="W13" i="9"/>
  <c r="C14" i="9"/>
  <c r="D14" i="9"/>
  <c r="E14" i="9"/>
  <c r="F14" i="9"/>
  <c r="G14" i="9"/>
  <c r="H14" i="9"/>
  <c r="I14" i="9"/>
  <c r="J14" i="9"/>
  <c r="K14" i="9"/>
  <c r="L14" i="9"/>
  <c r="M14" i="9"/>
  <c r="N14" i="9"/>
  <c r="O14" i="9"/>
  <c r="P14" i="9"/>
  <c r="Q14" i="9"/>
  <c r="R14" i="9"/>
  <c r="S14" i="9"/>
  <c r="T14" i="9"/>
  <c r="U14" i="9"/>
  <c r="V14" i="9"/>
  <c r="W14" i="9"/>
  <c r="C15" i="9"/>
  <c r="D15" i="9"/>
  <c r="E15" i="9"/>
  <c r="F15" i="9"/>
  <c r="G15" i="9"/>
  <c r="H15" i="9"/>
  <c r="I15" i="9"/>
  <c r="J15" i="9"/>
  <c r="K15" i="9"/>
  <c r="L15" i="9"/>
  <c r="M15" i="9"/>
  <c r="N15" i="9"/>
  <c r="O15" i="9"/>
  <c r="P15" i="9"/>
  <c r="Q15" i="9"/>
  <c r="R15" i="9"/>
  <c r="S15" i="9"/>
  <c r="T15" i="9"/>
  <c r="U15" i="9"/>
  <c r="V15" i="9"/>
  <c r="W15" i="9"/>
  <c r="C16" i="9"/>
  <c r="D16" i="9"/>
  <c r="E16" i="9"/>
  <c r="F16" i="9"/>
  <c r="G16" i="9"/>
  <c r="H16" i="9"/>
  <c r="I16" i="9"/>
  <c r="J16" i="9"/>
  <c r="K16" i="9"/>
  <c r="L16" i="9"/>
  <c r="M16" i="9"/>
  <c r="N16" i="9"/>
  <c r="O16" i="9"/>
  <c r="P16" i="9"/>
  <c r="Q16" i="9"/>
  <c r="R16" i="9"/>
  <c r="S16" i="9"/>
  <c r="T16" i="9"/>
  <c r="U16" i="9"/>
  <c r="V16" i="9"/>
  <c r="W16" i="9"/>
  <c r="C17" i="9"/>
  <c r="D17" i="9"/>
  <c r="E17" i="9"/>
  <c r="F17" i="9"/>
  <c r="G17" i="9"/>
  <c r="H17" i="9"/>
  <c r="I17" i="9"/>
  <c r="J17" i="9"/>
  <c r="K17" i="9"/>
  <c r="L17" i="9"/>
  <c r="M17" i="9"/>
  <c r="N17" i="9"/>
  <c r="O17" i="9"/>
  <c r="P17" i="9"/>
  <c r="Q17" i="9"/>
  <c r="R17" i="9"/>
  <c r="S17" i="9"/>
  <c r="T17" i="9"/>
  <c r="U17" i="9"/>
  <c r="V17" i="9"/>
  <c r="W17" i="9"/>
  <c r="C18" i="9"/>
  <c r="D18" i="9"/>
  <c r="E18" i="9"/>
  <c r="F18" i="9"/>
  <c r="G18" i="9"/>
  <c r="H18" i="9"/>
  <c r="I18" i="9"/>
  <c r="J18" i="9"/>
  <c r="K18" i="9"/>
  <c r="L18" i="9"/>
  <c r="M18" i="9"/>
  <c r="N18" i="9"/>
  <c r="O18" i="9"/>
  <c r="P18" i="9"/>
  <c r="Q18" i="9"/>
  <c r="R18" i="9"/>
  <c r="S18" i="9"/>
  <c r="T18" i="9"/>
  <c r="U18" i="9"/>
  <c r="V18" i="9"/>
  <c r="W18" i="9"/>
  <c r="C19" i="9"/>
  <c r="D19" i="9"/>
  <c r="E19" i="9"/>
  <c r="F19" i="9"/>
  <c r="G19" i="9"/>
  <c r="H19" i="9"/>
  <c r="I19" i="9"/>
  <c r="J19" i="9"/>
  <c r="K19" i="9"/>
  <c r="L19" i="9"/>
  <c r="M19" i="9"/>
  <c r="N19" i="9"/>
  <c r="O19" i="9"/>
  <c r="P19" i="9"/>
  <c r="Q19" i="9"/>
  <c r="R19" i="9"/>
  <c r="S19" i="9"/>
  <c r="T19" i="9"/>
  <c r="U19" i="9"/>
  <c r="V19" i="9"/>
  <c r="W19" i="9"/>
  <c r="C20" i="9"/>
  <c r="D20" i="9"/>
  <c r="E20" i="9"/>
  <c r="F20" i="9"/>
  <c r="G20" i="9"/>
  <c r="H20" i="9"/>
  <c r="I20" i="9"/>
  <c r="J20" i="9"/>
  <c r="K20" i="9"/>
  <c r="L20" i="9"/>
  <c r="M20" i="9"/>
  <c r="N20" i="9"/>
  <c r="O20" i="9"/>
  <c r="P20" i="9"/>
  <c r="Q20" i="9"/>
  <c r="R20" i="9"/>
  <c r="S20" i="9"/>
  <c r="T20" i="9"/>
  <c r="U20" i="9"/>
  <c r="V20" i="9"/>
  <c r="W20" i="9"/>
  <c r="C21" i="9"/>
  <c r="D21" i="9"/>
  <c r="E21" i="9"/>
  <c r="F21" i="9"/>
  <c r="G21" i="9"/>
  <c r="H21" i="9"/>
  <c r="I21" i="9"/>
  <c r="J21" i="9"/>
  <c r="K21" i="9"/>
  <c r="L21" i="9"/>
  <c r="M21" i="9"/>
  <c r="N21" i="9"/>
  <c r="O21" i="9"/>
  <c r="P21" i="9"/>
  <c r="Q21" i="9"/>
  <c r="R21" i="9"/>
  <c r="S21" i="9"/>
  <c r="T21" i="9"/>
  <c r="U21" i="9"/>
  <c r="V21" i="9"/>
  <c r="W21" i="9"/>
  <c r="C22" i="9"/>
  <c r="D22" i="9"/>
  <c r="E22" i="9"/>
  <c r="F22" i="9"/>
  <c r="G22" i="9"/>
  <c r="H22" i="9"/>
  <c r="I22" i="9"/>
  <c r="J22" i="9"/>
  <c r="K22" i="9"/>
  <c r="L22" i="9"/>
  <c r="M22" i="9"/>
  <c r="N22" i="9"/>
  <c r="O22" i="9"/>
  <c r="P22" i="9"/>
  <c r="Q22" i="9"/>
  <c r="R22" i="9"/>
  <c r="S22" i="9"/>
  <c r="T22" i="9"/>
  <c r="U22" i="9"/>
  <c r="V22" i="9"/>
  <c r="W22" i="9"/>
  <c r="C23" i="9"/>
  <c r="D23" i="9"/>
  <c r="E23" i="9"/>
  <c r="F23" i="9"/>
  <c r="G23" i="9"/>
  <c r="H23" i="9"/>
  <c r="I23" i="9"/>
  <c r="J23" i="9"/>
  <c r="K23" i="9"/>
  <c r="L23" i="9"/>
  <c r="M23" i="9"/>
  <c r="N23" i="9"/>
  <c r="O23" i="9"/>
  <c r="P23" i="9"/>
  <c r="Q23" i="9"/>
  <c r="R23" i="9"/>
  <c r="S23" i="9"/>
  <c r="T23" i="9"/>
  <c r="U23" i="9"/>
  <c r="V23" i="9"/>
  <c r="W23" i="9"/>
  <c r="D3" i="9"/>
  <c r="E3" i="9"/>
  <c r="F3" i="9"/>
  <c r="G3" i="9"/>
  <c r="H3" i="9"/>
  <c r="I3" i="9"/>
  <c r="J3" i="9"/>
  <c r="K3" i="9"/>
  <c r="L3" i="9"/>
  <c r="M3" i="9"/>
  <c r="N3" i="9"/>
  <c r="O3" i="9"/>
  <c r="P3" i="9"/>
  <c r="Q3" i="9"/>
  <c r="R3" i="9"/>
  <c r="S3" i="9"/>
  <c r="T3" i="9"/>
  <c r="U3" i="9"/>
  <c r="V3" i="9"/>
  <c r="W3" i="9"/>
  <c r="C3" i="9"/>
  <c r="K3" i="8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50" i="8"/>
  <c r="K51" i="8"/>
  <c r="K2" i="8"/>
  <c r="M2" i="8" s="1"/>
  <c r="M3" i="8" s="1"/>
  <c r="M4" i="8" s="1"/>
  <c r="M5" i="8" s="1"/>
  <c r="M6" i="8" s="1"/>
  <c r="F2" i="8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H2" i="8"/>
  <c r="H3" i="8" s="1"/>
  <c r="C6" i="8"/>
  <c r="C7" i="8" s="1"/>
  <c r="C8" i="8" s="1"/>
  <c r="B6" i="8"/>
  <c r="B7" i="8" s="1"/>
  <c r="B8" i="8" s="1"/>
  <c r="D14" i="7"/>
  <c r="C9" i="7"/>
  <c r="C10" i="7" s="1"/>
  <c r="C11" i="7" s="1"/>
  <c r="A9" i="7"/>
  <c r="A10" i="7" s="1"/>
  <c r="A11" i="7" s="1"/>
  <c r="D2" i="5"/>
  <c r="E39" i="6"/>
  <c r="C2" i="5"/>
  <c r="Y11" i="1"/>
  <c r="Z20" i="1" s="1"/>
  <c r="Y12" i="1"/>
  <c r="Y13" i="1"/>
  <c r="Y14" i="1"/>
  <c r="Y15" i="1"/>
  <c r="Y16" i="1"/>
  <c r="Y17" i="1"/>
  <c r="Y18" i="1"/>
  <c r="Y19" i="1"/>
  <c r="Z28" i="1" s="1"/>
  <c r="Y20" i="1"/>
  <c r="Y21" i="1"/>
  <c r="Y22" i="1"/>
  <c r="Y23" i="1"/>
  <c r="Y24" i="1"/>
  <c r="Y25" i="1"/>
  <c r="Y26" i="1"/>
  <c r="Y27" i="1"/>
  <c r="Z36" i="1" s="1"/>
  <c r="Y28" i="1"/>
  <c r="Y29" i="1"/>
  <c r="Y30" i="1"/>
  <c r="Y31" i="1"/>
  <c r="Y32" i="1"/>
  <c r="Y33" i="1"/>
  <c r="Y34" i="1"/>
  <c r="Y35" i="1"/>
  <c r="Z44" i="1" s="1"/>
  <c r="Y36" i="1"/>
  <c r="Y37" i="1"/>
  <c r="Y38" i="1"/>
  <c r="Y39" i="1"/>
  <c r="Y40" i="1"/>
  <c r="Y41" i="1"/>
  <c r="Y42" i="1"/>
  <c r="Y43" i="1"/>
  <c r="Z52" i="1" s="1"/>
  <c r="Y44" i="1"/>
  <c r="Y45" i="1"/>
  <c r="Y46" i="1"/>
  <c r="Y47" i="1"/>
  <c r="Y48" i="1"/>
  <c r="Y49" i="1"/>
  <c r="Y50" i="1"/>
  <c r="Y51" i="1"/>
  <c r="Z60" i="1" s="1"/>
  <c r="Y52" i="1"/>
  <c r="Y53" i="1"/>
  <c r="Y54" i="1"/>
  <c r="Y55" i="1"/>
  <c r="Y56" i="1"/>
  <c r="Y57" i="1"/>
  <c r="Y58" i="1"/>
  <c r="Y59" i="1"/>
  <c r="Z68" i="1" s="1"/>
  <c r="Y60" i="1"/>
  <c r="Y61" i="1"/>
  <c r="Y62" i="1"/>
  <c r="Y63" i="1"/>
  <c r="Y64" i="1"/>
  <c r="Y65" i="1"/>
  <c r="Y66" i="1"/>
  <c r="Y67" i="1"/>
  <c r="Z76" i="1" s="1"/>
  <c r="Y68" i="1"/>
  <c r="Y69" i="1"/>
  <c r="Y70" i="1"/>
  <c r="Y71" i="1"/>
  <c r="Y72" i="1"/>
  <c r="Y73" i="1"/>
  <c r="Y74" i="1"/>
  <c r="Y75" i="1"/>
  <c r="Z84" i="1" s="1"/>
  <c r="Y76" i="1"/>
  <c r="Y77" i="1"/>
  <c r="Y78" i="1"/>
  <c r="Y79" i="1"/>
  <c r="Y80" i="1"/>
  <c r="Y81" i="1"/>
  <c r="Y82" i="1"/>
  <c r="Y83" i="1"/>
  <c r="Z92" i="1" s="1"/>
  <c r="Y84" i="1"/>
  <c r="Y85" i="1"/>
  <c r="Y86" i="1"/>
  <c r="Y87" i="1"/>
  <c r="Y88" i="1"/>
  <c r="Y89" i="1"/>
  <c r="Y90" i="1"/>
  <c r="Y91" i="1"/>
  <c r="Z100" i="1" s="1"/>
  <c r="Y92" i="1"/>
  <c r="Y93" i="1"/>
  <c r="Y94" i="1"/>
  <c r="Y95" i="1"/>
  <c r="Y96" i="1"/>
  <c r="Y97" i="1"/>
  <c r="Y98" i="1"/>
  <c r="Y99" i="1"/>
  <c r="Z108" i="1" s="1"/>
  <c r="Y100" i="1"/>
  <c r="Y101" i="1"/>
  <c r="Y102" i="1"/>
  <c r="Y103" i="1"/>
  <c r="Y104" i="1"/>
  <c r="Y105" i="1"/>
  <c r="Y106" i="1"/>
  <c r="Y107" i="1"/>
  <c r="Z116" i="1" s="1"/>
  <c r="Y108" i="1"/>
  <c r="Y109" i="1"/>
  <c r="Y110" i="1"/>
  <c r="Y111" i="1"/>
  <c r="Y112" i="1"/>
  <c r="Y113" i="1"/>
  <c r="Y114" i="1"/>
  <c r="Y115" i="1"/>
  <c r="Z124" i="1" s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Z140" i="1" s="1"/>
  <c r="Y132" i="1"/>
  <c r="Y133" i="1"/>
  <c r="Y134" i="1"/>
  <c r="Y135" i="1"/>
  <c r="Y136" i="1"/>
  <c r="Y137" i="1"/>
  <c r="Y138" i="1"/>
  <c r="Y139" i="1"/>
  <c r="Z148" i="1" s="1"/>
  <c r="Y140" i="1"/>
  <c r="Y141" i="1"/>
  <c r="Y142" i="1"/>
  <c r="Y143" i="1"/>
  <c r="Y144" i="1"/>
  <c r="Y145" i="1"/>
  <c r="Y146" i="1"/>
  <c r="Y147" i="1"/>
  <c r="Z156" i="1" s="1"/>
  <c r="Y148" i="1"/>
  <c r="Y149" i="1"/>
  <c r="Y150" i="1"/>
  <c r="Y151" i="1"/>
  <c r="Y152" i="1"/>
  <c r="Y153" i="1"/>
  <c r="Y154" i="1"/>
  <c r="Y155" i="1"/>
  <c r="Z164" i="1" s="1"/>
  <c r="Y156" i="1"/>
  <c r="Y157" i="1"/>
  <c r="Y158" i="1"/>
  <c r="Y159" i="1"/>
  <c r="Y160" i="1"/>
  <c r="Y161" i="1"/>
  <c r="Y162" i="1"/>
  <c r="Y163" i="1"/>
  <c r="Z172" i="1" s="1"/>
  <c r="Y164" i="1"/>
  <c r="Y165" i="1"/>
  <c r="Y166" i="1"/>
  <c r="Y167" i="1"/>
  <c r="Y168" i="1"/>
  <c r="Y169" i="1"/>
  <c r="Y170" i="1"/>
  <c r="Y171" i="1"/>
  <c r="Z180" i="1" s="1"/>
  <c r="Y172" i="1"/>
  <c r="Y173" i="1"/>
  <c r="Y174" i="1"/>
  <c r="Y175" i="1"/>
  <c r="Y176" i="1"/>
  <c r="Y177" i="1"/>
  <c r="Y178" i="1"/>
  <c r="Y179" i="1"/>
  <c r="Z188" i="1" s="1"/>
  <c r="Y180" i="1"/>
  <c r="Y181" i="1"/>
  <c r="Y182" i="1"/>
  <c r="Y183" i="1"/>
  <c r="Y184" i="1"/>
  <c r="Y185" i="1"/>
  <c r="Y186" i="1"/>
  <c r="Y187" i="1"/>
  <c r="Z196" i="1" s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Z212" i="1" s="1"/>
  <c r="Y204" i="1"/>
  <c r="Y205" i="1"/>
  <c r="Y206" i="1"/>
  <c r="Y207" i="1"/>
  <c r="Y208" i="1"/>
  <c r="Y209" i="1"/>
  <c r="Y210" i="1"/>
  <c r="Y211" i="1"/>
  <c r="Z220" i="1" s="1"/>
  <c r="Y212" i="1"/>
  <c r="Y213" i="1"/>
  <c r="Y214" i="1"/>
  <c r="Y215" i="1"/>
  <c r="Y216" i="1"/>
  <c r="Y217" i="1"/>
  <c r="Y218" i="1"/>
  <c r="Y219" i="1"/>
  <c r="Z228" i="1" s="1"/>
  <c r="Y220" i="1"/>
  <c r="Y221" i="1"/>
  <c r="Y222" i="1"/>
  <c r="Y223" i="1"/>
  <c r="Y224" i="1"/>
  <c r="Y225" i="1"/>
  <c r="Y226" i="1"/>
  <c r="Y227" i="1"/>
  <c r="Z236" i="1" s="1"/>
  <c r="Y228" i="1"/>
  <c r="Y229" i="1"/>
  <c r="Y230" i="1"/>
  <c r="Y231" i="1"/>
  <c r="Y232" i="1"/>
  <c r="Y233" i="1"/>
  <c r="Y234" i="1"/>
  <c r="Y235" i="1"/>
  <c r="Z244" i="1" s="1"/>
  <c r="Y236" i="1"/>
  <c r="Y237" i="1"/>
  <c r="Y238" i="1"/>
  <c r="Y239" i="1"/>
  <c r="Y240" i="1"/>
  <c r="Y241" i="1"/>
  <c r="Y242" i="1"/>
  <c r="Z248" i="1" s="1"/>
  <c r="Y243" i="1"/>
  <c r="Y244" i="1"/>
  <c r="Y245" i="1"/>
  <c r="Y246" i="1"/>
  <c r="Y247" i="1"/>
  <c r="Y248" i="1"/>
  <c r="G8" i="1"/>
  <c r="G9" i="1"/>
  <c r="G10" i="1"/>
  <c r="G16" i="1"/>
  <c r="G17" i="1"/>
  <c r="G24" i="1"/>
  <c r="G25" i="1"/>
  <c r="G26" i="1"/>
  <c r="G32" i="1"/>
  <c r="G33" i="1"/>
  <c r="G40" i="1"/>
  <c r="G41" i="1"/>
  <c r="G42" i="1"/>
  <c r="G48" i="1"/>
  <c r="G49" i="1"/>
  <c r="G56" i="1"/>
  <c r="G57" i="1"/>
  <c r="G58" i="1"/>
  <c r="G64" i="1"/>
  <c r="G65" i="1"/>
  <c r="G72" i="1"/>
  <c r="G73" i="1"/>
  <c r="G74" i="1"/>
  <c r="G80" i="1"/>
  <c r="G81" i="1"/>
  <c r="G88" i="1"/>
  <c r="G89" i="1"/>
  <c r="G90" i="1"/>
  <c r="G96" i="1"/>
  <c r="G97" i="1"/>
  <c r="G104" i="1"/>
  <c r="G105" i="1"/>
  <c r="G106" i="1"/>
  <c r="G112" i="1"/>
  <c r="G113" i="1"/>
  <c r="G120" i="1"/>
  <c r="G121" i="1"/>
  <c r="G122" i="1"/>
  <c r="G128" i="1"/>
  <c r="G129" i="1"/>
  <c r="G136" i="1"/>
  <c r="G137" i="1"/>
  <c r="G138" i="1"/>
  <c r="G144" i="1"/>
  <c r="G145" i="1"/>
  <c r="G152" i="1"/>
  <c r="G153" i="1"/>
  <c r="G154" i="1"/>
  <c r="G160" i="1"/>
  <c r="G161" i="1"/>
  <c r="G168" i="1"/>
  <c r="G169" i="1"/>
  <c r="G170" i="1"/>
  <c r="G176" i="1"/>
  <c r="G177" i="1"/>
  <c r="G184" i="1"/>
  <c r="G185" i="1"/>
  <c r="G186" i="1"/>
  <c r="G192" i="1"/>
  <c r="G193" i="1"/>
  <c r="G200" i="1"/>
  <c r="G201" i="1"/>
  <c r="G202" i="1"/>
  <c r="G208" i="1"/>
  <c r="G209" i="1"/>
  <c r="G216" i="1"/>
  <c r="G217" i="1"/>
  <c r="G218" i="1"/>
  <c r="G224" i="1"/>
  <c r="G225" i="1"/>
  <c r="G232" i="1"/>
  <c r="G233" i="1"/>
  <c r="G234" i="1"/>
  <c r="G240" i="1"/>
  <c r="G241" i="1"/>
  <c r="G248" i="1"/>
  <c r="F4" i="1"/>
  <c r="G6" i="1" s="1"/>
  <c r="F5" i="1"/>
  <c r="G7" i="1" s="1"/>
  <c r="F6" i="1"/>
  <c r="F7" i="1"/>
  <c r="F8" i="1"/>
  <c r="F9" i="1"/>
  <c r="F10" i="1"/>
  <c r="F11" i="1"/>
  <c r="F12" i="1"/>
  <c r="G14" i="1" s="1"/>
  <c r="F13" i="1"/>
  <c r="G15" i="1" s="1"/>
  <c r="F14" i="1"/>
  <c r="F15" i="1"/>
  <c r="F16" i="1"/>
  <c r="F17" i="1"/>
  <c r="F18" i="1"/>
  <c r="G18" i="1" s="1"/>
  <c r="F19" i="1"/>
  <c r="F20" i="1"/>
  <c r="G22" i="1" s="1"/>
  <c r="F21" i="1"/>
  <c r="G23" i="1" s="1"/>
  <c r="F22" i="1"/>
  <c r="F23" i="1"/>
  <c r="F24" i="1"/>
  <c r="F25" i="1"/>
  <c r="F26" i="1"/>
  <c r="F27" i="1"/>
  <c r="F28" i="1"/>
  <c r="G30" i="1" s="1"/>
  <c r="F29" i="1"/>
  <c r="G31" i="1" s="1"/>
  <c r="F30" i="1"/>
  <c r="F31" i="1"/>
  <c r="F32" i="1"/>
  <c r="F33" i="1"/>
  <c r="F34" i="1"/>
  <c r="F35" i="1"/>
  <c r="F36" i="1"/>
  <c r="G38" i="1" s="1"/>
  <c r="F37" i="1"/>
  <c r="G39" i="1" s="1"/>
  <c r="F38" i="1"/>
  <c r="F39" i="1"/>
  <c r="F40" i="1"/>
  <c r="F41" i="1"/>
  <c r="F42" i="1"/>
  <c r="F43" i="1"/>
  <c r="F44" i="1"/>
  <c r="G46" i="1" s="1"/>
  <c r="F45" i="1"/>
  <c r="G47" i="1" s="1"/>
  <c r="F46" i="1"/>
  <c r="F47" i="1"/>
  <c r="F48" i="1"/>
  <c r="F49" i="1"/>
  <c r="F50" i="1"/>
  <c r="G50" i="1" s="1"/>
  <c r="F51" i="1"/>
  <c r="F52" i="1"/>
  <c r="G54" i="1" s="1"/>
  <c r="F53" i="1"/>
  <c r="G55" i="1" s="1"/>
  <c r="F54" i="1"/>
  <c r="F55" i="1"/>
  <c r="F56" i="1"/>
  <c r="F57" i="1"/>
  <c r="F58" i="1"/>
  <c r="F59" i="1"/>
  <c r="F60" i="1"/>
  <c r="G62" i="1" s="1"/>
  <c r="F61" i="1"/>
  <c r="G63" i="1" s="1"/>
  <c r="F62" i="1"/>
  <c r="F63" i="1"/>
  <c r="F64" i="1"/>
  <c r="F65" i="1"/>
  <c r="F66" i="1"/>
  <c r="F67" i="1"/>
  <c r="F68" i="1"/>
  <c r="G70" i="1" s="1"/>
  <c r="F69" i="1"/>
  <c r="G71" i="1" s="1"/>
  <c r="F70" i="1"/>
  <c r="F71" i="1"/>
  <c r="F72" i="1"/>
  <c r="F73" i="1"/>
  <c r="F74" i="1"/>
  <c r="F75" i="1"/>
  <c r="F76" i="1"/>
  <c r="G78" i="1" s="1"/>
  <c r="F77" i="1"/>
  <c r="G79" i="1" s="1"/>
  <c r="F78" i="1"/>
  <c r="F79" i="1"/>
  <c r="F80" i="1"/>
  <c r="F81" i="1"/>
  <c r="F82" i="1"/>
  <c r="F83" i="1"/>
  <c r="F84" i="1"/>
  <c r="G86" i="1" s="1"/>
  <c r="F85" i="1"/>
  <c r="G87" i="1" s="1"/>
  <c r="F86" i="1"/>
  <c r="F87" i="1"/>
  <c r="F88" i="1"/>
  <c r="F89" i="1"/>
  <c r="F90" i="1"/>
  <c r="F91" i="1"/>
  <c r="F92" i="1"/>
  <c r="G94" i="1" s="1"/>
  <c r="F93" i="1"/>
  <c r="G95" i="1" s="1"/>
  <c r="F94" i="1"/>
  <c r="F95" i="1"/>
  <c r="F96" i="1"/>
  <c r="F97" i="1"/>
  <c r="F98" i="1"/>
  <c r="F99" i="1"/>
  <c r="F100" i="1"/>
  <c r="G102" i="1" s="1"/>
  <c r="F101" i="1"/>
  <c r="G103" i="1" s="1"/>
  <c r="F102" i="1"/>
  <c r="F103" i="1"/>
  <c r="F104" i="1"/>
  <c r="F105" i="1"/>
  <c r="F106" i="1"/>
  <c r="F107" i="1"/>
  <c r="F108" i="1"/>
  <c r="G110" i="1" s="1"/>
  <c r="F109" i="1"/>
  <c r="G111" i="1" s="1"/>
  <c r="F110" i="1"/>
  <c r="F111" i="1"/>
  <c r="F112" i="1"/>
  <c r="F113" i="1"/>
  <c r="F114" i="1"/>
  <c r="F115" i="1"/>
  <c r="F116" i="1"/>
  <c r="G118" i="1" s="1"/>
  <c r="F117" i="1"/>
  <c r="G119" i="1" s="1"/>
  <c r="F118" i="1"/>
  <c r="F119" i="1"/>
  <c r="F120" i="1"/>
  <c r="F121" i="1"/>
  <c r="F122" i="1"/>
  <c r="F123" i="1"/>
  <c r="F124" i="1"/>
  <c r="G126" i="1" s="1"/>
  <c r="F125" i="1"/>
  <c r="G127" i="1" s="1"/>
  <c r="F126" i="1"/>
  <c r="F127" i="1"/>
  <c r="F128" i="1"/>
  <c r="F129" i="1"/>
  <c r="F130" i="1"/>
  <c r="F131" i="1"/>
  <c r="F132" i="1"/>
  <c r="G134" i="1" s="1"/>
  <c r="F133" i="1"/>
  <c r="G135" i="1" s="1"/>
  <c r="F134" i="1"/>
  <c r="F135" i="1"/>
  <c r="F136" i="1"/>
  <c r="F137" i="1"/>
  <c r="F138" i="1"/>
  <c r="F139" i="1"/>
  <c r="F140" i="1"/>
  <c r="G142" i="1" s="1"/>
  <c r="F141" i="1"/>
  <c r="G143" i="1" s="1"/>
  <c r="F142" i="1"/>
  <c r="F143" i="1"/>
  <c r="F144" i="1"/>
  <c r="F145" i="1"/>
  <c r="F146" i="1"/>
  <c r="G146" i="1" s="1"/>
  <c r="F147" i="1"/>
  <c r="F148" i="1"/>
  <c r="G150" i="1" s="1"/>
  <c r="F149" i="1"/>
  <c r="G151" i="1" s="1"/>
  <c r="F150" i="1"/>
  <c r="F151" i="1"/>
  <c r="F152" i="1"/>
  <c r="F153" i="1"/>
  <c r="F154" i="1"/>
  <c r="F155" i="1"/>
  <c r="F156" i="1"/>
  <c r="G158" i="1" s="1"/>
  <c r="F157" i="1"/>
  <c r="G159" i="1" s="1"/>
  <c r="F158" i="1"/>
  <c r="F159" i="1"/>
  <c r="F160" i="1"/>
  <c r="F161" i="1"/>
  <c r="F162" i="1"/>
  <c r="F163" i="1"/>
  <c r="F164" i="1"/>
  <c r="G166" i="1" s="1"/>
  <c r="F165" i="1"/>
  <c r="G167" i="1" s="1"/>
  <c r="F166" i="1"/>
  <c r="F167" i="1"/>
  <c r="F168" i="1"/>
  <c r="F169" i="1"/>
  <c r="F170" i="1"/>
  <c r="F171" i="1"/>
  <c r="F172" i="1"/>
  <c r="G174" i="1" s="1"/>
  <c r="F173" i="1"/>
  <c r="G175" i="1" s="1"/>
  <c r="F174" i="1"/>
  <c r="F175" i="1"/>
  <c r="F176" i="1"/>
  <c r="F177" i="1"/>
  <c r="F178" i="1"/>
  <c r="G178" i="1" s="1"/>
  <c r="F179" i="1"/>
  <c r="F180" i="1"/>
  <c r="G182" i="1" s="1"/>
  <c r="F181" i="1"/>
  <c r="G183" i="1" s="1"/>
  <c r="F182" i="1"/>
  <c r="F183" i="1"/>
  <c r="F184" i="1"/>
  <c r="F185" i="1"/>
  <c r="F186" i="1"/>
  <c r="F187" i="1"/>
  <c r="F188" i="1"/>
  <c r="G190" i="1" s="1"/>
  <c r="F189" i="1"/>
  <c r="G191" i="1" s="1"/>
  <c r="F190" i="1"/>
  <c r="F191" i="1"/>
  <c r="F192" i="1"/>
  <c r="F193" i="1"/>
  <c r="F194" i="1"/>
  <c r="F195" i="1"/>
  <c r="F196" i="1"/>
  <c r="G198" i="1" s="1"/>
  <c r="F197" i="1"/>
  <c r="G199" i="1" s="1"/>
  <c r="F198" i="1"/>
  <c r="F199" i="1"/>
  <c r="F200" i="1"/>
  <c r="F201" i="1"/>
  <c r="F202" i="1"/>
  <c r="F203" i="1"/>
  <c r="F204" i="1"/>
  <c r="G206" i="1" s="1"/>
  <c r="F205" i="1"/>
  <c r="G207" i="1" s="1"/>
  <c r="F206" i="1"/>
  <c r="F207" i="1"/>
  <c r="F208" i="1"/>
  <c r="F209" i="1"/>
  <c r="F210" i="1"/>
  <c r="F211" i="1"/>
  <c r="F212" i="1"/>
  <c r="G214" i="1" s="1"/>
  <c r="F213" i="1"/>
  <c r="G215" i="1" s="1"/>
  <c r="F214" i="1"/>
  <c r="F215" i="1"/>
  <c r="F216" i="1"/>
  <c r="F217" i="1"/>
  <c r="F218" i="1"/>
  <c r="F219" i="1"/>
  <c r="F220" i="1"/>
  <c r="G222" i="1" s="1"/>
  <c r="F221" i="1"/>
  <c r="G223" i="1" s="1"/>
  <c r="F222" i="1"/>
  <c r="F223" i="1"/>
  <c r="F224" i="1"/>
  <c r="F225" i="1"/>
  <c r="F226" i="1"/>
  <c r="F227" i="1"/>
  <c r="F228" i="1"/>
  <c r="G230" i="1" s="1"/>
  <c r="F229" i="1"/>
  <c r="G231" i="1" s="1"/>
  <c r="F230" i="1"/>
  <c r="F231" i="1"/>
  <c r="F232" i="1"/>
  <c r="F233" i="1"/>
  <c r="F234" i="1"/>
  <c r="F235" i="1"/>
  <c r="F236" i="1"/>
  <c r="G238" i="1" s="1"/>
  <c r="F237" i="1"/>
  <c r="G239" i="1" s="1"/>
  <c r="F238" i="1"/>
  <c r="F239" i="1"/>
  <c r="F240" i="1"/>
  <c r="F241" i="1"/>
  <c r="F242" i="1"/>
  <c r="F243" i="1"/>
  <c r="F244" i="1"/>
  <c r="G246" i="1" s="1"/>
  <c r="F245" i="1"/>
  <c r="G247" i="1" s="1"/>
  <c r="F246" i="1"/>
  <c r="F247" i="1"/>
  <c r="F248" i="1"/>
  <c r="G213" i="1" l="1"/>
  <c r="G173" i="1"/>
  <c r="G133" i="1"/>
  <c r="G101" i="1"/>
  <c r="G77" i="1"/>
  <c r="G69" i="1"/>
  <c r="G61" i="1"/>
  <c r="G53" i="1"/>
  <c r="G45" i="1"/>
  <c r="G37" i="1"/>
  <c r="G29" i="1"/>
  <c r="G21" i="1"/>
  <c r="G13" i="1"/>
  <c r="Z240" i="1"/>
  <c r="Z232" i="1"/>
  <c r="Z224" i="1"/>
  <c r="Z216" i="1"/>
  <c r="Z208" i="1"/>
  <c r="Z200" i="1"/>
  <c r="Z192" i="1"/>
  <c r="Z184" i="1"/>
  <c r="Z176" i="1"/>
  <c r="Z168" i="1"/>
  <c r="Z160" i="1"/>
  <c r="Z152" i="1"/>
  <c r="Z144" i="1"/>
  <c r="Z136" i="1"/>
  <c r="Z128" i="1"/>
  <c r="Z120" i="1"/>
  <c r="Z112" i="1"/>
  <c r="Z104" i="1"/>
  <c r="Z96" i="1"/>
  <c r="Z88" i="1"/>
  <c r="Z80" i="1"/>
  <c r="Z72" i="1"/>
  <c r="Z64" i="1"/>
  <c r="Z56" i="1"/>
  <c r="Z48" i="1"/>
  <c r="Z40" i="1"/>
  <c r="Z32" i="1"/>
  <c r="Z24" i="1"/>
  <c r="Z226" i="1"/>
  <c r="Z203" i="1"/>
  <c r="Z185" i="1"/>
  <c r="Z162" i="1"/>
  <c r="Z139" i="1"/>
  <c r="Z121" i="1"/>
  <c r="Z98" i="1"/>
  <c r="Z75" i="1"/>
  <c r="Z57" i="1"/>
  <c r="Z34" i="1"/>
  <c r="Z204" i="1"/>
  <c r="Z227" i="1"/>
  <c r="Z99" i="1"/>
  <c r="G245" i="1"/>
  <c r="G197" i="1"/>
  <c r="G149" i="1"/>
  <c r="G93" i="1"/>
  <c r="G228" i="1"/>
  <c r="G196" i="1"/>
  <c r="G156" i="1"/>
  <c r="G116" i="1"/>
  <c r="G92" i="1"/>
  <c r="G60" i="1"/>
  <c r="G28" i="1"/>
  <c r="Z247" i="1"/>
  <c r="Z239" i="1"/>
  <c r="Z231" i="1"/>
  <c r="Z223" i="1"/>
  <c r="Z215" i="1"/>
  <c r="Z207" i="1"/>
  <c r="Z199" i="1"/>
  <c r="Z191" i="1"/>
  <c r="Z183" i="1"/>
  <c r="Z175" i="1"/>
  <c r="Z167" i="1"/>
  <c r="Z159" i="1"/>
  <c r="Z151" i="1"/>
  <c r="Z143" i="1"/>
  <c r="Z135" i="1"/>
  <c r="Z127" i="1"/>
  <c r="Z119" i="1"/>
  <c r="Z111" i="1"/>
  <c r="Z103" i="1"/>
  <c r="Z95" i="1"/>
  <c r="Z87" i="1"/>
  <c r="Z79" i="1"/>
  <c r="Z71" i="1"/>
  <c r="Z63" i="1"/>
  <c r="Z55" i="1"/>
  <c r="Z47" i="1"/>
  <c r="Z39" i="1"/>
  <c r="Z31" i="1"/>
  <c r="Z23" i="1"/>
  <c r="Z243" i="1"/>
  <c r="Z225" i="1"/>
  <c r="Z202" i="1"/>
  <c r="Z179" i="1"/>
  <c r="Z161" i="1"/>
  <c r="Z138" i="1"/>
  <c r="Z115" i="1"/>
  <c r="Z97" i="1"/>
  <c r="Z74" i="1"/>
  <c r="Z51" i="1"/>
  <c r="Z33" i="1"/>
  <c r="Z122" i="1"/>
  <c r="G229" i="1"/>
  <c r="G157" i="1"/>
  <c r="G85" i="1"/>
  <c r="G212" i="1"/>
  <c r="G172" i="1"/>
  <c r="G140" i="1"/>
  <c r="G84" i="1"/>
  <c r="G44" i="1"/>
  <c r="G219" i="1"/>
  <c r="G195" i="1"/>
  <c r="G163" i="1"/>
  <c r="G139" i="1"/>
  <c r="G107" i="1"/>
  <c r="G75" i="1"/>
  <c r="G51" i="1"/>
  <c r="G11" i="1"/>
  <c r="G210" i="1"/>
  <c r="G82" i="1"/>
  <c r="Z201" i="1"/>
  <c r="Z155" i="1"/>
  <c r="Z137" i="1"/>
  <c r="Z114" i="1"/>
  <c r="Z91" i="1"/>
  <c r="Z73" i="1"/>
  <c r="Z50" i="1"/>
  <c r="Z27" i="1"/>
  <c r="Z186" i="1"/>
  <c r="Z58" i="1"/>
  <c r="G237" i="1"/>
  <c r="G189" i="1"/>
  <c r="G125" i="1"/>
  <c r="G244" i="1"/>
  <c r="G220" i="1"/>
  <c r="G188" i="1"/>
  <c r="G164" i="1"/>
  <c r="G132" i="1"/>
  <c r="G100" i="1"/>
  <c r="G68" i="1"/>
  <c r="G36" i="1"/>
  <c r="G12" i="1"/>
  <c r="G235" i="1"/>
  <c r="G203" i="1"/>
  <c r="G179" i="1"/>
  <c r="G155" i="1"/>
  <c r="G131" i="1"/>
  <c r="G115" i="1"/>
  <c r="G91" i="1"/>
  <c r="G67" i="1"/>
  <c r="G35" i="1"/>
  <c r="G19" i="1"/>
  <c r="G226" i="1"/>
  <c r="G130" i="1"/>
  <c r="G98" i="1"/>
  <c r="Z242" i="1"/>
  <c r="Z178" i="1"/>
  <c r="Z241" i="1"/>
  <c r="Z218" i="1"/>
  <c r="Z195" i="1"/>
  <c r="Z177" i="1"/>
  <c r="Z154" i="1"/>
  <c r="Z131" i="1"/>
  <c r="Z113" i="1"/>
  <c r="Z90" i="1"/>
  <c r="Z67" i="1"/>
  <c r="Z49" i="1"/>
  <c r="Z26" i="1"/>
  <c r="Z132" i="1"/>
  <c r="Z209" i="1"/>
  <c r="Z145" i="1"/>
  <c r="Z35" i="1"/>
  <c r="G221" i="1"/>
  <c r="G181" i="1"/>
  <c r="G141" i="1"/>
  <c r="G109" i="1"/>
  <c r="G236" i="1"/>
  <c r="G204" i="1"/>
  <c r="G180" i="1"/>
  <c r="G148" i="1"/>
  <c r="G124" i="1"/>
  <c r="G108" i="1"/>
  <c r="G76" i="1"/>
  <c r="G52" i="1"/>
  <c r="G20" i="1"/>
  <c r="G243" i="1"/>
  <c r="G227" i="1"/>
  <c r="G211" i="1"/>
  <c r="G187" i="1"/>
  <c r="G171" i="1"/>
  <c r="G147" i="1"/>
  <c r="G123" i="1"/>
  <c r="G99" i="1"/>
  <c r="G83" i="1"/>
  <c r="G59" i="1"/>
  <c r="G43" i="1"/>
  <c r="G27" i="1"/>
  <c r="G242" i="1"/>
  <c r="G194" i="1"/>
  <c r="G162" i="1"/>
  <c r="G114" i="1"/>
  <c r="G66" i="1"/>
  <c r="G34" i="1"/>
  <c r="Z219" i="1"/>
  <c r="Z235" i="1"/>
  <c r="Z217" i="1"/>
  <c r="Z194" i="1"/>
  <c r="Z171" i="1"/>
  <c r="Z153" i="1"/>
  <c r="Z130" i="1"/>
  <c r="Z107" i="1"/>
  <c r="Z89" i="1"/>
  <c r="Z66" i="1"/>
  <c r="Z43" i="1"/>
  <c r="Z25" i="1"/>
  <c r="Z163" i="1"/>
  <c r="Z81" i="1"/>
  <c r="G205" i="1"/>
  <c r="G165" i="1"/>
  <c r="G117" i="1"/>
  <c r="Z246" i="1"/>
  <c r="Z238" i="1"/>
  <c r="Z230" i="1"/>
  <c r="Z222" i="1"/>
  <c r="Z214" i="1"/>
  <c r="Z206" i="1"/>
  <c r="Z198" i="1"/>
  <c r="Z190" i="1"/>
  <c r="Z182" i="1"/>
  <c r="Z174" i="1"/>
  <c r="Z166" i="1"/>
  <c r="Z158" i="1"/>
  <c r="Z150" i="1"/>
  <c r="Z142" i="1"/>
  <c r="Z134" i="1"/>
  <c r="Z126" i="1"/>
  <c r="Z118" i="1"/>
  <c r="Z110" i="1"/>
  <c r="Z102" i="1"/>
  <c r="Z94" i="1"/>
  <c r="Z86" i="1"/>
  <c r="Z78" i="1"/>
  <c r="Z70" i="1"/>
  <c r="Z62" i="1"/>
  <c r="Z54" i="1"/>
  <c r="Z46" i="1"/>
  <c r="Z38" i="1"/>
  <c r="Z30" i="1"/>
  <c r="Z22" i="1"/>
  <c r="Z234" i="1"/>
  <c r="Z211" i="1"/>
  <c r="Z193" i="1"/>
  <c r="Z170" i="1"/>
  <c r="Z147" i="1"/>
  <c r="Z129" i="1"/>
  <c r="Z106" i="1"/>
  <c r="Z83" i="1"/>
  <c r="Z65" i="1"/>
  <c r="Z42" i="1"/>
  <c r="Z245" i="1"/>
  <c r="Z237" i="1"/>
  <c r="Z229" i="1"/>
  <c r="Z221" i="1"/>
  <c r="Z213" i="1"/>
  <c r="Z205" i="1"/>
  <c r="Z197" i="1"/>
  <c r="Z189" i="1"/>
  <c r="Z181" i="1"/>
  <c r="Z173" i="1"/>
  <c r="Z165" i="1"/>
  <c r="Z157" i="1"/>
  <c r="Z149" i="1"/>
  <c r="Z141" i="1"/>
  <c r="Z133" i="1"/>
  <c r="Z125" i="1"/>
  <c r="Z117" i="1"/>
  <c r="Z109" i="1"/>
  <c r="Z101" i="1"/>
  <c r="Z93" i="1"/>
  <c r="Z85" i="1"/>
  <c r="Z77" i="1"/>
  <c r="Z69" i="1"/>
  <c r="Z61" i="1"/>
  <c r="Z53" i="1"/>
  <c r="Z45" i="1"/>
  <c r="Z37" i="1"/>
  <c r="Z29" i="1"/>
  <c r="Z21" i="1"/>
  <c r="Z233" i="1"/>
  <c r="Z210" i="1"/>
  <c r="Z187" i="1"/>
  <c r="Z169" i="1"/>
  <c r="Z146" i="1"/>
  <c r="Z123" i="1"/>
  <c r="Z105" i="1"/>
  <c r="Z82" i="1"/>
  <c r="Z59" i="1"/>
  <c r="Z41" i="1"/>
  <c r="M7" i="8"/>
  <c r="M8" i="8" s="1"/>
  <c r="M9" i="8" s="1"/>
  <c r="M10" i="8" s="1"/>
  <c r="M11" i="8" s="1"/>
  <c r="M12" i="8" s="1"/>
  <c r="M13" i="8" s="1"/>
  <c r="M14" i="8" s="1"/>
  <c r="M15" i="8" s="1"/>
  <c r="M16" i="8" s="1"/>
  <c r="M17" i="8" s="1"/>
  <c r="M18" i="8" s="1"/>
  <c r="M19" i="8" s="1"/>
  <c r="M20" i="8" s="1"/>
  <c r="M21" i="8" s="1"/>
  <c r="M22" i="8" s="1"/>
  <c r="M23" i="8" s="1"/>
  <c r="M24" i="8" s="1"/>
  <c r="M25" i="8" s="1"/>
  <c r="M26" i="8" s="1"/>
  <c r="M27" i="8" s="1"/>
  <c r="M28" i="8" s="1"/>
  <c r="M29" i="8" s="1"/>
  <c r="M30" i="8" s="1"/>
  <c r="M31" i="8" s="1"/>
  <c r="M32" i="8" s="1"/>
  <c r="M33" i="8" s="1"/>
  <c r="M34" i="8" s="1"/>
  <c r="M35" i="8" s="1"/>
  <c r="M36" i="8" s="1"/>
  <c r="M37" i="8" s="1"/>
  <c r="M38" i="8" s="1"/>
  <c r="M39" i="8" s="1"/>
  <c r="M40" i="8" s="1"/>
  <c r="M41" i="8" s="1"/>
  <c r="M42" i="8" s="1"/>
  <c r="M43" i="8" s="1"/>
  <c r="M44" i="8" s="1"/>
  <c r="M45" i="8" s="1"/>
  <c r="M46" i="8" s="1"/>
  <c r="M47" i="8" s="1"/>
  <c r="M48" i="8" s="1"/>
  <c r="M49" i="8" s="1"/>
  <c r="M50" i="8" s="1"/>
  <c r="M51" i="8" s="1"/>
  <c r="H4" i="8"/>
  <c r="H5" i="8" s="1"/>
  <c r="H6" i="8" s="1"/>
  <c r="H7" i="8" s="1"/>
  <c r="H8" i="8" s="1"/>
  <c r="H9" i="8" s="1"/>
  <c r="H10" i="8" s="1"/>
  <c r="H11" i="8" s="1"/>
  <c r="H12" i="8" s="1"/>
  <c r="H13" i="8" s="1"/>
  <c r="H14" i="8" s="1"/>
  <c r="H15" i="8" s="1"/>
  <c r="H16" i="8" s="1"/>
  <c r="H17" i="8" s="1"/>
  <c r="H18" i="8" s="1"/>
  <c r="H19" i="8" s="1"/>
  <c r="H20" i="8" s="1"/>
  <c r="H21" i="8" s="1"/>
  <c r="H22" i="8" s="1"/>
  <c r="H23" i="8" s="1"/>
  <c r="H24" i="8" s="1"/>
  <c r="H25" i="8" s="1"/>
  <c r="H26" i="8" s="1"/>
  <c r="H27" i="8" s="1"/>
  <c r="H28" i="8" s="1"/>
  <c r="H29" i="8" s="1"/>
  <c r="H30" i="8" s="1"/>
  <c r="H31" i="8" s="1"/>
  <c r="H32" i="8" s="1"/>
  <c r="H33" i="8" s="1"/>
  <c r="H34" i="8" s="1"/>
  <c r="H35" i="8" s="1"/>
  <c r="H36" i="8" s="1"/>
  <c r="H37" i="8" s="1"/>
  <c r="H38" i="8" s="1"/>
  <c r="H39" i="8" s="1"/>
  <c r="H40" i="8" s="1"/>
  <c r="H41" i="8" s="1"/>
  <c r="H42" i="8" s="1"/>
  <c r="H43" i="8" s="1"/>
  <c r="H44" i="8" s="1"/>
  <c r="H45" i="8" s="1"/>
  <c r="H46" i="8" s="1"/>
  <c r="H47" i="8" s="1"/>
  <c r="H48" i="8" s="1"/>
  <c r="H49" i="8" s="1"/>
  <c r="H50" i="8" s="1"/>
  <c r="H51" i="8" s="1"/>
</calcChain>
</file>

<file path=xl/sharedStrings.xml><?xml version="1.0" encoding="utf-8"?>
<sst xmlns="http://schemas.openxmlformats.org/spreadsheetml/2006/main" count="457" uniqueCount="90">
  <si>
    <t>nominal</t>
  </si>
  <si>
    <t>data</t>
  </si>
  <si>
    <t>curs</t>
  </si>
  <si>
    <t>cdx</t>
  </si>
  <si>
    <t>Австралийский доллар</t>
  </si>
  <si>
    <t>Столбец1</t>
  </si>
  <si>
    <t>Среднее</t>
  </si>
  <si>
    <t>Стандартная ошибка</t>
  </si>
  <si>
    <t>Медиана</t>
  </si>
  <si>
    <t>Мода</t>
  </si>
  <si>
    <t>Стандартное отклонение</t>
  </si>
  <si>
    <t>Дисперсия выборки</t>
  </si>
  <si>
    <t>Эксцесс</t>
  </si>
  <si>
    <t>Асимметричность</t>
  </si>
  <si>
    <t>Интервал</t>
  </si>
  <si>
    <t>Минимум</t>
  </si>
  <si>
    <t>Максимум</t>
  </si>
  <si>
    <t>Сумма</t>
  </si>
  <si>
    <t>Счет</t>
  </si>
  <si>
    <t>Наибольший(1)</t>
  </si>
  <si>
    <t>Наименьший(1)</t>
  </si>
  <si>
    <t>Уровень надежности(95.0%)</t>
  </si>
  <si>
    <t>#Н/Д</t>
  </si>
  <si>
    <t>Ст. откл-е</t>
  </si>
  <si>
    <t>Курс</t>
  </si>
  <si>
    <t>Интервал 3</t>
  </si>
  <si>
    <t>Интервал 10</t>
  </si>
  <si>
    <t>Изв данные знач y</t>
  </si>
  <si>
    <t>Изв данные знач x</t>
  </si>
  <si>
    <t>Наклон</t>
  </si>
  <si>
    <t>Отрезок</t>
  </si>
  <si>
    <t>Данные ЦБ</t>
  </si>
  <si>
    <t>Доллар США</t>
  </si>
  <si>
    <t>Предсказанное значение курса</t>
  </si>
  <si>
    <t xml:space="preserve">Действующий кредит </t>
  </si>
  <si>
    <t>Предложение банка</t>
  </si>
  <si>
    <t>Годовых</t>
  </si>
  <si>
    <t>Новый договор</t>
  </si>
  <si>
    <t>Страховка</t>
  </si>
  <si>
    <t>Выгодно ли предложение банка?</t>
  </si>
  <si>
    <t>Переплата</t>
  </si>
  <si>
    <t>Сумма ежемесячных выплат</t>
  </si>
  <si>
    <t>Общая сумма выплат</t>
  </si>
  <si>
    <t>Месяцев</t>
  </si>
  <si>
    <t xml:space="preserve">Вывод: предложение банка выгоднее, тк перепдата меньше на </t>
  </si>
  <si>
    <t>Но свободных денег на выплату страховки нет</t>
  </si>
  <si>
    <t>Месяцы</t>
  </si>
  <si>
    <t>Сумма досрочной выплаты</t>
  </si>
  <si>
    <t>Ежемесячный платеж</t>
  </si>
  <si>
    <t>Период</t>
  </si>
  <si>
    <t>Платеж</t>
  </si>
  <si>
    <t>Дополнительно</t>
  </si>
  <si>
    <t>Осталось выплатить</t>
  </si>
  <si>
    <t>Выгоднее погасить досрочно второй кредит, тк он закоется раньше</t>
  </si>
  <si>
    <t>x</t>
  </si>
  <si>
    <t>y</t>
  </si>
  <si>
    <t>Сумма кредита</t>
  </si>
  <si>
    <t>Расходы банка</t>
  </si>
  <si>
    <t>Месяцев платить при 0%</t>
  </si>
  <si>
    <t>В месяц платить, если 12 мес</t>
  </si>
  <si>
    <t>В месяц платить, если 24 мес</t>
  </si>
  <si>
    <t>В месяц платить, если 36 мес</t>
  </si>
  <si>
    <t>В месяц платить, если 48 мес</t>
  </si>
  <si>
    <t>Сумма кредита руб</t>
  </si>
  <si>
    <t>1. Надстройка Анализ данных. Описательная статистика</t>
  </si>
  <si>
    <t>1.1. Скачайте с сайта Центрального банка России курс какой-либо валюты за 2018 год.</t>
  </si>
  <si>
    <t>1.2. Выведите значения описательной статистики для нее.</t>
  </si>
  <si>
    <t>2. Надстройка Анализ данных. Скользящее среднее</t>
  </si>
  <si>
    <t>2.2. Рассчитайте скользящее среднее с интервалом 10. Выведите стандартное отклонение.</t>
  </si>
  <si>
    <t>2.3. Сравните средние значения стандартных отклонений для 1.3 и 1.4 и сформулируйте вывод.</t>
  </si>
  <si>
    <t>2.1. Из надстройки Анализ данных выберите Скользящее среднее и постройте прогноз курса валюты [п.1.1] с интервалом 3. Постройте график и выведите стандартное отклонение.</t>
  </si>
  <si>
    <t>3. Регрессия</t>
  </si>
  <si>
    <t>4. Линия тренда</t>
  </si>
  <si>
    <t>3.1. С помощью функций НАКЛОН и ОТРЕЗОК рассчитайте курс валюты [п.1.1] на 01.12.2017</t>
  </si>
  <si>
    <t>3.2. Сравните с фактическим значением на сайте Центрального банка России. Сделайте вывод.</t>
  </si>
  <si>
    <t>4.1. Скачайте с сайта Центрального банка России курс доллара США с 01.07.2014 по 01.10.2014.</t>
  </si>
  <si>
    <t>4.2. Постройте точечную диаграмму, добавьте линию тренда и сделайте прогноз вперед.</t>
  </si>
  <si>
    <t>4.3. Вычислите значение курса доллара США на 01.11.2014 и сравните с фактическим значением.</t>
  </si>
  <si>
    <t>4.4. Используйте несколько типов линии тренда и выберите наиболее точный.</t>
  </si>
  <si>
    <t>5. Функция ПЛТ</t>
  </si>
  <si>
    <t>5.1. Рассчитайте, выгодно ли в целом предложение банка по перекредитованию, исходя из условий:</t>
  </si>
  <si>
    <t>5.1.1. Действующий кредит: 2 500 000 руб., 3,5 года, 18,5% годовых</t>
  </si>
  <si>
    <t>5.1.2. Предложение банка: 5 лет, 10,9% годовых.</t>
  </si>
  <si>
    <t>5.1.3. При заключении нового кредитного договора необходимо выплатить страховку 200 000 руб. Свободных денег на выплату страховки нет.</t>
  </si>
  <si>
    <t>6. Таблица данных</t>
  </si>
  <si>
    <t>6.1. Постройте таблицу умножения</t>
  </si>
  <si>
    <t>6.2. Рассчитайте поле значений функции -SIN(X2+Y2)+1 для диапазонов X={-1,0;-0,9;-0,8;…0,9;1,0} и Y={-1,0;-0,9;-0,8;…0,9;1,0}. На основании полученных данных постройте диаграмму Поверхность. Используя Поворот объемной фигуры повращайте полученную диаграмму вокруг осей X и Y.</t>
  </si>
  <si>
    <t>6.3. Сумма кредита – 1 млн. руб. Расходы банка на обслуживание этой суммы составляют 20 тыс. руб. в год. Определите (можно приблизительно) какая должна быть минимальная процентная ставка для сроков предоставления кредита {12;24;36;48} месяцев, чтобы у банка не было убытков.</t>
  </si>
  <si>
    <t>7. Сценарии</t>
  </si>
  <si>
    <t>7.1. Постройте Сценарии для расчета ежемесячных платежей для кредита в 1 млн. руб. для двух процентных ставок {15,5%;18%} и двух периодов {12;24} месяцев. Результаты выведите в виде отчета и сводной таблицы.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</si>
</sst>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#,##0.0000"/>
    <numFmt numFmtId="165" formatCode="0.0000"/>
    <numFmt numFmtId="166" formatCode="0.00000"/>
    <numFmt numFmtId="167" formatCode="#,##0.00000"/>
    <numFmt numFmtId="168" formatCode="#,##0.00\ [$₽-419]"/>
    <numFmt numFmtId="169" formatCode="#,##0.00\ [$₽-419];[Red]#,##0.00\ [$₽-419]"/>
  </numFmts>
  <fonts count="5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charset val="204"/>
      <scheme val="minor"/>
    </font>
    <font>
      <sz val="8"/>
      <color rgb="FF2B2E33"/>
      <name val="Arial"/>
      <family val="2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2" fontId="0" fillId="0" borderId="0" xfId="0" applyNumberFormat="1"/>
    <xf numFmtId="3" fontId="0" fillId="0" borderId="0" xfId="0" applyNumberFormat="1"/>
    <xf numFmtId="14" fontId="0" fillId="0" borderId="0" xfId="0" applyNumberFormat="1"/>
    <xf numFmtId="164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Continuous"/>
    </xf>
    <xf numFmtId="0" fontId="1" fillId="0" borderId="0" xfId="0" applyFont="1"/>
    <xf numFmtId="164" fontId="3" fillId="0" borderId="0" xfId="0" applyNumberFormat="1" applyFont="1"/>
    <xf numFmtId="165" fontId="0" fillId="0" borderId="0" xfId="0" applyNumberFormat="1"/>
    <xf numFmtId="2" fontId="1" fillId="0" borderId="0" xfId="0" applyNumberFormat="1" applyFont="1"/>
    <xf numFmtId="166" fontId="0" fillId="0" borderId="0" xfId="0" applyNumberFormat="1"/>
    <xf numFmtId="0" fontId="4" fillId="0" borderId="0" xfId="0" applyFont="1"/>
    <xf numFmtId="167" fontId="3" fillId="0" borderId="0" xfId="0" applyNumberFormat="1" applyFont="1"/>
    <xf numFmtId="168" fontId="0" fillId="0" borderId="0" xfId="0" applyNumberFormat="1"/>
    <xf numFmtId="169" fontId="0" fillId="0" borderId="0" xfId="0" applyNumberFormat="1"/>
    <xf numFmtId="10" fontId="0" fillId="0" borderId="0" xfId="0" applyNumberFormat="1"/>
    <xf numFmtId="0" fontId="0" fillId="2" borderId="0" xfId="0" applyFill="1"/>
    <xf numFmtId="169" fontId="0" fillId="2" borderId="0" xfId="0" applyNumberFormat="1" applyFill="1"/>
    <xf numFmtId="168" fontId="1" fillId="0" borderId="0" xfId="0" applyNumberFormat="1" applyFont="1"/>
    <xf numFmtId="168" fontId="0" fillId="2" borderId="0" xfId="0" applyNumberFormat="1" applyFill="1"/>
    <xf numFmtId="10" fontId="1" fillId="0" borderId="0" xfId="0" applyNumberFormat="1" applyFont="1"/>
    <xf numFmtId="0" fontId="0" fillId="3" borderId="0" xfId="0" applyFill="1"/>
    <xf numFmtId="0" fontId="1" fillId="0" borderId="3" xfId="0" applyFont="1" applyBorder="1"/>
    <xf numFmtId="0" fontId="0" fillId="0" borderId="3" xfId="0" applyBorder="1"/>
    <xf numFmtId="10" fontId="0" fillId="0" borderId="3" xfId="0" applyNumberForma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Скользящее среднее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Фактический</c:v>
          </c:tx>
          <c:val>
            <c:numRef>
              <c:f>'1 - 2 Задания'!$C$2:$C$248</c:f>
              <c:numCache>
                <c:formatCode>#,##0.0000</c:formatCode>
                <c:ptCount val="247"/>
                <c:pt idx="0">
                  <c:v>48.935099999999998</c:v>
                </c:pt>
                <c:pt idx="1">
                  <c:v>49.019799999999996</c:v>
                </c:pt>
                <c:pt idx="2">
                  <c:v>48.585299999999997</c:v>
                </c:pt>
                <c:pt idx="3">
                  <c:v>48.606299999999997</c:v>
                </c:pt>
                <c:pt idx="4">
                  <c:v>48.492600000000003</c:v>
                </c:pt>
                <c:pt idx="5">
                  <c:v>48.343400000000003</c:v>
                </c:pt>
                <c:pt idx="6">
                  <c:v>48.340400000000002</c:v>
                </c:pt>
                <c:pt idx="7">
                  <c:v>47.914299999999997</c:v>
                </c:pt>
                <c:pt idx="8">
                  <c:v>48.320700000000002</c:v>
                </c:pt>
                <c:pt idx="9">
                  <c:v>48.05</c:v>
                </c:pt>
                <c:pt idx="10">
                  <c:v>47.793799999999997</c:v>
                </c:pt>
                <c:pt idx="11">
                  <c:v>47.6462</c:v>
                </c:pt>
                <c:pt idx="12">
                  <c:v>47.962000000000003</c:v>
                </c:pt>
                <c:pt idx="13">
                  <c:v>47.870699999999999</c:v>
                </c:pt>
                <c:pt idx="14">
                  <c:v>47.881599999999999</c:v>
                </c:pt>
                <c:pt idx="15">
                  <c:v>47.806600000000003</c:v>
                </c:pt>
                <c:pt idx="16">
                  <c:v>48.318199999999997</c:v>
                </c:pt>
                <c:pt idx="17">
                  <c:v>48.224699999999999</c:v>
                </c:pt>
                <c:pt idx="18">
                  <c:v>48.741599999999998</c:v>
                </c:pt>
                <c:pt idx="19">
                  <c:v>49.0244</c:v>
                </c:pt>
                <c:pt idx="20">
                  <c:v>48.950099999999999</c:v>
                </c:pt>
                <c:pt idx="21">
                  <c:v>48.642600000000002</c:v>
                </c:pt>
                <c:pt idx="22">
                  <c:v>48.849499999999999</c:v>
                </c:pt>
                <c:pt idx="23">
                  <c:v>48.393500000000003</c:v>
                </c:pt>
                <c:pt idx="24">
                  <c:v>48.295299999999997</c:v>
                </c:pt>
                <c:pt idx="25">
                  <c:v>48.330800000000004</c:v>
                </c:pt>
                <c:pt idx="26">
                  <c:v>47.594999999999999</c:v>
                </c:pt>
                <c:pt idx="27">
                  <c:v>47.499299999999998</c:v>
                </c:pt>
                <c:pt idx="28">
                  <c:v>47.753300000000003</c:v>
                </c:pt>
                <c:pt idx="29">
                  <c:v>47.872</c:v>
                </c:pt>
                <c:pt idx="30">
                  <c:v>48.3245</c:v>
                </c:pt>
                <c:pt idx="31">
                  <c:v>48.042999999999999</c:v>
                </c:pt>
                <c:pt idx="32">
                  <c:v>48.589599999999997</c:v>
                </c:pt>
                <c:pt idx="33">
                  <c:v>48.9786</c:v>
                </c:pt>
                <c:pt idx="34">
                  <c:v>48.804900000000004</c:v>
                </c:pt>
                <c:pt idx="35">
                  <c:v>48.569899999999997</c:v>
                </c:pt>
                <c:pt idx="36">
                  <c:v>48.419199999999996</c:v>
                </c:pt>
                <c:pt idx="37">
                  <c:v>48.277700000000003</c:v>
                </c:pt>
                <c:pt idx="38">
                  <c:v>48.002499999999998</c:v>
                </c:pt>
                <c:pt idx="39">
                  <c:v>47.678600000000003</c:v>
                </c:pt>
                <c:pt idx="40">
                  <c:v>47.479799999999997</c:v>
                </c:pt>
                <c:pt idx="41">
                  <c:v>46.960700000000003</c:v>
                </c:pt>
                <c:pt idx="42">
                  <c:v>46.474899999999998</c:v>
                </c:pt>
                <c:pt idx="43">
                  <c:v>46.666800000000002</c:v>
                </c:pt>
                <c:pt idx="44">
                  <c:v>46.720599999999997</c:v>
                </c:pt>
                <c:pt idx="45">
                  <c:v>46.134500000000003</c:v>
                </c:pt>
                <c:pt idx="46">
                  <c:v>46.470399999999998</c:v>
                </c:pt>
                <c:pt idx="47">
                  <c:v>46.479100000000003</c:v>
                </c:pt>
                <c:pt idx="48">
                  <c:v>46.252600000000001</c:v>
                </c:pt>
                <c:pt idx="49">
                  <c:v>46.400300000000001</c:v>
                </c:pt>
                <c:pt idx="50">
                  <c:v>46.787199999999999</c:v>
                </c:pt>
                <c:pt idx="51">
                  <c:v>46.847900000000003</c:v>
                </c:pt>
                <c:pt idx="52">
                  <c:v>46.7759</c:v>
                </c:pt>
                <c:pt idx="53">
                  <c:v>46.710099999999997</c:v>
                </c:pt>
                <c:pt idx="54">
                  <c:v>46.867199999999997</c:v>
                </c:pt>
                <c:pt idx="55">
                  <c:v>46.967700000000001</c:v>
                </c:pt>
                <c:pt idx="56">
                  <c:v>47.3352</c:v>
                </c:pt>
                <c:pt idx="57">
                  <c:v>47.009900000000002</c:v>
                </c:pt>
                <c:pt idx="58">
                  <c:v>46.953699999999998</c:v>
                </c:pt>
                <c:pt idx="59">
                  <c:v>47.186</c:v>
                </c:pt>
                <c:pt idx="60">
                  <c:v>47.052</c:v>
                </c:pt>
                <c:pt idx="61">
                  <c:v>46.838000000000001</c:v>
                </c:pt>
                <c:pt idx="62">
                  <c:v>46.8504</c:v>
                </c:pt>
                <c:pt idx="63">
                  <c:v>46.842500000000001</c:v>
                </c:pt>
                <c:pt idx="64">
                  <c:v>47.318600000000004</c:v>
                </c:pt>
                <c:pt idx="65">
                  <c:v>47.349899999999998</c:v>
                </c:pt>
                <c:pt idx="66">
                  <c:v>47.612200000000001</c:v>
                </c:pt>
                <c:pt idx="67">
                  <c:v>47.734099999999998</c:v>
                </c:pt>
                <c:pt idx="68">
                  <c:v>47.67</c:v>
                </c:pt>
                <c:pt idx="69">
                  <c:v>48.137599999999999</c:v>
                </c:pt>
                <c:pt idx="70">
                  <c:v>48.362299999999998</c:v>
                </c:pt>
                <c:pt idx="71">
                  <c:v>48.312199999999997</c:v>
                </c:pt>
                <c:pt idx="72">
                  <c:v>48.575400000000002</c:v>
                </c:pt>
                <c:pt idx="73">
                  <c:v>48.828800000000001</c:v>
                </c:pt>
                <c:pt idx="74">
                  <c:v>48.8964</c:v>
                </c:pt>
                <c:pt idx="75">
                  <c:v>49.2181</c:v>
                </c:pt>
                <c:pt idx="76">
                  <c:v>49.295099999999998</c:v>
                </c:pt>
                <c:pt idx="77">
                  <c:v>49.556699999999999</c:v>
                </c:pt>
                <c:pt idx="78">
                  <c:v>49.835799999999999</c:v>
                </c:pt>
                <c:pt idx="79">
                  <c:v>49.6905</c:v>
                </c:pt>
                <c:pt idx="80">
                  <c:v>49.403799999999997</c:v>
                </c:pt>
                <c:pt idx="81">
                  <c:v>49.078899999999997</c:v>
                </c:pt>
                <c:pt idx="82">
                  <c:v>49.053600000000003</c:v>
                </c:pt>
                <c:pt idx="83">
                  <c:v>48.924900000000001</c:v>
                </c:pt>
                <c:pt idx="84">
                  <c:v>48.843600000000002</c:v>
                </c:pt>
                <c:pt idx="85">
                  <c:v>49.325600000000001</c:v>
                </c:pt>
                <c:pt idx="86">
                  <c:v>49.563800000000001</c:v>
                </c:pt>
                <c:pt idx="87">
                  <c:v>49.820900000000002</c:v>
                </c:pt>
                <c:pt idx="88">
                  <c:v>49.505499999999998</c:v>
                </c:pt>
                <c:pt idx="89">
                  <c:v>49.300400000000003</c:v>
                </c:pt>
                <c:pt idx="90">
                  <c:v>49.345100000000002</c:v>
                </c:pt>
                <c:pt idx="91">
                  <c:v>49.969099999999997</c:v>
                </c:pt>
                <c:pt idx="92">
                  <c:v>49.616799999999998</c:v>
                </c:pt>
                <c:pt idx="93">
                  <c:v>49.4298</c:v>
                </c:pt>
                <c:pt idx="94">
                  <c:v>49.122500000000002</c:v>
                </c:pt>
                <c:pt idx="95">
                  <c:v>48.712299999999999</c:v>
                </c:pt>
                <c:pt idx="96">
                  <c:v>48.637999999999998</c:v>
                </c:pt>
                <c:pt idx="97">
                  <c:v>47.984099999999998</c:v>
                </c:pt>
                <c:pt idx="98">
                  <c:v>48.496400000000001</c:v>
                </c:pt>
                <c:pt idx="99">
                  <c:v>49.639299999999999</c:v>
                </c:pt>
                <c:pt idx="100">
                  <c:v>48.808999999999997</c:v>
                </c:pt>
                <c:pt idx="101">
                  <c:v>49.164000000000001</c:v>
                </c:pt>
                <c:pt idx="102">
                  <c:v>47.155700000000003</c:v>
                </c:pt>
                <c:pt idx="103">
                  <c:v>47.218400000000003</c:v>
                </c:pt>
                <c:pt idx="104">
                  <c:v>46.956400000000002</c:v>
                </c:pt>
                <c:pt idx="105">
                  <c:v>46.709200000000003</c:v>
                </c:pt>
                <c:pt idx="106">
                  <c:v>46.569000000000003</c:v>
                </c:pt>
                <c:pt idx="107">
                  <c:v>46.331200000000003</c:v>
                </c:pt>
                <c:pt idx="108">
                  <c:v>46.2759</c:v>
                </c:pt>
                <c:pt idx="109">
                  <c:v>46.451300000000003</c:v>
                </c:pt>
                <c:pt idx="110">
                  <c:v>46.454900000000002</c:v>
                </c:pt>
                <c:pt idx="111">
                  <c:v>46.763399999999997</c:v>
                </c:pt>
                <c:pt idx="112">
                  <c:v>46.7639</c:v>
                </c:pt>
                <c:pt idx="113">
                  <c:v>46.4313</c:v>
                </c:pt>
                <c:pt idx="114">
                  <c:v>46.853299999999997</c:v>
                </c:pt>
                <c:pt idx="115">
                  <c:v>46.7849</c:v>
                </c:pt>
                <c:pt idx="116">
                  <c:v>46.582799999999999</c:v>
                </c:pt>
                <c:pt idx="117">
                  <c:v>46.213099999999997</c:v>
                </c:pt>
                <c:pt idx="118">
                  <c:v>46.345599999999997</c:v>
                </c:pt>
                <c:pt idx="119">
                  <c:v>46.2684</c:v>
                </c:pt>
                <c:pt idx="120">
                  <c:v>46.003700000000002</c:v>
                </c:pt>
                <c:pt idx="121">
                  <c:v>45.939300000000003</c:v>
                </c:pt>
                <c:pt idx="122">
                  <c:v>46.014600000000002</c:v>
                </c:pt>
                <c:pt idx="123">
                  <c:v>46.570900000000002</c:v>
                </c:pt>
                <c:pt idx="124">
                  <c:v>46.974499999999999</c:v>
                </c:pt>
                <c:pt idx="125">
                  <c:v>46.754199999999997</c:v>
                </c:pt>
                <c:pt idx="126">
                  <c:v>46.717799999999997</c:v>
                </c:pt>
                <c:pt idx="127">
                  <c:v>46.692900000000002</c:v>
                </c:pt>
                <c:pt idx="128">
                  <c:v>46.700200000000002</c:v>
                </c:pt>
                <c:pt idx="129">
                  <c:v>46.552700000000002</c:v>
                </c:pt>
                <c:pt idx="130">
                  <c:v>46.358199999999997</c:v>
                </c:pt>
                <c:pt idx="131">
                  <c:v>46.4176</c:v>
                </c:pt>
                <c:pt idx="132">
                  <c:v>46.537500000000001</c:v>
                </c:pt>
                <c:pt idx="133">
                  <c:v>46.490299999999998</c:v>
                </c:pt>
                <c:pt idx="134">
                  <c:v>46.796799999999998</c:v>
                </c:pt>
                <c:pt idx="135">
                  <c:v>46.911099999999998</c:v>
                </c:pt>
                <c:pt idx="136">
                  <c:v>46.9985</c:v>
                </c:pt>
                <c:pt idx="137">
                  <c:v>46.994199999999999</c:v>
                </c:pt>
                <c:pt idx="138">
                  <c:v>47.167099999999998</c:v>
                </c:pt>
                <c:pt idx="139">
                  <c:v>47.257300000000001</c:v>
                </c:pt>
                <c:pt idx="140">
                  <c:v>46.819499999999998</c:v>
                </c:pt>
                <c:pt idx="141">
                  <c:v>47.074300000000001</c:v>
                </c:pt>
                <c:pt idx="142">
                  <c:v>47.747599999999998</c:v>
                </c:pt>
                <c:pt idx="143">
                  <c:v>47.405700000000003</c:v>
                </c:pt>
                <c:pt idx="144">
                  <c:v>47.496099999999998</c:v>
                </c:pt>
                <c:pt idx="145">
                  <c:v>47.317500000000003</c:v>
                </c:pt>
                <c:pt idx="146">
                  <c:v>47.428699999999999</c:v>
                </c:pt>
                <c:pt idx="147">
                  <c:v>47.348199999999999</c:v>
                </c:pt>
                <c:pt idx="148">
                  <c:v>47.264200000000002</c:v>
                </c:pt>
                <c:pt idx="149">
                  <c:v>46.946599999999997</c:v>
                </c:pt>
                <c:pt idx="150">
                  <c:v>47.0351</c:v>
                </c:pt>
                <c:pt idx="151">
                  <c:v>47.1205</c:v>
                </c:pt>
                <c:pt idx="152">
                  <c:v>47.169400000000003</c:v>
                </c:pt>
                <c:pt idx="153">
                  <c:v>47.101799999999997</c:v>
                </c:pt>
                <c:pt idx="154">
                  <c:v>46.748899999999999</c:v>
                </c:pt>
                <c:pt idx="155">
                  <c:v>46.4313</c:v>
                </c:pt>
                <c:pt idx="156">
                  <c:v>46.386800000000001</c:v>
                </c:pt>
                <c:pt idx="157">
                  <c:v>46.552199999999999</c:v>
                </c:pt>
                <c:pt idx="158">
                  <c:v>47.037100000000002</c:v>
                </c:pt>
                <c:pt idx="159">
                  <c:v>46.511299999999999</c:v>
                </c:pt>
                <c:pt idx="160">
                  <c:v>46.564</c:v>
                </c:pt>
                <c:pt idx="161">
                  <c:v>46.658900000000003</c:v>
                </c:pt>
                <c:pt idx="162">
                  <c:v>46.5426</c:v>
                </c:pt>
                <c:pt idx="163">
                  <c:v>46.635100000000001</c:v>
                </c:pt>
                <c:pt idx="164">
                  <c:v>46.597900000000003</c:v>
                </c:pt>
                <c:pt idx="165">
                  <c:v>46.754600000000003</c:v>
                </c:pt>
                <c:pt idx="166">
                  <c:v>47.084800000000001</c:v>
                </c:pt>
                <c:pt idx="167">
                  <c:v>47.136400000000002</c:v>
                </c:pt>
                <c:pt idx="168">
                  <c:v>47.552599999999998</c:v>
                </c:pt>
                <c:pt idx="169">
                  <c:v>47.779600000000002</c:v>
                </c:pt>
                <c:pt idx="170">
                  <c:v>47.026800000000001</c:v>
                </c:pt>
                <c:pt idx="171">
                  <c:v>47.3142</c:v>
                </c:pt>
                <c:pt idx="172">
                  <c:v>47.384</c:v>
                </c:pt>
                <c:pt idx="173">
                  <c:v>46.775199999999998</c:v>
                </c:pt>
                <c:pt idx="174">
                  <c:v>46.908099999999997</c:v>
                </c:pt>
                <c:pt idx="175">
                  <c:v>47.281500000000001</c:v>
                </c:pt>
                <c:pt idx="176">
                  <c:v>47.267200000000003</c:v>
                </c:pt>
                <c:pt idx="177">
                  <c:v>47.4512</c:v>
                </c:pt>
                <c:pt idx="178">
                  <c:v>47.728900000000003</c:v>
                </c:pt>
                <c:pt idx="179">
                  <c:v>47.583399999999997</c:v>
                </c:pt>
                <c:pt idx="180">
                  <c:v>48.409799999999997</c:v>
                </c:pt>
                <c:pt idx="181">
                  <c:v>47.9101</c:v>
                </c:pt>
                <c:pt idx="182">
                  <c:v>48.1569</c:v>
                </c:pt>
                <c:pt idx="183">
                  <c:v>49.629300000000001</c:v>
                </c:pt>
                <c:pt idx="184">
                  <c:v>48.193199999999997</c:v>
                </c:pt>
                <c:pt idx="185">
                  <c:v>44.941800000000001</c:v>
                </c:pt>
                <c:pt idx="186">
                  <c:v>44.433199999999999</c:v>
                </c:pt>
                <c:pt idx="187">
                  <c:v>44.290199999999999</c:v>
                </c:pt>
                <c:pt idx="188">
                  <c:v>44.3401</c:v>
                </c:pt>
                <c:pt idx="189">
                  <c:v>44.292400000000001</c:v>
                </c:pt>
                <c:pt idx="190">
                  <c:v>44.034999999999997</c:v>
                </c:pt>
                <c:pt idx="191">
                  <c:v>44.116900000000001</c:v>
                </c:pt>
                <c:pt idx="192">
                  <c:v>44.303899999999999</c:v>
                </c:pt>
                <c:pt idx="193">
                  <c:v>44.113799999999998</c:v>
                </c:pt>
                <c:pt idx="194">
                  <c:v>44.195999999999998</c:v>
                </c:pt>
                <c:pt idx="195">
                  <c:v>44.1096</c:v>
                </c:pt>
                <c:pt idx="196">
                  <c:v>44.103900000000003</c:v>
                </c:pt>
                <c:pt idx="197">
                  <c:v>44.118499999999997</c:v>
                </c:pt>
                <c:pt idx="198">
                  <c:v>44.2485</c:v>
                </c:pt>
                <c:pt idx="199">
                  <c:v>44.4373</c:v>
                </c:pt>
                <c:pt idx="200">
                  <c:v>44.286299999999997</c:v>
                </c:pt>
                <c:pt idx="201">
                  <c:v>44.793700000000001</c:v>
                </c:pt>
                <c:pt idx="202">
                  <c:v>44.850999999999999</c:v>
                </c:pt>
                <c:pt idx="203">
                  <c:v>44.866500000000002</c:v>
                </c:pt>
                <c:pt idx="204">
                  <c:v>44.791499999999999</c:v>
                </c:pt>
                <c:pt idx="205">
                  <c:v>44.548099999999998</c:v>
                </c:pt>
                <c:pt idx="206">
                  <c:v>44.361699999999999</c:v>
                </c:pt>
                <c:pt idx="207">
                  <c:v>43.898000000000003</c:v>
                </c:pt>
                <c:pt idx="208">
                  <c:v>44.212499999999999</c:v>
                </c:pt>
                <c:pt idx="209">
                  <c:v>44.009099999999997</c:v>
                </c:pt>
                <c:pt idx="210">
                  <c:v>43.6569</c:v>
                </c:pt>
                <c:pt idx="211">
                  <c:v>43.977499999999999</c:v>
                </c:pt>
                <c:pt idx="212">
                  <c:v>43.702300000000001</c:v>
                </c:pt>
                <c:pt idx="213">
                  <c:v>44.093600000000002</c:v>
                </c:pt>
                <c:pt idx="214">
                  <c:v>44.330199999999998</c:v>
                </c:pt>
                <c:pt idx="215">
                  <c:v>44.484499999999997</c:v>
                </c:pt>
                <c:pt idx="216">
                  <c:v>44.747</c:v>
                </c:pt>
                <c:pt idx="217">
                  <c:v>44.629899999999999</c:v>
                </c:pt>
                <c:pt idx="218">
                  <c:v>44.988500000000002</c:v>
                </c:pt>
                <c:pt idx="219">
                  <c:v>45.081000000000003</c:v>
                </c:pt>
                <c:pt idx="220">
                  <c:v>45.317500000000003</c:v>
                </c:pt>
                <c:pt idx="221">
                  <c:v>45.453499999999998</c:v>
                </c:pt>
                <c:pt idx="222">
                  <c:v>45.351999999999997</c:v>
                </c:pt>
                <c:pt idx="223">
                  <c:v>45.234400000000001</c:v>
                </c:pt>
                <c:pt idx="224">
                  <c:v>45.083500000000001</c:v>
                </c:pt>
                <c:pt idx="225">
                  <c:v>44.850700000000003</c:v>
                </c:pt>
                <c:pt idx="226">
                  <c:v>45.066200000000002</c:v>
                </c:pt>
                <c:pt idx="227">
                  <c:v>44.894500000000001</c:v>
                </c:pt>
                <c:pt idx="228">
                  <c:v>44.838200000000001</c:v>
                </c:pt>
                <c:pt idx="229">
                  <c:v>45.127200000000002</c:v>
                </c:pt>
                <c:pt idx="230">
                  <c:v>45.469700000000003</c:v>
                </c:pt>
                <c:pt idx="231">
                  <c:v>45.3371</c:v>
                </c:pt>
                <c:pt idx="232">
                  <c:v>45.505499999999998</c:v>
                </c:pt>
                <c:pt idx="233">
                  <c:v>45.148800000000001</c:v>
                </c:pt>
                <c:pt idx="234">
                  <c:v>45.168100000000003</c:v>
                </c:pt>
                <c:pt idx="235">
                  <c:v>45.2577</c:v>
                </c:pt>
                <c:pt idx="236">
                  <c:v>44.926099999999998</c:v>
                </c:pt>
                <c:pt idx="237">
                  <c:v>45.283900000000003</c:v>
                </c:pt>
                <c:pt idx="238">
                  <c:v>45.424199999999999</c:v>
                </c:pt>
                <c:pt idx="239">
                  <c:v>45.299900000000001</c:v>
                </c:pt>
                <c:pt idx="240">
                  <c:v>45.087200000000003</c:v>
                </c:pt>
                <c:pt idx="241">
                  <c:v>44.9298</c:v>
                </c:pt>
                <c:pt idx="242">
                  <c:v>44.792499999999997</c:v>
                </c:pt>
                <c:pt idx="243">
                  <c:v>44.573999999999998</c:v>
                </c:pt>
                <c:pt idx="244">
                  <c:v>44.844200000000001</c:v>
                </c:pt>
                <c:pt idx="245">
                  <c:v>44.520499999999998</c:v>
                </c:pt>
                <c:pt idx="246">
                  <c:v>44.655799999999999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4A-4784-A4BC-5AB47EBA4567}"/>
            </c:ext>
          </c:extLst>
        </c:ser>
        <c:ser>
          <c:idx val="1"/>
          <c:order val="1"/>
          <c:tx>
            <c:v>Прогноз</c:v>
          </c:tx>
          <c:val>
            <c:numRef>
              <c:f>'1 - 2 Задания'!$F$2:$F$248</c:f>
              <c:numCache>
                <c:formatCode>General</c:formatCode>
                <c:ptCount val="247"/>
                <c:pt idx="0">
                  <c:v>0</c:v>
                </c:pt>
                <c:pt idx="1">
                  <c:v>0</c:v>
                </c:pt>
                <c:pt idx="2" formatCode="#,##0.0000">
                  <c:v>48.846733333333333</c:v>
                </c:pt>
                <c:pt idx="3" formatCode="#,##0.0000">
                  <c:v>48.737133333333333</c:v>
                </c:pt>
                <c:pt idx="4" formatCode="#,##0.0000">
                  <c:v>48.561399999999999</c:v>
                </c:pt>
                <c:pt idx="5" formatCode="#,##0.0000">
                  <c:v>48.480766666666661</c:v>
                </c:pt>
                <c:pt idx="6" formatCode="#,##0.0000">
                  <c:v>48.392133333333334</c:v>
                </c:pt>
                <c:pt idx="7" formatCode="#,##0.0000">
                  <c:v>48.199366666666663</c:v>
                </c:pt>
                <c:pt idx="8" formatCode="#,##0.0000">
                  <c:v>48.191800000000001</c:v>
                </c:pt>
                <c:pt idx="9" formatCode="#,##0.0000">
                  <c:v>48.094999999999999</c:v>
                </c:pt>
                <c:pt idx="10" formatCode="#,##0.0000">
                  <c:v>48.054833333333335</c:v>
                </c:pt>
                <c:pt idx="11" formatCode="#,##0.0000">
                  <c:v>47.829999999999991</c:v>
                </c:pt>
                <c:pt idx="12" formatCode="#,##0.0000">
                  <c:v>47.800666666666665</c:v>
                </c:pt>
                <c:pt idx="13" formatCode="#,##0.0000">
                  <c:v>47.826300000000003</c:v>
                </c:pt>
                <c:pt idx="14" formatCode="#,##0.0000">
                  <c:v>47.904766666666667</c:v>
                </c:pt>
                <c:pt idx="15" formatCode="#,##0.0000">
                  <c:v>47.852966666666667</c:v>
                </c:pt>
                <c:pt idx="16" formatCode="#,##0.0000">
                  <c:v>48.002133333333326</c:v>
                </c:pt>
                <c:pt idx="17" formatCode="#,##0.0000">
                  <c:v>48.116499999999995</c:v>
                </c:pt>
                <c:pt idx="18" formatCode="#,##0.0000">
                  <c:v>48.428166666666669</c:v>
                </c:pt>
                <c:pt idx="19" formatCode="#,##0.0000">
                  <c:v>48.663566666666668</c:v>
                </c:pt>
                <c:pt idx="20" formatCode="#,##0.0000">
                  <c:v>48.905366666666659</c:v>
                </c:pt>
                <c:pt idx="21" formatCode="#,##0.0000">
                  <c:v>48.872366666666665</c:v>
                </c:pt>
                <c:pt idx="22" formatCode="#,##0.0000">
                  <c:v>48.814066666666669</c:v>
                </c:pt>
                <c:pt idx="23" formatCode="#,##0.0000">
                  <c:v>48.628533333333337</c:v>
                </c:pt>
                <c:pt idx="24" formatCode="#,##0.0000">
                  <c:v>48.512766666666664</c:v>
                </c:pt>
                <c:pt idx="25" formatCode="#,##0.0000">
                  <c:v>48.339866666666666</c:v>
                </c:pt>
                <c:pt idx="26" formatCode="#,##0.0000">
                  <c:v>48.073700000000002</c:v>
                </c:pt>
                <c:pt idx="27" formatCode="#,##0.0000">
                  <c:v>47.808366666666672</c:v>
                </c:pt>
                <c:pt idx="28" formatCode="#,##0.0000">
                  <c:v>47.615866666666669</c:v>
                </c:pt>
                <c:pt idx="29" formatCode="#,##0.0000">
                  <c:v>47.708199999999998</c:v>
                </c:pt>
                <c:pt idx="30" formatCode="#,##0.0000">
                  <c:v>47.983266666666673</c:v>
                </c:pt>
                <c:pt idx="31" formatCode="#,##0.0000">
                  <c:v>48.079833333333333</c:v>
                </c:pt>
                <c:pt idx="32" formatCode="#,##0.0000">
                  <c:v>48.31903333333333</c:v>
                </c:pt>
                <c:pt idx="33" formatCode="#,##0.0000">
                  <c:v>48.537066666666668</c:v>
                </c:pt>
                <c:pt idx="34" formatCode="#,##0.0000">
                  <c:v>48.791033333333331</c:v>
                </c:pt>
                <c:pt idx="35" formatCode="#,##0.0000">
                  <c:v>48.784466666666667</c:v>
                </c:pt>
                <c:pt idx="36" formatCode="#,##0.0000">
                  <c:v>48.597999999999992</c:v>
                </c:pt>
                <c:pt idx="37" formatCode="#,##0.0000">
                  <c:v>48.422266666666665</c:v>
                </c:pt>
                <c:pt idx="38" formatCode="#,##0.0000">
                  <c:v>48.233133333333335</c:v>
                </c:pt>
                <c:pt idx="39" formatCode="#,##0.0000">
                  <c:v>47.986266666666666</c:v>
                </c:pt>
                <c:pt idx="40" formatCode="#,##0.0000">
                  <c:v>47.720300000000002</c:v>
                </c:pt>
                <c:pt idx="41" formatCode="#,##0.0000">
                  <c:v>47.373033333333332</c:v>
                </c:pt>
                <c:pt idx="42" formatCode="#,##0.0000">
                  <c:v>46.971800000000002</c:v>
                </c:pt>
                <c:pt idx="43" formatCode="#,##0.0000">
                  <c:v>46.700799999999994</c:v>
                </c:pt>
                <c:pt idx="44" formatCode="#,##0.0000">
                  <c:v>46.620766666666668</c:v>
                </c:pt>
                <c:pt idx="45" formatCode="#,##0.0000">
                  <c:v>46.507300000000008</c:v>
                </c:pt>
                <c:pt idx="46" formatCode="#,##0.0000">
                  <c:v>46.441833333333328</c:v>
                </c:pt>
                <c:pt idx="47" formatCode="#,##0.0000">
                  <c:v>46.361333333333334</c:v>
                </c:pt>
                <c:pt idx="48" formatCode="#,##0.0000">
                  <c:v>46.400700000000001</c:v>
                </c:pt>
                <c:pt idx="49" formatCode="#,##0.0000">
                  <c:v>46.377333333333333</c:v>
                </c:pt>
                <c:pt idx="50" formatCode="#,##0.0000">
                  <c:v>46.480033333333331</c:v>
                </c:pt>
                <c:pt idx="51" formatCode="#,##0.0000">
                  <c:v>46.678466666666672</c:v>
                </c:pt>
                <c:pt idx="52" formatCode="#,##0.0000">
                  <c:v>46.803666666666665</c:v>
                </c:pt>
                <c:pt idx="53" formatCode="#,##0.0000">
                  <c:v>46.777966666666664</c:v>
                </c:pt>
                <c:pt idx="54" formatCode="#,##0.0000">
                  <c:v>46.784399999999998</c:v>
                </c:pt>
                <c:pt idx="55" formatCode="#,##0.0000">
                  <c:v>46.848333333333329</c:v>
                </c:pt>
                <c:pt idx="56" formatCode="#,##0.0000">
                  <c:v>47.056699999999999</c:v>
                </c:pt>
                <c:pt idx="57" formatCode="#,##0.0000">
                  <c:v>47.104266666666661</c:v>
                </c:pt>
                <c:pt idx="58" formatCode="#,##0.0000">
                  <c:v>47.099600000000002</c:v>
                </c:pt>
                <c:pt idx="59" formatCode="#,##0.0000">
                  <c:v>47.049866666666667</c:v>
                </c:pt>
                <c:pt idx="60" formatCode="#,##0.0000">
                  <c:v>47.063899999999997</c:v>
                </c:pt>
                <c:pt idx="61" formatCode="#,##0.0000">
                  <c:v>47.025333333333329</c:v>
                </c:pt>
                <c:pt idx="62" formatCode="#,##0.0000">
                  <c:v>46.913466666666665</c:v>
                </c:pt>
                <c:pt idx="63" formatCode="#,##0.0000">
                  <c:v>46.843633333333337</c:v>
                </c:pt>
                <c:pt idx="64" formatCode="#,##0.0000">
                  <c:v>47.00383333333334</c:v>
                </c:pt>
                <c:pt idx="65" formatCode="#,##0.0000">
                  <c:v>47.170333333333332</c:v>
                </c:pt>
                <c:pt idx="66" formatCode="#,##0.0000">
                  <c:v>47.426899999999996</c:v>
                </c:pt>
                <c:pt idx="67" formatCode="#,##0.0000">
                  <c:v>47.56539999999999</c:v>
                </c:pt>
                <c:pt idx="68" formatCode="#,##0.0000">
                  <c:v>47.6721</c:v>
                </c:pt>
                <c:pt idx="69" formatCode="#,##0.0000">
                  <c:v>47.847233333333328</c:v>
                </c:pt>
                <c:pt idx="70" formatCode="#,##0.0000">
                  <c:v>48.056633333333338</c:v>
                </c:pt>
                <c:pt idx="71" formatCode="#,##0.0000">
                  <c:v>48.270699999999998</c:v>
                </c:pt>
                <c:pt idx="72" formatCode="#,##0.0000">
                  <c:v>48.41663333333333</c:v>
                </c:pt>
                <c:pt idx="73" formatCode="#,##0.0000">
                  <c:v>48.572133333333333</c:v>
                </c:pt>
                <c:pt idx="74" formatCode="#,##0.0000">
                  <c:v>48.766866666666665</c:v>
                </c:pt>
                <c:pt idx="75" formatCode="#,##0.0000">
                  <c:v>48.981099999999998</c:v>
                </c:pt>
                <c:pt idx="76" formatCode="#,##0.0000">
                  <c:v>49.136533333333325</c:v>
                </c:pt>
                <c:pt idx="77" formatCode="#,##0.0000">
                  <c:v>49.356633333333328</c:v>
                </c:pt>
                <c:pt idx="78" formatCode="#,##0.0000">
                  <c:v>49.562533333333334</c:v>
                </c:pt>
                <c:pt idx="79" formatCode="#,##0.0000">
                  <c:v>49.694333333333333</c:v>
                </c:pt>
                <c:pt idx="80" formatCode="#,##0.0000">
                  <c:v>49.643366666666658</c:v>
                </c:pt>
                <c:pt idx="81" formatCode="#,##0.0000">
                  <c:v>49.391066666666667</c:v>
                </c:pt>
                <c:pt idx="82" formatCode="#,##0.0000">
                  <c:v>49.178766666666661</c:v>
                </c:pt>
                <c:pt idx="83" formatCode="#,##0.0000">
                  <c:v>49.019133333333336</c:v>
                </c:pt>
                <c:pt idx="84" formatCode="#,##0.0000">
                  <c:v>48.9407</c:v>
                </c:pt>
                <c:pt idx="85" formatCode="#,##0.0000">
                  <c:v>49.031366666666663</c:v>
                </c:pt>
                <c:pt idx="86" formatCode="#,##0.0000">
                  <c:v>49.244333333333337</c:v>
                </c:pt>
                <c:pt idx="87" formatCode="#,##0.0000">
                  <c:v>49.570099999999996</c:v>
                </c:pt>
                <c:pt idx="88" formatCode="#,##0.0000">
                  <c:v>49.630066666666664</c:v>
                </c:pt>
                <c:pt idx="89" formatCode="#,##0.0000">
                  <c:v>49.54226666666667</c:v>
                </c:pt>
                <c:pt idx="90" formatCode="#,##0.0000">
                  <c:v>49.38366666666667</c:v>
                </c:pt>
                <c:pt idx="91" formatCode="#,##0.0000">
                  <c:v>49.538199999999996</c:v>
                </c:pt>
                <c:pt idx="92" formatCode="#,##0.0000">
                  <c:v>49.643666666666661</c:v>
                </c:pt>
                <c:pt idx="93" formatCode="#,##0.0000">
                  <c:v>49.671899999999994</c:v>
                </c:pt>
                <c:pt idx="94" formatCode="#,##0.0000">
                  <c:v>49.389700000000005</c:v>
                </c:pt>
                <c:pt idx="95" formatCode="#,##0.0000">
                  <c:v>49.088200000000001</c:v>
                </c:pt>
                <c:pt idx="96" formatCode="#,##0.0000">
                  <c:v>48.824266666666666</c:v>
                </c:pt>
                <c:pt idx="97" formatCode="#,##0.0000">
                  <c:v>48.444800000000008</c:v>
                </c:pt>
                <c:pt idx="98" formatCode="#,##0.0000">
                  <c:v>48.372833333333325</c:v>
                </c:pt>
                <c:pt idx="99" formatCode="#,##0.0000">
                  <c:v>48.706600000000002</c:v>
                </c:pt>
                <c:pt idx="100" formatCode="#,##0.0000">
                  <c:v>48.981566666666673</c:v>
                </c:pt>
                <c:pt idx="101" formatCode="#,##0.0000">
                  <c:v>49.204100000000004</c:v>
                </c:pt>
                <c:pt idx="102" formatCode="#,##0.0000">
                  <c:v>48.376233333333339</c:v>
                </c:pt>
                <c:pt idx="103" formatCode="#,##0.0000">
                  <c:v>47.846033333333338</c:v>
                </c:pt>
                <c:pt idx="104" formatCode="#,##0.0000">
                  <c:v>47.110166666666665</c:v>
                </c:pt>
                <c:pt idx="105" formatCode="#,##0.0000">
                  <c:v>46.961333333333336</c:v>
                </c:pt>
                <c:pt idx="106" formatCode="#,##0.0000">
                  <c:v>46.744866666666667</c:v>
                </c:pt>
                <c:pt idx="107" formatCode="#,##0.0000">
                  <c:v>46.536466666666662</c:v>
                </c:pt>
                <c:pt idx="108" formatCode="#,##0.0000">
                  <c:v>46.392033333333337</c:v>
                </c:pt>
                <c:pt idx="109" formatCode="#,##0.0000">
                  <c:v>46.352800000000002</c:v>
                </c:pt>
                <c:pt idx="110" formatCode="#,##0.0000">
                  <c:v>46.39403333333334</c:v>
                </c:pt>
                <c:pt idx="111" formatCode="#,##0.0000">
                  <c:v>46.556533333333334</c:v>
                </c:pt>
                <c:pt idx="112" formatCode="#,##0.0000">
                  <c:v>46.660733333333333</c:v>
                </c:pt>
                <c:pt idx="113" formatCode="#,##0.0000">
                  <c:v>46.652866666666661</c:v>
                </c:pt>
                <c:pt idx="114" formatCode="#,##0.0000">
                  <c:v>46.682833333333328</c:v>
                </c:pt>
                <c:pt idx="115" formatCode="#,##0.0000">
                  <c:v>46.689833333333333</c:v>
                </c:pt>
                <c:pt idx="116" formatCode="#,##0.0000">
                  <c:v>46.740333333333332</c:v>
                </c:pt>
                <c:pt idx="117" formatCode="#,##0.0000">
                  <c:v>46.526933333333339</c:v>
                </c:pt>
                <c:pt idx="118" formatCode="#,##0.0000">
                  <c:v>46.380499999999991</c:v>
                </c:pt>
                <c:pt idx="119" formatCode="#,##0.0000">
                  <c:v>46.275699999999993</c:v>
                </c:pt>
                <c:pt idx="120" formatCode="#,##0.0000">
                  <c:v>46.205900000000007</c:v>
                </c:pt>
                <c:pt idx="121" formatCode="#,##0.0000">
                  <c:v>46.070466666666668</c:v>
                </c:pt>
                <c:pt idx="122" formatCode="#,##0.0000">
                  <c:v>45.985866666666674</c:v>
                </c:pt>
                <c:pt idx="123" formatCode="#,##0.0000">
                  <c:v>46.174933333333335</c:v>
                </c:pt>
                <c:pt idx="124" formatCode="#,##0.0000">
                  <c:v>46.52</c:v>
                </c:pt>
                <c:pt idx="125" formatCode="#,##0.0000">
                  <c:v>46.766533333333335</c:v>
                </c:pt>
                <c:pt idx="126" formatCode="#,##0.0000">
                  <c:v>46.815500000000007</c:v>
                </c:pt>
                <c:pt idx="127" formatCode="#,##0.0000">
                  <c:v>46.72163333333333</c:v>
                </c:pt>
                <c:pt idx="128" formatCode="#,##0.0000">
                  <c:v>46.703633333333329</c:v>
                </c:pt>
                <c:pt idx="129" formatCode="#,##0.0000">
                  <c:v>46.648600000000009</c:v>
                </c:pt>
                <c:pt idx="130" formatCode="#,##0.0000">
                  <c:v>46.537033333333341</c:v>
                </c:pt>
                <c:pt idx="131" formatCode="#,##0.0000">
                  <c:v>46.442833333333333</c:v>
                </c:pt>
                <c:pt idx="132" formatCode="#,##0.0000">
                  <c:v>46.437766666666668</c:v>
                </c:pt>
                <c:pt idx="133" formatCode="#,##0.0000">
                  <c:v>46.4818</c:v>
                </c:pt>
                <c:pt idx="134" formatCode="#,##0.0000">
                  <c:v>46.608200000000004</c:v>
                </c:pt>
                <c:pt idx="135" formatCode="#,##0.0000">
                  <c:v>46.732733333333329</c:v>
                </c:pt>
                <c:pt idx="136" formatCode="#,##0.0000">
                  <c:v>46.902133333333332</c:v>
                </c:pt>
                <c:pt idx="137" formatCode="#,##0.0000">
                  <c:v>46.967933333333328</c:v>
                </c:pt>
                <c:pt idx="138" formatCode="#,##0.0000">
                  <c:v>47.053266666666666</c:v>
                </c:pt>
                <c:pt idx="139" formatCode="#,##0.0000">
                  <c:v>47.139533333333333</c:v>
                </c:pt>
                <c:pt idx="140" formatCode="#,##0.0000">
                  <c:v>47.081299999999999</c:v>
                </c:pt>
                <c:pt idx="141" formatCode="#,##0.0000">
                  <c:v>47.050366666666662</c:v>
                </c:pt>
                <c:pt idx="142" formatCode="#,##0.0000">
                  <c:v>47.213799999999999</c:v>
                </c:pt>
                <c:pt idx="143" formatCode="#,##0.0000">
                  <c:v>47.409199999999998</c:v>
                </c:pt>
                <c:pt idx="144" formatCode="#,##0.0000">
                  <c:v>47.549800000000005</c:v>
                </c:pt>
                <c:pt idx="145" formatCode="#,##0.0000">
                  <c:v>47.406433333333332</c:v>
                </c:pt>
                <c:pt idx="146" formatCode="#,##0.0000">
                  <c:v>47.414099999999998</c:v>
                </c:pt>
                <c:pt idx="147" formatCode="#,##0.0000">
                  <c:v>47.364800000000002</c:v>
                </c:pt>
                <c:pt idx="148" formatCode="#,##0.0000">
                  <c:v>47.347033333333336</c:v>
                </c:pt>
                <c:pt idx="149" formatCode="#,##0.0000">
                  <c:v>47.18633333333333</c:v>
                </c:pt>
                <c:pt idx="150" formatCode="#,##0.0000">
                  <c:v>47.081966666666666</c:v>
                </c:pt>
                <c:pt idx="151" formatCode="#,##0.0000">
                  <c:v>47.034066666666661</c:v>
                </c:pt>
                <c:pt idx="152" formatCode="#,##0.0000">
                  <c:v>47.108333333333327</c:v>
                </c:pt>
                <c:pt idx="153" formatCode="#,##0.0000">
                  <c:v>47.130566666666674</c:v>
                </c:pt>
                <c:pt idx="154" formatCode="#,##0.0000">
                  <c:v>47.006699999999995</c:v>
                </c:pt>
                <c:pt idx="155" formatCode="#,##0.0000">
                  <c:v>46.760666666666658</c:v>
                </c:pt>
                <c:pt idx="156" formatCode="#,##0.0000">
                  <c:v>46.522333333333336</c:v>
                </c:pt>
                <c:pt idx="157" formatCode="#,##0.0000">
                  <c:v>46.45676666666666</c:v>
                </c:pt>
                <c:pt idx="158" formatCode="#,##0.0000">
                  <c:v>46.658700000000003</c:v>
                </c:pt>
                <c:pt idx="159" formatCode="#,##0.0000">
                  <c:v>46.700200000000002</c:v>
                </c:pt>
                <c:pt idx="160" formatCode="#,##0.0000">
                  <c:v>46.704133333333338</c:v>
                </c:pt>
                <c:pt idx="161" formatCode="#,##0.0000">
                  <c:v>46.578066666666665</c:v>
                </c:pt>
                <c:pt idx="162" formatCode="#,##0.0000">
                  <c:v>46.588500000000003</c:v>
                </c:pt>
                <c:pt idx="163" formatCode="#,##0.0000">
                  <c:v>46.612200000000001</c:v>
                </c:pt>
                <c:pt idx="164" formatCode="#,##0.0000">
                  <c:v>46.591866666666668</c:v>
                </c:pt>
                <c:pt idx="165" formatCode="#,##0.0000">
                  <c:v>46.662533333333336</c:v>
                </c:pt>
                <c:pt idx="166" formatCode="#,##0.0000">
                  <c:v>46.812433333333331</c:v>
                </c:pt>
                <c:pt idx="167" formatCode="#,##0.0000">
                  <c:v>46.991933333333343</c:v>
                </c:pt>
                <c:pt idx="168" formatCode="#,##0.0000">
                  <c:v>47.257933333333334</c:v>
                </c:pt>
                <c:pt idx="169" formatCode="#,##0.0000">
                  <c:v>47.489533333333327</c:v>
                </c:pt>
                <c:pt idx="170" formatCode="#,##0.0000">
                  <c:v>47.453000000000003</c:v>
                </c:pt>
                <c:pt idx="171" formatCode="#,##0.0000">
                  <c:v>47.373533333333334</c:v>
                </c:pt>
                <c:pt idx="172" formatCode="#,##0.0000">
                  <c:v>47.241666666666674</c:v>
                </c:pt>
                <c:pt idx="173" formatCode="#,##0.0000">
                  <c:v>47.157800000000002</c:v>
                </c:pt>
                <c:pt idx="174" formatCode="#,##0.0000">
                  <c:v>47.022433333333332</c:v>
                </c:pt>
                <c:pt idx="175" formatCode="#,##0.0000">
                  <c:v>46.988266666666668</c:v>
                </c:pt>
                <c:pt idx="176" formatCode="#,##0.0000">
                  <c:v>47.152266666666662</c:v>
                </c:pt>
                <c:pt idx="177" formatCode="#,##0.0000">
                  <c:v>47.333300000000001</c:v>
                </c:pt>
                <c:pt idx="178" formatCode="#,##0.0000">
                  <c:v>47.48243333333334</c:v>
                </c:pt>
                <c:pt idx="179" formatCode="#,##0.0000">
                  <c:v>47.587833333333343</c:v>
                </c:pt>
                <c:pt idx="180" formatCode="#,##0.0000">
                  <c:v>47.907366666666661</c:v>
                </c:pt>
                <c:pt idx="181" formatCode="#,##0.0000">
                  <c:v>47.96776666666667</c:v>
                </c:pt>
                <c:pt idx="182" formatCode="#,##0.0000">
                  <c:v>48.15893333333333</c:v>
                </c:pt>
                <c:pt idx="183" formatCode="#,##0.0000">
                  <c:v>48.565433333333338</c:v>
                </c:pt>
                <c:pt idx="184" formatCode="#,##0.0000">
                  <c:v>48.659799999999997</c:v>
                </c:pt>
                <c:pt idx="185" formatCode="#,##0.0000">
                  <c:v>47.588099999999997</c:v>
                </c:pt>
                <c:pt idx="186" formatCode="#,##0.0000">
                  <c:v>45.856066666666663</c:v>
                </c:pt>
                <c:pt idx="187" formatCode="#,##0.0000">
                  <c:v>44.555066666666669</c:v>
                </c:pt>
                <c:pt idx="188" formatCode="#,##0.0000">
                  <c:v>44.354500000000002</c:v>
                </c:pt>
                <c:pt idx="189" formatCode="#,##0.0000">
                  <c:v>44.307566666666673</c:v>
                </c:pt>
                <c:pt idx="190" formatCode="#,##0.0000">
                  <c:v>44.222499999999997</c:v>
                </c:pt>
                <c:pt idx="191" formatCode="#,##0.0000">
                  <c:v>44.148099999999999</c:v>
                </c:pt>
                <c:pt idx="192" formatCode="#,##0.0000">
                  <c:v>44.151933333333339</c:v>
                </c:pt>
                <c:pt idx="193" formatCode="#,##0.0000">
                  <c:v>44.178200000000004</c:v>
                </c:pt>
                <c:pt idx="194" formatCode="#,##0.0000">
                  <c:v>44.204566666666665</c:v>
                </c:pt>
                <c:pt idx="195" formatCode="#,##0.0000">
                  <c:v>44.139800000000001</c:v>
                </c:pt>
                <c:pt idx="196" formatCode="#,##0.0000">
                  <c:v>44.136500000000005</c:v>
                </c:pt>
                <c:pt idx="197" formatCode="#,##0.0000">
                  <c:v>44.110666666666667</c:v>
                </c:pt>
                <c:pt idx="198" formatCode="#,##0.0000">
                  <c:v>44.156966666666669</c:v>
                </c:pt>
                <c:pt idx="199" formatCode="#,##0.0000">
                  <c:v>44.268099999999997</c:v>
                </c:pt>
                <c:pt idx="200" formatCode="#,##0.0000">
                  <c:v>44.32403333333334</c:v>
                </c:pt>
                <c:pt idx="201" formatCode="#,##0.0000">
                  <c:v>44.505766666666666</c:v>
                </c:pt>
                <c:pt idx="202" formatCode="#,##0.0000">
                  <c:v>44.643666666666661</c:v>
                </c:pt>
                <c:pt idx="203" formatCode="#,##0.0000">
                  <c:v>44.837066666666665</c:v>
                </c:pt>
                <c:pt idx="204" formatCode="#,##0.0000">
                  <c:v>44.836333333333336</c:v>
                </c:pt>
                <c:pt idx="205" formatCode="#,##0.0000">
                  <c:v>44.735366666666664</c:v>
                </c:pt>
                <c:pt idx="206" formatCode="#,##0.0000">
                  <c:v>44.567100000000003</c:v>
                </c:pt>
                <c:pt idx="207" formatCode="#,##0.0000">
                  <c:v>44.26926666666666</c:v>
                </c:pt>
                <c:pt idx="208" formatCode="#,##0.0000">
                  <c:v>44.157400000000003</c:v>
                </c:pt>
                <c:pt idx="209" formatCode="#,##0.0000">
                  <c:v>44.039866666666661</c:v>
                </c:pt>
                <c:pt idx="210" formatCode="#,##0.0000">
                  <c:v>43.959499999999998</c:v>
                </c:pt>
                <c:pt idx="211" formatCode="#,##0.0000">
                  <c:v>43.881166666666665</c:v>
                </c:pt>
                <c:pt idx="212" formatCode="#,##0.0000">
                  <c:v>43.7789</c:v>
                </c:pt>
                <c:pt idx="213" formatCode="#,##0.0000">
                  <c:v>43.924466666666667</c:v>
                </c:pt>
                <c:pt idx="214" formatCode="#,##0.0000">
                  <c:v>44.042033333333336</c:v>
                </c:pt>
                <c:pt idx="215" formatCode="#,##0.0000">
                  <c:v>44.302766666666663</c:v>
                </c:pt>
                <c:pt idx="216" formatCode="#,##0.0000">
                  <c:v>44.52056666666666</c:v>
                </c:pt>
                <c:pt idx="217" formatCode="#,##0.0000">
                  <c:v>44.620466666666665</c:v>
                </c:pt>
                <c:pt idx="218" formatCode="#,##0.0000">
                  <c:v>44.788466666666672</c:v>
                </c:pt>
                <c:pt idx="219" formatCode="#,##0.0000">
                  <c:v>44.899800000000006</c:v>
                </c:pt>
                <c:pt idx="220" formatCode="#,##0.0000">
                  <c:v>45.128999999999998</c:v>
                </c:pt>
                <c:pt idx="221" formatCode="#,##0.0000">
                  <c:v>45.283999999999999</c:v>
                </c:pt>
                <c:pt idx="222" formatCode="#,##0.0000">
                  <c:v>45.374333333333333</c:v>
                </c:pt>
                <c:pt idx="223" formatCode="#,##0.0000">
                  <c:v>45.34663333333333</c:v>
                </c:pt>
                <c:pt idx="224" formatCode="#,##0.0000">
                  <c:v>45.223299999999995</c:v>
                </c:pt>
                <c:pt idx="225" formatCode="#,##0.0000">
                  <c:v>45.056200000000011</c:v>
                </c:pt>
                <c:pt idx="226" formatCode="#,##0.0000">
                  <c:v>45.000133333333338</c:v>
                </c:pt>
                <c:pt idx="227" formatCode="#,##0.0000">
                  <c:v>44.937133333333328</c:v>
                </c:pt>
                <c:pt idx="228" formatCode="#,##0.0000">
                  <c:v>44.932966666666665</c:v>
                </c:pt>
                <c:pt idx="229" formatCode="#,##0.0000">
                  <c:v>44.953299999999992</c:v>
                </c:pt>
                <c:pt idx="230" formatCode="#,##0.0000">
                  <c:v>45.145033333333338</c:v>
                </c:pt>
                <c:pt idx="231" formatCode="#,##0.0000">
                  <c:v>45.31133333333333</c:v>
                </c:pt>
                <c:pt idx="232" formatCode="#,##0.0000">
                  <c:v>45.437433333333331</c:v>
                </c:pt>
                <c:pt idx="233" formatCode="#,##0.0000">
                  <c:v>45.330466666666666</c:v>
                </c:pt>
                <c:pt idx="234" formatCode="#,##0.0000">
                  <c:v>45.274133333333339</c:v>
                </c:pt>
                <c:pt idx="235" formatCode="#,##0.0000">
                  <c:v>45.191533333333332</c:v>
                </c:pt>
                <c:pt idx="236" formatCode="#,##0.0000">
                  <c:v>45.1173</c:v>
                </c:pt>
                <c:pt idx="237" formatCode="#,##0.0000">
                  <c:v>45.155899999999995</c:v>
                </c:pt>
                <c:pt idx="238" formatCode="#,##0.0000">
                  <c:v>45.211400000000005</c:v>
                </c:pt>
                <c:pt idx="239" formatCode="#,##0.0000">
                  <c:v>45.336000000000006</c:v>
                </c:pt>
                <c:pt idx="240" formatCode="#,##0.0000">
                  <c:v>45.27043333333333</c:v>
                </c:pt>
                <c:pt idx="241" formatCode="#,##0.0000">
                  <c:v>45.105633333333337</c:v>
                </c:pt>
                <c:pt idx="242" formatCode="#,##0.0000">
                  <c:v>44.936499999999995</c:v>
                </c:pt>
                <c:pt idx="243" formatCode="#,##0.0000">
                  <c:v>44.765433333333327</c:v>
                </c:pt>
                <c:pt idx="244" formatCode="#,##0.0000">
                  <c:v>44.736899999999999</c:v>
                </c:pt>
                <c:pt idx="245" formatCode="#,##0.0000">
                  <c:v>44.646233333333328</c:v>
                </c:pt>
                <c:pt idx="246" formatCode="#,##0.0000">
                  <c:v>44.673499999999997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4A-4784-A4BC-5AB47EBA45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36859632"/>
        <c:axId val="-836863440"/>
      </c:lineChart>
      <c:catAx>
        <c:axId val="-836859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Точка данных</a:t>
                </a:r>
              </a:p>
            </c:rich>
          </c:tx>
          <c:overlay val="0"/>
        </c:title>
        <c:majorTickMark val="out"/>
        <c:minorTickMark val="none"/>
        <c:tickLblPos val="nextTo"/>
        <c:crossAx val="-836863440"/>
        <c:crosses val="autoZero"/>
        <c:auto val="1"/>
        <c:lblAlgn val="ctr"/>
        <c:lblOffset val="100"/>
        <c:noMultiLvlLbl val="0"/>
      </c:catAx>
      <c:valAx>
        <c:axId val="-8368634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Значение</a:t>
                </a:r>
              </a:p>
            </c:rich>
          </c:tx>
          <c:overlay val="0"/>
        </c:title>
        <c:numFmt formatCode="#,##0.0000" sourceLinked="1"/>
        <c:majorTickMark val="out"/>
        <c:minorTickMark val="none"/>
        <c:tickLblPos val="nextTo"/>
        <c:crossAx val="-8368596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Скользящее среднее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Фактический</c:v>
          </c:tx>
          <c:val>
            <c:numRef>
              <c:f>'1 - 2 Задания'!$C$2:$C$248</c:f>
              <c:numCache>
                <c:formatCode>#,##0.0000</c:formatCode>
                <c:ptCount val="247"/>
                <c:pt idx="0">
                  <c:v>48.935099999999998</c:v>
                </c:pt>
                <c:pt idx="1">
                  <c:v>49.019799999999996</c:v>
                </c:pt>
                <c:pt idx="2">
                  <c:v>48.585299999999997</c:v>
                </c:pt>
                <c:pt idx="3">
                  <c:v>48.606299999999997</c:v>
                </c:pt>
                <c:pt idx="4">
                  <c:v>48.492600000000003</c:v>
                </c:pt>
                <c:pt idx="5">
                  <c:v>48.343400000000003</c:v>
                </c:pt>
                <c:pt idx="6">
                  <c:v>48.340400000000002</c:v>
                </c:pt>
                <c:pt idx="7">
                  <c:v>47.914299999999997</c:v>
                </c:pt>
                <c:pt idx="8">
                  <c:v>48.320700000000002</c:v>
                </c:pt>
                <c:pt idx="9">
                  <c:v>48.05</c:v>
                </c:pt>
                <c:pt idx="10">
                  <c:v>47.793799999999997</c:v>
                </c:pt>
                <c:pt idx="11">
                  <c:v>47.6462</c:v>
                </c:pt>
                <c:pt idx="12">
                  <c:v>47.962000000000003</c:v>
                </c:pt>
                <c:pt idx="13">
                  <c:v>47.870699999999999</c:v>
                </c:pt>
                <c:pt idx="14">
                  <c:v>47.881599999999999</c:v>
                </c:pt>
                <c:pt idx="15">
                  <c:v>47.806600000000003</c:v>
                </c:pt>
                <c:pt idx="16">
                  <c:v>48.318199999999997</c:v>
                </c:pt>
                <c:pt idx="17">
                  <c:v>48.224699999999999</c:v>
                </c:pt>
                <c:pt idx="18">
                  <c:v>48.741599999999998</c:v>
                </c:pt>
                <c:pt idx="19">
                  <c:v>49.0244</c:v>
                </c:pt>
                <c:pt idx="20">
                  <c:v>48.950099999999999</c:v>
                </c:pt>
                <c:pt idx="21">
                  <c:v>48.642600000000002</c:v>
                </c:pt>
                <c:pt idx="22">
                  <c:v>48.849499999999999</c:v>
                </c:pt>
                <c:pt idx="23">
                  <c:v>48.393500000000003</c:v>
                </c:pt>
                <c:pt idx="24">
                  <c:v>48.295299999999997</c:v>
                </c:pt>
                <c:pt idx="25">
                  <c:v>48.330800000000004</c:v>
                </c:pt>
                <c:pt idx="26">
                  <c:v>47.594999999999999</c:v>
                </c:pt>
                <c:pt idx="27">
                  <c:v>47.499299999999998</c:v>
                </c:pt>
                <c:pt idx="28">
                  <c:v>47.753300000000003</c:v>
                </c:pt>
                <c:pt idx="29">
                  <c:v>47.872</c:v>
                </c:pt>
                <c:pt idx="30">
                  <c:v>48.3245</c:v>
                </c:pt>
                <c:pt idx="31">
                  <c:v>48.042999999999999</c:v>
                </c:pt>
                <c:pt idx="32">
                  <c:v>48.589599999999997</c:v>
                </c:pt>
                <c:pt idx="33">
                  <c:v>48.9786</c:v>
                </c:pt>
                <c:pt idx="34">
                  <c:v>48.804900000000004</c:v>
                </c:pt>
                <c:pt idx="35">
                  <c:v>48.569899999999997</c:v>
                </c:pt>
                <c:pt idx="36">
                  <c:v>48.419199999999996</c:v>
                </c:pt>
                <c:pt idx="37">
                  <c:v>48.277700000000003</c:v>
                </c:pt>
                <c:pt idx="38">
                  <c:v>48.002499999999998</c:v>
                </c:pt>
                <c:pt idx="39">
                  <c:v>47.678600000000003</c:v>
                </c:pt>
                <c:pt idx="40">
                  <c:v>47.479799999999997</c:v>
                </c:pt>
                <c:pt idx="41">
                  <c:v>46.960700000000003</c:v>
                </c:pt>
                <c:pt idx="42">
                  <c:v>46.474899999999998</c:v>
                </c:pt>
                <c:pt idx="43">
                  <c:v>46.666800000000002</c:v>
                </c:pt>
                <c:pt idx="44">
                  <c:v>46.720599999999997</c:v>
                </c:pt>
                <c:pt idx="45">
                  <c:v>46.134500000000003</c:v>
                </c:pt>
                <c:pt idx="46">
                  <c:v>46.470399999999998</c:v>
                </c:pt>
                <c:pt idx="47">
                  <c:v>46.479100000000003</c:v>
                </c:pt>
                <c:pt idx="48">
                  <c:v>46.252600000000001</c:v>
                </c:pt>
                <c:pt idx="49">
                  <c:v>46.400300000000001</c:v>
                </c:pt>
                <c:pt idx="50">
                  <c:v>46.787199999999999</c:v>
                </c:pt>
                <c:pt idx="51">
                  <c:v>46.847900000000003</c:v>
                </c:pt>
                <c:pt idx="52">
                  <c:v>46.7759</c:v>
                </c:pt>
                <c:pt idx="53">
                  <c:v>46.710099999999997</c:v>
                </c:pt>
                <c:pt idx="54">
                  <c:v>46.867199999999997</c:v>
                </c:pt>
                <c:pt idx="55">
                  <c:v>46.967700000000001</c:v>
                </c:pt>
                <c:pt idx="56">
                  <c:v>47.3352</c:v>
                </c:pt>
                <c:pt idx="57">
                  <c:v>47.009900000000002</c:v>
                </c:pt>
                <c:pt idx="58">
                  <c:v>46.953699999999998</c:v>
                </c:pt>
                <c:pt idx="59">
                  <c:v>47.186</c:v>
                </c:pt>
                <c:pt idx="60">
                  <c:v>47.052</c:v>
                </c:pt>
                <c:pt idx="61">
                  <c:v>46.838000000000001</c:v>
                </c:pt>
                <c:pt idx="62">
                  <c:v>46.8504</c:v>
                </c:pt>
                <c:pt idx="63">
                  <c:v>46.842500000000001</c:v>
                </c:pt>
                <c:pt idx="64">
                  <c:v>47.318600000000004</c:v>
                </c:pt>
                <c:pt idx="65">
                  <c:v>47.349899999999998</c:v>
                </c:pt>
                <c:pt idx="66">
                  <c:v>47.612200000000001</c:v>
                </c:pt>
                <c:pt idx="67">
                  <c:v>47.734099999999998</c:v>
                </c:pt>
                <c:pt idx="68">
                  <c:v>47.67</c:v>
                </c:pt>
                <c:pt idx="69">
                  <c:v>48.137599999999999</c:v>
                </c:pt>
                <c:pt idx="70">
                  <c:v>48.362299999999998</c:v>
                </c:pt>
                <c:pt idx="71">
                  <c:v>48.312199999999997</c:v>
                </c:pt>
                <c:pt idx="72">
                  <c:v>48.575400000000002</c:v>
                </c:pt>
                <c:pt idx="73">
                  <c:v>48.828800000000001</c:v>
                </c:pt>
                <c:pt idx="74">
                  <c:v>48.8964</c:v>
                </c:pt>
                <c:pt idx="75">
                  <c:v>49.2181</c:v>
                </c:pt>
                <c:pt idx="76">
                  <c:v>49.295099999999998</c:v>
                </c:pt>
                <c:pt idx="77">
                  <c:v>49.556699999999999</c:v>
                </c:pt>
                <c:pt idx="78">
                  <c:v>49.835799999999999</c:v>
                </c:pt>
                <c:pt idx="79">
                  <c:v>49.6905</c:v>
                </c:pt>
                <c:pt idx="80">
                  <c:v>49.403799999999997</c:v>
                </c:pt>
                <c:pt idx="81">
                  <c:v>49.078899999999997</c:v>
                </c:pt>
                <c:pt idx="82">
                  <c:v>49.053600000000003</c:v>
                </c:pt>
                <c:pt idx="83">
                  <c:v>48.924900000000001</c:v>
                </c:pt>
                <c:pt idx="84">
                  <c:v>48.843600000000002</c:v>
                </c:pt>
                <c:pt idx="85">
                  <c:v>49.325600000000001</c:v>
                </c:pt>
                <c:pt idx="86">
                  <c:v>49.563800000000001</c:v>
                </c:pt>
                <c:pt idx="87">
                  <c:v>49.820900000000002</c:v>
                </c:pt>
                <c:pt idx="88">
                  <c:v>49.505499999999998</c:v>
                </c:pt>
                <c:pt idx="89">
                  <c:v>49.300400000000003</c:v>
                </c:pt>
                <c:pt idx="90">
                  <c:v>49.345100000000002</c:v>
                </c:pt>
                <c:pt idx="91">
                  <c:v>49.969099999999997</c:v>
                </c:pt>
                <c:pt idx="92">
                  <c:v>49.616799999999998</c:v>
                </c:pt>
                <c:pt idx="93">
                  <c:v>49.4298</c:v>
                </c:pt>
                <c:pt idx="94">
                  <c:v>49.122500000000002</c:v>
                </c:pt>
                <c:pt idx="95">
                  <c:v>48.712299999999999</c:v>
                </c:pt>
                <c:pt idx="96">
                  <c:v>48.637999999999998</c:v>
                </c:pt>
                <c:pt idx="97">
                  <c:v>47.984099999999998</c:v>
                </c:pt>
                <c:pt idx="98">
                  <c:v>48.496400000000001</c:v>
                </c:pt>
                <c:pt idx="99">
                  <c:v>49.639299999999999</c:v>
                </c:pt>
                <c:pt idx="100">
                  <c:v>48.808999999999997</c:v>
                </c:pt>
                <c:pt idx="101">
                  <c:v>49.164000000000001</c:v>
                </c:pt>
                <c:pt idx="102">
                  <c:v>47.155700000000003</c:v>
                </c:pt>
                <c:pt idx="103">
                  <c:v>47.218400000000003</c:v>
                </c:pt>
                <c:pt idx="104">
                  <c:v>46.956400000000002</c:v>
                </c:pt>
                <c:pt idx="105">
                  <c:v>46.709200000000003</c:v>
                </c:pt>
                <c:pt idx="106">
                  <c:v>46.569000000000003</c:v>
                </c:pt>
                <c:pt idx="107">
                  <c:v>46.331200000000003</c:v>
                </c:pt>
                <c:pt idx="108">
                  <c:v>46.2759</c:v>
                </c:pt>
                <c:pt idx="109">
                  <c:v>46.451300000000003</c:v>
                </c:pt>
                <c:pt idx="110">
                  <c:v>46.454900000000002</c:v>
                </c:pt>
                <c:pt idx="111">
                  <c:v>46.763399999999997</c:v>
                </c:pt>
                <c:pt idx="112">
                  <c:v>46.7639</c:v>
                </c:pt>
                <c:pt idx="113">
                  <c:v>46.4313</c:v>
                </c:pt>
                <c:pt idx="114">
                  <c:v>46.853299999999997</c:v>
                </c:pt>
                <c:pt idx="115">
                  <c:v>46.7849</c:v>
                </c:pt>
                <c:pt idx="116">
                  <c:v>46.582799999999999</c:v>
                </c:pt>
                <c:pt idx="117">
                  <c:v>46.213099999999997</c:v>
                </c:pt>
                <c:pt idx="118">
                  <c:v>46.345599999999997</c:v>
                </c:pt>
                <c:pt idx="119">
                  <c:v>46.2684</c:v>
                </c:pt>
                <c:pt idx="120">
                  <c:v>46.003700000000002</c:v>
                </c:pt>
                <c:pt idx="121">
                  <c:v>45.939300000000003</c:v>
                </c:pt>
                <c:pt idx="122">
                  <c:v>46.014600000000002</c:v>
                </c:pt>
                <c:pt idx="123">
                  <c:v>46.570900000000002</c:v>
                </c:pt>
                <c:pt idx="124">
                  <c:v>46.974499999999999</c:v>
                </c:pt>
                <c:pt idx="125">
                  <c:v>46.754199999999997</c:v>
                </c:pt>
                <c:pt idx="126">
                  <c:v>46.717799999999997</c:v>
                </c:pt>
                <c:pt idx="127">
                  <c:v>46.692900000000002</c:v>
                </c:pt>
                <c:pt idx="128">
                  <c:v>46.700200000000002</c:v>
                </c:pt>
                <c:pt idx="129">
                  <c:v>46.552700000000002</c:v>
                </c:pt>
                <c:pt idx="130">
                  <c:v>46.358199999999997</c:v>
                </c:pt>
                <c:pt idx="131">
                  <c:v>46.4176</c:v>
                </c:pt>
                <c:pt idx="132">
                  <c:v>46.537500000000001</c:v>
                </c:pt>
                <c:pt idx="133">
                  <c:v>46.490299999999998</c:v>
                </c:pt>
                <c:pt idx="134">
                  <c:v>46.796799999999998</c:v>
                </c:pt>
                <c:pt idx="135">
                  <c:v>46.911099999999998</c:v>
                </c:pt>
                <c:pt idx="136">
                  <c:v>46.9985</c:v>
                </c:pt>
                <c:pt idx="137">
                  <c:v>46.994199999999999</c:v>
                </c:pt>
                <c:pt idx="138">
                  <c:v>47.167099999999998</c:v>
                </c:pt>
                <c:pt idx="139">
                  <c:v>47.257300000000001</c:v>
                </c:pt>
                <c:pt idx="140">
                  <c:v>46.819499999999998</c:v>
                </c:pt>
                <c:pt idx="141">
                  <c:v>47.074300000000001</c:v>
                </c:pt>
                <c:pt idx="142">
                  <c:v>47.747599999999998</c:v>
                </c:pt>
                <c:pt idx="143">
                  <c:v>47.405700000000003</c:v>
                </c:pt>
                <c:pt idx="144">
                  <c:v>47.496099999999998</c:v>
                </c:pt>
                <c:pt idx="145">
                  <c:v>47.317500000000003</c:v>
                </c:pt>
                <c:pt idx="146">
                  <c:v>47.428699999999999</c:v>
                </c:pt>
                <c:pt idx="147">
                  <c:v>47.348199999999999</c:v>
                </c:pt>
                <c:pt idx="148">
                  <c:v>47.264200000000002</c:v>
                </c:pt>
                <c:pt idx="149">
                  <c:v>46.946599999999997</c:v>
                </c:pt>
                <c:pt idx="150">
                  <c:v>47.0351</c:v>
                </c:pt>
                <c:pt idx="151">
                  <c:v>47.1205</c:v>
                </c:pt>
                <c:pt idx="152">
                  <c:v>47.169400000000003</c:v>
                </c:pt>
                <c:pt idx="153">
                  <c:v>47.101799999999997</c:v>
                </c:pt>
                <c:pt idx="154">
                  <c:v>46.748899999999999</c:v>
                </c:pt>
                <c:pt idx="155">
                  <c:v>46.4313</c:v>
                </c:pt>
                <c:pt idx="156">
                  <c:v>46.386800000000001</c:v>
                </c:pt>
                <c:pt idx="157">
                  <c:v>46.552199999999999</c:v>
                </c:pt>
                <c:pt idx="158">
                  <c:v>47.037100000000002</c:v>
                </c:pt>
                <c:pt idx="159">
                  <c:v>46.511299999999999</c:v>
                </c:pt>
                <c:pt idx="160">
                  <c:v>46.564</c:v>
                </c:pt>
                <c:pt idx="161">
                  <c:v>46.658900000000003</c:v>
                </c:pt>
                <c:pt idx="162">
                  <c:v>46.5426</c:v>
                </c:pt>
                <c:pt idx="163">
                  <c:v>46.635100000000001</c:v>
                </c:pt>
                <c:pt idx="164">
                  <c:v>46.597900000000003</c:v>
                </c:pt>
                <c:pt idx="165">
                  <c:v>46.754600000000003</c:v>
                </c:pt>
                <c:pt idx="166">
                  <c:v>47.084800000000001</c:v>
                </c:pt>
                <c:pt idx="167">
                  <c:v>47.136400000000002</c:v>
                </c:pt>
                <c:pt idx="168">
                  <c:v>47.552599999999998</c:v>
                </c:pt>
                <c:pt idx="169">
                  <c:v>47.779600000000002</c:v>
                </c:pt>
                <c:pt idx="170">
                  <c:v>47.026800000000001</c:v>
                </c:pt>
                <c:pt idx="171">
                  <c:v>47.3142</c:v>
                </c:pt>
                <c:pt idx="172">
                  <c:v>47.384</c:v>
                </c:pt>
                <c:pt idx="173">
                  <c:v>46.775199999999998</c:v>
                </c:pt>
                <c:pt idx="174">
                  <c:v>46.908099999999997</c:v>
                </c:pt>
                <c:pt idx="175">
                  <c:v>47.281500000000001</c:v>
                </c:pt>
                <c:pt idx="176">
                  <c:v>47.267200000000003</c:v>
                </c:pt>
                <c:pt idx="177">
                  <c:v>47.4512</c:v>
                </c:pt>
                <c:pt idx="178">
                  <c:v>47.728900000000003</c:v>
                </c:pt>
                <c:pt idx="179">
                  <c:v>47.583399999999997</c:v>
                </c:pt>
                <c:pt idx="180">
                  <c:v>48.409799999999997</c:v>
                </c:pt>
                <c:pt idx="181">
                  <c:v>47.9101</c:v>
                </c:pt>
                <c:pt idx="182">
                  <c:v>48.1569</c:v>
                </c:pt>
                <c:pt idx="183">
                  <c:v>49.629300000000001</c:v>
                </c:pt>
                <c:pt idx="184">
                  <c:v>48.193199999999997</c:v>
                </c:pt>
                <c:pt idx="185">
                  <c:v>44.941800000000001</c:v>
                </c:pt>
                <c:pt idx="186">
                  <c:v>44.433199999999999</c:v>
                </c:pt>
                <c:pt idx="187">
                  <c:v>44.290199999999999</c:v>
                </c:pt>
                <c:pt idx="188">
                  <c:v>44.3401</c:v>
                </c:pt>
                <c:pt idx="189">
                  <c:v>44.292400000000001</c:v>
                </c:pt>
                <c:pt idx="190">
                  <c:v>44.034999999999997</c:v>
                </c:pt>
                <c:pt idx="191">
                  <c:v>44.116900000000001</c:v>
                </c:pt>
                <c:pt idx="192">
                  <c:v>44.303899999999999</c:v>
                </c:pt>
                <c:pt idx="193">
                  <c:v>44.113799999999998</c:v>
                </c:pt>
                <c:pt idx="194">
                  <c:v>44.195999999999998</c:v>
                </c:pt>
                <c:pt idx="195">
                  <c:v>44.1096</c:v>
                </c:pt>
                <c:pt idx="196">
                  <c:v>44.103900000000003</c:v>
                </c:pt>
                <c:pt idx="197">
                  <c:v>44.118499999999997</c:v>
                </c:pt>
                <c:pt idx="198">
                  <c:v>44.2485</c:v>
                </c:pt>
                <c:pt idx="199">
                  <c:v>44.4373</c:v>
                </c:pt>
                <c:pt idx="200">
                  <c:v>44.286299999999997</c:v>
                </c:pt>
                <c:pt idx="201">
                  <c:v>44.793700000000001</c:v>
                </c:pt>
                <c:pt idx="202">
                  <c:v>44.850999999999999</c:v>
                </c:pt>
                <c:pt idx="203">
                  <c:v>44.866500000000002</c:v>
                </c:pt>
                <c:pt idx="204">
                  <c:v>44.791499999999999</c:v>
                </c:pt>
                <c:pt idx="205">
                  <c:v>44.548099999999998</c:v>
                </c:pt>
                <c:pt idx="206">
                  <c:v>44.361699999999999</c:v>
                </c:pt>
                <c:pt idx="207">
                  <c:v>43.898000000000003</c:v>
                </c:pt>
                <c:pt idx="208">
                  <c:v>44.212499999999999</c:v>
                </c:pt>
                <c:pt idx="209">
                  <c:v>44.009099999999997</c:v>
                </c:pt>
                <c:pt idx="210">
                  <c:v>43.6569</c:v>
                </c:pt>
                <c:pt idx="211">
                  <c:v>43.977499999999999</c:v>
                </c:pt>
                <c:pt idx="212">
                  <c:v>43.702300000000001</c:v>
                </c:pt>
                <c:pt idx="213">
                  <c:v>44.093600000000002</c:v>
                </c:pt>
                <c:pt idx="214">
                  <c:v>44.330199999999998</c:v>
                </c:pt>
                <c:pt idx="215">
                  <c:v>44.484499999999997</c:v>
                </c:pt>
                <c:pt idx="216">
                  <c:v>44.747</c:v>
                </c:pt>
                <c:pt idx="217">
                  <c:v>44.629899999999999</c:v>
                </c:pt>
                <c:pt idx="218">
                  <c:v>44.988500000000002</c:v>
                </c:pt>
                <c:pt idx="219">
                  <c:v>45.081000000000003</c:v>
                </c:pt>
                <c:pt idx="220">
                  <c:v>45.317500000000003</c:v>
                </c:pt>
                <c:pt idx="221">
                  <c:v>45.453499999999998</c:v>
                </c:pt>
                <c:pt idx="222">
                  <c:v>45.351999999999997</c:v>
                </c:pt>
                <c:pt idx="223">
                  <c:v>45.234400000000001</c:v>
                </c:pt>
                <c:pt idx="224">
                  <c:v>45.083500000000001</c:v>
                </c:pt>
                <c:pt idx="225">
                  <c:v>44.850700000000003</c:v>
                </c:pt>
                <c:pt idx="226">
                  <c:v>45.066200000000002</c:v>
                </c:pt>
                <c:pt idx="227">
                  <c:v>44.894500000000001</c:v>
                </c:pt>
                <c:pt idx="228">
                  <c:v>44.838200000000001</c:v>
                </c:pt>
                <c:pt idx="229">
                  <c:v>45.127200000000002</c:v>
                </c:pt>
                <c:pt idx="230">
                  <c:v>45.469700000000003</c:v>
                </c:pt>
                <c:pt idx="231">
                  <c:v>45.3371</c:v>
                </c:pt>
                <c:pt idx="232">
                  <c:v>45.505499999999998</c:v>
                </c:pt>
                <c:pt idx="233">
                  <c:v>45.148800000000001</c:v>
                </c:pt>
                <c:pt idx="234">
                  <c:v>45.168100000000003</c:v>
                </c:pt>
                <c:pt idx="235">
                  <c:v>45.2577</c:v>
                </c:pt>
                <c:pt idx="236">
                  <c:v>44.926099999999998</c:v>
                </c:pt>
                <c:pt idx="237">
                  <c:v>45.283900000000003</c:v>
                </c:pt>
                <c:pt idx="238">
                  <c:v>45.424199999999999</c:v>
                </c:pt>
                <c:pt idx="239">
                  <c:v>45.299900000000001</c:v>
                </c:pt>
                <c:pt idx="240">
                  <c:v>45.087200000000003</c:v>
                </c:pt>
                <c:pt idx="241">
                  <c:v>44.9298</c:v>
                </c:pt>
                <c:pt idx="242">
                  <c:v>44.792499999999997</c:v>
                </c:pt>
                <c:pt idx="243">
                  <c:v>44.573999999999998</c:v>
                </c:pt>
                <c:pt idx="244">
                  <c:v>44.844200000000001</c:v>
                </c:pt>
                <c:pt idx="245">
                  <c:v>44.520499999999998</c:v>
                </c:pt>
                <c:pt idx="246">
                  <c:v>44.655799999999999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2B-4002-A894-365F10AA44A1}"/>
            </c:ext>
          </c:extLst>
        </c:ser>
        <c:ser>
          <c:idx val="1"/>
          <c:order val="1"/>
          <c:tx>
            <c:v>Прогноз</c:v>
          </c:tx>
          <c:val>
            <c:numRef>
              <c:f>'1 - 2 Задания'!$Y$2:$Y$248</c:f>
              <c:numCache>
                <c:formatCode>General</c:formatCode>
                <c:ptCount val="2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 formatCode="#,##0.0000">
                  <c:v>48.460790000000003</c:v>
                </c:pt>
                <c:pt idx="10" formatCode="#,##0.0000">
                  <c:v>48.34666</c:v>
                </c:pt>
                <c:pt idx="11" formatCode="#,##0.0000">
                  <c:v>48.209299999999999</c:v>
                </c:pt>
                <c:pt idx="12" formatCode="#,##0.0000">
                  <c:v>48.146969999999996</c:v>
                </c:pt>
                <c:pt idx="13" formatCode="#,##0.0000">
                  <c:v>48.073410000000003</c:v>
                </c:pt>
                <c:pt idx="14" formatCode="#,##0.0000">
                  <c:v>48.012309999999999</c:v>
                </c:pt>
                <c:pt idx="15" formatCode="#,##0.0000">
                  <c:v>47.958629999999999</c:v>
                </c:pt>
                <c:pt idx="16" formatCode="#,##0.0000">
                  <c:v>47.956409999999998</c:v>
                </c:pt>
                <c:pt idx="17" formatCode="#,##0.0000">
                  <c:v>47.987449999999995</c:v>
                </c:pt>
                <c:pt idx="18" formatCode="#,##0.0000">
                  <c:v>48.029539999999997</c:v>
                </c:pt>
                <c:pt idx="19" formatCode="#,##0.0000">
                  <c:v>48.126979999999996</c:v>
                </c:pt>
                <c:pt idx="20" formatCode="#,##0.0000">
                  <c:v>48.242609999999999</c:v>
                </c:pt>
                <c:pt idx="21" formatCode="#,##0.0000">
                  <c:v>48.342250000000007</c:v>
                </c:pt>
                <c:pt idx="22" formatCode="#,##0.0000">
                  <c:v>48.430999999999997</c:v>
                </c:pt>
                <c:pt idx="23" formatCode="#,##0.0000">
                  <c:v>48.483280000000001</c:v>
                </c:pt>
                <c:pt idx="24" formatCode="#,##0.0000">
                  <c:v>48.524650000000001</c:v>
                </c:pt>
                <c:pt idx="25" formatCode="#,##0.0000">
                  <c:v>48.577069999999999</c:v>
                </c:pt>
                <c:pt idx="26" formatCode="#,##0.0000">
                  <c:v>48.504750000000001</c:v>
                </c:pt>
                <c:pt idx="27" formatCode="#,##0.0000">
                  <c:v>48.432210000000005</c:v>
                </c:pt>
                <c:pt idx="28" formatCode="#,##0.0000">
                  <c:v>48.333379999999998</c:v>
                </c:pt>
                <c:pt idx="29" formatCode="#,##0.0000">
                  <c:v>48.218140000000012</c:v>
                </c:pt>
                <c:pt idx="30" formatCode="#,##0.0000">
                  <c:v>48.155580000000008</c:v>
                </c:pt>
                <c:pt idx="31" formatCode="#,##0.0000">
                  <c:v>48.095620000000004</c:v>
                </c:pt>
                <c:pt idx="32" formatCode="#,##0.0000">
                  <c:v>48.069630000000004</c:v>
                </c:pt>
                <c:pt idx="33" formatCode="#,##0.0000">
                  <c:v>48.128140000000009</c:v>
                </c:pt>
                <c:pt idx="34" formatCode="#,##0.0000">
                  <c:v>48.179100000000005</c:v>
                </c:pt>
                <c:pt idx="35" formatCode="#,##0.0000">
                  <c:v>48.203009999999999</c:v>
                </c:pt>
                <c:pt idx="36" formatCode="#,##0.0000">
                  <c:v>48.285429999999998</c:v>
                </c:pt>
                <c:pt idx="37" formatCode="#,##0.0000">
                  <c:v>48.36327</c:v>
                </c:pt>
                <c:pt idx="38" formatCode="#,##0.0000">
                  <c:v>48.388189999999994</c:v>
                </c:pt>
                <c:pt idx="39" formatCode="#,##0.0000">
                  <c:v>48.368849999999995</c:v>
                </c:pt>
                <c:pt idx="40" formatCode="#,##0.0000">
                  <c:v>48.284379999999999</c:v>
                </c:pt>
                <c:pt idx="41" formatCode="#,##0.0000">
                  <c:v>48.176149999999993</c:v>
                </c:pt>
                <c:pt idx="42" formatCode="#,##0.0000">
                  <c:v>47.964680000000001</c:v>
                </c:pt>
                <c:pt idx="43" formatCode="#,##0.0000">
                  <c:v>47.733500000000006</c:v>
                </c:pt>
                <c:pt idx="44" formatCode="#,##0.0000">
                  <c:v>47.525070000000007</c:v>
                </c:pt>
                <c:pt idx="45" formatCode="#,##0.0000">
                  <c:v>47.281529999999997</c:v>
                </c:pt>
                <c:pt idx="46" formatCode="#,##0.0000">
                  <c:v>47.086650000000006</c:v>
                </c:pt>
                <c:pt idx="47" formatCode="#,##0.0000">
                  <c:v>46.906790000000001</c:v>
                </c:pt>
                <c:pt idx="48" formatCode="#,##0.0000">
                  <c:v>46.7318</c:v>
                </c:pt>
                <c:pt idx="49" formatCode="#,##0.0000">
                  <c:v>46.603970000000004</c:v>
                </c:pt>
                <c:pt idx="50" formatCode="#,##0.0000">
                  <c:v>46.534709999999997</c:v>
                </c:pt>
                <c:pt idx="51" formatCode="#,##0.0000">
                  <c:v>46.523429999999998</c:v>
                </c:pt>
                <c:pt idx="52" formatCode="#,##0.0000">
                  <c:v>46.553530000000002</c:v>
                </c:pt>
                <c:pt idx="53" formatCode="#,##0.0000">
                  <c:v>46.557859999999991</c:v>
                </c:pt>
                <c:pt idx="54" formatCode="#,##0.0000">
                  <c:v>46.572519999999997</c:v>
                </c:pt>
                <c:pt idx="55" formatCode="#,##0.0000">
                  <c:v>46.655839999999998</c:v>
                </c:pt>
                <c:pt idx="56" formatCode="#,##0.0000">
                  <c:v>46.742319999999999</c:v>
                </c:pt>
                <c:pt idx="57" formatCode="#,##0.0000">
                  <c:v>46.795400000000001</c:v>
                </c:pt>
                <c:pt idx="58" formatCode="#,##0.0000">
                  <c:v>46.865509999999993</c:v>
                </c:pt>
                <c:pt idx="59" formatCode="#,##0.0000">
                  <c:v>46.94408</c:v>
                </c:pt>
                <c:pt idx="60" formatCode="#,##0.0000">
                  <c:v>46.970560000000006</c:v>
                </c:pt>
                <c:pt idx="61" formatCode="#,##0.0000">
                  <c:v>46.969569999999997</c:v>
                </c:pt>
                <c:pt idx="62" formatCode="#,##0.0000">
                  <c:v>46.977019999999996</c:v>
                </c:pt>
                <c:pt idx="63" formatCode="#,##0.0000">
                  <c:v>46.990259999999999</c:v>
                </c:pt>
                <c:pt idx="64" formatCode="#,##0.0000">
                  <c:v>47.035399999999996</c:v>
                </c:pt>
                <c:pt idx="65" formatCode="#,##0.0000">
                  <c:v>47.073619999999991</c:v>
                </c:pt>
                <c:pt idx="66" formatCode="#,##0.0000">
                  <c:v>47.101320000000001</c:v>
                </c:pt>
                <c:pt idx="67" formatCode="#,##0.0000">
                  <c:v>47.173739999999995</c:v>
                </c:pt>
                <c:pt idx="68" formatCode="#,##0.0000">
                  <c:v>47.245369999999994</c:v>
                </c:pt>
                <c:pt idx="69" formatCode="#,##0.0000">
                  <c:v>47.340530000000008</c:v>
                </c:pt>
                <c:pt idx="70" formatCode="#,##0.0000">
                  <c:v>47.471560000000004</c:v>
                </c:pt>
                <c:pt idx="71" formatCode="#,##0.0000">
                  <c:v>47.618980000000008</c:v>
                </c:pt>
                <c:pt idx="72" formatCode="#,##0.0000">
                  <c:v>47.791480000000007</c:v>
                </c:pt>
                <c:pt idx="73" formatCode="#,##0.0000">
                  <c:v>47.990110000000001</c:v>
                </c:pt>
                <c:pt idx="74" formatCode="#,##0.0000">
                  <c:v>48.147889999999997</c:v>
                </c:pt>
                <c:pt idx="75" formatCode="#,##0.0000">
                  <c:v>48.334710000000001</c:v>
                </c:pt>
                <c:pt idx="76" formatCode="#,##0.0000">
                  <c:v>48.503</c:v>
                </c:pt>
                <c:pt idx="77" formatCode="#,##0.0000">
                  <c:v>48.685259999999992</c:v>
                </c:pt>
                <c:pt idx="78" formatCode="#,##0.0000">
                  <c:v>48.90184</c:v>
                </c:pt>
                <c:pt idx="79" formatCode="#,##0.0000">
                  <c:v>49.057129999999994</c:v>
                </c:pt>
                <c:pt idx="80" formatCode="#,##0.0000">
                  <c:v>49.161279999999991</c:v>
                </c:pt>
                <c:pt idx="81" formatCode="#,##0.0000">
                  <c:v>49.237949999999998</c:v>
                </c:pt>
                <c:pt idx="82" formatCode="#,##0.0000">
                  <c:v>49.285769999999999</c:v>
                </c:pt>
                <c:pt idx="83" formatCode="#,##0.0000">
                  <c:v>49.295379999999994</c:v>
                </c:pt>
                <c:pt idx="84" formatCode="#,##0.0000">
                  <c:v>49.290099999999995</c:v>
                </c:pt>
                <c:pt idx="85" formatCode="#,##0.0000">
                  <c:v>49.300849999999997</c:v>
                </c:pt>
                <c:pt idx="86" formatCode="#,##0.0000">
                  <c:v>49.327719999999999</c:v>
                </c:pt>
                <c:pt idx="87" formatCode="#,##0.0000">
                  <c:v>49.354139999999994</c:v>
                </c:pt>
                <c:pt idx="88" formatCode="#,##0.0000">
                  <c:v>49.321110000000004</c:v>
                </c:pt>
                <c:pt idx="89" formatCode="#,##0.0000">
                  <c:v>49.2821</c:v>
                </c:pt>
                <c:pt idx="90" formatCode="#,##0.0000">
                  <c:v>49.276230000000005</c:v>
                </c:pt>
                <c:pt idx="91" formatCode="#,##0.0000">
                  <c:v>49.365250000000003</c:v>
                </c:pt>
                <c:pt idx="92" formatCode="#,##0.0000">
                  <c:v>49.421569999999996</c:v>
                </c:pt>
                <c:pt idx="93" formatCode="#,##0.0000">
                  <c:v>49.472059999999999</c:v>
                </c:pt>
                <c:pt idx="94" formatCode="#,##0.0000">
                  <c:v>49.499950000000005</c:v>
                </c:pt>
                <c:pt idx="95" formatCode="#,##0.0000">
                  <c:v>49.43862</c:v>
                </c:pt>
                <c:pt idx="96" formatCode="#,##0.0000">
                  <c:v>49.346040000000002</c:v>
                </c:pt>
                <c:pt idx="97" formatCode="#,##0.0000">
                  <c:v>49.162359999999993</c:v>
                </c:pt>
                <c:pt idx="98" formatCode="#,##0.0000">
                  <c:v>49.061449999999994</c:v>
                </c:pt>
                <c:pt idx="99" formatCode="#,##0.0000">
                  <c:v>49.09534</c:v>
                </c:pt>
                <c:pt idx="100" formatCode="#,##0.0000">
                  <c:v>49.041729999999994</c:v>
                </c:pt>
                <c:pt idx="101" formatCode="#,##0.0000">
                  <c:v>48.961220000000004</c:v>
                </c:pt>
                <c:pt idx="102" formatCode="#,##0.0000">
                  <c:v>48.715110000000003</c:v>
                </c:pt>
                <c:pt idx="103" formatCode="#,##0.0000">
                  <c:v>48.493970000000004</c:v>
                </c:pt>
                <c:pt idx="104" formatCode="#,##0.0000">
                  <c:v>48.277360000000002</c:v>
                </c:pt>
                <c:pt idx="105" formatCode="#,##0.0000">
                  <c:v>48.077050000000007</c:v>
                </c:pt>
                <c:pt idx="106" formatCode="#,##0.0000">
                  <c:v>47.87015000000001</c:v>
                </c:pt>
                <c:pt idx="107" formatCode="#,##0.0000">
                  <c:v>47.704860000000011</c:v>
                </c:pt>
                <c:pt idx="108" formatCode="#,##0.0000">
                  <c:v>47.482810000000008</c:v>
                </c:pt>
                <c:pt idx="109" formatCode="#,##0.0000">
                  <c:v>47.164010000000005</c:v>
                </c:pt>
                <c:pt idx="110" formatCode="#,##0.0000">
                  <c:v>46.928600000000003</c:v>
                </c:pt>
                <c:pt idx="111" formatCode="#,##0.0000">
                  <c:v>46.688540000000003</c:v>
                </c:pt>
                <c:pt idx="112" formatCode="#,##0.0000">
                  <c:v>46.649360000000001</c:v>
                </c:pt>
                <c:pt idx="113" formatCode="#,##0.0000">
                  <c:v>46.570650000000001</c:v>
                </c:pt>
                <c:pt idx="114" formatCode="#,##0.0000">
                  <c:v>46.560339999999997</c:v>
                </c:pt>
                <c:pt idx="115" formatCode="#,##0.0000">
                  <c:v>46.567909999999998</c:v>
                </c:pt>
                <c:pt idx="116" formatCode="#,##0.0000">
                  <c:v>46.569290000000002</c:v>
                </c:pt>
                <c:pt idx="117" formatCode="#,##0.0000">
                  <c:v>46.557480000000005</c:v>
                </c:pt>
                <c:pt idx="118" formatCode="#,##0.0000">
                  <c:v>46.564450000000001</c:v>
                </c:pt>
                <c:pt idx="119" formatCode="#,##0.0000">
                  <c:v>46.54616</c:v>
                </c:pt>
                <c:pt idx="120" formatCode="#,##0.0000">
                  <c:v>46.501039999999996</c:v>
                </c:pt>
                <c:pt idx="121" formatCode="#,##0.0000">
                  <c:v>46.418629999999993</c:v>
                </c:pt>
                <c:pt idx="122" formatCode="#,##0.0000">
                  <c:v>46.343699999999998</c:v>
                </c:pt>
                <c:pt idx="123" formatCode="#,##0.0000">
                  <c:v>46.357659999999996</c:v>
                </c:pt>
                <c:pt idx="124" formatCode="#,##0.0000">
                  <c:v>46.369779999999992</c:v>
                </c:pt>
                <c:pt idx="125" formatCode="#,##0.0000">
                  <c:v>46.366709999999991</c:v>
                </c:pt>
                <c:pt idx="126" formatCode="#,##0.0000">
                  <c:v>46.380209999999998</c:v>
                </c:pt>
                <c:pt idx="127" formatCode="#,##0.0000">
                  <c:v>46.428190000000008</c:v>
                </c:pt>
                <c:pt idx="128" formatCode="#,##0.0000">
                  <c:v>46.463649999999994</c:v>
                </c:pt>
                <c:pt idx="129" formatCode="#,##0.0000">
                  <c:v>46.492080000000001</c:v>
                </c:pt>
                <c:pt idx="130" formatCode="#,##0.0000">
                  <c:v>46.527529999999999</c:v>
                </c:pt>
                <c:pt idx="131" formatCode="#,##0.0000">
                  <c:v>46.575360000000003</c:v>
                </c:pt>
                <c:pt idx="132" formatCode="#,##0.0000">
                  <c:v>46.627650000000003</c:v>
                </c:pt>
                <c:pt idx="133" formatCode="#,##0.0000">
                  <c:v>46.619590000000002</c:v>
                </c:pt>
                <c:pt idx="134" formatCode="#,##0.0000">
                  <c:v>46.601820000000004</c:v>
                </c:pt>
                <c:pt idx="135" formatCode="#,##0.0000">
                  <c:v>46.617509999999996</c:v>
                </c:pt>
                <c:pt idx="136" formatCode="#,##0.0000">
                  <c:v>46.645580000000002</c:v>
                </c:pt>
                <c:pt idx="137" formatCode="#,##0.0000">
                  <c:v>46.675709999999995</c:v>
                </c:pt>
                <c:pt idx="138" formatCode="#,##0.0000">
                  <c:v>46.722399999999993</c:v>
                </c:pt>
                <c:pt idx="139" formatCode="#,##0.0000">
                  <c:v>46.79285999999999</c:v>
                </c:pt>
                <c:pt idx="140" formatCode="#,##0.0000">
                  <c:v>46.838989999999995</c:v>
                </c:pt>
                <c:pt idx="141" formatCode="#,##0.0000">
                  <c:v>46.90466</c:v>
                </c:pt>
                <c:pt idx="142" formatCode="#,##0.0000">
                  <c:v>47.025669999999998</c:v>
                </c:pt>
                <c:pt idx="143" formatCode="#,##0.0000">
                  <c:v>47.11721</c:v>
                </c:pt>
                <c:pt idx="144" formatCode="#,##0.0000">
                  <c:v>47.187139999999999</c:v>
                </c:pt>
                <c:pt idx="145" formatCode="#,##0.0000">
                  <c:v>47.227780000000003</c:v>
                </c:pt>
                <c:pt idx="146" formatCode="#,##0.0000">
                  <c:v>47.270800000000001</c:v>
                </c:pt>
                <c:pt idx="147" formatCode="#,##0.0000">
                  <c:v>47.306200000000004</c:v>
                </c:pt>
                <c:pt idx="148" formatCode="#,##0.0000">
                  <c:v>47.315910000000002</c:v>
                </c:pt>
                <c:pt idx="149" formatCode="#,##0.0000">
                  <c:v>47.284840000000003</c:v>
                </c:pt>
                <c:pt idx="150" formatCode="#,##0.0000">
                  <c:v>47.306400000000004</c:v>
                </c:pt>
                <c:pt idx="151" formatCode="#,##0.0000">
                  <c:v>47.311019999999999</c:v>
                </c:pt>
                <c:pt idx="152" formatCode="#,##0.0000">
                  <c:v>47.2532</c:v>
                </c:pt>
                <c:pt idx="153" formatCode="#,##0.0000">
                  <c:v>47.222809999999996</c:v>
                </c:pt>
                <c:pt idx="154" formatCode="#,##0.0000">
                  <c:v>47.148089999999996</c:v>
                </c:pt>
                <c:pt idx="155" formatCode="#,##0.0000">
                  <c:v>47.059469999999997</c:v>
                </c:pt>
                <c:pt idx="156" formatCode="#,##0.0000">
                  <c:v>46.955280000000002</c:v>
                </c:pt>
                <c:pt idx="157" formatCode="#,##0.0000">
                  <c:v>46.875680000000003</c:v>
                </c:pt>
                <c:pt idx="158" formatCode="#,##0.0000">
                  <c:v>46.852970000000006</c:v>
                </c:pt>
                <c:pt idx="159" formatCode="#,##0.0000">
                  <c:v>46.809439999999995</c:v>
                </c:pt>
                <c:pt idx="160" formatCode="#,##0.0000">
                  <c:v>46.762330000000006</c:v>
                </c:pt>
                <c:pt idx="161" formatCode="#,##0.0000">
                  <c:v>46.716170000000005</c:v>
                </c:pt>
                <c:pt idx="162" formatCode="#,##0.0000">
                  <c:v>46.653489999999998</c:v>
                </c:pt>
                <c:pt idx="163" formatCode="#,##0.0000">
                  <c:v>46.606820000000006</c:v>
                </c:pt>
                <c:pt idx="164" formatCode="#,##0.0000">
                  <c:v>46.591720000000002</c:v>
                </c:pt>
                <c:pt idx="165" formatCode="#,##0.0000">
                  <c:v>46.624049999999997</c:v>
                </c:pt>
                <c:pt idx="166" formatCode="#,##0.0000">
                  <c:v>46.693849999999998</c:v>
                </c:pt>
                <c:pt idx="167" formatCode="#,##0.0000">
                  <c:v>46.752269999999996</c:v>
                </c:pt>
                <c:pt idx="168" formatCode="#,##0.0000">
                  <c:v>46.803819999999995</c:v>
                </c:pt>
                <c:pt idx="169" formatCode="#,##0.0000">
                  <c:v>46.93065</c:v>
                </c:pt>
                <c:pt idx="170" formatCode="#,##0.0000">
                  <c:v>46.976929999999996</c:v>
                </c:pt>
                <c:pt idx="171" formatCode="#,##0.0000">
                  <c:v>47.042459999999991</c:v>
                </c:pt>
                <c:pt idx="172" formatCode="#,##0.0000">
                  <c:v>47.12660000000001</c:v>
                </c:pt>
                <c:pt idx="173" formatCode="#,##0.0000">
                  <c:v>47.140609999999995</c:v>
                </c:pt>
                <c:pt idx="174" formatCode="#,##0.0000">
                  <c:v>47.17163</c:v>
                </c:pt>
                <c:pt idx="175" formatCode="#,##0.0000">
                  <c:v>47.224319999999999</c:v>
                </c:pt>
                <c:pt idx="176" formatCode="#,##0.0000">
                  <c:v>47.242559999999997</c:v>
                </c:pt>
                <c:pt idx="177" formatCode="#,##0.0000">
                  <c:v>47.274039999999999</c:v>
                </c:pt>
                <c:pt idx="178" formatCode="#,##0.0000">
                  <c:v>47.291669999999996</c:v>
                </c:pt>
                <c:pt idx="179" formatCode="#,##0.0000">
                  <c:v>47.272049999999993</c:v>
                </c:pt>
                <c:pt idx="180" formatCode="#,##0.0000">
                  <c:v>47.410350000000001</c:v>
                </c:pt>
                <c:pt idx="181" formatCode="#,##0.0000">
                  <c:v>47.469939999999994</c:v>
                </c:pt>
                <c:pt idx="182" formatCode="#,##0.0000">
                  <c:v>47.547229999999999</c:v>
                </c:pt>
                <c:pt idx="183" formatCode="#,##0.0000">
                  <c:v>47.832640000000005</c:v>
                </c:pt>
                <c:pt idx="184" formatCode="#,##0.0000">
                  <c:v>47.961150000000004</c:v>
                </c:pt>
                <c:pt idx="185" formatCode="#,##0.0000">
                  <c:v>47.727179999999997</c:v>
                </c:pt>
                <c:pt idx="186" formatCode="#,##0.0000">
                  <c:v>47.443779999999997</c:v>
                </c:pt>
                <c:pt idx="187" formatCode="#,##0.0000">
                  <c:v>47.127679999999998</c:v>
                </c:pt>
                <c:pt idx="188" formatCode="#,##0.0000">
                  <c:v>46.788800000000002</c:v>
                </c:pt>
                <c:pt idx="189" formatCode="#,##0.0000">
                  <c:v>46.459699999999991</c:v>
                </c:pt>
                <c:pt idx="190" formatCode="#,##0.0000">
                  <c:v>46.022220000000004</c:v>
                </c:pt>
                <c:pt idx="191" formatCode="#,##0.0000">
                  <c:v>45.642899999999997</c:v>
                </c:pt>
                <c:pt idx="192" formatCode="#,##0.0000">
                  <c:v>45.257599999999989</c:v>
                </c:pt>
                <c:pt idx="193" formatCode="#,##0.0000">
                  <c:v>44.706049999999991</c:v>
                </c:pt>
                <c:pt idx="194" formatCode="#,##0.0000">
                  <c:v>44.306330000000003</c:v>
                </c:pt>
                <c:pt idx="195" formatCode="#,##0.0000">
                  <c:v>44.223110000000005</c:v>
                </c:pt>
                <c:pt idx="196" formatCode="#,##0.0000">
                  <c:v>44.190180000000005</c:v>
                </c:pt>
                <c:pt idx="197" formatCode="#,##0.0000">
                  <c:v>44.173009999999998</c:v>
                </c:pt>
                <c:pt idx="198" formatCode="#,##0.0000">
                  <c:v>44.163849999999996</c:v>
                </c:pt>
                <c:pt idx="199" formatCode="#,##0.0000">
                  <c:v>44.178339999999999</c:v>
                </c:pt>
                <c:pt idx="200" formatCode="#,##0.0000">
                  <c:v>44.203469999999996</c:v>
                </c:pt>
                <c:pt idx="201" formatCode="#,##0.0000">
                  <c:v>44.271149999999992</c:v>
                </c:pt>
                <c:pt idx="202" formatCode="#,##0.0000">
                  <c:v>44.325859999999992</c:v>
                </c:pt>
                <c:pt idx="203" formatCode="#,##0.0000">
                  <c:v>44.401130000000002</c:v>
                </c:pt>
                <c:pt idx="204" formatCode="#,##0.0000">
                  <c:v>44.460679999999996</c:v>
                </c:pt>
                <c:pt idx="205" formatCode="#,##0.0000">
                  <c:v>44.504529999999995</c:v>
                </c:pt>
                <c:pt idx="206" formatCode="#,##0.0000">
                  <c:v>44.53031</c:v>
                </c:pt>
                <c:pt idx="207" formatCode="#,##0.0000">
                  <c:v>44.508259999999993</c:v>
                </c:pt>
                <c:pt idx="208" formatCode="#,##0.0000">
                  <c:v>44.504659999999994</c:v>
                </c:pt>
                <c:pt idx="209" formatCode="#,##0.0000">
                  <c:v>44.461839999999995</c:v>
                </c:pt>
                <c:pt idx="210" formatCode="#,##0.0000">
                  <c:v>44.398900000000005</c:v>
                </c:pt>
                <c:pt idx="211" formatCode="#,##0.0000">
                  <c:v>44.317280000000004</c:v>
                </c:pt>
                <c:pt idx="212" formatCode="#,##0.0000">
                  <c:v>44.20241</c:v>
                </c:pt>
                <c:pt idx="213" formatCode="#,##0.0000">
                  <c:v>44.125119999999995</c:v>
                </c:pt>
                <c:pt idx="214" formatCode="#,##0.0000">
                  <c:v>44.07898999999999</c:v>
                </c:pt>
                <c:pt idx="215" formatCode="#,##0.0000">
                  <c:v>44.07262999999999</c:v>
                </c:pt>
                <c:pt idx="216" formatCode="#,##0.0000">
                  <c:v>44.111159999999998</c:v>
                </c:pt>
                <c:pt idx="217" formatCode="#,##0.0000">
                  <c:v>44.184350000000002</c:v>
                </c:pt>
                <c:pt idx="218" formatCode="#,##0.0000">
                  <c:v>44.261949999999999</c:v>
                </c:pt>
                <c:pt idx="219" formatCode="#,##0.0000">
                  <c:v>44.369140000000002</c:v>
                </c:pt>
                <c:pt idx="220" formatCode="#,##0.0000">
                  <c:v>44.535200000000003</c:v>
                </c:pt>
                <c:pt idx="221" formatCode="#,##0.0000">
                  <c:v>44.6828</c:v>
                </c:pt>
                <c:pt idx="222" formatCode="#,##0.0000">
                  <c:v>44.847770000000004</c:v>
                </c:pt>
                <c:pt idx="223" formatCode="#,##0.0000">
                  <c:v>44.961849999999998</c:v>
                </c:pt>
                <c:pt idx="224" formatCode="#,##0.0000">
                  <c:v>45.037179999999999</c:v>
                </c:pt>
                <c:pt idx="225" formatCode="#,##0.0000">
                  <c:v>45.073800000000006</c:v>
                </c:pt>
                <c:pt idx="226" formatCode="#,##0.0000">
                  <c:v>45.105720000000005</c:v>
                </c:pt>
                <c:pt idx="227" formatCode="#,##0.0000">
                  <c:v>45.132179999999998</c:v>
                </c:pt>
                <c:pt idx="228" formatCode="#,##0.0000">
                  <c:v>45.117150000000002</c:v>
                </c:pt>
                <c:pt idx="229" formatCode="#,##0.0000">
                  <c:v>45.121770000000005</c:v>
                </c:pt>
                <c:pt idx="230" formatCode="#,##0.0000">
                  <c:v>45.136990000000004</c:v>
                </c:pt>
                <c:pt idx="231" formatCode="#,##0.0000">
                  <c:v>45.125350000000012</c:v>
                </c:pt>
                <c:pt idx="232" formatCode="#,##0.0000">
                  <c:v>45.140700000000002</c:v>
                </c:pt>
                <c:pt idx="233" formatCode="#,##0.0000">
                  <c:v>45.13214</c:v>
                </c:pt>
                <c:pt idx="234" formatCode="#,##0.0000">
                  <c:v>45.140599999999992</c:v>
                </c:pt>
                <c:pt idx="235" formatCode="#,##0.0000">
                  <c:v>45.1813</c:v>
                </c:pt>
                <c:pt idx="236" formatCode="#,##0.0000">
                  <c:v>45.167289999999994</c:v>
                </c:pt>
                <c:pt idx="237" formatCode="#,##0.0000">
                  <c:v>45.206229999999998</c:v>
                </c:pt>
                <c:pt idx="238" formatCode="#,##0.0000">
                  <c:v>45.264830000000003</c:v>
                </c:pt>
                <c:pt idx="239" formatCode="#,##0.0000">
                  <c:v>45.2821</c:v>
                </c:pt>
                <c:pt idx="240" formatCode="#,##0.0000">
                  <c:v>45.243849999999995</c:v>
                </c:pt>
                <c:pt idx="241" formatCode="#,##0.0000">
                  <c:v>45.203119999999998</c:v>
                </c:pt>
                <c:pt idx="242" formatCode="#,##0.0000">
                  <c:v>45.131819999999998</c:v>
                </c:pt>
                <c:pt idx="243" formatCode="#,##0.0000">
                  <c:v>45.074339999999999</c:v>
                </c:pt>
                <c:pt idx="244" formatCode="#,##0.0000">
                  <c:v>45.04195</c:v>
                </c:pt>
                <c:pt idx="245" formatCode="#,##0.0000">
                  <c:v>44.968230000000005</c:v>
                </c:pt>
                <c:pt idx="246" formatCode="#,##0.0000">
                  <c:v>44.941200000000002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2B-4002-A894-365F10AA44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36857456"/>
        <c:axId val="-836856912"/>
      </c:lineChart>
      <c:catAx>
        <c:axId val="-836857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Точка данных</a:t>
                </a:r>
              </a:p>
            </c:rich>
          </c:tx>
          <c:overlay val="0"/>
        </c:title>
        <c:majorTickMark val="out"/>
        <c:minorTickMark val="none"/>
        <c:tickLblPos val="nextTo"/>
        <c:crossAx val="-836856912"/>
        <c:crosses val="autoZero"/>
        <c:auto val="1"/>
        <c:lblAlgn val="ctr"/>
        <c:lblOffset val="100"/>
        <c:noMultiLvlLbl val="0"/>
      </c:catAx>
      <c:valAx>
        <c:axId val="-8368569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Значение</a:t>
                </a:r>
              </a:p>
            </c:rich>
          </c:tx>
          <c:overlay val="0"/>
        </c:title>
        <c:numFmt formatCode="#,##0.0000" sourceLinked="1"/>
        <c:majorTickMark val="out"/>
        <c:minorTickMark val="none"/>
        <c:tickLblPos val="nextTo"/>
        <c:crossAx val="-8368574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Курс Доллара США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forward val="31"/>
            <c:dispRSqr val="1"/>
            <c:dispEq val="1"/>
            <c:trendlineLbl>
              <c:layout>
                <c:manualLayout>
                  <c:x val="-0.61303009712618406"/>
                  <c:y val="0.3582345896083378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'4. Линия тренда'!$B$2:$B$68</c:f>
              <c:numCache>
                <c:formatCode>m/d/yyyy</c:formatCode>
                <c:ptCount val="67"/>
                <c:pt idx="0">
                  <c:v>41913</c:v>
                </c:pt>
                <c:pt idx="1">
                  <c:v>41912</c:v>
                </c:pt>
                <c:pt idx="2">
                  <c:v>41909</c:v>
                </c:pt>
                <c:pt idx="3">
                  <c:v>41908</c:v>
                </c:pt>
                <c:pt idx="4">
                  <c:v>41907</c:v>
                </c:pt>
                <c:pt idx="5">
                  <c:v>41906</c:v>
                </c:pt>
                <c:pt idx="6">
                  <c:v>41905</c:v>
                </c:pt>
                <c:pt idx="7">
                  <c:v>41902</c:v>
                </c:pt>
                <c:pt idx="8">
                  <c:v>41901</c:v>
                </c:pt>
                <c:pt idx="9">
                  <c:v>41900</c:v>
                </c:pt>
                <c:pt idx="10">
                  <c:v>41899</c:v>
                </c:pt>
                <c:pt idx="11">
                  <c:v>41898</c:v>
                </c:pt>
                <c:pt idx="12">
                  <c:v>41895</c:v>
                </c:pt>
                <c:pt idx="13">
                  <c:v>41894</c:v>
                </c:pt>
                <c:pt idx="14">
                  <c:v>41893</c:v>
                </c:pt>
                <c:pt idx="15">
                  <c:v>41892</c:v>
                </c:pt>
                <c:pt idx="16">
                  <c:v>41891</c:v>
                </c:pt>
                <c:pt idx="17">
                  <c:v>41888</c:v>
                </c:pt>
                <c:pt idx="18">
                  <c:v>41887</c:v>
                </c:pt>
                <c:pt idx="19">
                  <c:v>41886</c:v>
                </c:pt>
                <c:pt idx="20">
                  <c:v>41885</c:v>
                </c:pt>
                <c:pt idx="21">
                  <c:v>41884</c:v>
                </c:pt>
                <c:pt idx="22">
                  <c:v>41881</c:v>
                </c:pt>
                <c:pt idx="23">
                  <c:v>41880</c:v>
                </c:pt>
                <c:pt idx="24">
                  <c:v>41879</c:v>
                </c:pt>
                <c:pt idx="25">
                  <c:v>41878</c:v>
                </c:pt>
                <c:pt idx="26">
                  <c:v>41877</c:v>
                </c:pt>
                <c:pt idx="27">
                  <c:v>41874</c:v>
                </c:pt>
                <c:pt idx="28">
                  <c:v>41873</c:v>
                </c:pt>
                <c:pt idx="29">
                  <c:v>41872</c:v>
                </c:pt>
                <c:pt idx="30">
                  <c:v>41871</c:v>
                </c:pt>
                <c:pt idx="31">
                  <c:v>41870</c:v>
                </c:pt>
                <c:pt idx="32">
                  <c:v>41867</c:v>
                </c:pt>
                <c:pt idx="33">
                  <c:v>41866</c:v>
                </c:pt>
                <c:pt idx="34">
                  <c:v>41865</c:v>
                </c:pt>
                <c:pt idx="35">
                  <c:v>41864</c:v>
                </c:pt>
                <c:pt idx="36">
                  <c:v>41863</c:v>
                </c:pt>
                <c:pt idx="37">
                  <c:v>41860</c:v>
                </c:pt>
                <c:pt idx="38">
                  <c:v>41859</c:v>
                </c:pt>
                <c:pt idx="39">
                  <c:v>41858</c:v>
                </c:pt>
                <c:pt idx="40">
                  <c:v>41857</c:v>
                </c:pt>
                <c:pt idx="41">
                  <c:v>41856</c:v>
                </c:pt>
                <c:pt idx="42">
                  <c:v>41853</c:v>
                </c:pt>
                <c:pt idx="43">
                  <c:v>41852</c:v>
                </c:pt>
                <c:pt idx="44">
                  <c:v>41851</c:v>
                </c:pt>
                <c:pt idx="45">
                  <c:v>41850</c:v>
                </c:pt>
                <c:pt idx="46">
                  <c:v>41849</c:v>
                </c:pt>
                <c:pt idx="47">
                  <c:v>41846</c:v>
                </c:pt>
                <c:pt idx="48">
                  <c:v>41845</c:v>
                </c:pt>
                <c:pt idx="49">
                  <c:v>41844</c:v>
                </c:pt>
                <c:pt idx="50">
                  <c:v>41843</c:v>
                </c:pt>
                <c:pt idx="51">
                  <c:v>41842</c:v>
                </c:pt>
                <c:pt idx="52">
                  <c:v>41839</c:v>
                </c:pt>
                <c:pt idx="53">
                  <c:v>41838</c:v>
                </c:pt>
                <c:pt idx="54">
                  <c:v>41837</c:v>
                </c:pt>
                <c:pt idx="55">
                  <c:v>41836</c:v>
                </c:pt>
                <c:pt idx="56">
                  <c:v>41835</c:v>
                </c:pt>
                <c:pt idx="57">
                  <c:v>41832</c:v>
                </c:pt>
                <c:pt idx="58">
                  <c:v>41831</c:v>
                </c:pt>
                <c:pt idx="59">
                  <c:v>41830</c:v>
                </c:pt>
                <c:pt idx="60">
                  <c:v>41829</c:v>
                </c:pt>
                <c:pt idx="61">
                  <c:v>41828</c:v>
                </c:pt>
                <c:pt idx="62">
                  <c:v>41825</c:v>
                </c:pt>
                <c:pt idx="63">
                  <c:v>41824</c:v>
                </c:pt>
                <c:pt idx="64">
                  <c:v>41823</c:v>
                </c:pt>
                <c:pt idx="65">
                  <c:v>41822</c:v>
                </c:pt>
                <c:pt idx="66">
                  <c:v>41821</c:v>
                </c:pt>
              </c:numCache>
            </c:numRef>
          </c:xVal>
          <c:yVal>
            <c:numRef>
              <c:f>'4. Линия тренда'!$C$2:$C$68</c:f>
              <c:numCache>
                <c:formatCode>0.00</c:formatCode>
                <c:ptCount val="67"/>
                <c:pt idx="0">
                  <c:v>39.383600000000001</c:v>
                </c:pt>
                <c:pt idx="1">
                  <c:v>39.386600000000001</c:v>
                </c:pt>
                <c:pt idx="2">
                  <c:v>38.724299999999999</c:v>
                </c:pt>
                <c:pt idx="3">
                  <c:v>38.300699999999999</c:v>
                </c:pt>
                <c:pt idx="4">
                  <c:v>38.383000000000003</c:v>
                </c:pt>
                <c:pt idx="5">
                  <c:v>38.667200000000001</c:v>
                </c:pt>
                <c:pt idx="6">
                  <c:v>38.578200000000002</c:v>
                </c:pt>
                <c:pt idx="7">
                  <c:v>38.413400000000003</c:v>
                </c:pt>
                <c:pt idx="8">
                  <c:v>38.420900000000003</c:v>
                </c:pt>
                <c:pt idx="9">
                  <c:v>38.372399999999999</c:v>
                </c:pt>
                <c:pt idx="10">
                  <c:v>38.705800000000004</c:v>
                </c:pt>
                <c:pt idx="11">
                  <c:v>37.9861</c:v>
                </c:pt>
                <c:pt idx="12">
                  <c:v>37.654499999999999</c:v>
                </c:pt>
                <c:pt idx="13">
                  <c:v>37.375799999999998</c:v>
                </c:pt>
                <c:pt idx="14">
                  <c:v>37.1693</c:v>
                </c:pt>
                <c:pt idx="15">
                  <c:v>37.0261</c:v>
                </c:pt>
                <c:pt idx="16">
                  <c:v>37.086599999999997</c:v>
                </c:pt>
                <c:pt idx="17">
                  <c:v>36.921900000000001</c:v>
                </c:pt>
                <c:pt idx="18">
                  <c:v>36.803800000000003</c:v>
                </c:pt>
                <c:pt idx="19">
                  <c:v>37.318300000000001</c:v>
                </c:pt>
                <c:pt idx="20">
                  <c:v>37.347999999999999</c:v>
                </c:pt>
                <c:pt idx="21">
                  <c:v>37.294499999999999</c:v>
                </c:pt>
                <c:pt idx="22">
                  <c:v>36.931600000000003</c:v>
                </c:pt>
                <c:pt idx="23">
                  <c:v>36.305300000000003</c:v>
                </c:pt>
                <c:pt idx="24">
                  <c:v>36.139699999999998</c:v>
                </c:pt>
                <c:pt idx="25">
                  <c:v>36.135800000000003</c:v>
                </c:pt>
                <c:pt idx="26">
                  <c:v>36.120100000000001</c:v>
                </c:pt>
                <c:pt idx="27">
                  <c:v>36.002699999999997</c:v>
                </c:pt>
                <c:pt idx="28">
                  <c:v>36.331699999999998</c:v>
                </c:pt>
                <c:pt idx="29">
                  <c:v>36.223999999999997</c:v>
                </c:pt>
                <c:pt idx="30">
                  <c:v>36.109400000000001</c:v>
                </c:pt>
                <c:pt idx="31">
                  <c:v>36.029400000000003</c:v>
                </c:pt>
                <c:pt idx="32">
                  <c:v>36.001399999999997</c:v>
                </c:pt>
                <c:pt idx="33">
                  <c:v>36.039499999999997</c:v>
                </c:pt>
                <c:pt idx="34">
                  <c:v>36.222200000000001</c:v>
                </c:pt>
                <c:pt idx="35">
                  <c:v>36.088999999999999</c:v>
                </c:pt>
                <c:pt idx="36">
                  <c:v>36.047499999999999</c:v>
                </c:pt>
                <c:pt idx="37">
                  <c:v>36.446100000000001</c:v>
                </c:pt>
                <c:pt idx="38">
                  <c:v>36.249600000000001</c:v>
                </c:pt>
                <c:pt idx="39">
                  <c:v>36.110199999999999</c:v>
                </c:pt>
                <c:pt idx="40">
                  <c:v>35.798699999999997</c:v>
                </c:pt>
                <c:pt idx="41">
                  <c:v>35.660499999999999</c:v>
                </c:pt>
                <c:pt idx="42">
                  <c:v>35.727200000000003</c:v>
                </c:pt>
                <c:pt idx="43">
                  <c:v>35.443800000000003</c:v>
                </c:pt>
                <c:pt idx="44">
                  <c:v>35.7271</c:v>
                </c:pt>
                <c:pt idx="45">
                  <c:v>35.633899999999997</c:v>
                </c:pt>
                <c:pt idx="46">
                  <c:v>35.345700000000001</c:v>
                </c:pt>
                <c:pt idx="47">
                  <c:v>35.0535</c:v>
                </c:pt>
                <c:pt idx="48">
                  <c:v>35.078600000000002</c:v>
                </c:pt>
                <c:pt idx="49">
                  <c:v>34.810099999999998</c:v>
                </c:pt>
                <c:pt idx="50">
                  <c:v>35.038699999999999</c:v>
                </c:pt>
                <c:pt idx="51">
                  <c:v>35.090000000000003</c:v>
                </c:pt>
                <c:pt idx="52">
                  <c:v>35.162700000000001</c:v>
                </c:pt>
                <c:pt idx="53">
                  <c:v>34.799799999999998</c:v>
                </c:pt>
                <c:pt idx="54">
                  <c:v>34.385300000000001</c:v>
                </c:pt>
                <c:pt idx="55">
                  <c:v>34.372300000000003</c:v>
                </c:pt>
                <c:pt idx="56">
                  <c:v>34.313499999999998</c:v>
                </c:pt>
                <c:pt idx="57">
                  <c:v>34.058199999999999</c:v>
                </c:pt>
                <c:pt idx="58">
                  <c:v>33.835299999999997</c:v>
                </c:pt>
                <c:pt idx="59">
                  <c:v>34.075800000000001</c:v>
                </c:pt>
                <c:pt idx="60">
                  <c:v>34.425800000000002</c:v>
                </c:pt>
                <c:pt idx="61">
                  <c:v>34.569099999999999</c:v>
                </c:pt>
                <c:pt idx="62">
                  <c:v>34.323599999999999</c:v>
                </c:pt>
                <c:pt idx="63">
                  <c:v>34.194899999999997</c:v>
                </c:pt>
                <c:pt idx="64">
                  <c:v>34.249600000000001</c:v>
                </c:pt>
                <c:pt idx="65">
                  <c:v>34.227499999999999</c:v>
                </c:pt>
                <c:pt idx="66">
                  <c:v>33.843400000000003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E8-439E-8933-B9A697456A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36855280"/>
        <c:axId val="-836865616"/>
      </c:scatterChart>
      <c:valAx>
        <c:axId val="-836855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36865616"/>
        <c:crosses val="autoZero"/>
        <c:crossBetween val="midCat"/>
      </c:valAx>
      <c:valAx>
        <c:axId val="-83686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36855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-</a:t>
            </a:r>
            <a:r>
              <a:rPr lang="en-US"/>
              <a:t>sin(x^2+y^2)+1</a:t>
            </a:r>
            <a:endParaRPr lang="ru-RU"/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2.7674403300823262E-2"/>
          <c:y val="5.7614189391507011E-2"/>
          <c:w val="0.93002184199113802"/>
          <c:h val="0.68247905490638894"/>
        </c:manualLayout>
      </c:layout>
      <c:surface3DChart>
        <c:wireframe val="0"/>
        <c:ser>
          <c:idx val="0"/>
          <c:order val="0"/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2">
                  <a:shade val="95000"/>
                </a:schemeClr>
              </a:contourClr>
            </a:sp3d>
          </c:spPr>
          <c:val>
            <c:numRef>
              <c:f>'6. Таблица данных'!$C$3:$W$3</c:f>
              <c:numCache>
                <c:formatCode>General</c:formatCode>
                <c:ptCount val="21"/>
                <c:pt idx="0">
                  <c:v>9.0702573174318291E-2</c:v>
                </c:pt>
                <c:pt idx="1">
                  <c:v>2.8473044177684703E-2</c:v>
                </c:pt>
                <c:pt idx="2">
                  <c:v>2.393618680826326E-3</c:v>
                </c:pt>
                <c:pt idx="3">
                  <c:v>3.2622479568565899E-3</c:v>
                </c:pt>
                <c:pt idx="4">
                  <c:v>2.2135397564683856E-2</c:v>
                </c:pt>
                <c:pt idx="5">
                  <c:v>5.1015380644413799E-2</c:v>
                </c:pt>
                <c:pt idx="6">
                  <c:v>8.3196891228233039E-2</c:v>
                </c:pt>
                <c:pt idx="7">
                  <c:v>0.11337308555051273</c:v>
                </c:pt>
                <c:pt idx="8">
                  <c:v>0.13759577275666157</c:v>
                </c:pt>
                <c:pt idx="9">
                  <c:v>0.15316815538198481</c:v>
                </c:pt>
                <c:pt idx="10">
                  <c:v>0.1585290151921035</c:v>
                </c:pt>
                <c:pt idx="11">
                  <c:v>0.15316815538198481</c:v>
                </c:pt>
                <c:pt idx="12">
                  <c:v>0.13759577275666157</c:v>
                </c:pt>
                <c:pt idx="13">
                  <c:v>0.11337308555051273</c:v>
                </c:pt>
                <c:pt idx="14">
                  <c:v>8.3196891228233039E-2</c:v>
                </c:pt>
                <c:pt idx="15">
                  <c:v>5.1015380644413799E-2</c:v>
                </c:pt>
                <c:pt idx="16">
                  <c:v>2.2135397564683856E-2</c:v>
                </c:pt>
                <c:pt idx="17">
                  <c:v>3.2622479568565899E-3</c:v>
                </c:pt>
                <c:pt idx="18">
                  <c:v>2.393618680826326E-3</c:v>
                </c:pt>
                <c:pt idx="19">
                  <c:v>2.8473044177684703E-2</c:v>
                </c:pt>
                <c:pt idx="20">
                  <c:v>9.0702573174318291E-2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E3-479E-8B58-17808849567F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4">
                  <a:shade val="95000"/>
                </a:schemeClr>
              </a:contourClr>
            </a:sp3d>
          </c:spPr>
          <c:val>
            <c:numRef>
              <c:f>'6. Таблица данных'!$C$4:$W$4</c:f>
              <c:numCache>
                <c:formatCode>General</c:formatCode>
                <c:ptCount val="21"/>
                <c:pt idx="0">
                  <c:v>2.8473044177684703E-2</c:v>
                </c:pt>
                <c:pt idx="1">
                  <c:v>1.2102565294760392E-3</c:v>
                </c:pt>
                <c:pt idx="2">
                  <c:v>7.2870089624115231E-3</c:v>
                </c:pt>
                <c:pt idx="3">
                  <c:v>3.6441814582807042E-2</c:v>
                </c:pt>
                <c:pt idx="4">
                  <c:v>7.9249402263864344E-2</c:v>
                </c:pt>
                <c:pt idx="5">
                  <c:v>0.12764451765501372</c:v>
                </c:pt>
                <c:pt idx="6">
                  <c:v>0.17511428666154993</c:v>
                </c:pt>
                <c:pt idx="7">
                  <c:v>0.21667309037251659</c:v>
                </c:pt>
                <c:pt idx="8">
                  <c:v>0.24871959485970729</c:v>
                </c:pt>
                <c:pt idx="9">
                  <c:v>0.2688541702731041</c:v>
                </c:pt>
                <c:pt idx="10">
                  <c:v>0.27571282562985744</c:v>
                </c:pt>
                <c:pt idx="11">
                  <c:v>0.2688541702731041</c:v>
                </c:pt>
                <c:pt idx="12">
                  <c:v>0.24871959485970729</c:v>
                </c:pt>
                <c:pt idx="13">
                  <c:v>0.21667309037251659</c:v>
                </c:pt>
                <c:pt idx="14">
                  <c:v>0.17511428666154993</c:v>
                </c:pt>
                <c:pt idx="15">
                  <c:v>0.12764451765501372</c:v>
                </c:pt>
                <c:pt idx="16">
                  <c:v>7.9249402263864344E-2</c:v>
                </c:pt>
                <c:pt idx="17">
                  <c:v>3.6441814582807042E-2</c:v>
                </c:pt>
                <c:pt idx="18">
                  <c:v>7.2870089624115231E-3</c:v>
                </c:pt>
                <c:pt idx="19">
                  <c:v>1.2102565294760392E-3</c:v>
                </c:pt>
                <c:pt idx="20">
                  <c:v>2.8473044177684703E-2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E3-479E-8B58-17808849567F}"/>
            </c:ext>
          </c:extLst>
        </c:ser>
        <c:ser>
          <c:idx val="2"/>
          <c:order val="2"/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6">
                  <a:shade val="95000"/>
                </a:schemeClr>
              </a:contourClr>
            </a:sp3d>
          </c:spPr>
          <c:val>
            <c:numRef>
              <c:f>'6. Таблица данных'!$C$5:$W$5</c:f>
              <c:numCache>
                <c:formatCode>General</c:formatCode>
                <c:ptCount val="21"/>
                <c:pt idx="0">
                  <c:v>2.393618680826326E-3</c:v>
                </c:pt>
                <c:pt idx="1">
                  <c:v>7.2870089624115231E-3</c:v>
                </c:pt>
                <c:pt idx="2">
                  <c:v>4.198413971077497E-2</c:v>
                </c:pt>
                <c:pt idx="3">
                  <c:v>9.5587810621174052E-2</c:v>
                </c:pt>
                <c:pt idx="4">
                  <c:v>0.1585290151921035</c:v>
                </c:pt>
                <c:pt idx="5">
                  <c:v>0.22292825247317605</c:v>
                </c:pt>
                <c:pt idx="6">
                  <c:v>0.2826439091004771</c:v>
                </c:pt>
                <c:pt idx="7">
                  <c:v>0.33313036499630211</c:v>
                </c:pt>
                <c:pt idx="8">
                  <c:v>0.37120697598153141</c:v>
                </c:pt>
                <c:pt idx="9">
                  <c:v>0.39481359426396034</c:v>
                </c:pt>
                <c:pt idx="10">
                  <c:v>0.40280455863760789</c:v>
                </c:pt>
                <c:pt idx="11">
                  <c:v>0.39481359426396034</c:v>
                </c:pt>
                <c:pt idx="12">
                  <c:v>0.37120697598153141</c:v>
                </c:pt>
                <c:pt idx="13">
                  <c:v>0.33313036499630211</c:v>
                </c:pt>
                <c:pt idx="14">
                  <c:v>0.2826439091004771</c:v>
                </c:pt>
                <c:pt idx="15">
                  <c:v>0.22292825247317605</c:v>
                </c:pt>
                <c:pt idx="16">
                  <c:v>0.1585290151921035</c:v>
                </c:pt>
                <c:pt idx="17">
                  <c:v>9.5587810621174052E-2</c:v>
                </c:pt>
                <c:pt idx="18">
                  <c:v>4.198413971077497E-2</c:v>
                </c:pt>
                <c:pt idx="19">
                  <c:v>7.2870089624115231E-3</c:v>
                </c:pt>
                <c:pt idx="20">
                  <c:v>2.393618680826326E-3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E3-479E-8B58-17808849567F}"/>
            </c:ext>
          </c:extLst>
        </c:ser>
        <c:ser>
          <c:idx val="3"/>
          <c:order val="3"/>
          <c:spPr>
            <a:gradFill rotWithShape="1">
              <a:gsLst>
                <a:gs pos="0">
                  <a:schemeClr val="accent2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lumMod val="6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60000"/>
                  <a:shade val="95000"/>
                </a:schemeClr>
              </a:contourClr>
            </a:sp3d>
          </c:spPr>
          <c:val>
            <c:numRef>
              <c:f>'6. Таблица данных'!$C$6:$W$6</c:f>
              <c:numCache>
                <c:formatCode>General</c:formatCode>
                <c:ptCount val="21"/>
                <c:pt idx="0">
                  <c:v>3.2622479568565899E-3</c:v>
                </c:pt>
                <c:pt idx="1">
                  <c:v>3.6441814582807042E-2</c:v>
                </c:pt>
                <c:pt idx="2">
                  <c:v>9.5587810621174052E-2</c:v>
                </c:pt>
                <c:pt idx="3">
                  <c:v>0.16950262950802963</c:v>
                </c:pt>
                <c:pt idx="4">
                  <c:v>0.2487195948597074</c:v>
                </c:pt>
                <c:pt idx="5">
                  <c:v>0.32571208837185495</c:v>
                </c:pt>
                <c:pt idx="6">
                  <c:v>0.39481359426396057</c:v>
                </c:pt>
                <c:pt idx="7">
                  <c:v>0.45197606320812644</c:v>
                </c:pt>
                <c:pt idx="8">
                  <c:v>0.49446665879515306</c:v>
                </c:pt>
                <c:pt idx="9">
                  <c:v>0.52057446139579699</c:v>
                </c:pt>
                <c:pt idx="10">
                  <c:v>0.52937411182884198</c:v>
                </c:pt>
                <c:pt idx="11">
                  <c:v>0.52057446139579699</c:v>
                </c:pt>
                <c:pt idx="12">
                  <c:v>0.49446665879515306</c:v>
                </c:pt>
                <c:pt idx="13">
                  <c:v>0.45197606320812644</c:v>
                </c:pt>
                <c:pt idx="14">
                  <c:v>0.39481359426396057</c:v>
                </c:pt>
                <c:pt idx="15">
                  <c:v>0.32571208837185495</c:v>
                </c:pt>
                <c:pt idx="16">
                  <c:v>0.2487195948597074</c:v>
                </c:pt>
                <c:pt idx="17">
                  <c:v>0.16950262950802963</c:v>
                </c:pt>
                <c:pt idx="18">
                  <c:v>9.5587810621174052E-2</c:v>
                </c:pt>
                <c:pt idx="19">
                  <c:v>3.6441814582807042E-2</c:v>
                </c:pt>
                <c:pt idx="20">
                  <c:v>3.2622479568565899E-3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E3-479E-8B58-17808849567F}"/>
            </c:ext>
          </c:extLst>
        </c:ser>
        <c:ser>
          <c:idx val="4"/>
          <c:order val="4"/>
          <c:spPr>
            <a:gradFill rotWithShape="1">
              <a:gsLst>
                <a:gs pos="0">
                  <a:schemeClr val="accent4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lumMod val="6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4">
                  <a:lumMod val="60000"/>
                  <a:shade val="95000"/>
                </a:schemeClr>
              </a:contourClr>
            </a:sp3d>
          </c:spPr>
          <c:val>
            <c:numRef>
              <c:f>'6. Таблица данных'!$C$7:$W$7</c:f>
              <c:numCache>
                <c:formatCode>General</c:formatCode>
                <c:ptCount val="21"/>
                <c:pt idx="0">
                  <c:v>2.2135397564683856E-2</c:v>
                </c:pt>
                <c:pt idx="1">
                  <c:v>7.9249402263864344E-2</c:v>
                </c:pt>
                <c:pt idx="2">
                  <c:v>0.1585290151921035</c:v>
                </c:pt>
                <c:pt idx="3">
                  <c:v>0.2487195948597074</c:v>
                </c:pt>
                <c:pt idx="4">
                  <c:v>0.3406153280285269</c:v>
                </c:pt>
                <c:pt idx="5">
                  <c:v>0.42713253989951872</c:v>
                </c:pt>
                <c:pt idx="6">
                  <c:v>0.50311986215626325</c:v>
                </c:pt>
                <c:pt idx="7">
                  <c:v>0.56503446588876982</c:v>
                </c:pt>
                <c:pt idx="8">
                  <c:v>0.61058165769134942</c:v>
                </c:pt>
                <c:pt idx="9">
                  <c:v>0.63838456803503796</c:v>
                </c:pt>
                <c:pt idx="10">
                  <c:v>0.64772576672491011</c:v>
                </c:pt>
                <c:pt idx="11">
                  <c:v>0.63838456803503796</c:v>
                </c:pt>
                <c:pt idx="12">
                  <c:v>0.61058165769134942</c:v>
                </c:pt>
                <c:pt idx="13">
                  <c:v>0.56503446588876982</c:v>
                </c:pt>
                <c:pt idx="14">
                  <c:v>0.50311986215626325</c:v>
                </c:pt>
                <c:pt idx="15">
                  <c:v>0.42713253989951872</c:v>
                </c:pt>
                <c:pt idx="16">
                  <c:v>0.3406153280285269</c:v>
                </c:pt>
                <c:pt idx="17">
                  <c:v>0.2487195948597074</c:v>
                </c:pt>
                <c:pt idx="18">
                  <c:v>0.1585290151921035</c:v>
                </c:pt>
                <c:pt idx="19">
                  <c:v>7.9249402263864344E-2</c:v>
                </c:pt>
                <c:pt idx="20">
                  <c:v>2.2135397564683856E-2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0E3-479E-8B58-17808849567F}"/>
            </c:ext>
          </c:extLst>
        </c:ser>
        <c:ser>
          <c:idx val="5"/>
          <c:order val="5"/>
          <c:spPr>
            <a:gradFill rotWithShape="1">
              <a:gsLst>
                <a:gs pos="0">
                  <a:schemeClr val="accent6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lumMod val="6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6">
                  <a:lumMod val="60000"/>
                  <a:shade val="95000"/>
                </a:schemeClr>
              </a:contourClr>
            </a:sp3d>
          </c:spPr>
          <c:val>
            <c:numRef>
              <c:f>'6. Таблица данных'!$C$8:$W$8</c:f>
              <c:numCache>
                <c:formatCode>General</c:formatCode>
                <c:ptCount val="21"/>
                <c:pt idx="0">
                  <c:v>5.1015380644413799E-2</c:v>
                </c:pt>
                <c:pt idx="1">
                  <c:v>0.12764451765501372</c:v>
                </c:pt>
                <c:pt idx="2">
                  <c:v>0.22292825247317605</c:v>
                </c:pt>
                <c:pt idx="3">
                  <c:v>0.32571208837185495</c:v>
                </c:pt>
                <c:pt idx="4">
                  <c:v>0.42713253989951872</c:v>
                </c:pt>
                <c:pt idx="5">
                  <c:v>0.52057446139579699</c:v>
                </c:pt>
                <c:pt idx="6">
                  <c:v>0.60139067201557705</c:v>
                </c:pt>
                <c:pt idx="7">
                  <c:v>0.6665129078591856</c:v>
                </c:pt>
                <c:pt idx="8">
                  <c:v>0.71404777489516436</c:v>
                </c:pt>
                <c:pt idx="9">
                  <c:v>0.74291944810784494</c:v>
                </c:pt>
                <c:pt idx="10">
                  <c:v>0.75259604074547704</c:v>
                </c:pt>
                <c:pt idx="11">
                  <c:v>0.74291944810784494</c:v>
                </c:pt>
                <c:pt idx="12">
                  <c:v>0.71404777489516436</c:v>
                </c:pt>
                <c:pt idx="13">
                  <c:v>0.6665129078591856</c:v>
                </c:pt>
                <c:pt idx="14">
                  <c:v>0.60139067201557705</c:v>
                </c:pt>
                <c:pt idx="15">
                  <c:v>0.52057446139579699</c:v>
                </c:pt>
                <c:pt idx="16">
                  <c:v>0.42713253989951872</c:v>
                </c:pt>
                <c:pt idx="17">
                  <c:v>0.32571208837185495</c:v>
                </c:pt>
                <c:pt idx="18">
                  <c:v>0.22292825247317605</c:v>
                </c:pt>
                <c:pt idx="19">
                  <c:v>0.12764451765501372</c:v>
                </c:pt>
                <c:pt idx="20">
                  <c:v>5.1015380644413799E-2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0E3-479E-8B58-17808849567F}"/>
            </c:ext>
          </c:extLst>
        </c:ser>
        <c:ser>
          <c:idx val="6"/>
          <c:order val="6"/>
          <c:spPr>
            <a:gradFill rotWithShape="1">
              <a:gsLst>
                <a:gs pos="0">
                  <a:schemeClr val="accent2">
                    <a:lumMod val="80000"/>
                    <a:lumOff val="20000"/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80000"/>
                    <a:lumOff val="20000"/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80000"/>
                    <a:lumOff val="2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lumMod val="80000"/>
                  <a:lumOff val="2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80000"/>
                  <a:lumOff val="20000"/>
                  <a:shade val="95000"/>
                </a:schemeClr>
              </a:contourClr>
            </a:sp3d>
          </c:spPr>
          <c:val>
            <c:numRef>
              <c:f>'6. Таблица данных'!$C$9:$W$9</c:f>
              <c:numCache>
                <c:formatCode>General</c:formatCode>
                <c:ptCount val="21"/>
                <c:pt idx="0">
                  <c:v>8.3196891228233039E-2</c:v>
                </c:pt>
                <c:pt idx="1">
                  <c:v>0.17511428666154993</c:v>
                </c:pt>
                <c:pt idx="2">
                  <c:v>0.2826439091004771</c:v>
                </c:pt>
                <c:pt idx="3">
                  <c:v>0.39481359426396057</c:v>
                </c:pt>
                <c:pt idx="4">
                  <c:v>0.50311986215626325</c:v>
                </c:pt>
                <c:pt idx="5">
                  <c:v>0.60139067201557705</c:v>
                </c:pt>
                <c:pt idx="6">
                  <c:v>0.68543343938388213</c:v>
                </c:pt>
                <c:pt idx="7">
                  <c:v>0.75259604074547704</c:v>
                </c:pt>
                <c:pt idx="8">
                  <c:v>0.80133066920493878</c:v>
                </c:pt>
                <c:pt idx="9">
                  <c:v>0.83081765093300397</c:v>
                </c:pt>
                <c:pt idx="10">
                  <c:v>0.84068179338575399</c:v>
                </c:pt>
                <c:pt idx="11">
                  <c:v>0.83081765093300397</c:v>
                </c:pt>
                <c:pt idx="12">
                  <c:v>0.80133066920493878</c:v>
                </c:pt>
                <c:pt idx="13">
                  <c:v>0.75259604074547704</c:v>
                </c:pt>
                <c:pt idx="14">
                  <c:v>0.68543343938388213</c:v>
                </c:pt>
                <c:pt idx="15">
                  <c:v>0.60139067201557705</c:v>
                </c:pt>
                <c:pt idx="16">
                  <c:v>0.50311986215626325</c:v>
                </c:pt>
                <c:pt idx="17">
                  <c:v>0.39481359426396057</c:v>
                </c:pt>
                <c:pt idx="18">
                  <c:v>0.2826439091004771</c:v>
                </c:pt>
                <c:pt idx="19">
                  <c:v>0.17511428666154993</c:v>
                </c:pt>
                <c:pt idx="20">
                  <c:v>8.3196891228233039E-2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0E3-479E-8B58-17808849567F}"/>
            </c:ext>
          </c:extLst>
        </c:ser>
        <c:ser>
          <c:idx val="7"/>
          <c:order val="7"/>
          <c:spPr>
            <a:gradFill rotWithShape="1">
              <a:gsLst>
                <a:gs pos="0">
                  <a:schemeClr val="accent4">
                    <a:lumMod val="80000"/>
                    <a:lumOff val="20000"/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80000"/>
                    <a:lumOff val="20000"/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80000"/>
                    <a:lumOff val="2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lumMod val="80000"/>
                  <a:lumOff val="2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4">
                  <a:lumMod val="80000"/>
                  <a:lumOff val="20000"/>
                  <a:shade val="95000"/>
                </a:schemeClr>
              </a:contourClr>
            </a:sp3d>
          </c:spPr>
          <c:val>
            <c:numRef>
              <c:f>'6. Таблица данных'!$C$10:$W$10</c:f>
              <c:numCache>
                <c:formatCode>General</c:formatCode>
                <c:ptCount val="21"/>
                <c:pt idx="0">
                  <c:v>0.11337308555051273</c:v>
                </c:pt>
                <c:pt idx="1">
                  <c:v>0.21667309037251659</c:v>
                </c:pt>
                <c:pt idx="2">
                  <c:v>0.33313036499630211</c:v>
                </c:pt>
                <c:pt idx="3">
                  <c:v>0.45197606320812644</c:v>
                </c:pt>
                <c:pt idx="4">
                  <c:v>0.56503446588876982</c:v>
                </c:pt>
                <c:pt idx="5">
                  <c:v>0.6665129078591856</c:v>
                </c:pt>
                <c:pt idx="6">
                  <c:v>0.75259604074547704</c:v>
                </c:pt>
                <c:pt idx="7">
                  <c:v>0.82097042657417585</c:v>
                </c:pt>
                <c:pt idx="8">
                  <c:v>0.87036585738030514</c:v>
                </c:pt>
                <c:pt idx="9">
                  <c:v>0.90016658335317179</c:v>
                </c:pt>
                <c:pt idx="10">
                  <c:v>0.91012145080198892</c:v>
                </c:pt>
                <c:pt idx="11">
                  <c:v>0.90016658335317179</c:v>
                </c:pt>
                <c:pt idx="12">
                  <c:v>0.87036585738030514</c:v>
                </c:pt>
                <c:pt idx="13">
                  <c:v>0.82097042657417585</c:v>
                </c:pt>
                <c:pt idx="14">
                  <c:v>0.75259604074547704</c:v>
                </c:pt>
                <c:pt idx="15">
                  <c:v>0.6665129078591856</c:v>
                </c:pt>
                <c:pt idx="16">
                  <c:v>0.56503446588876982</c:v>
                </c:pt>
                <c:pt idx="17">
                  <c:v>0.45197606320812644</c:v>
                </c:pt>
                <c:pt idx="18">
                  <c:v>0.33313036499630211</c:v>
                </c:pt>
                <c:pt idx="19">
                  <c:v>0.21667309037251659</c:v>
                </c:pt>
                <c:pt idx="20">
                  <c:v>0.11337308555051273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0E3-479E-8B58-17808849567F}"/>
            </c:ext>
          </c:extLst>
        </c:ser>
        <c:ser>
          <c:idx val="8"/>
          <c:order val="8"/>
          <c:spPr>
            <a:gradFill rotWithShape="1">
              <a:gsLst>
                <a:gs pos="0">
                  <a:schemeClr val="accent6">
                    <a:lumMod val="80000"/>
                    <a:lumOff val="20000"/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80000"/>
                    <a:lumOff val="20000"/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80000"/>
                    <a:lumOff val="2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lumMod val="80000"/>
                  <a:lumOff val="2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6">
                  <a:lumMod val="80000"/>
                  <a:lumOff val="20000"/>
                  <a:shade val="95000"/>
                </a:schemeClr>
              </a:contourClr>
            </a:sp3d>
          </c:spPr>
          <c:val>
            <c:numRef>
              <c:f>'6. Таблица данных'!$C$11:$W$11</c:f>
              <c:numCache>
                <c:formatCode>General</c:formatCode>
                <c:ptCount val="21"/>
                <c:pt idx="0">
                  <c:v>0.13759577275666157</c:v>
                </c:pt>
                <c:pt idx="1">
                  <c:v>0.24871959485970729</c:v>
                </c:pt>
                <c:pt idx="2">
                  <c:v>0.37120697598153141</c:v>
                </c:pt>
                <c:pt idx="3">
                  <c:v>0.49446665879515306</c:v>
                </c:pt>
                <c:pt idx="4">
                  <c:v>0.61058165769134942</c:v>
                </c:pt>
                <c:pt idx="5">
                  <c:v>0.71404777489516436</c:v>
                </c:pt>
                <c:pt idx="6">
                  <c:v>0.80133066920493878</c:v>
                </c:pt>
                <c:pt idx="7">
                  <c:v>0.87036585738030514</c:v>
                </c:pt>
                <c:pt idx="8">
                  <c:v>0.92008530603082728</c:v>
                </c:pt>
                <c:pt idx="9">
                  <c:v>0.95002083072932164</c:v>
                </c:pt>
                <c:pt idx="10">
                  <c:v>0.9600106658133658</c:v>
                </c:pt>
                <c:pt idx="11">
                  <c:v>0.95002083072932164</c:v>
                </c:pt>
                <c:pt idx="12">
                  <c:v>0.92008530603082728</c:v>
                </c:pt>
                <c:pt idx="13">
                  <c:v>0.87036585738030514</c:v>
                </c:pt>
                <c:pt idx="14">
                  <c:v>0.80133066920493878</c:v>
                </c:pt>
                <c:pt idx="15">
                  <c:v>0.71404777489516436</c:v>
                </c:pt>
                <c:pt idx="16">
                  <c:v>0.61058165769134942</c:v>
                </c:pt>
                <c:pt idx="17">
                  <c:v>0.49446665879515306</c:v>
                </c:pt>
                <c:pt idx="18">
                  <c:v>0.37120697598153141</c:v>
                </c:pt>
                <c:pt idx="19">
                  <c:v>0.24871959485970729</c:v>
                </c:pt>
                <c:pt idx="20">
                  <c:v>0.13759577275666157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0E3-479E-8B58-17808849567F}"/>
            </c:ext>
          </c:extLst>
        </c:ser>
        <c:ser>
          <c:idx val="9"/>
          <c:order val="9"/>
          <c:spPr>
            <a:gradFill rotWithShape="1">
              <a:gsLst>
                <a:gs pos="0">
                  <a:schemeClr val="accent2">
                    <a:lumMod val="80000"/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80000"/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8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lumMod val="8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80000"/>
                  <a:shade val="95000"/>
                </a:schemeClr>
              </a:contourClr>
            </a:sp3d>
          </c:spPr>
          <c:val>
            <c:numRef>
              <c:f>'6. Таблица данных'!$C$12:$W$12</c:f>
              <c:numCache>
                <c:formatCode>General</c:formatCode>
                <c:ptCount val="21"/>
                <c:pt idx="0">
                  <c:v>0.15316815538198481</c:v>
                </c:pt>
                <c:pt idx="1">
                  <c:v>0.2688541702731041</c:v>
                </c:pt>
                <c:pt idx="2">
                  <c:v>0.39481359426396034</c:v>
                </c:pt>
                <c:pt idx="3">
                  <c:v>0.52057446139579699</c:v>
                </c:pt>
                <c:pt idx="4">
                  <c:v>0.63838456803503796</c:v>
                </c:pt>
                <c:pt idx="5">
                  <c:v>0.74291944810784494</c:v>
                </c:pt>
                <c:pt idx="6">
                  <c:v>0.83081765093300397</c:v>
                </c:pt>
                <c:pt idx="7">
                  <c:v>0.90016658335317179</c:v>
                </c:pt>
                <c:pt idx="8">
                  <c:v>0.95002083072932164</c:v>
                </c:pt>
                <c:pt idx="9">
                  <c:v>0.98000133330666694</c:v>
                </c:pt>
                <c:pt idx="10">
                  <c:v>0.99000016666583335</c:v>
                </c:pt>
                <c:pt idx="11">
                  <c:v>0.98000133330666694</c:v>
                </c:pt>
                <c:pt idx="12">
                  <c:v>0.95002083072932164</c:v>
                </c:pt>
                <c:pt idx="13">
                  <c:v>0.90016658335317179</c:v>
                </c:pt>
                <c:pt idx="14">
                  <c:v>0.83081765093300397</c:v>
                </c:pt>
                <c:pt idx="15">
                  <c:v>0.74291944810784494</c:v>
                </c:pt>
                <c:pt idx="16">
                  <c:v>0.63838456803503796</c:v>
                </c:pt>
                <c:pt idx="17">
                  <c:v>0.52057446139579699</c:v>
                </c:pt>
                <c:pt idx="18">
                  <c:v>0.39481359426396034</c:v>
                </c:pt>
                <c:pt idx="19">
                  <c:v>0.2688541702731041</c:v>
                </c:pt>
                <c:pt idx="20">
                  <c:v>0.15316815538198481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0E3-479E-8B58-17808849567F}"/>
            </c:ext>
          </c:extLst>
        </c:ser>
        <c:ser>
          <c:idx val="10"/>
          <c:order val="10"/>
          <c:spPr>
            <a:gradFill rotWithShape="1">
              <a:gsLst>
                <a:gs pos="0">
                  <a:schemeClr val="accent4">
                    <a:lumMod val="80000"/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80000"/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8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lumMod val="8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4">
                  <a:lumMod val="80000"/>
                  <a:shade val="95000"/>
                </a:schemeClr>
              </a:contourClr>
            </a:sp3d>
          </c:spPr>
          <c:val>
            <c:numRef>
              <c:f>'6. Таблица данных'!$C$13:$W$13</c:f>
              <c:numCache>
                <c:formatCode>General</c:formatCode>
                <c:ptCount val="21"/>
                <c:pt idx="0">
                  <c:v>0.1585290151921035</c:v>
                </c:pt>
                <c:pt idx="1">
                  <c:v>0.27571282562985744</c:v>
                </c:pt>
                <c:pt idx="2">
                  <c:v>0.40280455863760789</c:v>
                </c:pt>
                <c:pt idx="3">
                  <c:v>0.52937411182884198</c:v>
                </c:pt>
                <c:pt idx="4">
                  <c:v>0.64772576672491011</c:v>
                </c:pt>
                <c:pt idx="5">
                  <c:v>0.75259604074547704</c:v>
                </c:pt>
                <c:pt idx="6">
                  <c:v>0.84068179338575399</c:v>
                </c:pt>
                <c:pt idx="7">
                  <c:v>0.91012145080198892</c:v>
                </c:pt>
                <c:pt idx="8">
                  <c:v>0.9600106658133658</c:v>
                </c:pt>
                <c:pt idx="9">
                  <c:v>0.99000016666583335</c:v>
                </c:pt>
                <c:pt idx="10">
                  <c:v>1</c:v>
                </c:pt>
                <c:pt idx="11">
                  <c:v>0.99000016666583335</c:v>
                </c:pt>
                <c:pt idx="12">
                  <c:v>0.9600106658133658</c:v>
                </c:pt>
                <c:pt idx="13">
                  <c:v>0.91012145080198892</c:v>
                </c:pt>
                <c:pt idx="14">
                  <c:v>0.84068179338575399</c:v>
                </c:pt>
                <c:pt idx="15">
                  <c:v>0.75259604074547704</c:v>
                </c:pt>
                <c:pt idx="16">
                  <c:v>0.64772576672491011</c:v>
                </c:pt>
                <c:pt idx="17">
                  <c:v>0.52937411182884198</c:v>
                </c:pt>
                <c:pt idx="18">
                  <c:v>0.40280455863760789</c:v>
                </c:pt>
                <c:pt idx="19">
                  <c:v>0.27571282562985744</c:v>
                </c:pt>
                <c:pt idx="20">
                  <c:v>0.1585290151921035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0E3-479E-8B58-17808849567F}"/>
            </c:ext>
          </c:extLst>
        </c:ser>
        <c:ser>
          <c:idx val="11"/>
          <c:order val="11"/>
          <c:spPr>
            <a:gradFill rotWithShape="1">
              <a:gsLst>
                <a:gs pos="0">
                  <a:schemeClr val="accent6">
                    <a:lumMod val="80000"/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80000"/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8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lumMod val="8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6">
                  <a:lumMod val="80000"/>
                  <a:shade val="95000"/>
                </a:schemeClr>
              </a:contourClr>
            </a:sp3d>
          </c:spPr>
          <c:val>
            <c:numRef>
              <c:f>'6. Таблица данных'!$C$14:$W$14</c:f>
              <c:numCache>
                <c:formatCode>General</c:formatCode>
                <c:ptCount val="21"/>
                <c:pt idx="0">
                  <c:v>0.15316815538198481</c:v>
                </c:pt>
                <c:pt idx="1">
                  <c:v>0.2688541702731041</c:v>
                </c:pt>
                <c:pt idx="2">
                  <c:v>0.39481359426396034</c:v>
                </c:pt>
                <c:pt idx="3">
                  <c:v>0.52057446139579699</c:v>
                </c:pt>
                <c:pt idx="4">
                  <c:v>0.63838456803503796</c:v>
                </c:pt>
                <c:pt idx="5">
                  <c:v>0.74291944810784494</c:v>
                </c:pt>
                <c:pt idx="6">
                  <c:v>0.83081765093300397</c:v>
                </c:pt>
                <c:pt idx="7">
                  <c:v>0.90016658335317179</c:v>
                </c:pt>
                <c:pt idx="8">
                  <c:v>0.95002083072932164</c:v>
                </c:pt>
                <c:pt idx="9">
                  <c:v>0.98000133330666694</c:v>
                </c:pt>
                <c:pt idx="10">
                  <c:v>0.99000016666583335</c:v>
                </c:pt>
                <c:pt idx="11">
                  <c:v>0.98000133330666694</c:v>
                </c:pt>
                <c:pt idx="12">
                  <c:v>0.95002083072932164</c:v>
                </c:pt>
                <c:pt idx="13">
                  <c:v>0.90016658335317179</c:v>
                </c:pt>
                <c:pt idx="14">
                  <c:v>0.83081765093300397</c:v>
                </c:pt>
                <c:pt idx="15">
                  <c:v>0.74291944810784494</c:v>
                </c:pt>
                <c:pt idx="16">
                  <c:v>0.63838456803503796</c:v>
                </c:pt>
                <c:pt idx="17">
                  <c:v>0.52057446139579699</c:v>
                </c:pt>
                <c:pt idx="18">
                  <c:v>0.39481359426396034</c:v>
                </c:pt>
                <c:pt idx="19">
                  <c:v>0.2688541702731041</c:v>
                </c:pt>
                <c:pt idx="20">
                  <c:v>0.15316815538198481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0E3-479E-8B58-17808849567F}"/>
            </c:ext>
          </c:extLst>
        </c:ser>
        <c:ser>
          <c:idx val="12"/>
          <c:order val="12"/>
          <c:spPr>
            <a:gradFill rotWithShape="1">
              <a:gsLst>
                <a:gs pos="0">
                  <a:schemeClr val="accent2">
                    <a:lumMod val="60000"/>
                    <a:lumOff val="40000"/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60000"/>
                    <a:lumOff val="40000"/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60000"/>
                    <a:lumOff val="4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lumMod val="60000"/>
                  <a:lumOff val="4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60000"/>
                  <a:lumOff val="40000"/>
                  <a:shade val="95000"/>
                </a:schemeClr>
              </a:contourClr>
            </a:sp3d>
          </c:spPr>
          <c:val>
            <c:numRef>
              <c:f>'6. Таблица данных'!$C$15:$W$15</c:f>
              <c:numCache>
                <c:formatCode>General</c:formatCode>
                <c:ptCount val="21"/>
                <c:pt idx="0">
                  <c:v>0.13759577275666157</c:v>
                </c:pt>
                <c:pt idx="1">
                  <c:v>0.24871959485970729</c:v>
                </c:pt>
                <c:pt idx="2">
                  <c:v>0.37120697598153141</c:v>
                </c:pt>
                <c:pt idx="3">
                  <c:v>0.49446665879515306</c:v>
                </c:pt>
                <c:pt idx="4">
                  <c:v>0.61058165769134942</c:v>
                </c:pt>
                <c:pt idx="5">
                  <c:v>0.71404777489516436</c:v>
                </c:pt>
                <c:pt idx="6">
                  <c:v>0.80133066920493878</c:v>
                </c:pt>
                <c:pt idx="7">
                  <c:v>0.87036585738030514</c:v>
                </c:pt>
                <c:pt idx="8">
                  <c:v>0.92008530603082728</c:v>
                </c:pt>
                <c:pt idx="9">
                  <c:v>0.95002083072932164</c:v>
                </c:pt>
                <c:pt idx="10">
                  <c:v>0.9600106658133658</c:v>
                </c:pt>
                <c:pt idx="11">
                  <c:v>0.95002083072932164</c:v>
                </c:pt>
                <c:pt idx="12">
                  <c:v>0.92008530603082728</c:v>
                </c:pt>
                <c:pt idx="13">
                  <c:v>0.87036585738030514</c:v>
                </c:pt>
                <c:pt idx="14">
                  <c:v>0.80133066920493878</c:v>
                </c:pt>
                <c:pt idx="15">
                  <c:v>0.71404777489516436</c:v>
                </c:pt>
                <c:pt idx="16">
                  <c:v>0.61058165769134942</c:v>
                </c:pt>
                <c:pt idx="17">
                  <c:v>0.49446665879515306</c:v>
                </c:pt>
                <c:pt idx="18">
                  <c:v>0.37120697598153141</c:v>
                </c:pt>
                <c:pt idx="19">
                  <c:v>0.24871959485970729</c:v>
                </c:pt>
                <c:pt idx="20">
                  <c:v>0.13759577275666157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0E3-479E-8B58-17808849567F}"/>
            </c:ext>
          </c:extLst>
        </c:ser>
        <c:ser>
          <c:idx val="13"/>
          <c:order val="13"/>
          <c:spPr>
            <a:gradFill rotWithShape="1">
              <a:gsLst>
                <a:gs pos="0">
                  <a:schemeClr val="accent4">
                    <a:lumMod val="60000"/>
                    <a:lumOff val="40000"/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60000"/>
                    <a:lumOff val="40000"/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60000"/>
                    <a:lumOff val="4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lumMod val="60000"/>
                  <a:lumOff val="4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4">
                  <a:lumMod val="60000"/>
                  <a:lumOff val="40000"/>
                  <a:shade val="95000"/>
                </a:schemeClr>
              </a:contourClr>
            </a:sp3d>
          </c:spPr>
          <c:val>
            <c:numRef>
              <c:f>'6. Таблица данных'!$C$16:$W$16</c:f>
              <c:numCache>
                <c:formatCode>General</c:formatCode>
                <c:ptCount val="21"/>
                <c:pt idx="0">
                  <c:v>0.11337308555051273</c:v>
                </c:pt>
                <c:pt idx="1">
                  <c:v>0.21667309037251659</c:v>
                </c:pt>
                <c:pt idx="2">
                  <c:v>0.33313036499630211</c:v>
                </c:pt>
                <c:pt idx="3">
                  <c:v>0.45197606320812644</c:v>
                </c:pt>
                <c:pt idx="4">
                  <c:v>0.56503446588876982</c:v>
                </c:pt>
                <c:pt idx="5">
                  <c:v>0.6665129078591856</c:v>
                </c:pt>
                <c:pt idx="6">
                  <c:v>0.75259604074547704</c:v>
                </c:pt>
                <c:pt idx="7">
                  <c:v>0.82097042657417585</c:v>
                </c:pt>
                <c:pt idx="8">
                  <c:v>0.87036585738030514</c:v>
                </c:pt>
                <c:pt idx="9">
                  <c:v>0.90016658335317179</c:v>
                </c:pt>
                <c:pt idx="10">
                  <c:v>0.91012145080198892</c:v>
                </c:pt>
                <c:pt idx="11">
                  <c:v>0.90016658335317179</c:v>
                </c:pt>
                <c:pt idx="12">
                  <c:v>0.87036585738030514</c:v>
                </c:pt>
                <c:pt idx="13">
                  <c:v>0.82097042657417585</c:v>
                </c:pt>
                <c:pt idx="14">
                  <c:v>0.75259604074547704</c:v>
                </c:pt>
                <c:pt idx="15">
                  <c:v>0.6665129078591856</c:v>
                </c:pt>
                <c:pt idx="16">
                  <c:v>0.56503446588876982</c:v>
                </c:pt>
                <c:pt idx="17">
                  <c:v>0.45197606320812644</c:v>
                </c:pt>
                <c:pt idx="18">
                  <c:v>0.33313036499630211</c:v>
                </c:pt>
                <c:pt idx="19">
                  <c:v>0.21667309037251659</c:v>
                </c:pt>
                <c:pt idx="20">
                  <c:v>0.11337308555051273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C0E3-479E-8B58-17808849567F}"/>
            </c:ext>
          </c:extLst>
        </c:ser>
        <c:ser>
          <c:idx val="14"/>
          <c:order val="14"/>
          <c:spPr>
            <a:gradFill rotWithShape="1">
              <a:gsLst>
                <a:gs pos="0">
                  <a:schemeClr val="accent6">
                    <a:lumMod val="60000"/>
                    <a:lumOff val="40000"/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60000"/>
                    <a:lumOff val="40000"/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60000"/>
                    <a:lumOff val="4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lumMod val="60000"/>
                  <a:lumOff val="4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6">
                  <a:lumMod val="60000"/>
                  <a:lumOff val="40000"/>
                  <a:shade val="95000"/>
                </a:schemeClr>
              </a:contourClr>
            </a:sp3d>
          </c:spPr>
          <c:val>
            <c:numRef>
              <c:f>'6. Таблица данных'!$C$17:$W$17</c:f>
              <c:numCache>
                <c:formatCode>General</c:formatCode>
                <c:ptCount val="21"/>
                <c:pt idx="0">
                  <c:v>8.3196891228233039E-2</c:v>
                </c:pt>
                <c:pt idx="1">
                  <c:v>0.17511428666154993</c:v>
                </c:pt>
                <c:pt idx="2">
                  <c:v>0.2826439091004771</c:v>
                </c:pt>
                <c:pt idx="3">
                  <c:v>0.39481359426396057</c:v>
                </c:pt>
                <c:pt idx="4">
                  <c:v>0.50311986215626325</c:v>
                </c:pt>
                <c:pt idx="5">
                  <c:v>0.60139067201557705</c:v>
                </c:pt>
                <c:pt idx="6">
                  <c:v>0.68543343938388213</c:v>
                </c:pt>
                <c:pt idx="7">
                  <c:v>0.75259604074547704</c:v>
                </c:pt>
                <c:pt idx="8">
                  <c:v>0.80133066920493878</c:v>
                </c:pt>
                <c:pt idx="9">
                  <c:v>0.83081765093300397</c:v>
                </c:pt>
                <c:pt idx="10">
                  <c:v>0.84068179338575399</c:v>
                </c:pt>
                <c:pt idx="11">
                  <c:v>0.83081765093300397</c:v>
                </c:pt>
                <c:pt idx="12">
                  <c:v>0.80133066920493878</c:v>
                </c:pt>
                <c:pt idx="13">
                  <c:v>0.75259604074547704</c:v>
                </c:pt>
                <c:pt idx="14">
                  <c:v>0.68543343938388213</c:v>
                </c:pt>
                <c:pt idx="15">
                  <c:v>0.60139067201557705</c:v>
                </c:pt>
                <c:pt idx="16">
                  <c:v>0.50311986215626325</c:v>
                </c:pt>
                <c:pt idx="17">
                  <c:v>0.39481359426396057</c:v>
                </c:pt>
                <c:pt idx="18">
                  <c:v>0.2826439091004771</c:v>
                </c:pt>
                <c:pt idx="19">
                  <c:v>0.17511428666154993</c:v>
                </c:pt>
                <c:pt idx="20">
                  <c:v>8.3196891228233039E-2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C0E3-479E-8B58-17808849567F}"/>
            </c:ext>
          </c:extLst>
        </c:ser>
        <c:ser>
          <c:idx val="15"/>
          <c:order val="15"/>
          <c:spPr>
            <a:gradFill rotWithShape="1">
              <a:gsLst>
                <a:gs pos="0">
                  <a:schemeClr val="accent2">
                    <a:lumMod val="50000"/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50000"/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5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lumMod val="5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50000"/>
                  <a:shade val="95000"/>
                </a:schemeClr>
              </a:contourClr>
            </a:sp3d>
          </c:spPr>
          <c:val>
            <c:numRef>
              <c:f>'6. Таблица данных'!$C$18:$W$18</c:f>
              <c:numCache>
                <c:formatCode>General</c:formatCode>
                <c:ptCount val="21"/>
                <c:pt idx="0">
                  <c:v>5.1015380644413799E-2</c:v>
                </c:pt>
                <c:pt idx="1">
                  <c:v>0.12764451765501372</c:v>
                </c:pt>
                <c:pt idx="2">
                  <c:v>0.22292825247317605</c:v>
                </c:pt>
                <c:pt idx="3">
                  <c:v>0.32571208837185495</c:v>
                </c:pt>
                <c:pt idx="4">
                  <c:v>0.42713253989951872</c:v>
                </c:pt>
                <c:pt idx="5">
                  <c:v>0.52057446139579699</c:v>
                </c:pt>
                <c:pt idx="6">
                  <c:v>0.60139067201557705</c:v>
                </c:pt>
                <c:pt idx="7">
                  <c:v>0.6665129078591856</c:v>
                </c:pt>
                <c:pt idx="8">
                  <c:v>0.71404777489516436</c:v>
                </c:pt>
                <c:pt idx="9">
                  <c:v>0.74291944810784494</c:v>
                </c:pt>
                <c:pt idx="10">
                  <c:v>0.75259604074547704</c:v>
                </c:pt>
                <c:pt idx="11">
                  <c:v>0.74291944810784494</c:v>
                </c:pt>
                <c:pt idx="12">
                  <c:v>0.71404777489516436</c:v>
                </c:pt>
                <c:pt idx="13">
                  <c:v>0.6665129078591856</c:v>
                </c:pt>
                <c:pt idx="14">
                  <c:v>0.60139067201557705</c:v>
                </c:pt>
                <c:pt idx="15">
                  <c:v>0.52057446139579699</c:v>
                </c:pt>
                <c:pt idx="16">
                  <c:v>0.42713253989951872</c:v>
                </c:pt>
                <c:pt idx="17">
                  <c:v>0.32571208837185495</c:v>
                </c:pt>
                <c:pt idx="18">
                  <c:v>0.22292825247317605</c:v>
                </c:pt>
                <c:pt idx="19">
                  <c:v>0.12764451765501372</c:v>
                </c:pt>
                <c:pt idx="20">
                  <c:v>5.1015380644413799E-2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C0E3-479E-8B58-17808849567F}"/>
            </c:ext>
          </c:extLst>
        </c:ser>
        <c:ser>
          <c:idx val="16"/>
          <c:order val="16"/>
          <c:spPr>
            <a:gradFill rotWithShape="1">
              <a:gsLst>
                <a:gs pos="0">
                  <a:schemeClr val="accent4">
                    <a:lumMod val="50000"/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50000"/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5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lumMod val="5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4">
                  <a:lumMod val="50000"/>
                  <a:shade val="95000"/>
                </a:schemeClr>
              </a:contourClr>
            </a:sp3d>
          </c:spPr>
          <c:val>
            <c:numRef>
              <c:f>'6. Таблица данных'!$C$19:$W$19</c:f>
              <c:numCache>
                <c:formatCode>General</c:formatCode>
                <c:ptCount val="21"/>
                <c:pt idx="0">
                  <c:v>2.2135397564683856E-2</c:v>
                </c:pt>
                <c:pt idx="1">
                  <c:v>7.9249402263864344E-2</c:v>
                </c:pt>
                <c:pt idx="2">
                  <c:v>0.1585290151921035</c:v>
                </c:pt>
                <c:pt idx="3">
                  <c:v>0.2487195948597074</c:v>
                </c:pt>
                <c:pt idx="4">
                  <c:v>0.3406153280285269</c:v>
                </c:pt>
                <c:pt idx="5">
                  <c:v>0.42713253989951872</c:v>
                </c:pt>
                <c:pt idx="6">
                  <c:v>0.50311986215626325</c:v>
                </c:pt>
                <c:pt idx="7">
                  <c:v>0.56503446588876982</c:v>
                </c:pt>
                <c:pt idx="8">
                  <c:v>0.61058165769134942</c:v>
                </c:pt>
                <c:pt idx="9">
                  <c:v>0.63838456803503796</c:v>
                </c:pt>
                <c:pt idx="10">
                  <c:v>0.64772576672491011</c:v>
                </c:pt>
                <c:pt idx="11">
                  <c:v>0.63838456803503796</c:v>
                </c:pt>
                <c:pt idx="12">
                  <c:v>0.61058165769134942</c:v>
                </c:pt>
                <c:pt idx="13">
                  <c:v>0.56503446588876982</c:v>
                </c:pt>
                <c:pt idx="14">
                  <c:v>0.50311986215626325</c:v>
                </c:pt>
                <c:pt idx="15">
                  <c:v>0.42713253989951872</c:v>
                </c:pt>
                <c:pt idx="16">
                  <c:v>0.3406153280285269</c:v>
                </c:pt>
                <c:pt idx="17">
                  <c:v>0.2487195948597074</c:v>
                </c:pt>
                <c:pt idx="18">
                  <c:v>0.1585290151921035</c:v>
                </c:pt>
                <c:pt idx="19">
                  <c:v>7.9249402263864344E-2</c:v>
                </c:pt>
                <c:pt idx="20">
                  <c:v>2.2135397564683856E-2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C0E3-479E-8B58-17808849567F}"/>
            </c:ext>
          </c:extLst>
        </c:ser>
        <c:ser>
          <c:idx val="17"/>
          <c:order val="17"/>
          <c:spPr>
            <a:gradFill rotWithShape="1">
              <a:gsLst>
                <a:gs pos="0">
                  <a:schemeClr val="accent6">
                    <a:lumMod val="50000"/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50000"/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5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lumMod val="5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6">
                  <a:lumMod val="50000"/>
                  <a:shade val="95000"/>
                </a:schemeClr>
              </a:contourClr>
            </a:sp3d>
          </c:spPr>
          <c:val>
            <c:numRef>
              <c:f>'6. Таблица данных'!$C$20:$W$20</c:f>
              <c:numCache>
                <c:formatCode>General</c:formatCode>
                <c:ptCount val="21"/>
                <c:pt idx="0">
                  <c:v>3.2622479568565899E-3</c:v>
                </c:pt>
                <c:pt idx="1">
                  <c:v>3.6441814582807042E-2</c:v>
                </c:pt>
                <c:pt idx="2">
                  <c:v>9.5587810621174052E-2</c:v>
                </c:pt>
                <c:pt idx="3">
                  <c:v>0.16950262950802963</c:v>
                </c:pt>
                <c:pt idx="4">
                  <c:v>0.2487195948597074</c:v>
                </c:pt>
                <c:pt idx="5">
                  <c:v>0.32571208837185495</c:v>
                </c:pt>
                <c:pt idx="6">
                  <c:v>0.39481359426396057</c:v>
                </c:pt>
                <c:pt idx="7">
                  <c:v>0.45197606320812644</c:v>
                </c:pt>
                <c:pt idx="8">
                  <c:v>0.49446665879515306</c:v>
                </c:pt>
                <c:pt idx="9">
                  <c:v>0.52057446139579699</c:v>
                </c:pt>
                <c:pt idx="10">
                  <c:v>0.52937411182884198</c:v>
                </c:pt>
                <c:pt idx="11">
                  <c:v>0.52057446139579699</c:v>
                </c:pt>
                <c:pt idx="12">
                  <c:v>0.49446665879515306</c:v>
                </c:pt>
                <c:pt idx="13">
                  <c:v>0.45197606320812644</c:v>
                </c:pt>
                <c:pt idx="14">
                  <c:v>0.39481359426396057</c:v>
                </c:pt>
                <c:pt idx="15">
                  <c:v>0.32571208837185495</c:v>
                </c:pt>
                <c:pt idx="16">
                  <c:v>0.2487195948597074</c:v>
                </c:pt>
                <c:pt idx="17">
                  <c:v>0.16950262950802963</c:v>
                </c:pt>
                <c:pt idx="18">
                  <c:v>9.5587810621174052E-2</c:v>
                </c:pt>
                <c:pt idx="19">
                  <c:v>3.6441814582807042E-2</c:v>
                </c:pt>
                <c:pt idx="20">
                  <c:v>3.2622479568565899E-3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C0E3-479E-8B58-17808849567F}"/>
            </c:ext>
          </c:extLst>
        </c:ser>
        <c:ser>
          <c:idx val="18"/>
          <c:order val="18"/>
          <c:spPr>
            <a:gradFill rotWithShape="1">
              <a:gsLst>
                <a:gs pos="0">
                  <a:schemeClr val="accent2">
                    <a:lumMod val="70000"/>
                    <a:lumOff val="30000"/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70000"/>
                    <a:lumOff val="30000"/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70000"/>
                    <a:lumOff val="3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lumMod val="70000"/>
                  <a:lumOff val="3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70000"/>
                  <a:lumOff val="30000"/>
                  <a:shade val="95000"/>
                </a:schemeClr>
              </a:contourClr>
            </a:sp3d>
          </c:spPr>
          <c:val>
            <c:numRef>
              <c:f>'6. Таблица данных'!$C$21:$W$21</c:f>
              <c:numCache>
                <c:formatCode>General</c:formatCode>
                <c:ptCount val="21"/>
                <c:pt idx="0">
                  <c:v>2.393618680826326E-3</c:v>
                </c:pt>
                <c:pt idx="1">
                  <c:v>7.2870089624115231E-3</c:v>
                </c:pt>
                <c:pt idx="2">
                  <c:v>4.198413971077497E-2</c:v>
                </c:pt>
                <c:pt idx="3">
                  <c:v>9.5587810621174052E-2</c:v>
                </c:pt>
                <c:pt idx="4">
                  <c:v>0.1585290151921035</c:v>
                </c:pt>
                <c:pt idx="5">
                  <c:v>0.22292825247317605</c:v>
                </c:pt>
                <c:pt idx="6">
                  <c:v>0.2826439091004771</c:v>
                </c:pt>
                <c:pt idx="7">
                  <c:v>0.33313036499630211</c:v>
                </c:pt>
                <c:pt idx="8">
                  <c:v>0.37120697598153141</c:v>
                </c:pt>
                <c:pt idx="9">
                  <c:v>0.39481359426396034</c:v>
                </c:pt>
                <c:pt idx="10">
                  <c:v>0.40280455863760789</c:v>
                </c:pt>
                <c:pt idx="11">
                  <c:v>0.39481359426396034</c:v>
                </c:pt>
                <c:pt idx="12">
                  <c:v>0.37120697598153141</c:v>
                </c:pt>
                <c:pt idx="13">
                  <c:v>0.33313036499630211</c:v>
                </c:pt>
                <c:pt idx="14">
                  <c:v>0.2826439091004771</c:v>
                </c:pt>
                <c:pt idx="15">
                  <c:v>0.22292825247317605</c:v>
                </c:pt>
                <c:pt idx="16">
                  <c:v>0.1585290151921035</c:v>
                </c:pt>
                <c:pt idx="17">
                  <c:v>9.5587810621174052E-2</c:v>
                </c:pt>
                <c:pt idx="18">
                  <c:v>4.198413971077497E-2</c:v>
                </c:pt>
                <c:pt idx="19">
                  <c:v>7.2870089624115231E-3</c:v>
                </c:pt>
                <c:pt idx="20">
                  <c:v>2.393618680826326E-3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C0E3-479E-8B58-17808849567F}"/>
            </c:ext>
          </c:extLst>
        </c:ser>
        <c:ser>
          <c:idx val="19"/>
          <c:order val="19"/>
          <c:spPr>
            <a:gradFill rotWithShape="1">
              <a:gsLst>
                <a:gs pos="0">
                  <a:schemeClr val="accent4">
                    <a:lumMod val="70000"/>
                    <a:lumOff val="30000"/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70000"/>
                    <a:lumOff val="30000"/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70000"/>
                    <a:lumOff val="3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lumMod val="70000"/>
                  <a:lumOff val="3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4">
                  <a:lumMod val="70000"/>
                  <a:lumOff val="30000"/>
                  <a:shade val="95000"/>
                </a:schemeClr>
              </a:contourClr>
            </a:sp3d>
          </c:spPr>
          <c:val>
            <c:numRef>
              <c:f>'6. Таблица данных'!$C$22:$W$22</c:f>
              <c:numCache>
                <c:formatCode>General</c:formatCode>
                <c:ptCount val="21"/>
                <c:pt idx="0">
                  <c:v>2.8473044177684703E-2</c:v>
                </c:pt>
                <c:pt idx="1">
                  <c:v>1.2102565294760392E-3</c:v>
                </c:pt>
                <c:pt idx="2">
                  <c:v>7.2870089624115231E-3</c:v>
                </c:pt>
                <c:pt idx="3">
                  <c:v>3.6441814582807042E-2</c:v>
                </c:pt>
                <c:pt idx="4">
                  <c:v>7.9249402263864344E-2</c:v>
                </c:pt>
                <c:pt idx="5">
                  <c:v>0.12764451765501372</c:v>
                </c:pt>
                <c:pt idx="6">
                  <c:v>0.17511428666154993</c:v>
                </c:pt>
                <c:pt idx="7">
                  <c:v>0.21667309037251659</c:v>
                </c:pt>
                <c:pt idx="8">
                  <c:v>0.24871959485970729</c:v>
                </c:pt>
                <c:pt idx="9">
                  <c:v>0.2688541702731041</c:v>
                </c:pt>
                <c:pt idx="10">
                  <c:v>0.27571282562985744</c:v>
                </c:pt>
                <c:pt idx="11">
                  <c:v>0.2688541702731041</c:v>
                </c:pt>
                <c:pt idx="12">
                  <c:v>0.24871959485970729</c:v>
                </c:pt>
                <c:pt idx="13">
                  <c:v>0.21667309037251659</c:v>
                </c:pt>
                <c:pt idx="14">
                  <c:v>0.17511428666154993</c:v>
                </c:pt>
                <c:pt idx="15">
                  <c:v>0.12764451765501372</c:v>
                </c:pt>
                <c:pt idx="16">
                  <c:v>7.9249402263864344E-2</c:v>
                </c:pt>
                <c:pt idx="17">
                  <c:v>3.6441814582807042E-2</c:v>
                </c:pt>
                <c:pt idx="18">
                  <c:v>7.2870089624115231E-3</c:v>
                </c:pt>
                <c:pt idx="19">
                  <c:v>1.2102565294760392E-3</c:v>
                </c:pt>
                <c:pt idx="20">
                  <c:v>2.8473044177684703E-2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C0E3-479E-8B58-17808849567F}"/>
            </c:ext>
          </c:extLst>
        </c:ser>
        <c:ser>
          <c:idx val="20"/>
          <c:order val="20"/>
          <c:spPr>
            <a:gradFill rotWithShape="1">
              <a:gsLst>
                <a:gs pos="0">
                  <a:schemeClr val="accent6">
                    <a:lumMod val="70000"/>
                    <a:lumOff val="30000"/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70000"/>
                    <a:lumOff val="30000"/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70000"/>
                    <a:lumOff val="3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lumMod val="70000"/>
                  <a:lumOff val="3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6">
                  <a:lumMod val="70000"/>
                  <a:lumOff val="30000"/>
                  <a:shade val="95000"/>
                </a:schemeClr>
              </a:contourClr>
            </a:sp3d>
          </c:spPr>
          <c:val>
            <c:numRef>
              <c:f>'6. Таблица данных'!$C$23:$W$23</c:f>
              <c:numCache>
                <c:formatCode>General</c:formatCode>
                <c:ptCount val="21"/>
                <c:pt idx="0">
                  <c:v>9.0702573174318291E-2</c:v>
                </c:pt>
                <c:pt idx="1">
                  <c:v>2.8473044177684703E-2</c:v>
                </c:pt>
                <c:pt idx="2">
                  <c:v>2.393618680826326E-3</c:v>
                </c:pt>
                <c:pt idx="3">
                  <c:v>3.2622479568565899E-3</c:v>
                </c:pt>
                <c:pt idx="4">
                  <c:v>2.2135397564683856E-2</c:v>
                </c:pt>
                <c:pt idx="5">
                  <c:v>5.1015380644413799E-2</c:v>
                </c:pt>
                <c:pt idx="6">
                  <c:v>8.3196891228233039E-2</c:v>
                </c:pt>
                <c:pt idx="7">
                  <c:v>0.11337308555051273</c:v>
                </c:pt>
                <c:pt idx="8">
                  <c:v>0.13759577275666157</c:v>
                </c:pt>
                <c:pt idx="9">
                  <c:v>0.15316815538198481</c:v>
                </c:pt>
                <c:pt idx="10">
                  <c:v>0.1585290151921035</c:v>
                </c:pt>
                <c:pt idx="11">
                  <c:v>0.15316815538198481</c:v>
                </c:pt>
                <c:pt idx="12">
                  <c:v>0.13759577275666157</c:v>
                </c:pt>
                <c:pt idx="13">
                  <c:v>0.11337308555051273</c:v>
                </c:pt>
                <c:pt idx="14">
                  <c:v>8.3196891228233039E-2</c:v>
                </c:pt>
                <c:pt idx="15">
                  <c:v>5.1015380644413799E-2</c:v>
                </c:pt>
                <c:pt idx="16">
                  <c:v>2.2135397564683856E-2</c:v>
                </c:pt>
                <c:pt idx="17">
                  <c:v>3.2622479568565899E-3</c:v>
                </c:pt>
                <c:pt idx="18">
                  <c:v>2.393618680826326E-3</c:v>
                </c:pt>
                <c:pt idx="19">
                  <c:v>2.8473044177684703E-2</c:v>
                </c:pt>
                <c:pt idx="20">
                  <c:v>9.0702573174318291E-2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C0E3-479E-8B58-17808849567F}"/>
            </c:ext>
          </c:extLst>
        </c:ser>
        <c:bandFmts>
          <c:bandFmt>
            <c:idx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2">
                    <a:shade val="95000"/>
                  </a:schemeClr>
                </a:contourClr>
              </a:sp3d>
            </c:spPr>
          </c:bandFmt>
          <c:bandFmt>
            <c:idx val="1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4">
                    <a:shade val="95000"/>
                  </a:schemeClr>
                </a:contourClr>
              </a:sp3d>
            </c:spPr>
          </c:bandFmt>
          <c:bandFmt>
            <c:idx val="2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6">
                    <a:shade val="95000"/>
                  </a:schemeClr>
                </a:contourClr>
              </a:sp3d>
            </c:spPr>
          </c:bandFmt>
          <c:bandFmt>
            <c:idx val="3"/>
            <c:spPr>
              <a:gradFill rotWithShape="1">
                <a:gsLst>
                  <a:gs pos="0">
                    <a:schemeClr val="accent2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lumMod val="6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2">
                    <a:lumMod val="60000"/>
                    <a:shade val="95000"/>
                  </a:schemeClr>
                </a:contourClr>
              </a:sp3d>
            </c:spPr>
          </c:bandFmt>
          <c:bandFmt>
            <c:idx val="4"/>
            <c:spPr>
              <a:gradFill rotWithShape="1">
                <a:gsLst>
                  <a:gs pos="0">
                    <a:schemeClr val="accent4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lumMod val="6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4">
                    <a:lumMod val="60000"/>
                    <a:shade val="95000"/>
                  </a:schemeClr>
                </a:contourClr>
              </a:sp3d>
            </c:spPr>
          </c:bandFmt>
          <c:bandFmt>
            <c:idx val="5"/>
            <c:spPr>
              <a:gradFill rotWithShape="1">
                <a:gsLst>
                  <a:gs pos="0">
                    <a:schemeClr val="accent6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lumMod val="6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6">
                    <a:lumMod val="60000"/>
                    <a:shade val="95000"/>
                  </a:schemeClr>
                </a:contourClr>
              </a:sp3d>
            </c:spPr>
          </c:bandFmt>
          <c:bandFmt>
            <c:idx val="6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80000"/>
                      <a:lumOff val="2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lumMod val="80000"/>
                    <a:lumOff val="2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2">
                    <a:lumMod val="80000"/>
                    <a:lumOff val="20000"/>
                    <a:shade val="95000"/>
                  </a:schemeClr>
                </a:contourClr>
              </a:sp3d>
            </c:spPr>
          </c:bandFmt>
          <c:bandFmt>
            <c:idx val="7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80000"/>
                      <a:lumOff val="2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lumMod val="80000"/>
                    <a:lumOff val="2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4">
                    <a:lumMod val="80000"/>
                    <a:lumOff val="20000"/>
                    <a:shade val="95000"/>
                  </a:schemeClr>
                </a:contourClr>
              </a:sp3d>
            </c:spPr>
          </c:bandFmt>
          <c:bandFmt>
            <c:idx val="8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80000"/>
                      <a:lumOff val="2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lumMod val="80000"/>
                    <a:lumOff val="2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6">
                    <a:lumMod val="80000"/>
                    <a:lumOff val="20000"/>
                    <a:shade val="95000"/>
                  </a:schemeClr>
                </a:contourClr>
              </a:sp3d>
            </c:spPr>
          </c:bandFmt>
          <c:bandFmt>
            <c:idx val="9"/>
            <c:spPr>
              <a:gradFill rotWithShape="1">
                <a:gsLst>
                  <a:gs pos="0">
                    <a:schemeClr val="accent2">
                      <a:lumMod val="8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8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8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lumMod val="8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2">
                    <a:lumMod val="80000"/>
                    <a:shade val="95000"/>
                  </a:schemeClr>
                </a:contourClr>
              </a:sp3d>
            </c:spPr>
          </c:bandFmt>
          <c:bandFmt>
            <c:idx val="10"/>
            <c:spPr>
              <a:gradFill rotWithShape="1">
                <a:gsLst>
                  <a:gs pos="0">
                    <a:schemeClr val="accent4">
                      <a:lumMod val="8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8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8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lumMod val="8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4">
                    <a:lumMod val="80000"/>
                    <a:shade val="95000"/>
                  </a:schemeClr>
                </a:contourClr>
              </a:sp3d>
            </c:spPr>
          </c:bandFmt>
          <c:bandFmt>
            <c:idx val="11"/>
            <c:spPr>
              <a:gradFill rotWithShape="1">
                <a:gsLst>
                  <a:gs pos="0">
                    <a:schemeClr val="accent6">
                      <a:lumMod val="8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8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8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lumMod val="8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6">
                    <a:lumMod val="80000"/>
                    <a:shade val="95000"/>
                  </a:schemeClr>
                </a:contourClr>
              </a:sp3d>
            </c:spPr>
          </c:bandFmt>
          <c:bandFmt>
            <c:idx val="12"/>
            <c:spPr>
              <a:gradFill rotWithShape="1">
                <a:gsLst>
                  <a:gs pos="0">
                    <a:schemeClr val="accent2">
                      <a:lumMod val="60000"/>
                      <a:lumOff val="4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60000"/>
                      <a:lumOff val="4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60000"/>
                      <a:lumOff val="4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lumMod val="60000"/>
                    <a:lumOff val="4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2">
                    <a:lumMod val="60000"/>
                    <a:lumOff val="40000"/>
                    <a:shade val="95000"/>
                  </a:schemeClr>
                </a:contourClr>
              </a:sp3d>
            </c:spPr>
          </c:bandFmt>
          <c:bandFmt>
            <c:idx val="13"/>
            <c:spPr>
              <a:gradFill rotWithShape="1">
                <a:gsLst>
                  <a:gs pos="0">
                    <a:schemeClr val="accent4">
                      <a:lumMod val="60000"/>
                      <a:lumOff val="4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60000"/>
                      <a:lumOff val="4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60000"/>
                      <a:lumOff val="4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lumMod val="60000"/>
                    <a:lumOff val="4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4">
                    <a:lumMod val="60000"/>
                    <a:lumOff val="40000"/>
                    <a:shade val="95000"/>
                  </a:schemeClr>
                </a:contourClr>
              </a:sp3d>
            </c:spPr>
          </c:bandFmt>
          <c:bandFmt>
            <c:idx val="14"/>
            <c:spPr>
              <a:gradFill rotWithShape="1">
                <a:gsLst>
                  <a:gs pos="0">
                    <a:schemeClr val="accent6">
                      <a:lumMod val="60000"/>
                      <a:lumOff val="4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60000"/>
                      <a:lumOff val="4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60000"/>
                      <a:lumOff val="4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lumMod val="60000"/>
                    <a:lumOff val="4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6">
                    <a:lumMod val="60000"/>
                    <a:lumOff val="40000"/>
                    <a:shade val="95000"/>
                  </a:schemeClr>
                </a:contourClr>
              </a:sp3d>
            </c:spPr>
          </c:bandFmt>
        </c:bandFmts>
        <c:axId val="-836860720"/>
        <c:axId val="-836869424"/>
        <c:axId val="-835473312"/>
      </c:surface3DChart>
      <c:catAx>
        <c:axId val="-836860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36869424"/>
        <c:crosses val="autoZero"/>
        <c:auto val="1"/>
        <c:lblAlgn val="ctr"/>
        <c:lblOffset val="100"/>
        <c:noMultiLvlLbl val="0"/>
      </c:catAx>
      <c:valAx>
        <c:axId val="-83686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36860720"/>
        <c:crosses val="autoZero"/>
        <c:crossBetween val="midCat"/>
      </c:valAx>
      <c:serAx>
        <c:axId val="-8354733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36869424"/>
        <c:crosses val="autoZero"/>
      </c:ser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179070</xdr:rowOff>
    </xdr:from>
    <xdr:to>
      <xdr:col>22</xdr:col>
      <xdr:colOff>358140</xdr:colOff>
      <xdr:row>46</xdr:row>
      <xdr:rowOff>15240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22860</xdr:colOff>
      <xdr:row>1</xdr:row>
      <xdr:rowOff>30480</xdr:rowOff>
    </xdr:from>
    <xdr:to>
      <xdr:col>46</xdr:col>
      <xdr:colOff>487679</xdr:colOff>
      <xdr:row>34</xdr:row>
      <xdr:rowOff>83820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1104900</xdr:colOff>
      <xdr:row>0</xdr:row>
      <xdr:rowOff>26670</xdr:rowOff>
    </xdr:from>
    <xdr:to>
      <xdr:col>21</xdr:col>
      <xdr:colOff>419100</xdr:colOff>
      <xdr:row>35</xdr:row>
      <xdr:rowOff>137160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152400</xdr:colOff>
      <xdr:row>22</xdr:row>
      <xdr:rowOff>118110</xdr:rowOff>
    </xdr:from>
    <xdr:to>
      <xdr:col>21</xdr:col>
      <xdr:colOff>236220</xdr:colOff>
      <xdr:row>40</xdr:row>
      <xdr:rowOff>99060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22B01-31AA-4C40-A831-A0C738324820}">
  <sheetPr>
    <tabColor rgb="FFFF0000"/>
  </sheetPr>
  <dimension ref="A1:F32"/>
  <sheetViews>
    <sheetView tabSelected="1" workbookViewId="0">
      <selection activeCell="F35" sqref="F35"/>
    </sheetView>
  </sheetViews>
  <sheetFormatPr defaultRowHeight="14.4" x14ac:dyDescent="0.3"/>
  <sheetData>
    <row r="1" spans="1:6" x14ac:dyDescent="0.3">
      <c r="A1" s="18" t="s">
        <v>64</v>
      </c>
      <c r="B1" s="18"/>
      <c r="C1" s="18"/>
      <c r="D1" s="18"/>
      <c r="E1" s="18"/>
      <c r="F1" s="18"/>
    </row>
    <row r="2" spans="1:6" x14ac:dyDescent="0.3">
      <c r="A2" t="s">
        <v>65</v>
      </c>
    </row>
    <row r="3" spans="1:6" x14ac:dyDescent="0.3">
      <c r="A3" t="s">
        <v>66</v>
      </c>
    </row>
    <row r="5" spans="1:6" x14ac:dyDescent="0.3">
      <c r="A5" s="18" t="s">
        <v>67</v>
      </c>
      <c r="B5" s="18"/>
      <c r="C5" s="18"/>
      <c r="D5" s="18"/>
      <c r="E5" s="18"/>
      <c r="F5" s="18"/>
    </row>
    <row r="6" spans="1:6" x14ac:dyDescent="0.3">
      <c r="A6" t="s">
        <v>70</v>
      </c>
    </row>
    <row r="7" spans="1:6" x14ac:dyDescent="0.3">
      <c r="A7" t="s">
        <v>68</v>
      </c>
    </row>
    <row r="8" spans="1:6" x14ac:dyDescent="0.3">
      <c r="A8" t="s">
        <v>69</v>
      </c>
    </row>
    <row r="10" spans="1:6" x14ac:dyDescent="0.3">
      <c r="A10" s="18" t="s">
        <v>71</v>
      </c>
      <c r="B10" s="18"/>
    </row>
    <row r="11" spans="1:6" x14ac:dyDescent="0.3">
      <c r="A11" t="s">
        <v>73</v>
      </c>
      <c r="B11" s="23"/>
    </row>
    <row r="12" spans="1:6" x14ac:dyDescent="0.3">
      <c r="A12" t="s">
        <v>74</v>
      </c>
    </row>
    <row r="14" spans="1:6" x14ac:dyDescent="0.3">
      <c r="A14" s="18" t="s">
        <v>72</v>
      </c>
      <c r="B14" s="18"/>
    </row>
    <row r="15" spans="1:6" x14ac:dyDescent="0.3">
      <c r="A15" s="23" t="s">
        <v>75</v>
      </c>
      <c r="B15" s="23"/>
      <c r="C15" s="23"/>
      <c r="D15" s="23"/>
      <c r="E15" s="23"/>
      <c r="F15" s="23"/>
    </row>
    <row r="16" spans="1:6" x14ac:dyDescent="0.3">
      <c r="A16" t="s">
        <v>76</v>
      </c>
    </row>
    <row r="17" spans="1:2" x14ac:dyDescent="0.3">
      <c r="A17" t="s">
        <v>77</v>
      </c>
    </row>
    <row r="18" spans="1:2" x14ac:dyDescent="0.3">
      <c r="A18" t="s">
        <v>78</v>
      </c>
    </row>
    <row r="20" spans="1:2" x14ac:dyDescent="0.3">
      <c r="A20" s="18" t="s">
        <v>79</v>
      </c>
      <c r="B20" s="18"/>
    </row>
    <row r="21" spans="1:2" x14ac:dyDescent="0.3">
      <c r="A21" t="s">
        <v>80</v>
      </c>
    </row>
    <row r="22" spans="1:2" x14ac:dyDescent="0.3">
      <c r="A22" t="s">
        <v>81</v>
      </c>
    </row>
    <row r="23" spans="1:2" x14ac:dyDescent="0.3">
      <c r="A23" t="s">
        <v>82</v>
      </c>
    </row>
    <row r="24" spans="1:2" x14ac:dyDescent="0.3">
      <c r="A24" t="s">
        <v>83</v>
      </c>
    </row>
    <row r="26" spans="1:2" x14ac:dyDescent="0.3">
      <c r="A26" s="18" t="s">
        <v>84</v>
      </c>
      <c r="B26" s="18"/>
    </row>
    <row r="27" spans="1:2" x14ac:dyDescent="0.3">
      <c r="A27" t="s">
        <v>85</v>
      </c>
    </row>
    <row r="28" spans="1:2" x14ac:dyDescent="0.3">
      <c r="A28" t="s">
        <v>86</v>
      </c>
    </row>
    <row r="29" spans="1:2" x14ac:dyDescent="0.3">
      <c r="A29" t="s">
        <v>87</v>
      </c>
    </row>
    <row r="31" spans="1:2" x14ac:dyDescent="0.3">
      <c r="A31" s="18" t="s">
        <v>88</v>
      </c>
      <c r="B31" s="18"/>
    </row>
    <row r="32" spans="1:2" x14ac:dyDescent="0.3">
      <c r="A32" t="s">
        <v>89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3"/>
  <sheetViews>
    <sheetView workbookViewId="0">
      <selection activeCell="D25" sqref="D25"/>
    </sheetView>
  </sheetViews>
  <sheetFormatPr defaultRowHeight="14.4" x14ac:dyDescent="0.3"/>
  <cols>
    <col min="1" max="1" width="19" customWidth="1"/>
    <col min="2" max="2" width="15.109375" customWidth="1"/>
    <col min="3" max="3" width="18.5546875" customWidth="1"/>
  </cols>
  <sheetData>
    <row r="1" spans="1:3" x14ac:dyDescent="0.3">
      <c r="A1" s="24" t="s">
        <v>63</v>
      </c>
      <c r="B1" s="25">
        <v>1000000</v>
      </c>
      <c r="C1" s="25">
        <v>1000000</v>
      </c>
    </row>
    <row r="2" spans="1:3" x14ac:dyDescent="0.3">
      <c r="A2" s="24" t="s">
        <v>46</v>
      </c>
      <c r="B2" s="25">
        <v>12</v>
      </c>
      <c r="C2" s="25">
        <v>24</v>
      </c>
    </row>
    <row r="3" spans="1:3" x14ac:dyDescent="0.3">
      <c r="A3" s="24" t="s">
        <v>36</v>
      </c>
      <c r="B3" s="26">
        <v>0.155</v>
      </c>
      <c r="C3" s="26">
        <v>0.18</v>
      </c>
    </row>
  </sheetData>
  <scenarios current="1" show="1">
    <scenario name="сценарий1" locked="1" count="3" user="Кристина Родионова" comment="Автор: Кристина Родионова , 3/31/2021_x000a_Автор изменений: Кристина Родионова , 3/31/2021">
      <inputCells r="B1" val="1000000"/>
      <inputCells r="B2" val="12"/>
      <inputCells r="B3" val="0.155" numFmtId="10"/>
    </scenario>
    <scenario name="сценарий2" locked="1" count="3" user="Кристина Родионова" comment="Автор: Кристина Родионова , 3/31/2021">
      <inputCells r="C1" val="1000000"/>
      <inputCells r="C2" val="24"/>
      <inputCells r="C3" val="0.18" numFmtId="10"/>
    </scenario>
  </scenario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48"/>
  <sheetViews>
    <sheetView topLeftCell="B1" workbookViewId="0">
      <selection activeCell="B2" sqref="B2:C248"/>
    </sheetView>
  </sheetViews>
  <sheetFormatPr defaultRowHeight="14.4" x14ac:dyDescent="0.3"/>
  <cols>
    <col min="1" max="1" width="13.88671875" customWidth="1"/>
    <col min="2" max="2" width="15.5546875" customWidth="1"/>
    <col min="3" max="3" width="11.5546875" customWidth="1"/>
    <col min="4" max="4" width="23.109375" customWidth="1"/>
    <col min="6" max="6" width="13" customWidth="1"/>
    <col min="7" max="7" width="14.33203125" customWidth="1"/>
    <col min="8" max="8" width="13.21875" customWidth="1"/>
    <col min="25" max="25" width="15.88671875" customWidth="1"/>
    <col min="26" max="26" width="14.88671875" customWidth="1"/>
    <col min="27" max="27" width="13.33203125" customWidth="1"/>
  </cols>
  <sheetData>
    <row r="1" spans="1:27" x14ac:dyDescent="0.3">
      <c r="A1" t="s">
        <v>0</v>
      </c>
      <c r="B1" t="s">
        <v>1</v>
      </c>
      <c r="C1" t="s">
        <v>2</v>
      </c>
      <c r="D1" t="s">
        <v>3</v>
      </c>
      <c r="F1" s="8" t="s">
        <v>24</v>
      </c>
      <c r="G1" s="8" t="s">
        <v>23</v>
      </c>
      <c r="H1" s="8" t="s">
        <v>25</v>
      </c>
      <c r="Y1" s="8" t="s">
        <v>24</v>
      </c>
      <c r="Z1" s="8" t="s">
        <v>23</v>
      </c>
      <c r="AA1" s="8" t="s">
        <v>26</v>
      </c>
    </row>
    <row r="2" spans="1:27" x14ac:dyDescent="0.3">
      <c r="A2" s="2">
        <v>1</v>
      </c>
      <c r="B2" s="3">
        <v>43464</v>
      </c>
      <c r="C2" s="4">
        <v>48.935099999999998</v>
      </c>
      <c r="D2" t="s">
        <v>4</v>
      </c>
      <c r="F2" t="s">
        <v>22</v>
      </c>
      <c r="G2" t="s">
        <v>22</v>
      </c>
      <c r="Y2" t="s">
        <v>22</v>
      </c>
      <c r="Z2" t="s">
        <v>22</v>
      </c>
    </row>
    <row r="3" spans="1:27" x14ac:dyDescent="0.3">
      <c r="A3" s="2">
        <v>1</v>
      </c>
      <c r="B3" s="3">
        <v>43463</v>
      </c>
      <c r="C3" s="4">
        <v>49.019799999999996</v>
      </c>
      <c r="D3" t="s">
        <v>4</v>
      </c>
      <c r="F3" t="s">
        <v>22</v>
      </c>
      <c r="G3" t="s">
        <v>22</v>
      </c>
      <c r="Y3" t="s">
        <v>22</v>
      </c>
      <c r="Z3" t="s">
        <v>22</v>
      </c>
    </row>
    <row r="4" spans="1:27" x14ac:dyDescent="0.3">
      <c r="A4" s="2">
        <v>1</v>
      </c>
      <c r="B4" s="3">
        <v>43462</v>
      </c>
      <c r="C4" s="4">
        <v>48.585299999999997</v>
      </c>
      <c r="D4" t="s">
        <v>4</v>
      </c>
      <c r="F4" s="4">
        <f t="shared" ref="F4:F67" si="0">AVERAGE(C2:C4)</f>
        <v>48.846733333333333</v>
      </c>
      <c r="G4" t="s">
        <v>22</v>
      </c>
      <c r="Y4" t="s">
        <v>22</v>
      </c>
      <c r="Z4" t="s">
        <v>22</v>
      </c>
    </row>
    <row r="5" spans="1:27" x14ac:dyDescent="0.3">
      <c r="A5" s="2">
        <v>1</v>
      </c>
      <c r="B5" s="3">
        <v>43461</v>
      </c>
      <c r="C5" s="4">
        <v>48.606299999999997</v>
      </c>
      <c r="D5" t="s">
        <v>4</v>
      </c>
      <c r="F5" s="4">
        <f t="shared" si="0"/>
        <v>48.737133333333333</v>
      </c>
      <c r="G5" t="s">
        <v>22</v>
      </c>
      <c r="Y5" t="s">
        <v>22</v>
      </c>
      <c r="Z5" t="s">
        <v>22</v>
      </c>
    </row>
    <row r="6" spans="1:27" x14ac:dyDescent="0.3">
      <c r="A6" s="2">
        <v>1</v>
      </c>
      <c r="B6" s="3">
        <v>43460</v>
      </c>
      <c r="C6" s="4">
        <v>48.492600000000003</v>
      </c>
      <c r="D6" t="s">
        <v>4</v>
      </c>
      <c r="F6" s="4">
        <f t="shared" si="0"/>
        <v>48.561399999999999</v>
      </c>
      <c r="G6">
        <f t="shared" ref="G6:G69" si="1">SQRT(SUMXMY2(C4:C6,F4:F6)/3)</f>
        <v>0.17339568323047563</v>
      </c>
      <c r="Y6" t="s">
        <v>22</v>
      </c>
      <c r="Z6" t="s">
        <v>22</v>
      </c>
    </row>
    <row r="7" spans="1:27" x14ac:dyDescent="0.3">
      <c r="A7" s="2">
        <v>1</v>
      </c>
      <c r="B7" s="3">
        <v>43459</v>
      </c>
      <c r="C7" s="4">
        <v>48.343400000000003</v>
      </c>
      <c r="D7" t="s">
        <v>4</v>
      </c>
      <c r="F7" s="4">
        <f t="shared" si="0"/>
        <v>48.480766666666661</v>
      </c>
      <c r="G7">
        <f t="shared" si="1"/>
        <v>0.11650522480733036</v>
      </c>
      <c r="Y7" t="s">
        <v>22</v>
      </c>
      <c r="Z7" t="s">
        <v>22</v>
      </c>
    </row>
    <row r="8" spans="1:27" x14ac:dyDescent="0.3">
      <c r="A8" s="2">
        <v>1</v>
      </c>
      <c r="B8" s="3">
        <v>43456</v>
      </c>
      <c r="C8" s="4">
        <v>48.340400000000002</v>
      </c>
      <c r="D8" t="s">
        <v>4</v>
      </c>
      <c r="F8" s="4">
        <f t="shared" si="0"/>
        <v>48.392133333333334</v>
      </c>
      <c r="G8">
        <f t="shared" si="1"/>
        <v>9.3593765620162486E-2</v>
      </c>
      <c r="Y8" t="s">
        <v>22</v>
      </c>
      <c r="Z8" t="s">
        <v>22</v>
      </c>
    </row>
    <row r="9" spans="1:27" x14ac:dyDescent="0.3">
      <c r="A9" s="2">
        <v>1</v>
      </c>
      <c r="B9" s="3">
        <v>43455</v>
      </c>
      <c r="C9" s="4">
        <v>47.914299999999997</v>
      </c>
      <c r="D9" t="s">
        <v>4</v>
      </c>
      <c r="F9" s="4">
        <f t="shared" si="0"/>
        <v>48.199366666666663</v>
      </c>
      <c r="G9">
        <f t="shared" si="1"/>
        <v>0.18512063034080423</v>
      </c>
      <c r="Y9" t="s">
        <v>22</v>
      </c>
      <c r="Z9" t="s">
        <v>22</v>
      </c>
    </row>
    <row r="10" spans="1:27" x14ac:dyDescent="0.3">
      <c r="A10" s="2">
        <v>1</v>
      </c>
      <c r="B10" s="3">
        <v>43454</v>
      </c>
      <c r="C10" s="4">
        <v>48.320700000000002</v>
      </c>
      <c r="D10" t="s">
        <v>4</v>
      </c>
      <c r="F10" s="4">
        <f t="shared" si="0"/>
        <v>48.191800000000001</v>
      </c>
      <c r="G10">
        <f t="shared" si="1"/>
        <v>0.1830797205429206</v>
      </c>
      <c r="Y10" t="s">
        <v>22</v>
      </c>
      <c r="Z10" t="s">
        <v>22</v>
      </c>
    </row>
    <row r="11" spans="1:27" x14ac:dyDescent="0.3">
      <c r="A11" s="2">
        <v>1</v>
      </c>
      <c r="B11" s="3">
        <v>43453</v>
      </c>
      <c r="C11" s="4">
        <v>48.05</v>
      </c>
      <c r="D11" t="s">
        <v>4</v>
      </c>
      <c r="F11" s="4">
        <f t="shared" si="0"/>
        <v>48.094999999999999</v>
      </c>
      <c r="G11">
        <f t="shared" si="1"/>
        <v>0.18248581172650502</v>
      </c>
      <c r="Y11" s="4">
        <f t="shared" ref="Y11:Y74" si="2">AVERAGE(C2:C11)</f>
        <v>48.460790000000003</v>
      </c>
      <c r="Z11" t="s">
        <v>22</v>
      </c>
    </row>
    <row r="12" spans="1:27" x14ac:dyDescent="0.3">
      <c r="A12" s="2">
        <v>1</v>
      </c>
      <c r="B12" s="3">
        <v>43452</v>
      </c>
      <c r="C12" s="4">
        <v>47.793799999999997</v>
      </c>
      <c r="D12" t="s">
        <v>4</v>
      </c>
      <c r="F12" s="4">
        <f t="shared" si="0"/>
        <v>48.054833333333335</v>
      </c>
      <c r="G12">
        <f t="shared" si="1"/>
        <v>0.17007705225486644</v>
      </c>
      <c r="Y12" s="4">
        <f t="shared" si="2"/>
        <v>48.34666</v>
      </c>
      <c r="Z12" t="s">
        <v>22</v>
      </c>
    </row>
    <row r="13" spans="1:27" x14ac:dyDescent="0.3">
      <c r="A13" s="2">
        <v>1</v>
      </c>
      <c r="B13" s="3">
        <v>43449</v>
      </c>
      <c r="C13" s="4">
        <v>47.6462</v>
      </c>
      <c r="D13" t="s">
        <v>4</v>
      </c>
      <c r="F13" s="4">
        <f t="shared" si="0"/>
        <v>47.829999999999991</v>
      </c>
      <c r="G13">
        <f t="shared" si="1"/>
        <v>0.18614138095464777</v>
      </c>
      <c r="Y13" s="4">
        <f t="shared" si="2"/>
        <v>48.209299999999999</v>
      </c>
      <c r="Z13" t="s">
        <v>22</v>
      </c>
    </row>
    <row r="14" spans="1:27" x14ac:dyDescent="0.3">
      <c r="A14" s="2">
        <v>1</v>
      </c>
      <c r="B14" s="3">
        <v>43448</v>
      </c>
      <c r="C14" s="4">
        <v>47.962000000000003</v>
      </c>
      <c r="D14" t="s">
        <v>4</v>
      </c>
      <c r="F14" s="4">
        <f t="shared" si="0"/>
        <v>47.800666666666665</v>
      </c>
      <c r="G14">
        <f t="shared" si="1"/>
        <v>0.20651818770232316</v>
      </c>
      <c r="Y14" s="4">
        <f t="shared" si="2"/>
        <v>48.146969999999996</v>
      </c>
      <c r="Z14" t="s">
        <v>22</v>
      </c>
    </row>
    <row r="15" spans="1:27" x14ac:dyDescent="0.3">
      <c r="A15" s="2">
        <v>1</v>
      </c>
      <c r="B15" s="3">
        <v>43447</v>
      </c>
      <c r="C15" s="4">
        <v>47.870699999999999</v>
      </c>
      <c r="D15" t="s">
        <v>4</v>
      </c>
      <c r="F15" s="4">
        <f t="shared" si="0"/>
        <v>47.826300000000003</v>
      </c>
      <c r="G15">
        <f t="shared" si="1"/>
        <v>0.14350638132668811</v>
      </c>
      <c r="Y15" s="4">
        <f t="shared" si="2"/>
        <v>48.073410000000003</v>
      </c>
      <c r="Z15" t="s">
        <v>22</v>
      </c>
    </row>
    <row r="16" spans="1:27" x14ac:dyDescent="0.3">
      <c r="A16" s="2">
        <v>1</v>
      </c>
      <c r="B16" s="3">
        <v>43446</v>
      </c>
      <c r="C16" s="4">
        <v>47.881599999999999</v>
      </c>
      <c r="D16" t="s">
        <v>4</v>
      </c>
      <c r="F16" s="4">
        <f t="shared" si="0"/>
        <v>47.904766666666667</v>
      </c>
      <c r="G16">
        <f t="shared" si="1"/>
        <v>9.7530335261890574E-2</v>
      </c>
      <c r="Y16" s="4">
        <f t="shared" si="2"/>
        <v>48.012309999999999</v>
      </c>
      <c r="Z16" t="s">
        <v>22</v>
      </c>
    </row>
    <row r="17" spans="1:26" x14ac:dyDescent="0.3">
      <c r="A17" s="2">
        <v>1</v>
      </c>
      <c r="B17" s="3">
        <v>43445</v>
      </c>
      <c r="C17" s="4">
        <v>47.806600000000003</v>
      </c>
      <c r="D17" t="s">
        <v>4</v>
      </c>
      <c r="F17" s="4">
        <f t="shared" si="0"/>
        <v>47.852966666666667</v>
      </c>
      <c r="G17">
        <f t="shared" si="1"/>
        <v>3.9403562538691421E-2</v>
      </c>
      <c r="Y17" s="4">
        <f t="shared" si="2"/>
        <v>47.958629999999999</v>
      </c>
      <c r="Z17" t="s">
        <v>22</v>
      </c>
    </row>
    <row r="18" spans="1:26" x14ac:dyDescent="0.3">
      <c r="A18" s="2">
        <v>1</v>
      </c>
      <c r="B18" s="3">
        <v>43442</v>
      </c>
      <c r="C18" s="4">
        <v>48.318199999999997</v>
      </c>
      <c r="D18" t="s">
        <v>4</v>
      </c>
      <c r="F18" s="4">
        <f t="shared" si="0"/>
        <v>48.002133333333326</v>
      </c>
      <c r="G18">
        <f t="shared" si="1"/>
        <v>0.18491863075418047</v>
      </c>
      <c r="Y18" s="4">
        <f t="shared" si="2"/>
        <v>47.956409999999998</v>
      </c>
      <c r="Z18" t="s">
        <v>22</v>
      </c>
    </row>
    <row r="19" spans="1:26" x14ac:dyDescent="0.3">
      <c r="A19" s="2">
        <v>1</v>
      </c>
      <c r="B19" s="3">
        <v>43441</v>
      </c>
      <c r="C19" s="4">
        <v>48.224699999999999</v>
      </c>
      <c r="D19" t="s">
        <v>4</v>
      </c>
      <c r="F19" s="4">
        <f t="shared" si="0"/>
        <v>48.116499999999995</v>
      </c>
      <c r="G19">
        <f t="shared" si="1"/>
        <v>0.19472651382178638</v>
      </c>
      <c r="Y19" s="4">
        <f t="shared" si="2"/>
        <v>47.987449999999995</v>
      </c>
      <c r="Z19" t="s">
        <v>22</v>
      </c>
    </row>
    <row r="20" spans="1:26" x14ac:dyDescent="0.3">
      <c r="A20" s="2">
        <v>1</v>
      </c>
      <c r="B20" s="3">
        <v>43440</v>
      </c>
      <c r="C20" s="4">
        <v>48.741599999999998</v>
      </c>
      <c r="D20" t="s">
        <v>4</v>
      </c>
      <c r="F20" s="4">
        <f t="shared" si="0"/>
        <v>48.428166666666669</v>
      </c>
      <c r="G20">
        <f t="shared" si="1"/>
        <v>0.2644779967043403</v>
      </c>
      <c r="Y20" s="4">
        <f t="shared" si="2"/>
        <v>48.029539999999997</v>
      </c>
      <c r="Z20">
        <f t="shared" ref="Z20:Z83" si="3">SQRT(SUMXMY2(C11:C20,Y11:Y20)/10)</f>
        <v>0.4001495587777158</v>
      </c>
    </row>
    <row r="21" spans="1:26" x14ac:dyDescent="0.3">
      <c r="A21" s="2">
        <v>1</v>
      </c>
      <c r="B21" s="3">
        <v>43439</v>
      </c>
      <c r="C21" s="4">
        <v>49.0244</v>
      </c>
      <c r="D21" t="s">
        <v>4</v>
      </c>
      <c r="F21" s="4">
        <f t="shared" si="0"/>
        <v>48.663566666666668</v>
      </c>
      <c r="G21">
        <f t="shared" si="1"/>
        <v>0.28293013795451688</v>
      </c>
      <c r="Y21" s="4">
        <f t="shared" si="2"/>
        <v>48.126979999999996</v>
      </c>
      <c r="Z21">
        <f t="shared" si="3"/>
        <v>0.47305506298950106</v>
      </c>
    </row>
    <row r="22" spans="1:26" x14ac:dyDescent="0.3">
      <c r="A22" s="2">
        <v>1</v>
      </c>
      <c r="B22" s="3">
        <v>43438</v>
      </c>
      <c r="C22" s="4">
        <v>48.950099999999999</v>
      </c>
      <c r="D22" t="s">
        <v>4</v>
      </c>
      <c r="F22" s="4">
        <f t="shared" si="0"/>
        <v>48.905366666666659</v>
      </c>
      <c r="G22">
        <f t="shared" si="1"/>
        <v>0.27715351943161803</v>
      </c>
      <c r="Y22" s="4">
        <f t="shared" si="2"/>
        <v>48.242609999999999</v>
      </c>
      <c r="Z22">
        <f t="shared" si="3"/>
        <v>0.49322397008864094</v>
      </c>
    </row>
    <row r="23" spans="1:26" x14ac:dyDescent="0.3">
      <c r="A23" s="2">
        <v>1</v>
      </c>
      <c r="B23" s="3">
        <v>43435</v>
      </c>
      <c r="C23" s="4">
        <v>48.642600000000002</v>
      </c>
      <c r="D23" t="s">
        <v>4</v>
      </c>
      <c r="F23" s="4">
        <f t="shared" si="0"/>
        <v>48.872366666666665</v>
      </c>
      <c r="G23">
        <f t="shared" si="1"/>
        <v>0.24832404009456718</v>
      </c>
      <c r="Y23" s="4">
        <f t="shared" si="2"/>
        <v>48.342250000000007</v>
      </c>
      <c r="Z23">
        <f t="shared" si="3"/>
        <v>0.4696623637465539</v>
      </c>
    </row>
    <row r="24" spans="1:26" x14ac:dyDescent="0.3">
      <c r="A24" s="2">
        <v>1</v>
      </c>
      <c r="B24" s="3">
        <v>43434</v>
      </c>
      <c r="C24" s="4">
        <v>48.849499999999999</v>
      </c>
      <c r="D24" t="s">
        <v>4</v>
      </c>
      <c r="F24" s="4">
        <f t="shared" si="0"/>
        <v>48.814066666666669</v>
      </c>
      <c r="G24">
        <f t="shared" si="1"/>
        <v>0.13668615308232213</v>
      </c>
      <c r="Y24" s="4">
        <f t="shared" si="2"/>
        <v>48.430999999999997</v>
      </c>
      <c r="Z24">
        <f t="shared" si="3"/>
        <v>0.48443324703203511</v>
      </c>
    </row>
    <row r="25" spans="1:26" x14ac:dyDescent="0.3">
      <c r="A25" s="2">
        <v>1</v>
      </c>
      <c r="B25" s="3">
        <v>43433</v>
      </c>
      <c r="C25" s="4">
        <v>48.393500000000003</v>
      </c>
      <c r="D25" t="s">
        <v>4</v>
      </c>
      <c r="F25" s="4">
        <f t="shared" si="0"/>
        <v>48.628533333333337</v>
      </c>
      <c r="G25">
        <f t="shared" si="1"/>
        <v>0.19086549365106859</v>
      </c>
      <c r="Y25" s="4">
        <f t="shared" si="2"/>
        <v>48.483280000000001</v>
      </c>
      <c r="Z25">
        <f t="shared" si="3"/>
        <v>0.48101193463364356</v>
      </c>
    </row>
    <row r="26" spans="1:26" x14ac:dyDescent="0.3">
      <c r="A26" s="2">
        <v>1</v>
      </c>
      <c r="B26" s="3">
        <v>43432</v>
      </c>
      <c r="C26" s="4">
        <v>48.295299999999997</v>
      </c>
      <c r="D26" t="s">
        <v>4</v>
      </c>
      <c r="F26" s="4">
        <f t="shared" si="0"/>
        <v>48.512766666666664</v>
      </c>
      <c r="G26">
        <f t="shared" si="1"/>
        <v>0.18599994623655139</v>
      </c>
      <c r="Y26" s="4">
        <f t="shared" si="2"/>
        <v>48.524650000000001</v>
      </c>
      <c r="Z26">
        <f t="shared" si="3"/>
        <v>0.48468970806073525</v>
      </c>
    </row>
    <row r="27" spans="1:26" x14ac:dyDescent="0.3">
      <c r="A27" s="2">
        <v>1</v>
      </c>
      <c r="B27" s="3">
        <v>43431</v>
      </c>
      <c r="C27" s="4">
        <v>48.330800000000004</v>
      </c>
      <c r="D27" t="s">
        <v>4</v>
      </c>
      <c r="F27" s="4">
        <f t="shared" si="0"/>
        <v>48.339866666666666</v>
      </c>
      <c r="G27">
        <f t="shared" si="1"/>
        <v>0.18494559860792714</v>
      </c>
      <c r="Y27" s="4">
        <f t="shared" si="2"/>
        <v>48.577069999999999</v>
      </c>
      <c r="Z27">
        <f t="shared" si="3"/>
        <v>0.4885465098636983</v>
      </c>
    </row>
    <row r="28" spans="1:26" x14ac:dyDescent="0.3">
      <c r="A28" s="2">
        <v>1</v>
      </c>
      <c r="B28" s="3">
        <v>43428</v>
      </c>
      <c r="C28" s="4">
        <v>47.594999999999999</v>
      </c>
      <c r="D28" t="s">
        <v>4</v>
      </c>
      <c r="F28" s="4">
        <f t="shared" si="0"/>
        <v>48.073700000000002</v>
      </c>
      <c r="G28">
        <f t="shared" si="1"/>
        <v>0.30360481197084627</v>
      </c>
      <c r="Y28" s="4">
        <f t="shared" si="2"/>
        <v>48.504750000000001</v>
      </c>
      <c r="Z28">
        <f t="shared" si="3"/>
        <v>0.55529541519807379</v>
      </c>
    </row>
    <row r="29" spans="1:26" x14ac:dyDescent="0.3">
      <c r="A29" s="2">
        <v>1</v>
      </c>
      <c r="B29" s="3">
        <v>43427</v>
      </c>
      <c r="C29" s="4">
        <v>47.499299999999998</v>
      </c>
      <c r="D29" t="s">
        <v>4</v>
      </c>
      <c r="F29" s="4">
        <f t="shared" si="0"/>
        <v>47.808366666666672</v>
      </c>
      <c r="G29">
        <f t="shared" si="1"/>
        <v>0.32901778011170174</v>
      </c>
      <c r="Y29" s="4">
        <f t="shared" si="2"/>
        <v>48.432210000000005</v>
      </c>
      <c r="Z29">
        <f t="shared" si="3"/>
        <v>0.62430469219764984</v>
      </c>
    </row>
    <row r="30" spans="1:26" x14ac:dyDescent="0.3">
      <c r="A30" s="2">
        <v>1</v>
      </c>
      <c r="B30" s="3">
        <v>43426</v>
      </c>
      <c r="C30" s="4">
        <v>47.753300000000003</v>
      </c>
      <c r="D30" t="s">
        <v>4</v>
      </c>
      <c r="F30" s="4">
        <f t="shared" si="0"/>
        <v>47.615866666666669</v>
      </c>
      <c r="G30">
        <f t="shared" si="1"/>
        <v>0.33840991689348349</v>
      </c>
      <c r="Y30" s="4">
        <f t="shared" si="2"/>
        <v>48.333379999999998</v>
      </c>
      <c r="Z30">
        <f t="shared" si="3"/>
        <v>0.61049380421098587</v>
      </c>
    </row>
    <row r="31" spans="1:26" x14ac:dyDescent="0.3">
      <c r="A31" s="2">
        <v>1</v>
      </c>
      <c r="B31" s="3">
        <v>43425</v>
      </c>
      <c r="C31" s="4">
        <v>47.872</v>
      </c>
      <c r="D31" t="s">
        <v>4</v>
      </c>
      <c r="F31" s="4">
        <f t="shared" si="0"/>
        <v>47.708199999999998</v>
      </c>
      <c r="G31">
        <f t="shared" si="1"/>
        <v>0.21697969609740031</v>
      </c>
      <c r="Y31" s="4">
        <f t="shared" si="2"/>
        <v>48.218140000000012</v>
      </c>
      <c r="Z31">
        <f t="shared" si="3"/>
        <v>0.55149588330285992</v>
      </c>
    </row>
    <row r="32" spans="1:26" x14ac:dyDescent="0.3">
      <c r="A32" s="2">
        <v>1</v>
      </c>
      <c r="B32" s="3">
        <v>43424</v>
      </c>
      <c r="C32" s="4">
        <v>48.3245</v>
      </c>
      <c r="D32" t="s">
        <v>4</v>
      </c>
      <c r="F32" s="4">
        <f t="shared" si="0"/>
        <v>47.983266666666673</v>
      </c>
      <c r="G32">
        <f t="shared" si="1"/>
        <v>0.23249268726054304</v>
      </c>
      <c r="Y32" s="4">
        <f t="shared" si="2"/>
        <v>48.155580000000008</v>
      </c>
      <c r="Z32">
        <f t="shared" si="3"/>
        <v>0.50689929564954173</v>
      </c>
    </row>
    <row r="33" spans="1:26" x14ac:dyDescent="0.3">
      <c r="A33" s="2">
        <v>1</v>
      </c>
      <c r="B33" s="3">
        <v>43421</v>
      </c>
      <c r="C33" s="4">
        <v>48.042999999999999</v>
      </c>
      <c r="D33" t="s">
        <v>4</v>
      </c>
      <c r="F33" s="4">
        <f t="shared" si="0"/>
        <v>48.079833333333333</v>
      </c>
      <c r="G33">
        <f t="shared" si="1"/>
        <v>0.21956572457331863</v>
      </c>
      <c r="Y33" s="4">
        <f t="shared" si="2"/>
        <v>48.095620000000004</v>
      </c>
      <c r="Z33">
        <f t="shared" si="3"/>
        <v>0.49819952842209914</v>
      </c>
    </row>
    <row r="34" spans="1:26" x14ac:dyDescent="0.3">
      <c r="A34" s="2">
        <v>1</v>
      </c>
      <c r="B34" s="3">
        <v>43420</v>
      </c>
      <c r="C34" s="4">
        <v>48.589599999999997</v>
      </c>
      <c r="D34" t="s">
        <v>4</v>
      </c>
      <c r="F34" s="4">
        <f t="shared" si="0"/>
        <v>48.31903333333333</v>
      </c>
      <c r="G34">
        <f t="shared" si="1"/>
        <v>0.25232466079327909</v>
      </c>
      <c r="Y34" s="4">
        <f t="shared" si="2"/>
        <v>48.069630000000004</v>
      </c>
      <c r="Z34">
        <f t="shared" si="3"/>
        <v>0.5076666477226971</v>
      </c>
    </row>
    <row r="35" spans="1:26" x14ac:dyDescent="0.3">
      <c r="A35" s="2">
        <v>1</v>
      </c>
      <c r="B35" s="3">
        <v>43419</v>
      </c>
      <c r="C35" s="4">
        <v>48.9786</v>
      </c>
      <c r="D35" t="s">
        <v>4</v>
      </c>
      <c r="F35" s="4">
        <f t="shared" si="0"/>
        <v>48.537066666666668</v>
      </c>
      <c r="G35">
        <f t="shared" si="1"/>
        <v>0.29973026762963584</v>
      </c>
      <c r="Y35" s="4">
        <f t="shared" si="2"/>
        <v>48.128140000000009</v>
      </c>
      <c r="Z35">
        <f t="shared" si="3"/>
        <v>0.5738010121374828</v>
      </c>
    </row>
    <row r="36" spans="1:26" x14ac:dyDescent="0.3">
      <c r="A36" s="2">
        <v>1</v>
      </c>
      <c r="B36" s="3">
        <v>43418</v>
      </c>
      <c r="C36" s="4">
        <v>48.804900000000004</v>
      </c>
      <c r="D36" t="s">
        <v>4</v>
      </c>
      <c r="F36" s="4">
        <f t="shared" si="0"/>
        <v>48.791033333333331</v>
      </c>
      <c r="G36">
        <f t="shared" si="1"/>
        <v>0.29908209018038256</v>
      </c>
      <c r="Y36" s="4">
        <f t="shared" si="2"/>
        <v>48.179100000000005</v>
      </c>
      <c r="Z36">
        <f t="shared" si="3"/>
        <v>0.60261930211369696</v>
      </c>
    </row>
    <row r="37" spans="1:26" x14ac:dyDescent="0.3">
      <c r="A37" s="2">
        <v>1</v>
      </c>
      <c r="B37" s="3">
        <v>43417</v>
      </c>
      <c r="C37" s="4">
        <v>48.569899999999997</v>
      </c>
      <c r="D37" t="s">
        <v>4</v>
      </c>
      <c r="F37" s="4">
        <f t="shared" si="0"/>
        <v>48.784466666666667</v>
      </c>
      <c r="G37">
        <f t="shared" si="1"/>
        <v>0.28353884115662997</v>
      </c>
      <c r="Y37" s="4">
        <f t="shared" si="2"/>
        <v>48.203009999999999</v>
      </c>
      <c r="Z37">
        <f t="shared" si="3"/>
        <v>0.60872486330032494</v>
      </c>
    </row>
    <row r="38" spans="1:26" x14ac:dyDescent="0.3">
      <c r="A38" s="2">
        <v>1</v>
      </c>
      <c r="B38" s="3">
        <v>43414</v>
      </c>
      <c r="C38" s="4">
        <v>48.419199999999996</v>
      </c>
      <c r="D38" t="s">
        <v>4</v>
      </c>
      <c r="F38" s="4">
        <f t="shared" si="0"/>
        <v>48.597999999999992</v>
      </c>
      <c r="G38">
        <f t="shared" si="1"/>
        <v>0.16145234476349235</v>
      </c>
      <c r="Y38" s="4">
        <f t="shared" si="2"/>
        <v>48.285429999999998</v>
      </c>
      <c r="Z38">
        <f t="shared" si="3"/>
        <v>0.53811791852715596</v>
      </c>
    </row>
    <row r="39" spans="1:26" x14ac:dyDescent="0.3">
      <c r="A39" s="2">
        <v>1</v>
      </c>
      <c r="B39" s="3">
        <v>43413</v>
      </c>
      <c r="C39" s="4">
        <v>48.277700000000003</v>
      </c>
      <c r="D39" t="s">
        <v>4</v>
      </c>
      <c r="F39" s="4">
        <f t="shared" si="0"/>
        <v>48.422266666666665</v>
      </c>
      <c r="G39">
        <f t="shared" si="1"/>
        <v>0.18157442510400898</v>
      </c>
      <c r="Y39" s="4">
        <f t="shared" si="2"/>
        <v>48.36327</v>
      </c>
      <c r="Z39">
        <f t="shared" si="3"/>
        <v>0.450855863796843</v>
      </c>
    </row>
    <row r="40" spans="1:26" x14ac:dyDescent="0.3">
      <c r="A40" s="2">
        <v>1</v>
      </c>
      <c r="B40" s="3">
        <v>43412</v>
      </c>
      <c r="C40" s="4">
        <v>48.002499999999998</v>
      </c>
      <c r="D40" t="s">
        <v>4</v>
      </c>
      <c r="F40" s="4">
        <f t="shared" si="0"/>
        <v>48.233133333333335</v>
      </c>
      <c r="G40">
        <f t="shared" si="1"/>
        <v>0.188025437601365</v>
      </c>
      <c r="Y40" s="4">
        <f t="shared" si="2"/>
        <v>48.388189999999994</v>
      </c>
      <c r="Z40">
        <f t="shared" si="3"/>
        <v>0.42953161337670803</v>
      </c>
    </row>
    <row r="41" spans="1:26" x14ac:dyDescent="0.3">
      <c r="A41" s="2">
        <v>1</v>
      </c>
      <c r="B41" s="3">
        <v>43411</v>
      </c>
      <c r="C41" s="4">
        <v>47.678600000000003</v>
      </c>
      <c r="D41" t="s">
        <v>4</v>
      </c>
      <c r="F41" s="4">
        <f t="shared" si="0"/>
        <v>47.986266666666666</v>
      </c>
      <c r="G41">
        <f t="shared" si="1"/>
        <v>0.23717084793690479</v>
      </c>
      <c r="Y41" s="4">
        <f t="shared" si="2"/>
        <v>48.368849999999995</v>
      </c>
      <c r="Z41">
        <f t="shared" si="3"/>
        <v>0.46921276962588709</v>
      </c>
    </row>
    <row r="42" spans="1:26" x14ac:dyDescent="0.3">
      <c r="A42" s="2">
        <v>1</v>
      </c>
      <c r="B42" s="3">
        <v>43407</v>
      </c>
      <c r="C42" s="4">
        <v>47.479799999999997</v>
      </c>
      <c r="D42" t="s">
        <v>4</v>
      </c>
      <c r="F42" s="4">
        <f t="shared" si="0"/>
        <v>47.720300000000002</v>
      </c>
      <c r="G42">
        <f t="shared" si="1"/>
        <v>0.26184649588529502</v>
      </c>
      <c r="Y42" s="4">
        <f t="shared" si="2"/>
        <v>48.284379999999999</v>
      </c>
      <c r="Z42">
        <f t="shared" si="3"/>
        <v>0.53107638262306134</v>
      </c>
    </row>
    <row r="43" spans="1:26" x14ac:dyDescent="0.3">
      <c r="A43" s="2">
        <v>1</v>
      </c>
      <c r="B43" s="3">
        <v>43406</v>
      </c>
      <c r="C43" s="4">
        <v>46.960700000000003</v>
      </c>
      <c r="D43" t="s">
        <v>4</v>
      </c>
      <c r="F43" s="4">
        <f t="shared" si="0"/>
        <v>47.373033333333332</v>
      </c>
      <c r="G43">
        <f t="shared" si="1"/>
        <v>0.3278809771627258</v>
      </c>
      <c r="Y43" s="4">
        <f t="shared" si="2"/>
        <v>48.176149999999993</v>
      </c>
      <c r="Z43">
        <f t="shared" si="3"/>
        <v>0.65536028868859131</v>
      </c>
    </row>
    <row r="44" spans="1:26" x14ac:dyDescent="0.3">
      <c r="A44" s="2">
        <v>1</v>
      </c>
      <c r="B44" s="3">
        <v>43405</v>
      </c>
      <c r="C44" s="4">
        <v>46.474899999999998</v>
      </c>
      <c r="D44" t="s">
        <v>4</v>
      </c>
      <c r="F44" s="4">
        <f t="shared" si="0"/>
        <v>46.971800000000002</v>
      </c>
      <c r="G44">
        <f t="shared" si="1"/>
        <v>0.39781429410290597</v>
      </c>
      <c r="Y44" s="4">
        <f t="shared" si="2"/>
        <v>47.964680000000001</v>
      </c>
      <c r="Z44">
        <f t="shared" si="3"/>
        <v>0.79019280731983088</v>
      </c>
    </row>
    <row r="45" spans="1:26" x14ac:dyDescent="0.3">
      <c r="A45" s="2">
        <v>1</v>
      </c>
      <c r="B45" s="3">
        <v>43404</v>
      </c>
      <c r="C45" s="4">
        <v>46.666800000000002</v>
      </c>
      <c r="D45" t="s">
        <v>4</v>
      </c>
      <c r="F45" s="4">
        <f t="shared" si="0"/>
        <v>46.700799999999994</v>
      </c>
      <c r="G45">
        <f t="shared" si="1"/>
        <v>0.37331148199940556</v>
      </c>
      <c r="Y45" s="4">
        <f t="shared" si="2"/>
        <v>47.733500000000006</v>
      </c>
      <c r="Z45">
        <f t="shared" si="3"/>
        <v>0.81600327240765269</v>
      </c>
    </row>
    <row r="46" spans="1:26" x14ac:dyDescent="0.3">
      <c r="A46" s="2">
        <v>1</v>
      </c>
      <c r="B46" s="3">
        <v>43403</v>
      </c>
      <c r="C46" s="4">
        <v>46.720599999999997</v>
      </c>
      <c r="D46" t="s">
        <v>4</v>
      </c>
      <c r="F46" s="4">
        <f t="shared" si="0"/>
        <v>46.620766666666668</v>
      </c>
      <c r="G46">
        <f t="shared" si="1"/>
        <v>0.29327592493784571</v>
      </c>
      <c r="Y46" s="4">
        <f t="shared" si="2"/>
        <v>47.525070000000007</v>
      </c>
      <c r="Z46">
        <f t="shared" si="3"/>
        <v>0.83151426606523093</v>
      </c>
    </row>
    <row r="47" spans="1:26" x14ac:dyDescent="0.3">
      <c r="A47" s="2">
        <v>1</v>
      </c>
      <c r="B47" s="3">
        <v>43400</v>
      </c>
      <c r="C47" s="4">
        <v>46.134500000000003</v>
      </c>
      <c r="D47" t="s">
        <v>4</v>
      </c>
      <c r="F47" s="4">
        <f t="shared" si="0"/>
        <v>46.507300000000008</v>
      </c>
      <c r="G47">
        <f t="shared" si="1"/>
        <v>0.22368320935677974</v>
      </c>
      <c r="Y47" s="4">
        <f t="shared" si="2"/>
        <v>47.281529999999997</v>
      </c>
      <c r="Z47">
        <f t="shared" si="3"/>
        <v>0.89973492182419945</v>
      </c>
    </row>
    <row r="48" spans="1:26" x14ac:dyDescent="0.3">
      <c r="A48" s="2">
        <v>1</v>
      </c>
      <c r="B48" s="3">
        <v>43399</v>
      </c>
      <c r="C48" s="4">
        <v>46.470399999999998</v>
      </c>
      <c r="D48" t="s">
        <v>4</v>
      </c>
      <c r="F48" s="4">
        <f t="shared" si="0"/>
        <v>46.441833333333328</v>
      </c>
      <c r="G48">
        <f t="shared" si="1"/>
        <v>0.22342977188137669</v>
      </c>
      <c r="Y48" s="4">
        <f t="shared" si="2"/>
        <v>47.086650000000006</v>
      </c>
      <c r="Z48">
        <f t="shared" si="3"/>
        <v>0.91962486618729455</v>
      </c>
    </row>
    <row r="49" spans="1:26" x14ac:dyDescent="0.3">
      <c r="A49" s="2">
        <v>1</v>
      </c>
      <c r="B49" s="3">
        <v>43398</v>
      </c>
      <c r="C49" s="4">
        <v>46.479100000000003</v>
      </c>
      <c r="D49" t="s">
        <v>4</v>
      </c>
      <c r="F49" s="4">
        <f t="shared" si="0"/>
        <v>46.361333333333334</v>
      </c>
      <c r="G49">
        <f t="shared" si="1"/>
        <v>0.22632195520410489</v>
      </c>
      <c r="Y49" s="4">
        <f t="shared" si="2"/>
        <v>46.906790000000001</v>
      </c>
      <c r="Z49">
        <f t="shared" si="3"/>
        <v>0.92912299811704113</v>
      </c>
    </row>
    <row r="50" spans="1:26" x14ac:dyDescent="0.3">
      <c r="A50" s="2">
        <v>1</v>
      </c>
      <c r="B50" s="3">
        <v>43397</v>
      </c>
      <c r="C50" s="4">
        <v>46.252600000000001</v>
      </c>
      <c r="D50" t="s">
        <v>4</v>
      </c>
      <c r="F50" s="4">
        <f t="shared" si="0"/>
        <v>46.400700000000001</v>
      </c>
      <c r="G50">
        <f t="shared" si="1"/>
        <v>0.110481751467867</v>
      </c>
      <c r="Y50" s="4">
        <f t="shared" si="2"/>
        <v>46.7318</v>
      </c>
      <c r="Z50">
        <f t="shared" si="3"/>
        <v>0.93346512094453715</v>
      </c>
    </row>
    <row r="51" spans="1:26" x14ac:dyDescent="0.3">
      <c r="A51" s="2">
        <v>1</v>
      </c>
      <c r="B51" s="3">
        <v>43396</v>
      </c>
      <c r="C51" s="4">
        <v>46.400300000000001</v>
      </c>
      <c r="D51" t="s">
        <v>4</v>
      </c>
      <c r="F51" s="4">
        <f t="shared" si="0"/>
        <v>46.377333333333333</v>
      </c>
      <c r="G51">
        <f t="shared" si="1"/>
        <v>0.11004554444343462</v>
      </c>
      <c r="Y51" s="4">
        <f t="shared" si="2"/>
        <v>46.603970000000004</v>
      </c>
      <c r="Z51">
        <f t="shared" si="3"/>
        <v>0.90986854691213526</v>
      </c>
    </row>
    <row r="52" spans="1:26" x14ac:dyDescent="0.3">
      <c r="A52" s="2">
        <v>1</v>
      </c>
      <c r="B52" s="3">
        <v>43393</v>
      </c>
      <c r="C52" s="4">
        <v>46.787199999999999</v>
      </c>
      <c r="D52" t="s">
        <v>4</v>
      </c>
      <c r="F52" s="4">
        <f t="shared" si="0"/>
        <v>46.480033333333331</v>
      </c>
      <c r="G52">
        <f t="shared" si="1"/>
        <v>0.19732582099063906</v>
      </c>
      <c r="Y52" s="4">
        <f t="shared" si="2"/>
        <v>46.534709999999997</v>
      </c>
      <c r="Z52">
        <f t="shared" si="3"/>
        <v>0.87721205818775672</v>
      </c>
    </row>
    <row r="53" spans="1:26" x14ac:dyDescent="0.3">
      <c r="A53" s="2">
        <v>1</v>
      </c>
      <c r="B53" s="3">
        <v>43392</v>
      </c>
      <c r="C53" s="4">
        <v>46.847900000000003</v>
      </c>
      <c r="D53" t="s">
        <v>4</v>
      </c>
      <c r="F53" s="4">
        <f t="shared" si="0"/>
        <v>46.678466666666672</v>
      </c>
      <c r="G53">
        <f t="shared" si="1"/>
        <v>0.20296673235888751</v>
      </c>
      <c r="Y53" s="4">
        <f t="shared" si="2"/>
        <v>46.523429999999998</v>
      </c>
      <c r="Z53">
        <f t="shared" si="3"/>
        <v>0.79517117834463991</v>
      </c>
    </row>
    <row r="54" spans="1:26" x14ac:dyDescent="0.3">
      <c r="A54" s="2">
        <v>1</v>
      </c>
      <c r="B54" s="3">
        <v>43391</v>
      </c>
      <c r="C54" s="4">
        <v>46.7759</v>
      </c>
      <c r="D54" t="s">
        <v>4</v>
      </c>
      <c r="F54" s="4">
        <f t="shared" si="0"/>
        <v>46.803666666666665</v>
      </c>
      <c r="G54">
        <f t="shared" si="1"/>
        <v>0.2031666010390919</v>
      </c>
      <c r="Y54" s="4">
        <f t="shared" si="2"/>
        <v>46.553530000000002</v>
      </c>
      <c r="Z54">
        <f t="shared" si="3"/>
        <v>0.6444358771204487</v>
      </c>
    </row>
    <row r="55" spans="1:26" x14ac:dyDescent="0.3">
      <c r="A55" s="2">
        <v>1</v>
      </c>
      <c r="B55" s="3">
        <v>43390</v>
      </c>
      <c r="C55" s="4">
        <v>46.710099999999997</v>
      </c>
      <c r="D55" t="s">
        <v>4</v>
      </c>
      <c r="F55" s="4">
        <f t="shared" si="0"/>
        <v>46.777966666666664</v>
      </c>
      <c r="G55">
        <f t="shared" si="1"/>
        <v>0.1065903789696263</v>
      </c>
      <c r="Y55" s="4">
        <f t="shared" si="2"/>
        <v>46.557859999999991</v>
      </c>
      <c r="Z55">
        <f t="shared" si="3"/>
        <v>0.55120813898200149</v>
      </c>
    </row>
    <row r="56" spans="1:26" x14ac:dyDescent="0.3">
      <c r="A56" s="2">
        <v>1</v>
      </c>
      <c r="B56" s="3">
        <v>43389</v>
      </c>
      <c r="C56" s="4">
        <v>46.867199999999997</v>
      </c>
      <c r="D56" t="s">
        <v>4</v>
      </c>
      <c r="F56" s="4">
        <f t="shared" si="0"/>
        <v>46.784399999999998</v>
      </c>
      <c r="G56">
        <f t="shared" si="1"/>
        <v>6.3855859094844744E-2</v>
      </c>
      <c r="Y56" s="4">
        <f t="shared" si="2"/>
        <v>46.572519999999997</v>
      </c>
      <c r="Z56">
        <f t="shared" si="3"/>
        <v>0.49779196923011915</v>
      </c>
    </row>
    <row r="57" spans="1:26" x14ac:dyDescent="0.3">
      <c r="A57" s="2">
        <v>1</v>
      </c>
      <c r="B57" s="3">
        <v>43386</v>
      </c>
      <c r="C57" s="4">
        <v>46.967700000000001</v>
      </c>
      <c r="D57" t="s">
        <v>4</v>
      </c>
      <c r="F57" s="4">
        <f t="shared" si="0"/>
        <v>46.848333333333329</v>
      </c>
      <c r="G57">
        <f t="shared" si="1"/>
        <v>9.2574520532661672E-2</v>
      </c>
      <c r="Y57" s="4">
        <f t="shared" si="2"/>
        <v>46.655839999999998</v>
      </c>
      <c r="Z57">
        <f t="shared" si="3"/>
        <v>0.35490101225553233</v>
      </c>
    </row>
    <row r="58" spans="1:26" x14ac:dyDescent="0.3">
      <c r="A58" s="2">
        <v>1</v>
      </c>
      <c r="B58" s="3">
        <v>43385</v>
      </c>
      <c r="C58" s="4">
        <v>47.3352</v>
      </c>
      <c r="D58" t="s">
        <v>4</v>
      </c>
      <c r="F58" s="4">
        <f t="shared" si="0"/>
        <v>47.056699999999999</v>
      </c>
      <c r="G58">
        <f t="shared" si="1"/>
        <v>0.18135277877763795</v>
      </c>
      <c r="Y58" s="4">
        <f t="shared" si="2"/>
        <v>46.742319999999999</v>
      </c>
      <c r="Z58">
        <f t="shared" si="3"/>
        <v>0.35089740906709566</v>
      </c>
    </row>
    <row r="59" spans="1:26" x14ac:dyDescent="0.3">
      <c r="A59" s="2">
        <v>1</v>
      </c>
      <c r="B59" s="3">
        <v>43384</v>
      </c>
      <c r="C59" s="4">
        <v>47.009900000000002</v>
      </c>
      <c r="D59" t="s">
        <v>4</v>
      </c>
      <c r="F59" s="4">
        <f t="shared" si="0"/>
        <v>47.104266666666661</v>
      </c>
      <c r="G59">
        <f t="shared" si="1"/>
        <v>0.18322637991374599</v>
      </c>
      <c r="Y59" s="4">
        <f t="shared" si="2"/>
        <v>46.795400000000001</v>
      </c>
      <c r="Z59">
        <f t="shared" si="3"/>
        <v>0.33081436347293147</v>
      </c>
    </row>
    <row r="60" spans="1:26" x14ac:dyDescent="0.3">
      <c r="A60" s="2">
        <v>1</v>
      </c>
      <c r="B60" s="3">
        <v>43383</v>
      </c>
      <c r="C60" s="4">
        <v>46.953699999999998</v>
      </c>
      <c r="D60" t="s">
        <v>4</v>
      </c>
      <c r="F60" s="4">
        <f t="shared" si="0"/>
        <v>47.099600000000002</v>
      </c>
      <c r="G60">
        <f t="shared" si="1"/>
        <v>0.1895205598150046</v>
      </c>
      <c r="Y60" s="4">
        <f t="shared" si="2"/>
        <v>46.865509999999993</v>
      </c>
      <c r="Z60">
        <f t="shared" si="3"/>
        <v>0.29538555599419719</v>
      </c>
    </row>
    <row r="61" spans="1:26" x14ac:dyDescent="0.3">
      <c r="A61" s="2">
        <v>1</v>
      </c>
      <c r="B61" s="3">
        <v>43382</v>
      </c>
      <c r="C61" s="4">
        <v>47.186</v>
      </c>
      <c r="D61" t="s">
        <v>4</v>
      </c>
      <c r="F61" s="4">
        <f t="shared" si="0"/>
        <v>47.049866666666667</v>
      </c>
      <c r="G61">
        <f t="shared" si="1"/>
        <v>0.12744170199509799</v>
      </c>
      <c r="Y61" s="4">
        <f t="shared" si="2"/>
        <v>46.94408</v>
      </c>
      <c r="Z61">
        <f t="shared" si="3"/>
        <v>0.29825661508171269</v>
      </c>
    </row>
    <row r="62" spans="1:26" x14ac:dyDescent="0.3">
      <c r="A62" s="2">
        <v>1</v>
      </c>
      <c r="B62" s="3">
        <v>43379</v>
      </c>
      <c r="C62" s="4">
        <v>47.052</v>
      </c>
      <c r="D62" t="s">
        <v>4</v>
      </c>
      <c r="F62" s="4">
        <f t="shared" si="0"/>
        <v>47.063899999999997</v>
      </c>
      <c r="G62">
        <f t="shared" si="1"/>
        <v>0.11541332165229129</v>
      </c>
      <c r="Y62" s="4">
        <f t="shared" si="2"/>
        <v>46.970560000000006</v>
      </c>
      <c r="Z62">
        <f t="shared" si="3"/>
        <v>0.28852233152738932</v>
      </c>
    </row>
    <row r="63" spans="1:26" x14ac:dyDescent="0.3">
      <c r="A63" s="2">
        <v>1</v>
      </c>
      <c r="B63" s="3">
        <v>43378</v>
      </c>
      <c r="C63" s="4">
        <v>46.838000000000001</v>
      </c>
      <c r="D63" t="s">
        <v>4</v>
      </c>
      <c r="F63" s="4">
        <f t="shared" si="0"/>
        <v>47.025333333333329</v>
      </c>
      <c r="G63">
        <f t="shared" si="1"/>
        <v>0.13387515604998076</v>
      </c>
      <c r="Y63" s="4">
        <f t="shared" si="2"/>
        <v>46.969569999999997</v>
      </c>
      <c r="Z63">
        <f t="shared" si="3"/>
        <v>0.27285183559947024</v>
      </c>
    </row>
    <row r="64" spans="1:26" x14ac:dyDescent="0.3">
      <c r="A64" s="2">
        <v>1</v>
      </c>
      <c r="B64" s="3">
        <v>43377</v>
      </c>
      <c r="C64" s="4">
        <v>46.8504</v>
      </c>
      <c r="D64" t="s">
        <v>4</v>
      </c>
      <c r="F64" s="4">
        <f t="shared" si="0"/>
        <v>46.913466666666665</v>
      </c>
      <c r="G64">
        <f t="shared" si="1"/>
        <v>0.11432817124724738</v>
      </c>
      <c r="Y64" s="4">
        <f t="shared" si="2"/>
        <v>46.977019999999996</v>
      </c>
      <c r="Z64">
        <f t="shared" si="3"/>
        <v>0.2666581049583911</v>
      </c>
    </row>
    <row r="65" spans="1:26" x14ac:dyDescent="0.3">
      <c r="A65" s="2">
        <v>1</v>
      </c>
      <c r="B65" s="3">
        <v>43376</v>
      </c>
      <c r="C65" s="4">
        <v>46.842500000000001</v>
      </c>
      <c r="D65" t="s">
        <v>4</v>
      </c>
      <c r="F65" s="4">
        <f t="shared" si="0"/>
        <v>46.843633333333337</v>
      </c>
      <c r="G65">
        <f t="shared" si="1"/>
        <v>0.11412342246688346</v>
      </c>
      <c r="Y65" s="4">
        <f t="shared" si="2"/>
        <v>46.990259999999999</v>
      </c>
      <c r="Z65">
        <f t="shared" si="3"/>
        <v>0.2664059776731747</v>
      </c>
    </row>
    <row r="66" spans="1:26" x14ac:dyDescent="0.3">
      <c r="A66" s="2">
        <v>1</v>
      </c>
      <c r="B66" s="3">
        <v>43375</v>
      </c>
      <c r="C66" s="4">
        <v>47.318600000000004</v>
      </c>
      <c r="D66" t="s">
        <v>4</v>
      </c>
      <c r="F66" s="4">
        <f t="shared" si="0"/>
        <v>47.00383333333334</v>
      </c>
      <c r="G66">
        <f t="shared" si="1"/>
        <v>0.18534359384067489</v>
      </c>
      <c r="Y66" s="4">
        <f t="shared" si="2"/>
        <v>47.035399999999996</v>
      </c>
      <c r="Z66">
        <f t="shared" si="3"/>
        <v>0.26515795047480756</v>
      </c>
    </row>
    <row r="67" spans="1:26" x14ac:dyDescent="0.3">
      <c r="A67" s="2">
        <v>1</v>
      </c>
      <c r="B67" s="3">
        <v>43372</v>
      </c>
      <c r="C67" s="4">
        <v>47.349899999999998</v>
      </c>
      <c r="D67" t="s">
        <v>4</v>
      </c>
      <c r="F67" s="4">
        <f t="shared" si="0"/>
        <v>47.170333333333332</v>
      </c>
      <c r="G67">
        <f t="shared" si="1"/>
        <v>0.20922358588096185</v>
      </c>
      <c r="Y67" s="4">
        <f t="shared" si="2"/>
        <v>47.073619999999991</v>
      </c>
      <c r="Z67">
        <f t="shared" si="3"/>
        <v>0.26118219039590107</v>
      </c>
    </row>
    <row r="68" spans="1:26" x14ac:dyDescent="0.3">
      <c r="A68" s="2">
        <v>1</v>
      </c>
      <c r="B68" s="3">
        <v>43371</v>
      </c>
      <c r="C68" s="4">
        <v>47.612200000000001</v>
      </c>
      <c r="D68" t="s">
        <v>4</v>
      </c>
      <c r="F68" s="4">
        <f t="shared" ref="F68:F131" si="4">AVERAGE(C66:C68)</f>
        <v>47.426899999999996</v>
      </c>
      <c r="G68">
        <f t="shared" si="1"/>
        <v>0.23498817858367693</v>
      </c>
      <c r="Y68" s="4">
        <f t="shared" si="2"/>
        <v>47.101320000000001</v>
      </c>
      <c r="Z68">
        <f t="shared" si="3"/>
        <v>0.24323919211344339</v>
      </c>
    </row>
    <row r="69" spans="1:26" x14ac:dyDescent="0.3">
      <c r="A69" s="2">
        <v>1</v>
      </c>
      <c r="B69" s="3">
        <v>43370</v>
      </c>
      <c r="C69" s="4">
        <v>47.734099999999998</v>
      </c>
      <c r="D69" t="s">
        <v>4</v>
      </c>
      <c r="F69" s="4">
        <f t="shared" si="4"/>
        <v>47.56539999999999</v>
      </c>
      <c r="G69">
        <f t="shared" si="1"/>
        <v>0.17798873351777289</v>
      </c>
      <c r="Y69" s="4">
        <f t="shared" si="2"/>
        <v>47.173739999999995</v>
      </c>
      <c r="Z69">
        <f t="shared" si="3"/>
        <v>0.29319722464580206</v>
      </c>
    </row>
    <row r="70" spans="1:26" x14ac:dyDescent="0.3">
      <c r="A70" s="2">
        <v>1</v>
      </c>
      <c r="B70" s="3">
        <v>43369</v>
      </c>
      <c r="C70" s="4">
        <v>47.67</v>
      </c>
      <c r="D70" t="s">
        <v>4</v>
      </c>
      <c r="F70" s="4">
        <f t="shared" si="4"/>
        <v>47.6721</v>
      </c>
      <c r="G70">
        <f t="shared" ref="G70:G133" si="5">SQRT(SUMXMY2(C68:C70,F68:F70)/3)</f>
        <v>0.14468378162969142</v>
      </c>
      <c r="Y70" s="4">
        <f t="shared" si="2"/>
        <v>47.245369999999994</v>
      </c>
      <c r="Z70">
        <f t="shared" si="3"/>
        <v>0.32127547155050828</v>
      </c>
    </row>
    <row r="71" spans="1:26" x14ac:dyDescent="0.3">
      <c r="A71" s="2">
        <v>1</v>
      </c>
      <c r="B71" s="3">
        <v>43368</v>
      </c>
      <c r="C71" s="4">
        <v>48.137599999999999</v>
      </c>
      <c r="D71" t="s">
        <v>4</v>
      </c>
      <c r="F71" s="4">
        <f t="shared" si="4"/>
        <v>47.847233333333328</v>
      </c>
      <c r="G71">
        <f t="shared" si="5"/>
        <v>0.19388733937617514</v>
      </c>
      <c r="Y71" s="4">
        <f t="shared" si="2"/>
        <v>47.340530000000008</v>
      </c>
      <c r="Z71">
        <f t="shared" si="3"/>
        <v>0.40112025437516863</v>
      </c>
    </row>
    <row r="72" spans="1:26" x14ac:dyDescent="0.3">
      <c r="A72" s="2">
        <v>1</v>
      </c>
      <c r="B72" s="3">
        <v>43365</v>
      </c>
      <c r="C72" s="4">
        <v>48.362299999999998</v>
      </c>
      <c r="D72" t="s">
        <v>4</v>
      </c>
      <c r="F72" s="4">
        <f t="shared" si="4"/>
        <v>48.056633333333338</v>
      </c>
      <c r="G72">
        <f t="shared" si="5"/>
        <v>0.24341276481333832</v>
      </c>
      <c r="Y72" s="4">
        <f t="shared" si="2"/>
        <v>47.471560000000004</v>
      </c>
      <c r="Z72">
        <f t="shared" si="3"/>
        <v>0.48946499963735812</v>
      </c>
    </row>
    <row r="73" spans="1:26" x14ac:dyDescent="0.3">
      <c r="A73" s="2">
        <v>1</v>
      </c>
      <c r="B73" s="3">
        <v>43364</v>
      </c>
      <c r="C73" s="4">
        <v>48.312199999999997</v>
      </c>
      <c r="D73" t="s">
        <v>4</v>
      </c>
      <c r="F73" s="4">
        <f t="shared" si="4"/>
        <v>48.270699999999998</v>
      </c>
      <c r="G73">
        <f t="shared" si="5"/>
        <v>0.24458615538784459</v>
      </c>
      <c r="Y73" s="4">
        <f t="shared" si="2"/>
        <v>47.618980000000008</v>
      </c>
      <c r="Z73">
        <f t="shared" si="3"/>
        <v>0.53469647111234775</v>
      </c>
    </row>
    <row r="74" spans="1:26" x14ac:dyDescent="0.3">
      <c r="A74" s="2">
        <v>1</v>
      </c>
      <c r="B74" s="3">
        <v>43363</v>
      </c>
      <c r="C74" s="4">
        <v>48.575400000000002</v>
      </c>
      <c r="D74" t="s">
        <v>4</v>
      </c>
      <c r="F74" s="4">
        <f t="shared" si="4"/>
        <v>48.41663333333333</v>
      </c>
      <c r="G74">
        <f t="shared" si="5"/>
        <v>0.20030078678124155</v>
      </c>
      <c r="Y74" s="4">
        <f t="shared" si="2"/>
        <v>47.791480000000007</v>
      </c>
      <c r="Z74">
        <f t="shared" si="3"/>
        <v>0.58800519591241451</v>
      </c>
    </row>
    <row r="75" spans="1:26" x14ac:dyDescent="0.3">
      <c r="A75" s="2">
        <v>1</v>
      </c>
      <c r="B75" s="3">
        <v>43362</v>
      </c>
      <c r="C75" s="4">
        <v>48.828800000000001</v>
      </c>
      <c r="D75" t="s">
        <v>4</v>
      </c>
      <c r="F75" s="4">
        <f t="shared" si="4"/>
        <v>48.572133333333333</v>
      </c>
      <c r="G75">
        <f t="shared" si="5"/>
        <v>0.17588526773839852</v>
      </c>
      <c r="Y75" s="4">
        <f t="shared" ref="Y75:Y138" si="6">AVERAGE(C66:C75)</f>
        <v>47.990110000000001</v>
      </c>
      <c r="Z75">
        <f t="shared" si="3"/>
        <v>0.64335596699649644</v>
      </c>
    </row>
    <row r="76" spans="1:26" x14ac:dyDescent="0.3">
      <c r="A76" s="2">
        <v>1</v>
      </c>
      <c r="B76" s="3">
        <v>43361</v>
      </c>
      <c r="C76" s="4">
        <v>48.8964</v>
      </c>
      <c r="D76" t="s">
        <v>4</v>
      </c>
      <c r="F76" s="4">
        <f t="shared" si="4"/>
        <v>48.766866666666665</v>
      </c>
      <c r="G76">
        <f t="shared" si="5"/>
        <v>0.18961673332160434</v>
      </c>
      <c r="Y76" s="4">
        <f t="shared" si="6"/>
        <v>48.147889999999997</v>
      </c>
      <c r="Z76">
        <f t="shared" si="3"/>
        <v>0.67964211043754275</v>
      </c>
    </row>
    <row r="77" spans="1:26" x14ac:dyDescent="0.3">
      <c r="A77" s="2">
        <v>1</v>
      </c>
      <c r="B77" s="3">
        <v>43358</v>
      </c>
      <c r="C77" s="4">
        <v>49.2181</v>
      </c>
      <c r="D77" t="s">
        <v>4</v>
      </c>
      <c r="F77" s="4">
        <f t="shared" si="4"/>
        <v>48.981099999999998</v>
      </c>
      <c r="G77">
        <f t="shared" si="5"/>
        <v>0.21511676071552707</v>
      </c>
      <c r="Y77" s="4">
        <f t="shared" si="6"/>
        <v>48.334710000000001</v>
      </c>
      <c r="Z77">
        <f t="shared" si="3"/>
        <v>0.7296013457018814</v>
      </c>
    </row>
    <row r="78" spans="1:26" x14ac:dyDescent="0.3">
      <c r="A78" s="2">
        <v>1</v>
      </c>
      <c r="B78" s="3">
        <v>43357</v>
      </c>
      <c r="C78" s="4">
        <v>49.295099999999998</v>
      </c>
      <c r="D78" t="s">
        <v>4</v>
      </c>
      <c r="F78" s="4">
        <f t="shared" si="4"/>
        <v>49.136533333333325</v>
      </c>
      <c r="G78">
        <f t="shared" si="5"/>
        <v>0.18082336890109577</v>
      </c>
      <c r="Y78" s="4">
        <f t="shared" si="6"/>
        <v>48.503</v>
      </c>
      <c r="Z78">
        <f t="shared" si="3"/>
        <v>0.75429472171691347</v>
      </c>
    </row>
    <row r="79" spans="1:26" x14ac:dyDescent="0.3">
      <c r="A79" s="2">
        <v>1</v>
      </c>
      <c r="B79" s="3">
        <v>43356</v>
      </c>
      <c r="C79" s="4">
        <v>49.556699999999999</v>
      </c>
      <c r="D79" t="s">
        <v>4</v>
      </c>
      <c r="F79" s="4">
        <f t="shared" si="4"/>
        <v>49.356633333333328</v>
      </c>
      <c r="G79">
        <f t="shared" si="5"/>
        <v>0.20111278667196811</v>
      </c>
      <c r="Y79" s="4">
        <f t="shared" si="6"/>
        <v>48.685259999999992</v>
      </c>
      <c r="Z79">
        <f t="shared" si="3"/>
        <v>0.78326302198558873</v>
      </c>
    </row>
    <row r="80" spans="1:26" x14ac:dyDescent="0.3">
      <c r="A80" s="2">
        <v>1</v>
      </c>
      <c r="B80" s="3">
        <v>43355</v>
      </c>
      <c r="C80" s="4">
        <v>49.835799999999999</v>
      </c>
      <c r="D80" t="s">
        <v>4</v>
      </c>
      <c r="F80" s="4">
        <f t="shared" si="4"/>
        <v>49.562533333333334</v>
      </c>
      <c r="G80">
        <f t="shared" si="5"/>
        <v>0.21590486330789518</v>
      </c>
      <c r="Y80" s="4">
        <f t="shared" si="6"/>
        <v>48.90184</v>
      </c>
      <c r="Z80">
        <f t="shared" si="3"/>
        <v>0.82625542423635323</v>
      </c>
    </row>
    <row r="81" spans="1:26" x14ac:dyDescent="0.3">
      <c r="A81" s="2">
        <v>1</v>
      </c>
      <c r="B81" s="3">
        <v>43354</v>
      </c>
      <c r="C81" s="4">
        <v>49.6905</v>
      </c>
      <c r="D81" t="s">
        <v>4</v>
      </c>
      <c r="F81" s="4">
        <f t="shared" si="4"/>
        <v>49.694333333333333</v>
      </c>
      <c r="G81">
        <f t="shared" si="5"/>
        <v>0.19554712702796012</v>
      </c>
      <c r="Y81" s="4">
        <f t="shared" si="6"/>
        <v>49.057129999999994</v>
      </c>
      <c r="Z81">
        <f t="shared" si="3"/>
        <v>0.81196165136045573</v>
      </c>
    </row>
    <row r="82" spans="1:26" x14ac:dyDescent="0.3">
      <c r="A82" s="2">
        <v>1</v>
      </c>
      <c r="B82" s="3">
        <v>43351</v>
      </c>
      <c r="C82" s="4">
        <v>49.403799999999997</v>
      </c>
      <c r="D82" t="s">
        <v>4</v>
      </c>
      <c r="F82" s="4">
        <f t="shared" si="4"/>
        <v>49.643366666666658</v>
      </c>
      <c r="G82">
        <f t="shared" si="5"/>
        <v>0.20982655800551847</v>
      </c>
      <c r="Y82" s="4">
        <f t="shared" si="6"/>
        <v>49.161279999999991</v>
      </c>
      <c r="Z82">
        <f t="shared" si="3"/>
        <v>0.76538979844259725</v>
      </c>
    </row>
    <row r="83" spans="1:26" x14ac:dyDescent="0.3">
      <c r="A83" s="2">
        <v>1</v>
      </c>
      <c r="B83" s="3">
        <v>43350</v>
      </c>
      <c r="C83" s="4">
        <v>49.078899999999997</v>
      </c>
      <c r="D83" t="s">
        <v>4</v>
      </c>
      <c r="F83" s="4">
        <f t="shared" si="4"/>
        <v>49.391066666666667</v>
      </c>
      <c r="G83">
        <f t="shared" si="5"/>
        <v>0.22719661822600518</v>
      </c>
      <c r="Y83" s="4">
        <f t="shared" si="6"/>
        <v>49.237949999999998</v>
      </c>
      <c r="Z83">
        <f t="shared" si="3"/>
        <v>0.73504818683539463</v>
      </c>
    </row>
    <row r="84" spans="1:26" x14ac:dyDescent="0.3">
      <c r="A84" s="2">
        <v>1</v>
      </c>
      <c r="B84" s="3">
        <v>43349</v>
      </c>
      <c r="C84" s="4">
        <v>49.053600000000003</v>
      </c>
      <c r="D84" t="s">
        <v>4</v>
      </c>
      <c r="F84" s="4">
        <f t="shared" si="4"/>
        <v>49.178766666666661</v>
      </c>
      <c r="G84">
        <f t="shared" si="5"/>
        <v>0.23840225809892354</v>
      </c>
      <c r="Y84" s="4">
        <f t="shared" si="6"/>
        <v>49.285769999999999</v>
      </c>
      <c r="Z84">
        <f t="shared" ref="Z84:Z147" si="7">SQRT(SUMXMY2(C75:C84,Y75:Y84)/10)</f>
        <v>0.69586857323779316</v>
      </c>
    </row>
    <row r="85" spans="1:26" x14ac:dyDescent="0.3">
      <c r="A85" s="2">
        <v>1</v>
      </c>
      <c r="B85" s="3">
        <v>43348</v>
      </c>
      <c r="C85" s="4">
        <v>48.924900000000001</v>
      </c>
      <c r="D85" t="s">
        <v>4</v>
      </c>
      <c r="F85" s="4">
        <f t="shared" si="4"/>
        <v>49.019133333333336</v>
      </c>
      <c r="G85">
        <f t="shared" si="5"/>
        <v>0.20165535229968767</v>
      </c>
      <c r="Y85" s="4">
        <f t="shared" si="6"/>
        <v>49.295379999999994</v>
      </c>
      <c r="Z85">
        <f t="shared" si="7"/>
        <v>0.65392547178558613</v>
      </c>
    </row>
    <row r="86" spans="1:26" x14ac:dyDescent="0.3">
      <c r="A86" s="2">
        <v>1</v>
      </c>
      <c r="B86" s="3">
        <v>43347</v>
      </c>
      <c r="C86" s="4">
        <v>48.843600000000002</v>
      </c>
      <c r="D86" t="s">
        <v>4</v>
      </c>
      <c r="F86" s="4">
        <f t="shared" si="4"/>
        <v>48.9407</v>
      </c>
      <c r="G86">
        <f t="shared" si="5"/>
        <v>0.10641902329244404</v>
      </c>
      <c r="Y86" s="4">
        <f t="shared" si="6"/>
        <v>49.290099999999995</v>
      </c>
      <c r="Z86">
        <f t="shared" si="7"/>
        <v>0.62572200348077922</v>
      </c>
    </row>
    <row r="87" spans="1:26" x14ac:dyDescent="0.3">
      <c r="A87" s="2">
        <v>1</v>
      </c>
      <c r="B87" s="3">
        <v>43344</v>
      </c>
      <c r="C87" s="4">
        <v>49.325600000000001</v>
      </c>
      <c r="D87" t="s">
        <v>4</v>
      </c>
      <c r="F87" s="4">
        <f t="shared" si="4"/>
        <v>49.031366666666663</v>
      </c>
      <c r="G87">
        <f t="shared" si="5"/>
        <v>0.18697734760799073</v>
      </c>
      <c r="Y87" s="4">
        <f t="shared" si="6"/>
        <v>49.300849999999997</v>
      </c>
      <c r="Z87">
        <f t="shared" si="7"/>
        <v>0.55995668821793754</v>
      </c>
    </row>
    <row r="88" spans="1:26" x14ac:dyDescent="0.3">
      <c r="A88" s="2">
        <v>1</v>
      </c>
      <c r="B88" s="3">
        <v>43343</v>
      </c>
      <c r="C88" s="4">
        <v>49.563800000000001</v>
      </c>
      <c r="D88" t="s">
        <v>4</v>
      </c>
      <c r="F88" s="4">
        <f t="shared" si="4"/>
        <v>49.244333333333337</v>
      </c>
      <c r="G88">
        <f t="shared" si="5"/>
        <v>0.25694397285242021</v>
      </c>
      <c r="Y88" s="4">
        <f t="shared" si="6"/>
        <v>49.327719999999999</v>
      </c>
      <c r="Z88">
        <f t="shared" si="7"/>
        <v>0.50634240225365379</v>
      </c>
    </row>
    <row r="89" spans="1:26" x14ac:dyDescent="0.3">
      <c r="A89" s="2">
        <v>1</v>
      </c>
      <c r="B89" s="3">
        <v>43342</v>
      </c>
      <c r="C89" s="4">
        <v>49.820900000000002</v>
      </c>
      <c r="D89" t="s">
        <v>4</v>
      </c>
      <c r="F89" s="4">
        <f t="shared" si="4"/>
        <v>49.570099999999996</v>
      </c>
      <c r="G89">
        <f t="shared" si="5"/>
        <v>0.2895587709806991</v>
      </c>
      <c r="Y89" s="4">
        <f t="shared" si="6"/>
        <v>49.354139999999994</v>
      </c>
      <c r="Z89">
        <f t="shared" si="7"/>
        <v>0.44969806617329428</v>
      </c>
    </row>
    <row r="90" spans="1:26" x14ac:dyDescent="0.3">
      <c r="A90" s="2">
        <v>1</v>
      </c>
      <c r="B90" s="3">
        <v>43341</v>
      </c>
      <c r="C90" s="4">
        <v>49.505499999999998</v>
      </c>
      <c r="D90" t="s">
        <v>4</v>
      </c>
      <c r="F90" s="4">
        <f t="shared" si="4"/>
        <v>49.630066666666664</v>
      </c>
      <c r="G90">
        <f t="shared" si="5"/>
        <v>0.24527294018131182</v>
      </c>
      <c r="Y90" s="4">
        <f t="shared" si="6"/>
        <v>49.321110000000004</v>
      </c>
      <c r="Z90">
        <f t="shared" si="7"/>
        <v>0.34409328643552528</v>
      </c>
    </row>
    <row r="91" spans="1:26" x14ac:dyDescent="0.3">
      <c r="A91" s="2">
        <v>1</v>
      </c>
      <c r="B91" s="3">
        <v>43340</v>
      </c>
      <c r="C91" s="4">
        <v>49.300400000000003</v>
      </c>
      <c r="D91" t="s">
        <v>4</v>
      </c>
      <c r="F91" s="4">
        <f t="shared" si="4"/>
        <v>49.54226666666667</v>
      </c>
      <c r="G91">
        <f t="shared" si="5"/>
        <v>0.21363284617062947</v>
      </c>
      <c r="Y91" s="4">
        <f t="shared" si="6"/>
        <v>49.2821</v>
      </c>
      <c r="Z91">
        <f t="shared" si="7"/>
        <v>0.27985339569138634</v>
      </c>
    </row>
    <row r="92" spans="1:26" x14ac:dyDescent="0.3">
      <c r="A92" s="2">
        <v>1</v>
      </c>
      <c r="B92" s="3">
        <v>43337</v>
      </c>
      <c r="C92" s="4">
        <v>49.345100000000002</v>
      </c>
      <c r="D92" t="s">
        <v>4</v>
      </c>
      <c r="F92" s="4">
        <f t="shared" si="4"/>
        <v>49.38366666666667</v>
      </c>
      <c r="G92">
        <f t="shared" si="5"/>
        <v>0.15864396896475111</v>
      </c>
      <c r="Y92" s="4">
        <f t="shared" si="6"/>
        <v>49.276230000000005</v>
      </c>
      <c r="Z92">
        <f t="shared" si="7"/>
        <v>0.27001969507796891</v>
      </c>
    </row>
    <row r="93" spans="1:26" x14ac:dyDescent="0.3">
      <c r="A93" s="2">
        <v>1</v>
      </c>
      <c r="B93" s="3">
        <v>43336</v>
      </c>
      <c r="C93" s="4">
        <v>49.969099999999997</v>
      </c>
      <c r="D93" t="s">
        <v>4</v>
      </c>
      <c r="F93" s="4">
        <f t="shared" si="4"/>
        <v>49.538199999999996</v>
      </c>
      <c r="G93">
        <f t="shared" si="5"/>
        <v>0.28615944402973631</v>
      </c>
      <c r="Y93" s="4">
        <f t="shared" si="6"/>
        <v>49.365250000000003</v>
      </c>
      <c r="Z93">
        <f t="shared" si="7"/>
        <v>0.32687065902279844</v>
      </c>
    </row>
    <row r="94" spans="1:26" x14ac:dyDescent="0.3">
      <c r="A94" s="2">
        <v>1</v>
      </c>
      <c r="B94" s="3">
        <v>43335</v>
      </c>
      <c r="C94" s="4">
        <v>49.616799999999998</v>
      </c>
      <c r="D94" t="s">
        <v>4</v>
      </c>
      <c r="F94" s="4">
        <f t="shared" si="4"/>
        <v>49.643666666666661</v>
      </c>
      <c r="G94">
        <f t="shared" si="5"/>
        <v>0.25025587942181399</v>
      </c>
      <c r="Y94" s="4">
        <f t="shared" si="6"/>
        <v>49.421569999999996</v>
      </c>
      <c r="Z94">
        <f t="shared" si="7"/>
        <v>0.32444662447003331</v>
      </c>
    </row>
    <row r="95" spans="1:26" x14ac:dyDescent="0.3">
      <c r="A95" s="2">
        <v>1</v>
      </c>
      <c r="B95" s="3">
        <v>43334</v>
      </c>
      <c r="C95" s="4">
        <v>49.4298</v>
      </c>
      <c r="D95" t="s">
        <v>4</v>
      </c>
      <c r="F95" s="4">
        <f t="shared" si="4"/>
        <v>49.671899999999994</v>
      </c>
      <c r="G95">
        <f t="shared" si="5"/>
        <v>0.28577907421513299</v>
      </c>
      <c r="Y95" s="4">
        <f t="shared" si="6"/>
        <v>49.472059999999999</v>
      </c>
      <c r="Z95">
        <f t="shared" si="7"/>
        <v>0.30285088715405689</v>
      </c>
    </row>
    <row r="96" spans="1:26" x14ac:dyDescent="0.3">
      <c r="A96" s="2">
        <v>1</v>
      </c>
      <c r="B96" s="3">
        <v>43333</v>
      </c>
      <c r="C96" s="4">
        <v>49.122500000000002</v>
      </c>
      <c r="D96" t="s">
        <v>4</v>
      </c>
      <c r="F96" s="4">
        <f t="shared" si="4"/>
        <v>49.389700000000005</v>
      </c>
      <c r="G96">
        <f t="shared" si="5"/>
        <v>0.2087503036147699</v>
      </c>
      <c r="Y96" s="4">
        <f t="shared" si="6"/>
        <v>49.499950000000005</v>
      </c>
      <c r="Z96">
        <f t="shared" si="7"/>
        <v>0.2933074924034505</v>
      </c>
    </row>
    <row r="97" spans="1:26" x14ac:dyDescent="0.3">
      <c r="A97" s="2">
        <v>1</v>
      </c>
      <c r="B97" s="3">
        <v>43330</v>
      </c>
      <c r="C97" s="4">
        <v>48.712299999999999</v>
      </c>
      <c r="D97" t="s">
        <v>4</v>
      </c>
      <c r="F97" s="4">
        <f t="shared" si="4"/>
        <v>49.088200000000001</v>
      </c>
      <c r="G97">
        <f t="shared" si="5"/>
        <v>0.30072637618495174</v>
      </c>
      <c r="Y97" s="4">
        <f t="shared" si="6"/>
        <v>49.43862</v>
      </c>
      <c r="Z97">
        <f t="shared" si="7"/>
        <v>0.37245416240122797</v>
      </c>
    </row>
    <row r="98" spans="1:26" x14ac:dyDescent="0.3">
      <c r="A98" s="2">
        <v>1</v>
      </c>
      <c r="B98" s="3">
        <v>43329</v>
      </c>
      <c r="C98" s="4">
        <v>48.637999999999998</v>
      </c>
      <c r="D98" t="s">
        <v>4</v>
      </c>
      <c r="F98" s="4">
        <f t="shared" si="4"/>
        <v>48.824266666666666</v>
      </c>
      <c r="G98">
        <f t="shared" si="5"/>
        <v>0.28716541174679222</v>
      </c>
      <c r="Y98" s="4">
        <f t="shared" si="6"/>
        <v>49.346040000000002</v>
      </c>
      <c r="Z98">
        <f t="shared" si="7"/>
        <v>0.42811305821009576</v>
      </c>
    </row>
    <row r="99" spans="1:26" x14ac:dyDescent="0.3">
      <c r="A99" s="2">
        <v>1</v>
      </c>
      <c r="B99" s="3">
        <v>43328</v>
      </c>
      <c r="C99" s="4">
        <v>47.984099999999998</v>
      </c>
      <c r="D99" t="s">
        <v>4</v>
      </c>
      <c r="F99" s="4">
        <f t="shared" si="4"/>
        <v>48.444800000000008</v>
      </c>
      <c r="G99">
        <f t="shared" si="5"/>
        <v>0.35974091191259761</v>
      </c>
      <c r="Y99" s="4">
        <f t="shared" si="6"/>
        <v>49.162359999999993</v>
      </c>
      <c r="Z99">
        <f t="shared" si="7"/>
        <v>0.54801821466991296</v>
      </c>
    </row>
    <row r="100" spans="1:26" x14ac:dyDescent="0.3">
      <c r="A100" s="2">
        <v>1</v>
      </c>
      <c r="B100" s="3">
        <v>43327</v>
      </c>
      <c r="C100" s="4">
        <v>48.496400000000001</v>
      </c>
      <c r="D100" t="s">
        <v>4</v>
      </c>
      <c r="F100" s="4">
        <f t="shared" si="4"/>
        <v>48.372833333333325</v>
      </c>
      <c r="G100">
        <f t="shared" si="5"/>
        <v>0.29563969186733269</v>
      </c>
      <c r="Y100" s="4">
        <f t="shared" si="6"/>
        <v>49.061449999999994</v>
      </c>
      <c r="Z100">
        <f t="shared" si="7"/>
        <v>0.57345631625259663</v>
      </c>
    </row>
    <row r="101" spans="1:26" x14ac:dyDescent="0.3">
      <c r="A101" s="2">
        <v>1</v>
      </c>
      <c r="B101" s="3">
        <v>43326</v>
      </c>
      <c r="C101" s="4">
        <v>49.639299999999999</v>
      </c>
      <c r="D101" t="s">
        <v>4</v>
      </c>
      <c r="F101" s="4">
        <f t="shared" si="4"/>
        <v>48.706600000000002</v>
      </c>
      <c r="G101">
        <f t="shared" si="5"/>
        <v>0.60482573278345142</v>
      </c>
      <c r="Y101" s="4">
        <f t="shared" si="6"/>
        <v>49.09534</v>
      </c>
      <c r="Z101">
        <f t="shared" si="7"/>
        <v>0.5986717847117885</v>
      </c>
    </row>
    <row r="102" spans="1:26" x14ac:dyDescent="0.3">
      <c r="A102" s="2">
        <v>1</v>
      </c>
      <c r="B102" s="3">
        <v>43323</v>
      </c>
      <c r="C102" s="4">
        <v>48.808999999999997</v>
      </c>
      <c r="D102" t="s">
        <v>4</v>
      </c>
      <c r="F102" s="4">
        <f t="shared" si="4"/>
        <v>48.981566666666673</v>
      </c>
      <c r="G102">
        <f t="shared" si="5"/>
        <v>0.55226118988378292</v>
      </c>
      <c r="Y102" s="4">
        <f t="shared" si="6"/>
        <v>49.041729999999994</v>
      </c>
      <c r="Z102">
        <f t="shared" si="7"/>
        <v>0.60278513867712258</v>
      </c>
    </row>
    <row r="103" spans="1:26" x14ac:dyDescent="0.3">
      <c r="A103" s="2">
        <v>1</v>
      </c>
      <c r="B103" s="3">
        <v>43322</v>
      </c>
      <c r="C103" s="4">
        <v>49.164000000000001</v>
      </c>
      <c r="D103" t="s">
        <v>4</v>
      </c>
      <c r="F103" s="4">
        <f t="shared" si="4"/>
        <v>49.204100000000004</v>
      </c>
      <c r="G103">
        <f t="shared" si="5"/>
        <v>0.54812302586324602</v>
      </c>
      <c r="Y103" s="4">
        <f t="shared" si="6"/>
        <v>48.961220000000004</v>
      </c>
      <c r="Z103">
        <f t="shared" si="7"/>
        <v>0.57532461619506459</v>
      </c>
    </row>
    <row r="104" spans="1:26" x14ac:dyDescent="0.3">
      <c r="A104" s="2">
        <v>1</v>
      </c>
      <c r="B104" s="3">
        <v>43321</v>
      </c>
      <c r="C104" s="4">
        <v>47.155700000000003</v>
      </c>
      <c r="D104" t="s">
        <v>4</v>
      </c>
      <c r="F104" s="4">
        <f t="shared" si="4"/>
        <v>48.376233333333339</v>
      </c>
      <c r="G104">
        <f t="shared" si="5"/>
        <v>0.7120601290673495</v>
      </c>
      <c r="Y104" s="4">
        <f t="shared" si="6"/>
        <v>48.715110000000003</v>
      </c>
      <c r="Z104">
        <f t="shared" si="7"/>
        <v>0.75522373739177329</v>
      </c>
    </row>
    <row r="105" spans="1:26" x14ac:dyDescent="0.3">
      <c r="A105" s="2">
        <v>1</v>
      </c>
      <c r="B105" s="3">
        <v>43320</v>
      </c>
      <c r="C105" s="4">
        <v>47.218400000000003</v>
      </c>
      <c r="D105" t="s">
        <v>4</v>
      </c>
      <c r="F105" s="4">
        <f t="shared" si="4"/>
        <v>47.846033333333338</v>
      </c>
      <c r="G105">
        <f t="shared" si="5"/>
        <v>0.79272383356141074</v>
      </c>
      <c r="Y105" s="4">
        <f t="shared" si="6"/>
        <v>48.493970000000004</v>
      </c>
      <c r="Z105">
        <f t="shared" si="7"/>
        <v>0.85609122484113731</v>
      </c>
    </row>
    <row r="106" spans="1:26" x14ac:dyDescent="0.3">
      <c r="A106" s="2">
        <v>1</v>
      </c>
      <c r="B106" s="3">
        <v>43319</v>
      </c>
      <c r="C106" s="4">
        <v>46.956400000000002</v>
      </c>
      <c r="D106" t="s">
        <v>4</v>
      </c>
      <c r="F106" s="4">
        <f t="shared" si="4"/>
        <v>47.110166666666665</v>
      </c>
      <c r="G106">
        <f t="shared" si="5"/>
        <v>0.79734338204370347</v>
      </c>
      <c r="Y106" s="4">
        <f t="shared" si="6"/>
        <v>48.277360000000002</v>
      </c>
      <c r="Z106">
        <f t="shared" si="7"/>
        <v>0.94506024525423682</v>
      </c>
    </row>
    <row r="107" spans="1:26" x14ac:dyDescent="0.3">
      <c r="A107" s="2">
        <v>1</v>
      </c>
      <c r="B107" s="3">
        <v>43316</v>
      </c>
      <c r="C107" s="4">
        <v>46.709200000000003</v>
      </c>
      <c r="D107" t="s">
        <v>4</v>
      </c>
      <c r="F107" s="4">
        <f t="shared" si="4"/>
        <v>46.961333333333336</v>
      </c>
      <c r="G107">
        <f t="shared" si="5"/>
        <v>0.40047430490468339</v>
      </c>
      <c r="Y107" s="4">
        <f t="shared" si="6"/>
        <v>48.077050000000007</v>
      </c>
      <c r="Z107">
        <f t="shared" si="7"/>
        <v>1.0136499174616449</v>
      </c>
    </row>
    <row r="108" spans="1:26" x14ac:dyDescent="0.3">
      <c r="A108" s="2">
        <v>1</v>
      </c>
      <c r="B108" s="3">
        <v>43315</v>
      </c>
      <c r="C108" s="4">
        <v>46.569000000000003</v>
      </c>
      <c r="D108" t="s">
        <v>4</v>
      </c>
      <c r="F108" s="4">
        <f t="shared" si="4"/>
        <v>46.744866666666667</v>
      </c>
      <c r="G108">
        <f t="shared" si="5"/>
        <v>0.19844771771594125</v>
      </c>
      <c r="Y108" s="4">
        <f t="shared" si="6"/>
        <v>47.87015000000001</v>
      </c>
      <c r="Z108">
        <f t="shared" si="7"/>
        <v>1.0708189498043077</v>
      </c>
    </row>
    <row r="109" spans="1:26" x14ac:dyDescent="0.3">
      <c r="A109" s="2">
        <v>1</v>
      </c>
      <c r="B109" s="3">
        <v>43314</v>
      </c>
      <c r="C109" s="4">
        <v>46.331200000000003</v>
      </c>
      <c r="D109" t="s">
        <v>4</v>
      </c>
      <c r="F109" s="4">
        <f t="shared" si="4"/>
        <v>46.536466666666662</v>
      </c>
      <c r="G109">
        <f t="shared" si="5"/>
        <v>0.21341251655472537</v>
      </c>
      <c r="Y109" s="4">
        <f t="shared" si="6"/>
        <v>47.704860000000011</v>
      </c>
      <c r="Z109">
        <f t="shared" si="7"/>
        <v>1.0938545333178467</v>
      </c>
    </row>
    <row r="110" spans="1:26" x14ac:dyDescent="0.3">
      <c r="A110" s="2">
        <v>1</v>
      </c>
      <c r="B110" s="3">
        <v>43313</v>
      </c>
      <c r="C110" s="4">
        <v>46.2759</v>
      </c>
      <c r="D110" t="s">
        <v>4</v>
      </c>
      <c r="F110" s="4">
        <f t="shared" si="4"/>
        <v>46.392033333333337</v>
      </c>
      <c r="G110">
        <f t="shared" si="5"/>
        <v>0.16985330926027237</v>
      </c>
      <c r="Y110" s="4">
        <f t="shared" si="6"/>
        <v>47.482810000000008</v>
      </c>
      <c r="Z110">
        <f t="shared" si="7"/>
        <v>1.1446627296369909</v>
      </c>
    </row>
    <row r="111" spans="1:26" x14ac:dyDescent="0.3">
      <c r="A111" s="2">
        <v>1</v>
      </c>
      <c r="B111" s="3">
        <v>43312</v>
      </c>
      <c r="C111" s="4">
        <v>46.451300000000003</v>
      </c>
      <c r="D111" t="s">
        <v>4</v>
      </c>
      <c r="F111" s="4">
        <f t="shared" si="4"/>
        <v>46.352800000000002</v>
      </c>
      <c r="G111">
        <f t="shared" si="5"/>
        <v>0.14756197066041313</v>
      </c>
      <c r="Y111" s="4">
        <f t="shared" si="6"/>
        <v>47.164010000000005</v>
      </c>
      <c r="Z111">
        <f t="shared" si="7"/>
        <v>1.1538886735166469</v>
      </c>
    </row>
    <row r="112" spans="1:26" x14ac:dyDescent="0.3">
      <c r="A112" s="2">
        <v>1</v>
      </c>
      <c r="B112" s="3">
        <v>43309</v>
      </c>
      <c r="C112" s="4">
        <v>46.454900000000002</v>
      </c>
      <c r="D112" t="s">
        <v>4</v>
      </c>
      <c r="F112" s="4">
        <f t="shared" si="4"/>
        <v>46.39403333333334</v>
      </c>
      <c r="G112">
        <f t="shared" si="5"/>
        <v>9.4681839550892571E-2</v>
      </c>
      <c r="Y112" s="4">
        <f t="shared" si="6"/>
        <v>46.928600000000003</v>
      </c>
      <c r="Z112">
        <f t="shared" si="7"/>
        <v>1.161241540154333</v>
      </c>
    </row>
    <row r="113" spans="1:26" x14ac:dyDescent="0.3">
      <c r="A113" s="2">
        <v>1</v>
      </c>
      <c r="B113" s="3">
        <v>43308</v>
      </c>
      <c r="C113" s="4">
        <v>46.763399999999997</v>
      </c>
      <c r="D113" t="s">
        <v>4</v>
      </c>
      <c r="F113" s="4">
        <f t="shared" si="4"/>
        <v>46.556533333333334</v>
      </c>
      <c r="G113">
        <f t="shared" si="5"/>
        <v>0.13687076494378081</v>
      </c>
      <c r="Y113" s="4">
        <f t="shared" si="6"/>
        <v>46.688540000000003</v>
      </c>
      <c r="Z113">
        <f t="shared" si="7"/>
        <v>1.1597113191221371</v>
      </c>
    </row>
    <row r="114" spans="1:26" x14ac:dyDescent="0.3">
      <c r="A114" s="2">
        <v>1</v>
      </c>
      <c r="B114" s="3">
        <v>43307</v>
      </c>
      <c r="C114" s="4">
        <v>46.7639</v>
      </c>
      <c r="D114" t="s">
        <v>4</v>
      </c>
      <c r="F114" s="4">
        <f t="shared" si="4"/>
        <v>46.660733333333333</v>
      </c>
      <c r="G114">
        <f t="shared" si="5"/>
        <v>0.13801199223255675</v>
      </c>
      <c r="Y114" s="4">
        <f t="shared" si="6"/>
        <v>46.649360000000001</v>
      </c>
      <c r="Z114">
        <f t="shared" si="7"/>
        <v>1.0502696463527867</v>
      </c>
    </row>
    <row r="115" spans="1:26" x14ac:dyDescent="0.3">
      <c r="A115" s="2">
        <v>1</v>
      </c>
      <c r="B115" s="3">
        <v>43306</v>
      </c>
      <c r="C115" s="4">
        <v>46.4313</v>
      </c>
      <c r="D115" t="s">
        <v>4</v>
      </c>
      <c r="F115" s="4">
        <f t="shared" si="4"/>
        <v>46.652866666666661</v>
      </c>
      <c r="G115">
        <f t="shared" si="5"/>
        <v>0.18486839162555838</v>
      </c>
      <c r="Y115" s="4">
        <f t="shared" si="6"/>
        <v>46.570650000000001</v>
      </c>
      <c r="Z115">
        <f t="shared" si="7"/>
        <v>0.97072153051738119</v>
      </c>
    </row>
    <row r="116" spans="1:26" x14ac:dyDescent="0.3">
      <c r="A116" s="2">
        <v>1</v>
      </c>
      <c r="B116" s="3">
        <v>43305</v>
      </c>
      <c r="C116" s="4">
        <v>46.853299999999997</v>
      </c>
      <c r="D116" t="s">
        <v>4</v>
      </c>
      <c r="F116" s="4">
        <f t="shared" si="4"/>
        <v>46.682833333333328</v>
      </c>
      <c r="G116">
        <f t="shared" si="5"/>
        <v>0.17204072515282703</v>
      </c>
      <c r="Y116" s="4">
        <f t="shared" si="6"/>
        <v>46.560339999999997</v>
      </c>
      <c r="Z116">
        <f t="shared" si="7"/>
        <v>0.88112956698206824</v>
      </c>
    </row>
    <row r="117" spans="1:26" x14ac:dyDescent="0.3">
      <c r="A117" s="2">
        <v>1</v>
      </c>
      <c r="B117" s="3">
        <v>43302</v>
      </c>
      <c r="C117" s="4">
        <v>46.7849</v>
      </c>
      <c r="D117" t="s">
        <v>4</v>
      </c>
      <c r="F117" s="4">
        <f t="shared" si="4"/>
        <v>46.689833333333333</v>
      </c>
      <c r="G117">
        <f t="shared" si="5"/>
        <v>0.17047809569299699</v>
      </c>
      <c r="Y117" s="4">
        <f t="shared" si="6"/>
        <v>46.567909999999998</v>
      </c>
      <c r="Z117">
        <f t="shared" si="7"/>
        <v>0.77071163061809711</v>
      </c>
    </row>
    <row r="118" spans="1:26" x14ac:dyDescent="0.3">
      <c r="A118" s="2">
        <v>1</v>
      </c>
      <c r="B118" s="3">
        <v>43301</v>
      </c>
      <c r="C118" s="4">
        <v>46.582799999999999</v>
      </c>
      <c r="D118" t="s">
        <v>4</v>
      </c>
      <c r="F118" s="4">
        <f t="shared" si="4"/>
        <v>46.740333333333332</v>
      </c>
      <c r="G118">
        <f t="shared" si="5"/>
        <v>0.14481402633109344</v>
      </c>
      <c r="Y118" s="4">
        <f t="shared" si="6"/>
        <v>46.569290000000002</v>
      </c>
      <c r="Z118">
        <f t="shared" si="7"/>
        <v>0.65170203109243441</v>
      </c>
    </row>
    <row r="119" spans="1:26" x14ac:dyDescent="0.3">
      <c r="A119" s="2">
        <v>1</v>
      </c>
      <c r="B119" s="3">
        <v>43300</v>
      </c>
      <c r="C119" s="4">
        <v>46.213099999999997</v>
      </c>
      <c r="D119" t="s">
        <v>4</v>
      </c>
      <c r="F119" s="4">
        <f t="shared" si="4"/>
        <v>46.526933333333339</v>
      </c>
      <c r="G119">
        <f t="shared" si="5"/>
        <v>0.21003633283580486</v>
      </c>
      <c r="Y119" s="4">
        <f t="shared" si="6"/>
        <v>46.557480000000005</v>
      </c>
      <c r="Z119">
        <f t="shared" si="7"/>
        <v>0.49787660741392814</v>
      </c>
    </row>
    <row r="120" spans="1:26" x14ac:dyDescent="0.3">
      <c r="A120" s="2">
        <v>1</v>
      </c>
      <c r="B120" s="3">
        <v>43299</v>
      </c>
      <c r="C120" s="4">
        <v>46.345599999999997</v>
      </c>
      <c r="D120" t="s">
        <v>4</v>
      </c>
      <c r="F120" s="4">
        <f t="shared" si="4"/>
        <v>46.380499999999991</v>
      </c>
      <c r="G120">
        <f t="shared" si="5"/>
        <v>0.20373685824467078</v>
      </c>
      <c r="Y120" s="4">
        <f t="shared" si="6"/>
        <v>46.564450000000001</v>
      </c>
      <c r="Z120">
        <f t="shared" si="7"/>
        <v>0.32711996828381018</v>
      </c>
    </row>
    <row r="121" spans="1:26" x14ac:dyDescent="0.3">
      <c r="A121" s="2">
        <v>1</v>
      </c>
      <c r="B121" s="3">
        <v>43298</v>
      </c>
      <c r="C121" s="4">
        <v>46.2684</v>
      </c>
      <c r="D121" t="s">
        <v>4</v>
      </c>
      <c r="F121" s="4">
        <f t="shared" si="4"/>
        <v>46.275699999999993</v>
      </c>
      <c r="G121">
        <f t="shared" si="5"/>
        <v>0.18235739735577497</v>
      </c>
      <c r="Y121" s="4">
        <f t="shared" si="6"/>
        <v>46.54616</v>
      </c>
      <c r="Z121">
        <f t="shared" si="7"/>
        <v>0.25283785515622625</v>
      </c>
    </row>
    <row r="122" spans="1:26" x14ac:dyDescent="0.3">
      <c r="A122" s="2">
        <v>1</v>
      </c>
      <c r="B122" s="3">
        <v>43295</v>
      </c>
      <c r="C122" s="4">
        <v>46.003700000000002</v>
      </c>
      <c r="D122" t="s">
        <v>4</v>
      </c>
      <c r="F122" s="4">
        <f t="shared" si="4"/>
        <v>46.205900000000007</v>
      </c>
      <c r="G122">
        <f t="shared" si="5"/>
        <v>0.11854132893918107</v>
      </c>
      <c r="Y122" s="4">
        <f t="shared" si="6"/>
        <v>46.501039999999996</v>
      </c>
      <c r="Z122">
        <f t="shared" si="7"/>
        <v>0.25733736526202367</v>
      </c>
    </row>
    <row r="123" spans="1:26" x14ac:dyDescent="0.3">
      <c r="A123" s="2">
        <v>1</v>
      </c>
      <c r="B123" s="3">
        <v>43294</v>
      </c>
      <c r="C123" s="4">
        <v>45.939300000000003</v>
      </c>
      <c r="D123" t="s">
        <v>4</v>
      </c>
      <c r="F123" s="4">
        <f t="shared" si="4"/>
        <v>46.070466666666668</v>
      </c>
      <c r="G123">
        <f t="shared" si="5"/>
        <v>0.13921544986632045</v>
      </c>
      <c r="Y123" s="4">
        <f t="shared" si="6"/>
        <v>46.418629999999993</v>
      </c>
      <c r="Z123">
        <f t="shared" si="7"/>
        <v>0.2977210817023197</v>
      </c>
    </row>
    <row r="124" spans="1:26" x14ac:dyDescent="0.3">
      <c r="A124" s="2">
        <v>1</v>
      </c>
      <c r="B124" s="3">
        <v>43293</v>
      </c>
      <c r="C124" s="4">
        <v>46.014600000000002</v>
      </c>
      <c r="D124" t="s">
        <v>4</v>
      </c>
      <c r="F124" s="4">
        <f t="shared" si="4"/>
        <v>45.985866666666674</v>
      </c>
      <c r="G124">
        <f t="shared" si="5"/>
        <v>0.14013700307067387</v>
      </c>
      <c r="Y124" s="4">
        <f t="shared" si="6"/>
        <v>46.343699999999998</v>
      </c>
      <c r="Z124">
        <f t="shared" si="7"/>
        <v>0.31329950898461234</v>
      </c>
    </row>
    <row r="125" spans="1:26" x14ac:dyDescent="0.3">
      <c r="A125" s="2">
        <v>1</v>
      </c>
      <c r="B125" s="3">
        <v>43292</v>
      </c>
      <c r="C125" s="4">
        <v>46.570900000000002</v>
      </c>
      <c r="D125" t="s">
        <v>4</v>
      </c>
      <c r="F125" s="4">
        <f t="shared" si="4"/>
        <v>46.174933333333335</v>
      </c>
      <c r="G125">
        <f t="shared" si="5"/>
        <v>0.24139863297044517</v>
      </c>
      <c r="Y125" s="4">
        <f t="shared" si="6"/>
        <v>46.357659999999996</v>
      </c>
      <c r="Z125">
        <f t="shared" si="7"/>
        <v>0.31743010229025137</v>
      </c>
    </row>
    <row r="126" spans="1:26" x14ac:dyDescent="0.3">
      <c r="A126" s="2">
        <v>1</v>
      </c>
      <c r="B126" s="3">
        <v>43291</v>
      </c>
      <c r="C126" s="4">
        <v>46.974499999999999</v>
      </c>
      <c r="D126" t="s">
        <v>4</v>
      </c>
      <c r="F126" s="4">
        <f t="shared" si="4"/>
        <v>46.52</v>
      </c>
      <c r="G126">
        <f t="shared" si="5"/>
        <v>0.34841807050130225</v>
      </c>
      <c r="Y126" s="4">
        <f t="shared" si="6"/>
        <v>46.369779999999992</v>
      </c>
      <c r="Z126">
        <f t="shared" si="7"/>
        <v>0.35881463392676766</v>
      </c>
    </row>
    <row r="127" spans="1:26" x14ac:dyDescent="0.3">
      <c r="A127" s="2">
        <v>1</v>
      </c>
      <c r="B127" s="3">
        <v>43288</v>
      </c>
      <c r="C127" s="4">
        <v>46.754199999999997</v>
      </c>
      <c r="D127" t="s">
        <v>4</v>
      </c>
      <c r="F127" s="4">
        <f t="shared" si="4"/>
        <v>46.766533333333335</v>
      </c>
      <c r="G127">
        <f t="shared" si="5"/>
        <v>0.34809575417415362</v>
      </c>
      <c r="Y127" s="4">
        <f t="shared" si="6"/>
        <v>46.366709999999991</v>
      </c>
      <c r="Z127">
        <f t="shared" si="7"/>
        <v>0.37289988672564744</v>
      </c>
    </row>
    <row r="128" spans="1:26" x14ac:dyDescent="0.3">
      <c r="A128" s="2">
        <v>1</v>
      </c>
      <c r="B128" s="3">
        <v>43287</v>
      </c>
      <c r="C128" s="4">
        <v>46.717799999999997</v>
      </c>
      <c r="D128" t="s">
        <v>4</v>
      </c>
      <c r="F128" s="4">
        <f t="shared" si="4"/>
        <v>46.815500000000007</v>
      </c>
      <c r="G128">
        <f t="shared" si="5"/>
        <v>0.26849435196487192</v>
      </c>
      <c r="Y128" s="4">
        <f t="shared" si="6"/>
        <v>46.380209999999998</v>
      </c>
      <c r="Z128">
        <f t="shared" si="7"/>
        <v>0.38785664145403081</v>
      </c>
    </row>
    <row r="129" spans="1:26" x14ac:dyDescent="0.3">
      <c r="A129" s="2">
        <v>1</v>
      </c>
      <c r="B129" s="3">
        <v>43286</v>
      </c>
      <c r="C129" s="4">
        <v>46.692900000000002</v>
      </c>
      <c r="D129" t="s">
        <v>4</v>
      </c>
      <c r="F129" s="4">
        <f t="shared" si="4"/>
        <v>46.72163333333333</v>
      </c>
      <c r="G129">
        <f t="shared" si="5"/>
        <v>5.9225573180165379E-2</v>
      </c>
      <c r="Y129" s="4">
        <f t="shared" si="6"/>
        <v>46.428190000000008</v>
      </c>
      <c r="Z129">
        <f t="shared" si="7"/>
        <v>0.38154967473449602</v>
      </c>
    </row>
    <row r="130" spans="1:26" x14ac:dyDescent="0.3">
      <c r="A130" s="2">
        <v>1</v>
      </c>
      <c r="B130" s="3">
        <v>43285</v>
      </c>
      <c r="C130" s="4">
        <v>46.700200000000002</v>
      </c>
      <c r="D130" t="s">
        <v>4</v>
      </c>
      <c r="F130" s="4">
        <f t="shared" si="4"/>
        <v>46.703633333333329</v>
      </c>
      <c r="G130">
        <f t="shared" si="5"/>
        <v>5.8829364046151543E-2</v>
      </c>
      <c r="Y130" s="4">
        <f t="shared" si="6"/>
        <v>46.463649999999994</v>
      </c>
      <c r="Z130">
        <f t="shared" si="7"/>
        <v>0.38260451159127745</v>
      </c>
    </row>
    <row r="131" spans="1:26" x14ac:dyDescent="0.3">
      <c r="A131" s="2">
        <v>1</v>
      </c>
      <c r="B131" s="3">
        <v>43284</v>
      </c>
      <c r="C131" s="4">
        <v>46.552700000000002</v>
      </c>
      <c r="D131" t="s">
        <v>4</v>
      </c>
      <c r="F131" s="4">
        <f t="shared" si="4"/>
        <v>46.648600000000009</v>
      </c>
      <c r="G131">
        <f t="shared" si="5"/>
        <v>5.7833675951597871E-2</v>
      </c>
      <c r="Y131" s="4">
        <f t="shared" si="6"/>
        <v>46.492080000000001</v>
      </c>
      <c r="Z131">
        <f t="shared" si="7"/>
        <v>0.37287883953101969</v>
      </c>
    </row>
    <row r="132" spans="1:26" x14ac:dyDescent="0.3">
      <c r="A132" s="2">
        <v>1</v>
      </c>
      <c r="B132" s="3">
        <v>43281</v>
      </c>
      <c r="C132" s="4">
        <v>46.358199999999997</v>
      </c>
      <c r="D132" t="s">
        <v>4</v>
      </c>
      <c r="F132" s="4">
        <f t="shared" ref="F132:F195" si="8">AVERAGE(C130:C132)</f>
        <v>46.537033333333341</v>
      </c>
      <c r="G132">
        <f t="shared" si="5"/>
        <v>0.11717502420011712</v>
      </c>
      <c r="Y132" s="4">
        <f t="shared" si="6"/>
        <v>46.527529999999999</v>
      </c>
      <c r="Z132">
        <f t="shared" si="7"/>
        <v>0.34230276992744391</v>
      </c>
    </row>
    <row r="133" spans="1:26" x14ac:dyDescent="0.3">
      <c r="A133" s="2">
        <v>1</v>
      </c>
      <c r="B133" s="3">
        <v>43280</v>
      </c>
      <c r="C133" s="4">
        <v>46.4176</v>
      </c>
      <c r="D133" t="s">
        <v>4</v>
      </c>
      <c r="F133" s="4">
        <f t="shared" si="8"/>
        <v>46.442833333333333</v>
      </c>
      <c r="G133">
        <f t="shared" si="5"/>
        <v>0.11806056669103848</v>
      </c>
      <c r="Y133" s="4">
        <f t="shared" si="6"/>
        <v>46.575360000000003</v>
      </c>
      <c r="Z133">
        <f t="shared" si="7"/>
        <v>0.31094096412341948</v>
      </c>
    </row>
    <row r="134" spans="1:26" x14ac:dyDescent="0.3">
      <c r="A134" s="2">
        <v>1</v>
      </c>
      <c r="B134" s="3">
        <v>43279</v>
      </c>
      <c r="C134" s="4">
        <v>46.537500000000001</v>
      </c>
      <c r="D134" t="s">
        <v>4</v>
      </c>
      <c r="F134" s="4">
        <f t="shared" si="8"/>
        <v>46.437766666666668</v>
      </c>
      <c r="G134">
        <f t="shared" ref="G134:G197" si="9">SQRT(SUMXMY2(C132:C134,F132:F134)/3)</f>
        <v>0.11911453871519873</v>
      </c>
      <c r="Y134" s="4">
        <f t="shared" si="6"/>
        <v>46.627650000000003</v>
      </c>
      <c r="Z134">
        <f t="shared" si="7"/>
        <v>0.29439141363158311</v>
      </c>
    </row>
    <row r="135" spans="1:26" x14ac:dyDescent="0.3">
      <c r="A135" s="2">
        <v>1</v>
      </c>
      <c r="B135" s="3">
        <v>43278</v>
      </c>
      <c r="C135" s="4">
        <v>46.490299999999998</v>
      </c>
      <c r="D135" t="s">
        <v>4</v>
      </c>
      <c r="F135" s="4">
        <f t="shared" si="8"/>
        <v>46.4818</v>
      </c>
      <c r="G135">
        <f t="shared" si="9"/>
        <v>5.9597843610007542E-2</v>
      </c>
      <c r="Y135" s="4">
        <f t="shared" si="6"/>
        <v>46.619590000000002</v>
      </c>
      <c r="Z135">
        <f t="shared" si="7"/>
        <v>0.28946634531496357</v>
      </c>
    </row>
    <row r="136" spans="1:26" x14ac:dyDescent="0.3">
      <c r="A136" s="2">
        <v>1</v>
      </c>
      <c r="B136" s="3">
        <v>43277</v>
      </c>
      <c r="C136" s="4">
        <v>46.796799999999998</v>
      </c>
      <c r="D136" t="s">
        <v>4</v>
      </c>
      <c r="F136" s="4">
        <f t="shared" si="8"/>
        <v>46.608200000000004</v>
      </c>
      <c r="G136">
        <f t="shared" si="9"/>
        <v>0.12327333826065198</v>
      </c>
      <c r="Y136" s="4">
        <f t="shared" si="6"/>
        <v>46.601820000000004</v>
      </c>
      <c r="Z136">
        <f t="shared" si="7"/>
        <v>0.22588461052050579</v>
      </c>
    </row>
    <row r="137" spans="1:26" x14ac:dyDescent="0.3">
      <c r="A137" s="2">
        <v>1</v>
      </c>
      <c r="B137" s="3">
        <v>43274</v>
      </c>
      <c r="C137" s="4">
        <v>46.911099999999998</v>
      </c>
      <c r="D137" t="s">
        <v>4</v>
      </c>
      <c r="F137" s="4">
        <f t="shared" si="8"/>
        <v>46.732733333333329</v>
      </c>
      <c r="G137">
        <f t="shared" si="9"/>
        <v>0.14995207876493552</v>
      </c>
      <c r="Y137" s="4">
        <f t="shared" si="6"/>
        <v>46.617509999999996</v>
      </c>
      <c r="Z137">
        <f t="shared" si="7"/>
        <v>0.21125462378371784</v>
      </c>
    </row>
    <row r="138" spans="1:26" x14ac:dyDescent="0.3">
      <c r="A138" s="2">
        <v>1</v>
      </c>
      <c r="B138" s="3">
        <v>43273</v>
      </c>
      <c r="C138" s="4">
        <v>46.9985</v>
      </c>
      <c r="D138" t="s">
        <v>4</v>
      </c>
      <c r="F138" s="4">
        <f t="shared" si="8"/>
        <v>46.902133333333332</v>
      </c>
      <c r="G138">
        <f t="shared" si="9"/>
        <v>0.15986573764904627</v>
      </c>
      <c r="Y138" s="4">
        <f t="shared" si="6"/>
        <v>46.645580000000002</v>
      </c>
      <c r="Z138">
        <f t="shared" si="7"/>
        <v>0.21374533421808314</v>
      </c>
    </row>
    <row r="139" spans="1:26" x14ac:dyDescent="0.3">
      <c r="A139" s="2">
        <v>1</v>
      </c>
      <c r="B139" s="3">
        <v>43272</v>
      </c>
      <c r="C139" s="4">
        <v>46.994199999999999</v>
      </c>
      <c r="D139" t="s">
        <v>4</v>
      </c>
      <c r="F139" s="4">
        <f t="shared" si="8"/>
        <v>46.967933333333328</v>
      </c>
      <c r="G139">
        <f t="shared" si="9"/>
        <v>0.11802703080227202</v>
      </c>
      <c r="Y139" s="4">
        <f t="shared" ref="Y139:Y202" si="10">AVERAGE(C130:C139)</f>
        <v>46.675709999999995</v>
      </c>
      <c r="Z139">
        <f t="shared" si="7"/>
        <v>0.22096044329246053</v>
      </c>
    </row>
    <row r="140" spans="1:26" x14ac:dyDescent="0.3">
      <c r="A140" s="2">
        <v>1</v>
      </c>
      <c r="B140" s="3">
        <v>43271</v>
      </c>
      <c r="C140" s="4">
        <v>47.167099999999998</v>
      </c>
      <c r="D140" t="s">
        <v>4</v>
      </c>
      <c r="F140" s="4">
        <f t="shared" si="8"/>
        <v>47.053266666666666</v>
      </c>
      <c r="G140">
        <f t="shared" si="9"/>
        <v>8.7434737566561227E-2</v>
      </c>
      <c r="Y140" s="4">
        <f t="shared" si="10"/>
        <v>46.722399999999993</v>
      </c>
      <c r="Z140">
        <f t="shared" si="7"/>
        <v>0.25100545063803031</v>
      </c>
    </row>
    <row r="141" spans="1:26" x14ac:dyDescent="0.3">
      <c r="A141" s="2">
        <v>1</v>
      </c>
      <c r="B141" s="3">
        <v>43270</v>
      </c>
      <c r="C141" s="4">
        <v>47.257300000000001</v>
      </c>
      <c r="D141" t="s">
        <v>4</v>
      </c>
      <c r="F141" s="4">
        <f t="shared" si="8"/>
        <v>47.139533333333333</v>
      </c>
      <c r="G141">
        <f t="shared" si="9"/>
        <v>9.5772218193889036E-2</v>
      </c>
      <c r="Y141" s="4">
        <f t="shared" si="10"/>
        <v>46.79285999999999</v>
      </c>
      <c r="Z141">
        <f t="shared" si="7"/>
        <v>0.29018392300401763</v>
      </c>
    </row>
    <row r="142" spans="1:26" x14ac:dyDescent="0.3">
      <c r="A142" s="2">
        <v>1</v>
      </c>
      <c r="B142" s="3">
        <v>43267</v>
      </c>
      <c r="C142" s="4">
        <v>46.819499999999998</v>
      </c>
      <c r="D142" t="s">
        <v>4</v>
      </c>
      <c r="F142" s="4">
        <f t="shared" si="8"/>
        <v>47.081299999999999</v>
      </c>
      <c r="G142">
        <f t="shared" si="9"/>
        <v>0.17829400397055431</v>
      </c>
      <c r="Y142" s="4">
        <f t="shared" si="10"/>
        <v>46.838989999999995</v>
      </c>
      <c r="Z142">
        <f t="shared" si="7"/>
        <v>0.28526729621532426</v>
      </c>
    </row>
    <row r="143" spans="1:26" x14ac:dyDescent="0.3">
      <c r="A143" s="2">
        <v>1</v>
      </c>
      <c r="B143" s="3">
        <v>43266</v>
      </c>
      <c r="C143" s="4">
        <v>47.074300000000001</v>
      </c>
      <c r="D143" t="s">
        <v>4</v>
      </c>
      <c r="F143" s="4">
        <f t="shared" si="8"/>
        <v>47.050366666666662</v>
      </c>
      <c r="G143">
        <f t="shared" si="9"/>
        <v>0.16631399241818004</v>
      </c>
      <c r="Y143" s="4">
        <f t="shared" si="10"/>
        <v>46.90466</v>
      </c>
      <c r="Z143">
        <f t="shared" si="7"/>
        <v>0.28594821469979748</v>
      </c>
    </row>
    <row r="144" spans="1:26" x14ac:dyDescent="0.3">
      <c r="A144" s="2">
        <v>1</v>
      </c>
      <c r="B144" s="3">
        <v>43265</v>
      </c>
      <c r="C144" s="4">
        <v>47.747599999999998</v>
      </c>
      <c r="D144" t="s">
        <v>4</v>
      </c>
      <c r="F144" s="4">
        <f t="shared" si="8"/>
        <v>47.213799999999999</v>
      </c>
      <c r="G144">
        <f t="shared" si="9"/>
        <v>0.34353771478759287</v>
      </c>
      <c r="Y144" s="4">
        <f t="shared" si="10"/>
        <v>47.025669999999998</v>
      </c>
      <c r="Z144">
        <f t="shared" si="7"/>
        <v>0.36479031200129414</v>
      </c>
    </row>
    <row r="145" spans="1:26" x14ac:dyDescent="0.3">
      <c r="A145" s="2">
        <v>1</v>
      </c>
      <c r="B145" s="3">
        <v>43261</v>
      </c>
      <c r="C145" s="4">
        <v>47.405700000000003</v>
      </c>
      <c r="D145" t="s">
        <v>4</v>
      </c>
      <c r="F145" s="4">
        <f t="shared" si="8"/>
        <v>47.409199999999998</v>
      </c>
      <c r="G145">
        <f t="shared" si="9"/>
        <v>0.30850580461553939</v>
      </c>
      <c r="Y145" s="4">
        <f t="shared" si="10"/>
        <v>47.11721</v>
      </c>
      <c r="Z145">
        <f t="shared" si="7"/>
        <v>0.37379543781325314</v>
      </c>
    </row>
    <row r="146" spans="1:26" x14ac:dyDescent="0.3">
      <c r="A146" s="2">
        <v>1</v>
      </c>
      <c r="B146" s="3">
        <v>43260</v>
      </c>
      <c r="C146" s="4">
        <v>47.496099999999998</v>
      </c>
      <c r="D146" t="s">
        <v>4</v>
      </c>
      <c r="F146" s="4">
        <f t="shared" si="8"/>
        <v>47.549800000000005</v>
      </c>
      <c r="G146">
        <f t="shared" si="9"/>
        <v>0.30975171777839533</v>
      </c>
      <c r="Y146" s="4">
        <f t="shared" si="10"/>
        <v>47.187139999999999</v>
      </c>
      <c r="Z146">
        <f t="shared" si="7"/>
        <v>0.38140128139533275</v>
      </c>
    </row>
    <row r="147" spans="1:26" x14ac:dyDescent="0.3">
      <c r="A147" s="2">
        <v>1</v>
      </c>
      <c r="B147" s="3">
        <v>43259</v>
      </c>
      <c r="C147" s="4">
        <v>47.317500000000003</v>
      </c>
      <c r="D147" t="s">
        <v>4</v>
      </c>
      <c r="F147" s="4">
        <f t="shared" si="8"/>
        <v>47.406433333333332</v>
      </c>
      <c r="G147">
        <f t="shared" si="9"/>
        <v>6.0014103280750561E-2</v>
      </c>
      <c r="Y147" s="4">
        <f t="shared" si="10"/>
        <v>47.227780000000003</v>
      </c>
      <c r="Z147">
        <f t="shared" si="7"/>
        <v>0.371015358819553</v>
      </c>
    </row>
    <row r="148" spans="1:26" x14ac:dyDescent="0.3">
      <c r="A148" s="2">
        <v>1</v>
      </c>
      <c r="B148" s="3">
        <v>43258</v>
      </c>
      <c r="C148" s="4">
        <v>47.428699999999999</v>
      </c>
      <c r="D148" t="s">
        <v>4</v>
      </c>
      <c r="F148" s="4">
        <f t="shared" si="8"/>
        <v>47.414099999999998</v>
      </c>
      <c r="G148">
        <f t="shared" si="9"/>
        <v>6.0569485655671704E-2</v>
      </c>
      <c r="Y148" s="4">
        <f t="shared" si="10"/>
        <v>47.270800000000001</v>
      </c>
      <c r="Z148">
        <f t="shared" ref="Z148:Z211" si="11">SQRT(SUMXMY2(C139:C148,Y139:Y148)/10)</f>
        <v>0.35733791408133808</v>
      </c>
    </row>
    <row r="149" spans="1:26" x14ac:dyDescent="0.3">
      <c r="A149" s="2">
        <v>1</v>
      </c>
      <c r="B149" s="3">
        <v>43257</v>
      </c>
      <c r="C149" s="4">
        <v>47.348199999999999</v>
      </c>
      <c r="D149" t="s">
        <v>4</v>
      </c>
      <c r="F149" s="4">
        <f t="shared" si="8"/>
        <v>47.364800000000002</v>
      </c>
      <c r="G149">
        <f t="shared" si="9"/>
        <v>5.2908278425268879E-2</v>
      </c>
      <c r="Y149" s="4">
        <f t="shared" si="10"/>
        <v>47.306200000000004</v>
      </c>
      <c r="Z149">
        <f t="shared" si="11"/>
        <v>0.34310814159678787</v>
      </c>
    </row>
    <row r="150" spans="1:26" x14ac:dyDescent="0.3">
      <c r="A150" s="2">
        <v>1</v>
      </c>
      <c r="B150" s="3">
        <v>43256</v>
      </c>
      <c r="C150" s="4">
        <v>47.264200000000002</v>
      </c>
      <c r="D150" t="s">
        <v>4</v>
      </c>
      <c r="F150" s="4">
        <f t="shared" si="8"/>
        <v>47.347033333333336</v>
      </c>
      <c r="G150">
        <f t="shared" si="9"/>
        <v>4.9497747797623018E-2</v>
      </c>
      <c r="Y150" s="4">
        <f t="shared" si="10"/>
        <v>47.315910000000002</v>
      </c>
      <c r="Z150">
        <f t="shared" si="11"/>
        <v>0.31339237425310951</v>
      </c>
    </row>
    <row r="151" spans="1:26" x14ac:dyDescent="0.3">
      <c r="A151" s="2">
        <v>1</v>
      </c>
      <c r="B151" s="3">
        <v>43253</v>
      </c>
      <c r="C151" s="4">
        <v>46.946599999999997</v>
      </c>
      <c r="D151" t="s">
        <v>4</v>
      </c>
      <c r="F151" s="4">
        <f t="shared" si="8"/>
        <v>47.18633333333333</v>
      </c>
      <c r="G151">
        <f t="shared" si="9"/>
        <v>0.14675261749195762</v>
      </c>
      <c r="Y151" s="4">
        <f t="shared" si="10"/>
        <v>47.284840000000003</v>
      </c>
      <c r="Z151">
        <f t="shared" si="11"/>
        <v>0.29679110269683034</v>
      </c>
    </row>
    <row r="152" spans="1:26" x14ac:dyDescent="0.3">
      <c r="A152" s="2">
        <v>1</v>
      </c>
      <c r="B152" s="3">
        <v>43252</v>
      </c>
      <c r="C152" s="4">
        <v>47.0351</v>
      </c>
      <c r="D152" t="s">
        <v>4</v>
      </c>
      <c r="F152" s="4">
        <f t="shared" si="8"/>
        <v>47.081966666666666</v>
      </c>
      <c r="G152">
        <f t="shared" si="9"/>
        <v>0.14891822886701586</v>
      </c>
      <c r="Y152" s="4">
        <f t="shared" si="10"/>
        <v>47.306400000000004</v>
      </c>
      <c r="Z152">
        <f t="shared" si="11"/>
        <v>0.3088807887033454</v>
      </c>
    </row>
    <row r="153" spans="1:26" x14ac:dyDescent="0.3">
      <c r="A153" s="2">
        <v>1</v>
      </c>
      <c r="B153" s="3">
        <v>43251</v>
      </c>
      <c r="C153" s="4">
        <v>47.1205</v>
      </c>
      <c r="D153" t="s">
        <v>4</v>
      </c>
      <c r="F153" s="4">
        <f t="shared" si="8"/>
        <v>47.034066666666661</v>
      </c>
      <c r="G153">
        <f t="shared" si="9"/>
        <v>0.14959865938199196</v>
      </c>
      <c r="Y153" s="4">
        <f t="shared" si="10"/>
        <v>47.311019999999999</v>
      </c>
      <c r="Z153">
        <f t="shared" si="11"/>
        <v>0.31009572023812365</v>
      </c>
    </row>
    <row r="154" spans="1:26" x14ac:dyDescent="0.3">
      <c r="A154" s="2">
        <v>1</v>
      </c>
      <c r="B154" s="3">
        <v>43250</v>
      </c>
      <c r="C154" s="4">
        <v>47.169400000000003</v>
      </c>
      <c r="D154" t="s">
        <v>4</v>
      </c>
      <c r="F154" s="4">
        <f t="shared" si="8"/>
        <v>47.108333333333327</v>
      </c>
      <c r="G154">
        <f t="shared" si="9"/>
        <v>6.6824005999180272E-2</v>
      </c>
      <c r="Y154" s="4">
        <f t="shared" si="10"/>
        <v>47.2532</v>
      </c>
      <c r="Z154">
        <f t="shared" si="11"/>
        <v>0.21152613838483539</v>
      </c>
    </row>
    <row r="155" spans="1:26" x14ac:dyDescent="0.3">
      <c r="A155" s="2">
        <v>1</v>
      </c>
      <c r="B155" s="3">
        <v>43249</v>
      </c>
      <c r="C155" s="4">
        <v>47.101799999999997</v>
      </c>
      <c r="D155" t="s">
        <v>4</v>
      </c>
      <c r="F155" s="4">
        <f t="shared" si="8"/>
        <v>47.130566666666674</v>
      </c>
      <c r="G155">
        <f t="shared" si="9"/>
        <v>6.3317664728475012E-2</v>
      </c>
      <c r="Y155" s="4">
        <f t="shared" si="10"/>
        <v>47.222809999999996</v>
      </c>
      <c r="Z155">
        <f t="shared" si="11"/>
        <v>0.19464069774844189</v>
      </c>
    </row>
    <row r="156" spans="1:26" x14ac:dyDescent="0.3">
      <c r="A156" s="2">
        <v>1</v>
      </c>
      <c r="B156" s="3">
        <v>43246</v>
      </c>
      <c r="C156" s="4">
        <v>46.748899999999999</v>
      </c>
      <c r="D156" t="s">
        <v>4</v>
      </c>
      <c r="F156" s="4">
        <f t="shared" si="8"/>
        <v>47.006699999999995</v>
      </c>
      <c r="G156">
        <f t="shared" si="9"/>
        <v>0.15385870020778647</v>
      </c>
      <c r="Y156" s="4">
        <f t="shared" si="10"/>
        <v>47.148089999999996</v>
      </c>
      <c r="Z156">
        <f t="shared" si="11"/>
        <v>0.21041539551563274</v>
      </c>
    </row>
    <row r="157" spans="1:26" x14ac:dyDescent="0.3">
      <c r="A157" s="2">
        <v>1</v>
      </c>
      <c r="B157" s="3">
        <v>43245</v>
      </c>
      <c r="C157" s="4">
        <v>46.4313</v>
      </c>
      <c r="D157" t="s">
        <v>4</v>
      </c>
      <c r="F157" s="4">
        <f t="shared" si="8"/>
        <v>46.760666666666658</v>
      </c>
      <c r="G157">
        <f t="shared" si="9"/>
        <v>0.24205423787670341</v>
      </c>
      <c r="Y157" s="4">
        <f t="shared" si="10"/>
        <v>47.059469999999997</v>
      </c>
      <c r="Z157">
        <f t="shared" si="11"/>
        <v>0.2879746963189645</v>
      </c>
    </row>
    <row r="158" spans="1:26" x14ac:dyDescent="0.3">
      <c r="A158" s="2">
        <v>1</v>
      </c>
      <c r="B158" s="3">
        <v>43244</v>
      </c>
      <c r="C158" s="4">
        <v>46.386800000000001</v>
      </c>
      <c r="D158" t="s">
        <v>4</v>
      </c>
      <c r="F158" s="4">
        <f t="shared" si="8"/>
        <v>46.522333333333336</v>
      </c>
      <c r="G158">
        <f t="shared" si="9"/>
        <v>0.25384544218582322</v>
      </c>
      <c r="Y158" s="4">
        <f t="shared" si="10"/>
        <v>46.955280000000002</v>
      </c>
      <c r="Z158">
        <f t="shared" si="11"/>
        <v>0.33578733710490033</v>
      </c>
    </row>
    <row r="159" spans="1:26" x14ac:dyDescent="0.3">
      <c r="A159" s="2">
        <v>1</v>
      </c>
      <c r="B159" s="3">
        <v>43243</v>
      </c>
      <c r="C159" s="4">
        <v>46.552199999999999</v>
      </c>
      <c r="D159" t="s">
        <v>4</v>
      </c>
      <c r="F159" s="4">
        <f t="shared" si="8"/>
        <v>46.45676666666666</v>
      </c>
      <c r="G159">
        <f t="shared" si="9"/>
        <v>0.21288432435375371</v>
      </c>
      <c r="Y159" s="4">
        <f t="shared" si="10"/>
        <v>46.875680000000003</v>
      </c>
      <c r="Z159">
        <f t="shared" si="11"/>
        <v>0.35077153077181206</v>
      </c>
    </row>
    <row r="160" spans="1:26" x14ac:dyDescent="0.3">
      <c r="A160" s="2">
        <v>1</v>
      </c>
      <c r="B160" s="3">
        <v>43242</v>
      </c>
      <c r="C160" s="4">
        <v>47.037100000000002</v>
      </c>
      <c r="D160" t="s">
        <v>4</v>
      </c>
      <c r="F160" s="4">
        <f t="shared" si="8"/>
        <v>46.658700000000003</v>
      </c>
      <c r="G160">
        <f t="shared" si="9"/>
        <v>0.23851161086730943</v>
      </c>
      <c r="Y160" s="4">
        <f t="shared" si="10"/>
        <v>46.852970000000006</v>
      </c>
      <c r="Z160">
        <f t="shared" si="11"/>
        <v>0.35519524219786519</v>
      </c>
    </row>
    <row r="161" spans="1:26" x14ac:dyDescent="0.3">
      <c r="A161" s="2">
        <v>1</v>
      </c>
      <c r="B161" s="3">
        <v>43239</v>
      </c>
      <c r="C161" s="4">
        <v>46.511299999999999</v>
      </c>
      <c r="D161" t="s">
        <v>4</v>
      </c>
      <c r="F161" s="4">
        <f t="shared" si="8"/>
        <v>46.700200000000002</v>
      </c>
      <c r="G161">
        <f t="shared" si="9"/>
        <v>0.25031799183645931</v>
      </c>
      <c r="Y161" s="4">
        <f t="shared" si="10"/>
        <v>46.809439999999995</v>
      </c>
      <c r="Z161">
        <f t="shared" si="11"/>
        <v>0.35158466445509179</v>
      </c>
    </row>
    <row r="162" spans="1:26" x14ac:dyDescent="0.3">
      <c r="A162" s="2">
        <v>1</v>
      </c>
      <c r="B162" s="3">
        <v>43238</v>
      </c>
      <c r="C162" s="4">
        <v>46.564</v>
      </c>
      <c r="D162" t="s">
        <v>4</v>
      </c>
      <c r="F162" s="4">
        <f t="shared" si="8"/>
        <v>46.704133333333338</v>
      </c>
      <c r="G162">
        <f t="shared" si="9"/>
        <v>0.25723343556072004</v>
      </c>
      <c r="Y162" s="4">
        <f t="shared" si="10"/>
        <v>46.762330000000006</v>
      </c>
      <c r="Z162">
        <f t="shared" si="11"/>
        <v>0.34667691900384651</v>
      </c>
    </row>
    <row r="163" spans="1:26" x14ac:dyDescent="0.3">
      <c r="A163" s="2">
        <v>1</v>
      </c>
      <c r="B163" s="3">
        <v>43237</v>
      </c>
      <c r="C163" s="4">
        <v>46.658900000000003</v>
      </c>
      <c r="D163" t="s">
        <v>4</v>
      </c>
      <c r="F163" s="4">
        <f t="shared" si="8"/>
        <v>46.578066666666665</v>
      </c>
      <c r="G163">
        <f t="shared" si="9"/>
        <v>0.14359037675379746</v>
      </c>
      <c r="Y163" s="4">
        <f t="shared" si="10"/>
        <v>46.716170000000005</v>
      </c>
      <c r="Z163">
        <f t="shared" si="11"/>
        <v>0.34188168190179419</v>
      </c>
    </row>
    <row r="164" spans="1:26" x14ac:dyDescent="0.3">
      <c r="A164" s="2">
        <v>1</v>
      </c>
      <c r="B164" s="3">
        <v>43236</v>
      </c>
      <c r="C164" s="4">
        <v>46.5426</v>
      </c>
      <c r="D164" t="s">
        <v>4</v>
      </c>
      <c r="F164" s="4">
        <f t="shared" si="8"/>
        <v>46.588500000000003</v>
      </c>
      <c r="G164">
        <f t="shared" si="9"/>
        <v>9.7087913578178087E-2</v>
      </c>
      <c r="Y164" s="4">
        <f t="shared" si="10"/>
        <v>46.653489999999998</v>
      </c>
      <c r="Z164">
        <f t="shared" si="11"/>
        <v>0.34265215544338778</v>
      </c>
    </row>
    <row r="165" spans="1:26" x14ac:dyDescent="0.3">
      <c r="A165" s="2">
        <v>1</v>
      </c>
      <c r="B165" s="3">
        <v>43235</v>
      </c>
      <c r="C165" s="4">
        <v>46.635100000000001</v>
      </c>
      <c r="D165" t="s">
        <v>4</v>
      </c>
      <c r="F165" s="4">
        <f t="shared" si="8"/>
        <v>46.612200000000001</v>
      </c>
      <c r="G165">
        <f t="shared" si="9"/>
        <v>5.5272801562730095E-2</v>
      </c>
      <c r="Y165" s="4">
        <f t="shared" si="10"/>
        <v>46.606820000000006</v>
      </c>
      <c r="Z165">
        <f t="shared" si="11"/>
        <v>0.34062609039825414</v>
      </c>
    </row>
    <row r="166" spans="1:26" x14ac:dyDescent="0.3">
      <c r="A166" s="2">
        <v>1</v>
      </c>
      <c r="B166" s="3">
        <v>43232</v>
      </c>
      <c r="C166" s="4">
        <v>46.597900000000003</v>
      </c>
      <c r="D166" t="s">
        <v>4</v>
      </c>
      <c r="F166" s="4">
        <f t="shared" si="8"/>
        <v>46.591866666666668</v>
      </c>
      <c r="G166">
        <f t="shared" si="9"/>
        <v>2.981957472931393E-2</v>
      </c>
      <c r="Y166" s="4">
        <f t="shared" si="10"/>
        <v>46.591720000000002</v>
      </c>
      <c r="Z166">
        <f t="shared" si="11"/>
        <v>0.31637744402848916</v>
      </c>
    </row>
    <row r="167" spans="1:26" x14ac:dyDescent="0.3">
      <c r="A167" s="2">
        <v>1</v>
      </c>
      <c r="B167" s="3">
        <v>43231</v>
      </c>
      <c r="C167" s="4">
        <v>46.754600000000003</v>
      </c>
      <c r="D167" t="s">
        <v>4</v>
      </c>
      <c r="F167" s="4">
        <f t="shared" si="8"/>
        <v>46.662533333333336</v>
      </c>
      <c r="G167">
        <f t="shared" si="9"/>
        <v>5.4884977368500426E-2</v>
      </c>
      <c r="Y167" s="4">
        <f t="shared" si="10"/>
        <v>46.624049999999997</v>
      </c>
      <c r="Z167">
        <f t="shared" si="11"/>
        <v>0.2496783179413069</v>
      </c>
    </row>
    <row r="168" spans="1:26" x14ac:dyDescent="0.3">
      <c r="A168" s="2">
        <v>1</v>
      </c>
      <c r="B168" s="3">
        <v>43229</v>
      </c>
      <c r="C168" s="4">
        <v>47.084800000000001</v>
      </c>
      <c r="D168" t="s">
        <v>4</v>
      </c>
      <c r="F168" s="4">
        <f t="shared" si="8"/>
        <v>46.812433333333331</v>
      </c>
      <c r="G168">
        <f t="shared" si="9"/>
        <v>0.16602838445412024</v>
      </c>
      <c r="Y168" s="4">
        <f t="shared" si="10"/>
        <v>46.693849999999998</v>
      </c>
      <c r="Z168">
        <f t="shared" si="11"/>
        <v>0.21285323972164608</v>
      </c>
    </row>
    <row r="169" spans="1:26" x14ac:dyDescent="0.3">
      <c r="A169" s="2">
        <v>1</v>
      </c>
      <c r="B169" s="3">
        <v>43228</v>
      </c>
      <c r="C169" s="4">
        <v>47.136400000000002</v>
      </c>
      <c r="D169" t="s">
        <v>4</v>
      </c>
      <c r="F169" s="4">
        <f t="shared" si="8"/>
        <v>46.991933333333343</v>
      </c>
      <c r="G169">
        <f t="shared" si="9"/>
        <v>0.18576911296911905</v>
      </c>
      <c r="Y169" s="4">
        <f t="shared" si="10"/>
        <v>46.752269999999996</v>
      </c>
      <c r="Z169">
        <f t="shared" si="11"/>
        <v>0.2227064352684959</v>
      </c>
    </row>
    <row r="170" spans="1:26" x14ac:dyDescent="0.3">
      <c r="A170" s="2">
        <v>1</v>
      </c>
      <c r="B170" s="3">
        <v>43225</v>
      </c>
      <c r="C170" s="4">
        <v>47.552599999999998</v>
      </c>
      <c r="D170" t="s">
        <v>4</v>
      </c>
      <c r="F170" s="4">
        <f t="shared" si="8"/>
        <v>47.257933333333334</v>
      </c>
      <c r="G170">
        <f t="shared" si="9"/>
        <v>0.24622663228100228</v>
      </c>
      <c r="Y170" s="4">
        <f t="shared" si="10"/>
        <v>46.803819999999995</v>
      </c>
      <c r="Z170">
        <f t="shared" si="11"/>
        <v>0.31980450193829579</v>
      </c>
    </row>
    <row r="171" spans="1:26" x14ac:dyDescent="0.3">
      <c r="A171" s="2">
        <v>1</v>
      </c>
      <c r="B171" s="3">
        <v>43224</v>
      </c>
      <c r="C171" s="4">
        <v>47.779600000000002</v>
      </c>
      <c r="D171" t="s">
        <v>4</v>
      </c>
      <c r="F171" s="4">
        <f t="shared" si="8"/>
        <v>47.489533333333327</v>
      </c>
      <c r="G171">
        <f t="shared" si="9"/>
        <v>0.25287528766392259</v>
      </c>
      <c r="Y171" s="4">
        <f t="shared" si="10"/>
        <v>46.93065</v>
      </c>
      <c r="Z171">
        <f t="shared" si="11"/>
        <v>0.40676502277113502</v>
      </c>
    </row>
    <row r="172" spans="1:26" x14ac:dyDescent="0.3">
      <c r="A172" s="2">
        <v>1</v>
      </c>
      <c r="B172" s="3">
        <v>43219</v>
      </c>
      <c r="C172" s="4">
        <v>47.026800000000001</v>
      </c>
      <c r="D172" t="s">
        <v>4</v>
      </c>
      <c r="F172" s="4">
        <f t="shared" si="8"/>
        <v>47.453000000000003</v>
      </c>
      <c r="G172">
        <f t="shared" si="9"/>
        <v>0.34283793817466213</v>
      </c>
      <c r="Y172" s="4">
        <f t="shared" si="10"/>
        <v>46.976929999999996</v>
      </c>
      <c r="Z172">
        <f t="shared" si="11"/>
        <v>0.40221015222144985</v>
      </c>
    </row>
    <row r="173" spans="1:26" x14ac:dyDescent="0.3">
      <c r="A173" s="2">
        <v>1</v>
      </c>
      <c r="B173" s="3">
        <v>43218</v>
      </c>
      <c r="C173" s="4">
        <v>47.3142</v>
      </c>
      <c r="D173" t="s">
        <v>4</v>
      </c>
      <c r="F173" s="4">
        <f t="shared" si="8"/>
        <v>47.373533333333334</v>
      </c>
      <c r="G173">
        <f t="shared" si="9"/>
        <v>0.29961394913875528</v>
      </c>
      <c r="Y173" s="4">
        <f t="shared" si="10"/>
        <v>47.042459999999991</v>
      </c>
      <c r="Z173">
        <f t="shared" si="11"/>
        <v>0.4108884082327004</v>
      </c>
    </row>
    <row r="174" spans="1:26" x14ac:dyDescent="0.3">
      <c r="A174" s="2">
        <v>1</v>
      </c>
      <c r="B174" s="3">
        <v>43217</v>
      </c>
      <c r="C174" s="4">
        <v>47.384</v>
      </c>
      <c r="D174" t="s">
        <v>4</v>
      </c>
      <c r="F174" s="4">
        <f t="shared" si="8"/>
        <v>47.241666666666674</v>
      </c>
      <c r="G174">
        <f t="shared" si="9"/>
        <v>0.26167770394273282</v>
      </c>
      <c r="Y174" s="4">
        <f t="shared" si="10"/>
        <v>47.12660000000001</v>
      </c>
      <c r="Z174">
        <f t="shared" si="11"/>
        <v>0.4174028040274787</v>
      </c>
    </row>
    <row r="175" spans="1:26" x14ac:dyDescent="0.3">
      <c r="A175" s="2">
        <v>1</v>
      </c>
      <c r="B175" s="3">
        <v>43216</v>
      </c>
      <c r="C175" s="4">
        <v>46.775199999999998</v>
      </c>
      <c r="D175" t="s">
        <v>4</v>
      </c>
      <c r="F175" s="4">
        <f t="shared" si="8"/>
        <v>47.157800000000002</v>
      </c>
      <c r="G175">
        <f t="shared" si="9"/>
        <v>0.23816099752214054</v>
      </c>
      <c r="Y175" s="4">
        <f t="shared" si="10"/>
        <v>47.140609999999995</v>
      </c>
      <c r="Z175">
        <f t="shared" si="11"/>
        <v>0.43300989801620193</v>
      </c>
    </row>
    <row r="176" spans="1:26" x14ac:dyDescent="0.3">
      <c r="A176" s="2">
        <v>1</v>
      </c>
      <c r="B176" s="3">
        <v>43215</v>
      </c>
      <c r="C176" s="4">
        <v>46.908099999999997</v>
      </c>
      <c r="D176" t="s">
        <v>4</v>
      </c>
      <c r="F176" s="4">
        <f t="shared" si="8"/>
        <v>47.022433333333332</v>
      </c>
      <c r="G176">
        <f t="shared" si="9"/>
        <v>0.24475405947528212</v>
      </c>
      <c r="Y176" s="4">
        <f t="shared" si="10"/>
        <v>47.17163</v>
      </c>
      <c r="Z176">
        <f t="shared" si="11"/>
        <v>0.44095187790733104</v>
      </c>
    </row>
    <row r="177" spans="1:26" x14ac:dyDescent="0.3">
      <c r="A177" s="2">
        <v>1</v>
      </c>
      <c r="B177" s="3">
        <v>43214</v>
      </c>
      <c r="C177" s="4">
        <v>47.281500000000001</v>
      </c>
      <c r="D177" t="s">
        <v>4</v>
      </c>
      <c r="F177" s="4">
        <f t="shared" si="8"/>
        <v>46.988266666666668</v>
      </c>
      <c r="G177">
        <f t="shared" si="9"/>
        <v>0.2860306853520509</v>
      </c>
      <c r="Y177" s="4">
        <f t="shared" si="10"/>
        <v>47.224319999999999</v>
      </c>
      <c r="Z177">
        <f t="shared" si="11"/>
        <v>0.43938728204171046</v>
      </c>
    </row>
    <row r="178" spans="1:26" x14ac:dyDescent="0.3">
      <c r="A178" s="2">
        <v>1</v>
      </c>
      <c r="B178" s="3">
        <v>43211</v>
      </c>
      <c r="C178" s="4">
        <v>47.267200000000003</v>
      </c>
      <c r="D178" t="s">
        <v>4</v>
      </c>
      <c r="F178" s="4">
        <f t="shared" si="8"/>
        <v>47.152266666666662</v>
      </c>
      <c r="G178">
        <f t="shared" si="9"/>
        <v>0.19344901998545749</v>
      </c>
      <c r="Y178" s="4">
        <f t="shared" si="10"/>
        <v>47.242559999999997</v>
      </c>
      <c r="Z178">
        <f t="shared" si="11"/>
        <v>0.4217080818884093</v>
      </c>
    </row>
    <row r="179" spans="1:26" x14ac:dyDescent="0.3">
      <c r="A179" s="2">
        <v>1</v>
      </c>
      <c r="B179" s="3">
        <v>43210</v>
      </c>
      <c r="C179" s="4">
        <v>47.4512</v>
      </c>
      <c r="D179" t="s">
        <v>4</v>
      </c>
      <c r="F179" s="4">
        <f t="shared" si="8"/>
        <v>47.333300000000001</v>
      </c>
      <c r="G179">
        <f t="shared" si="9"/>
        <v>0.19416133230631524</v>
      </c>
      <c r="Y179" s="4">
        <f t="shared" si="10"/>
        <v>47.274039999999999</v>
      </c>
      <c r="Z179">
        <f t="shared" si="11"/>
        <v>0.40770171351123963</v>
      </c>
    </row>
    <row r="180" spans="1:26" x14ac:dyDescent="0.3">
      <c r="A180" s="2">
        <v>1</v>
      </c>
      <c r="B180" s="3">
        <v>43209</v>
      </c>
      <c r="C180" s="4">
        <v>47.728900000000003</v>
      </c>
      <c r="D180" t="s">
        <v>4</v>
      </c>
      <c r="F180" s="4">
        <f t="shared" si="8"/>
        <v>47.48243333333334</v>
      </c>
      <c r="G180">
        <f t="shared" si="9"/>
        <v>0.17112948205855549</v>
      </c>
      <c r="Y180" s="4">
        <f t="shared" si="10"/>
        <v>47.291669999999996</v>
      </c>
      <c r="Z180">
        <f t="shared" si="11"/>
        <v>0.3595421333446206</v>
      </c>
    </row>
    <row r="181" spans="1:26" x14ac:dyDescent="0.3">
      <c r="A181" s="2">
        <v>1</v>
      </c>
      <c r="B181" s="3">
        <v>43208</v>
      </c>
      <c r="C181" s="4">
        <v>47.583399999999997</v>
      </c>
      <c r="D181" t="s">
        <v>4</v>
      </c>
      <c r="F181" s="4">
        <f t="shared" si="8"/>
        <v>47.587833333333343</v>
      </c>
      <c r="G181">
        <f t="shared" si="9"/>
        <v>0.15776129882644463</v>
      </c>
      <c r="Y181" s="4">
        <f t="shared" si="10"/>
        <v>47.272049999999993</v>
      </c>
      <c r="Z181">
        <f t="shared" si="11"/>
        <v>0.25863645847018718</v>
      </c>
    </row>
    <row r="182" spans="1:26" x14ac:dyDescent="0.3">
      <c r="A182" s="2">
        <v>1</v>
      </c>
      <c r="B182" s="3">
        <v>43207</v>
      </c>
      <c r="C182" s="4">
        <v>48.409799999999997</v>
      </c>
      <c r="D182" t="s">
        <v>4</v>
      </c>
      <c r="F182" s="4">
        <f t="shared" si="8"/>
        <v>47.907366666666661</v>
      </c>
      <c r="G182">
        <f t="shared" si="9"/>
        <v>0.32311232652988636</v>
      </c>
      <c r="Y182" s="4">
        <f t="shared" si="10"/>
        <v>47.410350000000001</v>
      </c>
      <c r="Z182">
        <f t="shared" si="11"/>
        <v>0.40808595443852269</v>
      </c>
    </row>
    <row r="183" spans="1:26" x14ac:dyDescent="0.3">
      <c r="A183" s="2">
        <v>1</v>
      </c>
      <c r="B183" s="3">
        <v>43204</v>
      </c>
      <c r="C183" s="4">
        <v>47.9101</v>
      </c>
      <c r="D183" t="s">
        <v>4</v>
      </c>
      <c r="F183" s="4">
        <f t="shared" si="8"/>
        <v>47.96776666666667</v>
      </c>
      <c r="G183">
        <f t="shared" si="9"/>
        <v>0.29199563543161422</v>
      </c>
      <c r="Y183" s="4">
        <f t="shared" si="10"/>
        <v>47.469939999999994</v>
      </c>
      <c r="Z183">
        <f t="shared" si="11"/>
        <v>0.42252096517214394</v>
      </c>
    </row>
    <row r="184" spans="1:26" x14ac:dyDescent="0.3">
      <c r="A184" s="2">
        <v>1</v>
      </c>
      <c r="B184" s="3">
        <v>43203</v>
      </c>
      <c r="C184" s="4">
        <v>48.1569</v>
      </c>
      <c r="D184" t="s">
        <v>4</v>
      </c>
      <c r="F184" s="4">
        <f t="shared" si="8"/>
        <v>48.15893333333333</v>
      </c>
      <c r="G184">
        <f t="shared" si="9"/>
        <v>0.29198677671733486</v>
      </c>
      <c r="Y184" s="4">
        <f t="shared" si="10"/>
        <v>47.547229999999999</v>
      </c>
      <c r="Z184">
        <f t="shared" si="11"/>
        <v>0.45723980677539516</v>
      </c>
    </row>
    <row r="185" spans="1:26" x14ac:dyDescent="0.3">
      <c r="A185" s="2">
        <v>1</v>
      </c>
      <c r="B185" s="3">
        <v>43202</v>
      </c>
      <c r="C185" s="4">
        <v>49.629300000000001</v>
      </c>
      <c r="D185" t="s">
        <v>4</v>
      </c>
      <c r="F185" s="4">
        <f t="shared" si="8"/>
        <v>48.565433333333338</v>
      </c>
      <c r="G185">
        <f t="shared" si="9"/>
        <v>0.61512650821689363</v>
      </c>
      <c r="Y185" s="4">
        <f t="shared" si="10"/>
        <v>47.832640000000005</v>
      </c>
      <c r="Z185">
        <f t="shared" si="11"/>
        <v>0.72007951619942601</v>
      </c>
    </row>
    <row r="186" spans="1:26" x14ac:dyDescent="0.3">
      <c r="A186" s="2">
        <v>1</v>
      </c>
      <c r="B186" s="3">
        <v>43201</v>
      </c>
      <c r="C186" s="4">
        <v>48.193199999999997</v>
      </c>
      <c r="D186" t="s">
        <v>4</v>
      </c>
      <c r="F186" s="4">
        <f t="shared" si="8"/>
        <v>48.659799999999997</v>
      </c>
      <c r="G186">
        <f t="shared" si="9"/>
        <v>0.67070410239013722</v>
      </c>
      <c r="Y186" s="4">
        <f t="shared" si="10"/>
        <v>47.961150000000004</v>
      </c>
      <c r="Z186">
        <f t="shared" si="11"/>
        <v>0.71899542683524698</v>
      </c>
    </row>
    <row r="187" spans="1:26" x14ac:dyDescent="0.3">
      <c r="A187" s="2">
        <v>1</v>
      </c>
      <c r="B187" s="3">
        <v>43200</v>
      </c>
      <c r="C187" s="4">
        <v>44.941800000000001</v>
      </c>
      <c r="D187" t="s">
        <v>4</v>
      </c>
      <c r="F187" s="4">
        <f t="shared" si="8"/>
        <v>47.588099999999997</v>
      </c>
      <c r="G187">
        <f t="shared" si="9"/>
        <v>1.6685753938059873</v>
      </c>
      <c r="Y187" s="4">
        <f t="shared" si="10"/>
        <v>47.727179999999997</v>
      </c>
      <c r="Z187">
        <f t="shared" si="11"/>
        <v>1.1368648305801341</v>
      </c>
    </row>
    <row r="188" spans="1:26" x14ac:dyDescent="0.3">
      <c r="A188" s="2">
        <v>1</v>
      </c>
      <c r="B188" s="3">
        <v>43197</v>
      </c>
      <c r="C188" s="4">
        <v>44.433199999999999</v>
      </c>
      <c r="D188" t="s">
        <v>4</v>
      </c>
      <c r="F188" s="4">
        <f t="shared" si="8"/>
        <v>45.856066666666663</v>
      </c>
      <c r="G188">
        <f t="shared" si="9"/>
        <v>1.7554836751458827</v>
      </c>
      <c r="Y188" s="4">
        <f t="shared" si="10"/>
        <v>47.443779999999997</v>
      </c>
      <c r="Z188">
        <f t="shared" si="11"/>
        <v>1.4828216762948925</v>
      </c>
    </row>
    <row r="189" spans="1:26" x14ac:dyDescent="0.3">
      <c r="A189" s="2">
        <v>1</v>
      </c>
      <c r="B189" s="3">
        <v>43196</v>
      </c>
      <c r="C189" s="4">
        <v>44.290199999999999</v>
      </c>
      <c r="D189" t="s">
        <v>4</v>
      </c>
      <c r="F189" s="4">
        <f t="shared" si="8"/>
        <v>44.555066666666669</v>
      </c>
      <c r="G189">
        <f t="shared" si="9"/>
        <v>1.7414177741352206</v>
      </c>
      <c r="Y189" s="4">
        <f t="shared" si="10"/>
        <v>47.127679999999998</v>
      </c>
      <c r="Z189">
        <f t="shared" si="11"/>
        <v>1.7322675405866137</v>
      </c>
    </row>
    <row r="190" spans="1:26" x14ac:dyDescent="0.3">
      <c r="A190" s="2">
        <v>1</v>
      </c>
      <c r="B190" s="3">
        <v>43195</v>
      </c>
      <c r="C190" s="4">
        <v>44.3401</v>
      </c>
      <c r="D190" t="s">
        <v>4</v>
      </c>
      <c r="F190" s="4">
        <f t="shared" si="8"/>
        <v>44.354500000000002</v>
      </c>
      <c r="G190">
        <f t="shared" si="9"/>
        <v>0.83564571085722217</v>
      </c>
      <c r="Y190" s="4">
        <f t="shared" si="10"/>
        <v>46.788800000000002</v>
      </c>
      <c r="Z190">
        <f t="shared" si="11"/>
        <v>1.8924182925241437</v>
      </c>
    </row>
    <row r="191" spans="1:26" x14ac:dyDescent="0.3">
      <c r="A191" s="2">
        <v>1</v>
      </c>
      <c r="B191" s="3">
        <v>43194</v>
      </c>
      <c r="C191" s="4">
        <v>44.292400000000001</v>
      </c>
      <c r="D191" t="s">
        <v>4</v>
      </c>
      <c r="F191" s="4">
        <f t="shared" si="8"/>
        <v>44.307566666666673</v>
      </c>
      <c r="G191">
        <f t="shared" si="9"/>
        <v>0.15339680449615073</v>
      </c>
      <c r="Y191" s="4">
        <f t="shared" si="10"/>
        <v>46.459699999999991</v>
      </c>
      <c r="Z191">
        <f t="shared" si="11"/>
        <v>2.0102915312536118</v>
      </c>
    </row>
    <row r="192" spans="1:26" x14ac:dyDescent="0.3">
      <c r="A192" s="2">
        <v>1</v>
      </c>
      <c r="B192" s="3">
        <v>43193</v>
      </c>
      <c r="C192" s="4">
        <v>44.034999999999997</v>
      </c>
      <c r="D192" t="s">
        <v>4</v>
      </c>
      <c r="F192" s="4">
        <f t="shared" si="8"/>
        <v>44.222499999999997</v>
      </c>
      <c r="G192">
        <f t="shared" si="9"/>
        <v>0.10892449644559302</v>
      </c>
      <c r="Y192" s="4">
        <f t="shared" si="10"/>
        <v>46.022220000000004</v>
      </c>
      <c r="Z192">
        <f t="shared" si="11"/>
        <v>2.082375168700394</v>
      </c>
    </row>
    <row r="193" spans="1:26" x14ac:dyDescent="0.3">
      <c r="A193" s="2">
        <v>1</v>
      </c>
      <c r="B193" s="3">
        <v>43190</v>
      </c>
      <c r="C193" s="4">
        <v>44.116900000000001</v>
      </c>
      <c r="D193" t="s">
        <v>4</v>
      </c>
      <c r="F193" s="4">
        <f t="shared" si="8"/>
        <v>44.148099999999999</v>
      </c>
      <c r="G193">
        <f t="shared" si="9"/>
        <v>0.11009044429888523</v>
      </c>
      <c r="Y193" s="4">
        <f t="shared" si="10"/>
        <v>45.642899999999997</v>
      </c>
      <c r="Z193">
        <f t="shared" si="11"/>
        <v>2.1330212986887855</v>
      </c>
    </row>
    <row r="194" spans="1:26" x14ac:dyDescent="0.3">
      <c r="A194" s="2">
        <v>1</v>
      </c>
      <c r="B194" s="3">
        <v>43189</v>
      </c>
      <c r="C194" s="4">
        <v>44.303899999999999</v>
      </c>
      <c r="D194" t="s">
        <v>4</v>
      </c>
      <c r="F194" s="4">
        <f t="shared" si="8"/>
        <v>44.151933333333339</v>
      </c>
      <c r="G194">
        <f t="shared" si="9"/>
        <v>0.14050333065776471</v>
      </c>
      <c r="Y194" s="4">
        <f t="shared" si="10"/>
        <v>45.257599999999989</v>
      </c>
      <c r="Z194">
        <f t="shared" si="11"/>
        <v>2.1455918714354767</v>
      </c>
    </row>
    <row r="195" spans="1:26" x14ac:dyDescent="0.3">
      <c r="A195" s="2">
        <v>1</v>
      </c>
      <c r="B195" s="3">
        <v>43188</v>
      </c>
      <c r="C195" s="4">
        <v>44.113799999999998</v>
      </c>
      <c r="D195" t="s">
        <v>4</v>
      </c>
      <c r="F195" s="4">
        <f t="shared" si="8"/>
        <v>44.178200000000004</v>
      </c>
      <c r="G195">
        <f t="shared" si="9"/>
        <v>9.6978808299848507E-2</v>
      </c>
      <c r="Y195" s="4">
        <f t="shared" si="10"/>
        <v>44.706049999999991</v>
      </c>
      <c r="Z195">
        <f t="shared" si="11"/>
        <v>2.077460413451961</v>
      </c>
    </row>
    <row r="196" spans="1:26" x14ac:dyDescent="0.3">
      <c r="A196" s="2">
        <v>1</v>
      </c>
      <c r="B196" s="3">
        <v>43187</v>
      </c>
      <c r="C196" s="4">
        <v>44.195999999999998</v>
      </c>
      <c r="D196" t="s">
        <v>4</v>
      </c>
      <c r="F196" s="4">
        <f t="shared" ref="F196:F248" si="12">AVERAGE(C194:C196)</f>
        <v>44.204566666666665</v>
      </c>
      <c r="G196">
        <f t="shared" si="9"/>
        <v>9.5419452167005203E-2</v>
      </c>
      <c r="Y196" s="4">
        <f t="shared" si="10"/>
        <v>44.306330000000003</v>
      </c>
      <c r="Z196">
        <f t="shared" si="11"/>
        <v>2.0764571558546527</v>
      </c>
    </row>
    <row r="197" spans="1:26" x14ac:dyDescent="0.3">
      <c r="A197" s="2">
        <v>1</v>
      </c>
      <c r="B197" s="3">
        <v>43186</v>
      </c>
      <c r="C197" s="4">
        <v>44.1096</v>
      </c>
      <c r="D197" t="s">
        <v>4</v>
      </c>
      <c r="F197" s="4">
        <f t="shared" si="12"/>
        <v>44.139800000000001</v>
      </c>
      <c r="G197">
        <f t="shared" si="9"/>
        <v>4.1363380655593675E-2</v>
      </c>
      <c r="Y197" s="4">
        <f t="shared" si="10"/>
        <v>44.223110000000005</v>
      </c>
      <c r="Z197">
        <f t="shared" si="11"/>
        <v>1.8807255508632821</v>
      </c>
    </row>
    <row r="198" spans="1:26" x14ac:dyDescent="0.3">
      <c r="A198" s="2">
        <v>1</v>
      </c>
      <c r="B198" s="3">
        <v>43183</v>
      </c>
      <c r="C198" s="4">
        <v>44.103900000000003</v>
      </c>
      <c r="D198" t="s">
        <v>4</v>
      </c>
      <c r="F198" s="4">
        <f t="shared" si="12"/>
        <v>44.136500000000005</v>
      </c>
      <c r="G198">
        <f t="shared" ref="G198:G248" si="13">SQRT(SUMXMY2(C196:C198,F196:F198)/3)</f>
        <v>2.6129088374057773E-2</v>
      </c>
      <c r="Y198" s="4">
        <f t="shared" si="10"/>
        <v>44.190180000000005</v>
      </c>
      <c r="Z198">
        <f t="shared" si="11"/>
        <v>1.6221941400060584</v>
      </c>
    </row>
    <row r="199" spans="1:26" x14ac:dyDescent="0.3">
      <c r="A199" s="2">
        <v>1</v>
      </c>
      <c r="B199" s="3">
        <v>43182</v>
      </c>
      <c r="C199" s="4">
        <v>44.118499999999997</v>
      </c>
      <c r="D199" t="s">
        <v>4</v>
      </c>
      <c r="F199" s="4">
        <f t="shared" si="12"/>
        <v>44.110666666666667</v>
      </c>
      <c r="G199">
        <f t="shared" si="13"/>
        <v>2.6052262288914881E-2</v>
      </c>
      <c r="Y199" s="4">
        <f t="shared" si="10"/>
        <v>44.173009999999998</v>
      </c>
      <c r="Z199">
        <f t="shared" si="11"/>
        <v>1.3515478855149736</v>
      </c>
    </row>
    <row r="200" spans="1:26" x14ac:dyDescent="0.3">
      <c r="A200" s="2">
        <v>1</v>
      </c>
      <c r="B200" s="3">
        <v>43181</v>
      </c>
      <c r="C200" s="4">
        <v>44.2485</v>
      </c>
      <c r="D200" t="s">
        <v>4</v>
      </c>
      <c r="F200" s="4">
        <f t="shared" si="12"/>
        <v>44.156966666666669</v>
      </c>
      <c r="G200">
        <f t="shared" si="13"/>
        <v>5.6280465001105125E-2</v>
      </c>
      <c r="Y200" s="4">
        <f t="shared" si="10"/>
        <v>44.163849999999996</v>
      </c>
      <c r="Z200">
        <f t="shared" si="11"/>
        <v>1.108054637682635</v>
      </c>
    </row>
    <row r="201" spans="1:26" x14ac:dyDescent="0.3">
      <c r="A201" s="2">
        <v>1</v>
      </c>
      <c r="B201" s="3">
        <v>43180</v>
      </c>
      <c r="C201" s="4">
        <v>44.4373</v>
      </c>
      <c r="D201" t="s">
        <v>4</v>
      </c>
      <c r="F201" s="4">
        <f t="shared" si="12"/>
        <v>44.268099999999997</v>
      </c>
      <c r="G201">
        <f t="shared" si="13"/>
        <v>0.11115807396409691</v>
      </c>
      <c r="Y201" s="4">
        <f t="shared" si="10"/>
        <v>44.178339999999999</v>
      </c>
      <c r="Z201">
        <f t="shared" si="11"/>
        <v>0.87451253807478357</v>
      </c>
    </row>
    <row r="202" spans="1:26" x14ac:dyDescent="0.3">
      <c r="A202" s="2">
        <v>1</v>
      </c>
      <c r="B202" s="3">
        <v>43179</v>
      </c>
      <c r="C202" s="4">
        <v>44.286299999999997</v>
      </c>
      <c r="D202" t="s">
        <v>4</v>
      </c>
      <c r="F202" s="4">
        <f t="shared" si="12"/>
        <v>44.32403333333334</v>
      </c>
      <c r="G202">
        <f t="shared" si="13"/>
        <v>0.1131824420357931</v>
      </c>
      <c r="Y202" s="4">
        <f t="shared" si="10"/>
        <v>44.203469999999996</v>
      </c>
      <c r="Z202">
        <f t="shared" si="11"/>
        <v>0.60873140817604987</v>
      </c>
    </row>
    <row r="203" spans="1:26" x14ac:dyDescent="0.3">
      <c r="A203" s="2">
        <v>1</v>
      </c>
      <c r="B203" s="3">
        <v>43176</v>
      </c>
      <c r="C203" s="4">
        <v>44.793700000000001</v>
      </c>
      <c r="D203" t="s">
        <v>4</v>
      </c>
      <c r="F203" s="4">
        <f t="shared" si="12"/>
        <v>44.505766666666666</v>
      </c>
      <c r="G203">
        <f t="shared" si="13"/>
        <v>0.19404299256341082</v>
      </c>
      <c r="Y203" s="4">
        <f t="shared" ref="Y203:Y248" si="14">AVERAGE(C194:C203)</f>
        <v>44.271149999999992</v>
      </c>
      <c r="Z203">
        <f t="shared" si="11"/>
        <v>0.40619229134733564</v>
      </c>
    </row>
    <row r="204" spans="1:26" x14ac:dyDescent="0.3">
      <c r="A204" s="2">
        <v>1</v>
      </c>
      <c r="B204" s="3">
        <v>43175</v>
      </c>
      <c r="C204" s="4">
        <v>44.850999999999999</v>
      </c>
      <c r="D204" t="s">
        <v>4</v>
      </c>
      <c r="F204" s="4">
        <f t="shared" si="12"/>
        <v>44.643666666666661</v>
      </c>
      <c r="G204">
        <f t="shared" si="13"/>
        <v>0.20600689308855949</v>
      </c>
      <c r="Y204" s="4">
        <f t="shared" si="14"/>
        <v>44.325859999999992</v>
      </c>
      <c r="Z204">
        <f t="shared" si="11"/>
        <v>0.31877109421966315</v>
      </c>
    </row>
    <row r="205" spans="1:26" x14ac:dyDescent="0.3">
      <c r="A205" s="2">
        <v>1</v>
      </c>
      <c r="B205" s="3">
        <v>43174</v>
      </c>
      <c r="C205" s="4">
        <v>44.866500000000002</v>
      </c>
      <c r="D205" t="s">
        <v>4</v>
      </c>
      <c r="F205" s="4">
        <f t="shared" si="12"/>
        <v>44.837066666666665</v>
      </c>
      <c r="G205">
        <f t="shared" si="13"/>
        <v>0.20555537507499833</v>
      </c>
      <c r="Y205" s="4">
        <f t="shared" si="14"/>
        <v>44.401130000000002</v>
      </c>
      <c r="Z205">
        <f t="shared" si="11"/>
        <v>0.29697799236644157</v>
      </c>
    </row>
    <row r="206" spans="1:26" x14ac:dyDescent="0.3">
      <c r="A206" s="2">
        <v>1</v>
      </c>
      <c r="B206" s="3">
        <v>43173</v>
      </c>
      <c r="C206" s="4">
        <v>44.791499999999999</v>
      </c>
      <c r="D206" t="s">
        <v>4</v>
      </c>
      <c r="F206" s="4">
        <f t="shared" si="12"/>
        <v>44.836333333333336</v>
      </c>
      <c r="G206">
        <f t="shared" si="13"/>
        <v>0.12364392423407151</v>
      </c>
      <c r="Y206" s="4">
        <f t="shared" si="14"/>
        <v>44.460679999999996</v>
      </c>
      <c r="Z206">
        <f t="shared" si="11"/>
        <v>0.31292626016364034</v>
      </c>
    </row>
    <row r="207" spans="1:26" x14ac:dyDescent="0.3">
      <c r="A207" s="2">
        <v>1</v>
      </c>
      <c r="B207" s="3">
        <v>43172</v>
      </c>
      <c r="C207" s="4">
        <v>44.548099999999998</v>
      </c>
      <c r="D207" t="s">
        <v>4</v>
      </c>
      <c r="F207" s="4">
        <f t="shared" si="12"/>
        <v>44.735366666666664</v>
      </c>
      <c r="G207">
        <f t="shared" si="13"/>
        <v>0.11246503654222736</v>
      </c>
      <c r="Y207" s="4">
        <f t="shared" si="14"/>
        <v>44.504529999999995</v>
      </c>
      <c r="Z207">
        <f t="shared" si="11"/>
        <v>0.31116591519638237</v>
      </c>
    </row>
    <row r="208" spans="1:26" x14ac:dyDescent="0.3">
      <c r="A208" s="2">
        <v>1</v>
      </c>
      <c r="B208" s="3">
        <v>43167</v>
      </c>
      <c r="C208" s="4">
        <v>44.361699999999999</v>
      </c>
      <c r="D208" t="s">
        <v>4</v>
      </c>
      <c r="F208" s="4">
        <f t="shared" si="12"/>
        <v>44.567100000000003</v>
      </c>
      <c r="G208">
        <f t="shared" si="13"/>
        <v>0.16255049699731683</v>
      </c>
      <c r="Y208" s="4">
        <f t="shared" si="14"/>
        <v>44.53031</v>
      </c>
      <c r="Z208">
        <f t="shared" si="11"/>
        <v>0.31451985016847855</v>
      </c>
    </row>
    <row r="209" spans="1:26" x14ac:dyDescent="0.3">
      <c r="A209" s="2">
        <v>1</v>
      </c>
      <c r="B209" s="3">
        <v>43166</v>
      </c>
      <c r="C209" s="4">
        <v>43.898000000000003</v>
      </c>
      <c r="D209" t="s">
        <v>4</v>
      </c>
      <c r="F209" s="4">
        <f t="shared" si="12"/>
        <v>44.26926666666666</v>
      </c>
      <c r="G209">
        <f t="shared" si="13"/>
        <v>0.26776662862912065</v>
      </c>
      <c r="Y209" s="4">
        <f t="shared" si="14"/>
        <v>44.508259999999993</v>
      </c>
      <c r="Z209">
        <f t="shared" si="11"/>
        <v>0.36860185688626274</v>
      </c>
    </row>
    <row r="210" spans="1:26" x14ac:dyDescent="0.3">
      <c r="A210" s="2">
        <v>1</v>
      </c>
      <c r="B210" s="3">
        <v>43165</v>
      </c>
      <c r="C210" s="4">
        <v>44.212499999999999</v>
      </c>
      <c r="D210" t="s">
        <v>4</v>
      </c>
      <c r="F210" s="4">
        <f t="shared" si="12"/>
        <v>44.157400000000003</v>
      </c>
      <c r="G210">
        <f t="shared" si="13"/>
        <v>0.24702503771734799</v>
      </c>
      <c r="Y210" s="4">
        <f t="shared" si="14"/>
        <v>44.504659999999994</v>
      </c>
      <c r="Z210">
        <f t="shared" si="11"/>
        <v>0.37906003905714014</v>
      </c>
    </row>
    <row r="211" spans="1:26" x14ac:dyDescent="0.3">
      <c r="A211" s="2">
        <v>1</v>
      </c>
      <c r="B211" s="3">
        <v>43162</v>
      </c>
      <c r="C211" s="4">
        <v>44.009099999999997</v>
      </c>
      <c r="D211" t="s">
        <v>4</v>
      </c>
      <c r="F211" s="4">
        <f t="shared" si="12"/>
        <v>44.039866666666661</v>
      </c>
      <c r="G211">
        <f t="shared" si="13"/>
        <v>0.21742549341138095</v>
      </c>
      <c r="Y211" s="4">
        <f t="shared" si="14"/>
        <v>44.461839999999995</v>
      </c>
      <c r="Z211">
        <f t="shared" si="11"/>
        <v>0.39683477142256623</v>
      </c>
    </row>
    <row r="212" spans="1:26" x14ac:dyDescent="0.3">
      <c r="A212" s="2">
        <v>1</v>
      </c>
      <c r="B212" s="3">
        <v>43161</v>
      </c>
      <c r="C212" s="4">
        <v>43.6569</v>
      </c>
      <c r="D212" t="s">
        <v>4</v>
      </c>
      <c r="F212" s="4">
        <f t="shared" si="12"/>
        <v>43.959499999999998</v>
      </c>
      <c r="G212">
        <f t="shared" si="13"/>
        <v>0.17846508321216611</v>
      </c>
      <c r="Y212" s="4">
        <f t="shared" si="14"/>
        <v>44.398900000000005</v>
      </c>
      <c r="Z212">
        <f t="shared" ref="Z212:Z248" si="15">SQRT(SUMXMY2(C203:C212,Y203:Y212)/10)</f>
        <v>0.46026965457218777</v>
      </c>
    </row>
    <row r="213" spans="1:26" x14ac:dyDescent="0.3">
      <c r="A213" s="2">
        <v>1</v>
      </c>
      <c r="B213" s="3">
        <v>43160</v>
      </c>
      <c r="C213" s="4">
        <v>43.977499999999999</v>
      </c>
      <c r="D213" t="s">
        <v>4</v>
      </c>
      <c r="F213" s="4">
        <f t="shared" si="12"/>
        <v>43.881166666666665</v>
      </c>
      <c r="G213">
        <f t="shared" si="13"/>
        <v>0.1842041068026514</v>
      </c>
      <c r="Y213" s="4">
        <f t="shared" si="14"/>
        <v>44.317280000000004</v>
      </c>
      <c r="Z213">
        <f t="shared" si="15"/>
        <v>0.44281751265052777</v>
      </c>
    </row>
    <row r="214" spans="1:26" x14ac:dyDescent="0.3">
      <c r="A214" s="2">
        <v>1</v>
      </c>
      <c r="B214" s="3">
        <v>43159</v>
      </c>
      <c r="C214" s="4">
        <v>43.702300000000001</v>
      </c>
      <c r="D214" t="s">
        <v>4</v>
      </c>
      <c r="F214" s="4">
        <f t="shared" si="12"/>
        <v>43.7789</v>
      </c>
      <c r="G214">
        <f t="shared" si="13"/>
        <v>0.18860402179443753</v>
      </c>
      <c r="Y214" s="4">
        <f t="shared" si="14"/>
        <v>44.20241</v>
      </c>
      <c r="Z214">
        <f t="shared" si="15"/>
        <v>0.4399103871926639</v>
      </c>
    </row>
    <row r="215" spans="1:26" x14ac:dyDescent="0.3">
      <c r="A215" s="2">
        <v>1</v>
      </c>
      <c r="B215" s="3">
        <v>43158</v>
      </c>
      <c r="C215" s="4">
        <v>44.093600000000002</v>
      </c>
      <c r="D215" t="s">
        <v>4</v>
      </c>
      <c r="F215" s="4">
        <f t="shared" si="12"/>
        <v>43.924466666666667</v>
      </c>
      <c r="G215">
        <f t="shared" si="13"/>
        <v>0.12076665593277527</v>
      </c>
      <c r="Y215" s="4">
        <f t="shared" si="14"/>
        <v>44.125119999999995</v>
      </c>
      <c r="Z215">
        <f t="shared" si="15"/>
        <v>0.414684911842714</v>
      </c>
    </row>
    <row r="216" spans="1:26" x14ac:dyDescent="0.3">
      <c r="A216" s="2">
        <v>1</v>
      </c>
      <c r="B216" s="3">
        <v>43154</v>
      </c>
      <c r="C216" s="4">
        <v>44.330199999999998</v>
      </c>
      <c r="D216" t="s">
        <v>4</v>
      </c>
      <c r="F216" s="4">
        <f t="shared" si="12"/>
        <v>44.042033333333336</v>
      </c>
      <c r="G216">
        <f t="shared" si="13"/>
        <v>0.19791721520391611</v>
      </c>
      <c r="Y216" s="4">
        <f t="shared" si="14"/>
        <v>44.07898999999999</v>
      </c>
      <c r="Z216">
        <f t="shared" si="15"/>
        <v>0.40905994093775505</v>
      </c>
    </row>
    <row r="217" spans="1:26" x14ac:dyDescent="0.3">
      <c r="A217" s="2">
        <v>1</v>
      </c>
      <c r="B217" s="3">
        <v>43153</v>
      </c>
      <c r="C217" s="4">
        <v>44.484499999999997</v>
      </c>
      <c r="D217" t="s">
        <v>4</v>
      </c>
      <c r="F217" s="4">
        <f t="shared" si="12"/>
        <v>44.302766666666663</v>
      </c>
      <c r="G217">
        <f t="shared" si="13"/>
        <v>0.21960048320124773</v>
      </c>
      <c r="Y217" s="4">
        <f t="shared" si="14"/>
        <v>44.07262999999999</v>
      </c>
      <c r="Z217">
        <f t="shared" si="15"/>
        <v>0.42907329266688254</v>
      </c>
    </row>
    <row r="218" spans="1:26" x14ac:dyDescent="0.3">
      <c r="A218" s="2">
        <v>1</v>
      </c>
      <c r="B218" s="3">
        <v>43152</v>
      </c>
      <c r="C218" s="4">
        <v>44.747</v>
      </c>
      <c r="D218" t="s">
        <v>4</v>
      </c>
      <c r="F218" s="4">
        <f t="shared" si="12"/>
        <v>44.52056666666666</v>
      </c>
      <c r="G218">
        <f t="shared" si="13"/>
        <v>0.23617725452624694</v>
      </c>
      <c r="Y218" s="4">
        <f t="shared" si="14"/>
        <v>44.111159999999998</v>
      </c>
      <c r="Z218">
        <f t="shared" si="15"/>
        <v>0.4708398961749104</v>
      </c>
    </row>
    <row r="219" spans="1:26" x14ac:dyDescent="0.3">
      <c r="A219" s="2">
        <v>1</v>
      </c>
      <c r="B219" s="3">
        <v>43151</v>
      </c>
      <c r="C219" s="4">
        <v>44.629899999999999</v>
      </c>
      <c r="D219" t="s">
        <v>4</v>
      </c>
      <c r="F219" s="4">
        <f t="shared" si="12"/>
        <v>44.620466666666665</v>
      </c>
      <c r="G219">
        <f t="shared" si="13"/>
        <v>0.16771806369288284</v>
      </c>
      <c r="Y219" s="4">
        <f t="shared" si="14"/>
        <v>44.184350000000002</v>
      </c>
      <c r="Z219">
        <f t="shared" si="15"/>
        <v>0.45199553241155105</v>
      </c>
    </row>
    <row r="220" spans="1:26" x14ac:dyDescent="0.3">
      <c r="A220" s="2">
        <v>1</v>
      </c>
      <c r="B220" s="3">
        <v>43148</v>
      </c>
      <c r="C220" s="4">
        <v>44.988500000000002</v>
      </c>
      <c r="D220" t="s">
        <v>4</v>
      </c>
      <c r="F220" s="4">
        <f t="shared" si="12"/>
        <v>44.788466666666672</v>
      </c>
      <c r="G220">
        <f t="shared" si="13"/>
        <v>0.17452256460285043</v>
      </c>
      <c r="Y220" s="4">
        <f t="shared" si="14"/>
        <v>44.261949999999999</v>
      </c>
      <c r="Z220">
        <f t="shared" si="15"/>
        <v>0.49854960135376919</v>
      </c>
    </row>
    <row r="221" spans="1:26" x14ac:dyDescent="0.3">
      <c r="A221" s="2">
        <v>1</v>
      </c>
      <c r="B221" s="3">
        <v>43147</v>
      </c>
      <c r="C221" s="4">
        <v>45.081000000000003</v>
      </c>
      <c r="D221" t="s">
        <v>4</v>
      </c>
      <c r="F221" s="4">
        <f t="shared" si="12"/>
        <v>44.899800000000006</v>
      </c>
      <c r="G221">
        <f t="shared" si="13"/>
        <v>0.15592280378680967</v>
      </c>
      <c r="Y221" s="4">
        <f t="shared" si="14"/>
        <v>44.369140000000002</v>
      </c>
      <c r="Z221">
        <f t="shared" si="15"/>
        <v>0.52794774382508969</v>
      </c>
    </row>
    <row r="222" spans="1:26" x14ac:dyDescent="0.3">
      <c r="A222" s="2">
        <v>1</v>
      </c>
      <c r="B222" s="3">
        <v>43146</v>
      </c>
      <c r="C222" s="4">
        <v>45.317500000000003</v>
      </c>
      <c r="D222" t="s">
        <v>4</v>
      </c>
      <c r="F222" s="4">
        <f t="shared" si="12"/>
        <v>45.128999999999998</v>
      </c>
      <c r="G222">
        <f t="shared" si="13"/>
        <v>0.19006930704740649</v>
      </c>
      <c r="Y222" s="4">
        <f t="shared" si="14"/>
        <v>44.535200000000003</v>
      </c>
      <c r="Z222">
        <f t="shared" si="15"/>
        <v>0.53373378121494408</v>
      </c>
    </row>
    <row r="223" spans="1:26" x14ac:dyDescent="0.3">
      <c r="A223" s="2">
        <v>1</v>
      </c>
      <c r="B223" s="3">
        <v>43145</v>
      </c>
      <c r="C223" s="4">
        <v>45.453499999999998</v>
      </c>
      <c r="D223" t="s">
        <v>4</v>
      </c>
      <c r="F223" s="4">
        <f t="shared" si="12"/>
        <v>45.283999999999999</v>
      </c>
      <c r="G223">
        <f t="shared" si="13"/>
        <v>0.17990362234633708</v>
      </c>
      <c r="Y223" s="4">
        <f t="shared" si="14"/>
        <v>44.6828</v>
      </c>
      <c r="Z223">
        <f t="shared" si="15"/>
        <v>0.57682280933576224</v>
      </c>
    </row>
    <row r="224" spans="1:26" x14ac:dyDescent="0.3">
      <c r="A224" s="2">
        <v>1</v>
      </c>
      <c r="B224" s="3">
        <v>43144</v>
      </c>
      <c r="C224" s="4">
        <v>45.351999999999997</v>
      </c>
      <c r="D224" t="s">
        <v>4</v>
      </c>
      <c r="F224" s="4">
        <f t="shared" si="12"/>
        <v>45.374333333333333</v>
      </c>
      <c r="G224">
        <f t="shared" si="13"/>
        <v>0.14692546611324109</v>
      </c>
      <c r="Y224" s="4">
        <f t="shared" si="14"/>
        <v>44.847770000000004</v>
      </c>
      <c r="Z224">
        <f t="shared" si="15"/>
        <v>0.57718137656199575</v>
      </c>
    </row>
    <row r="225" spans="1:26" x14ac:dyDescent="0.3">
      <c r="A225" s="2">
        <v>1</v>
      </c>
      <c r="B225" s="3">
        <v>43141</v>
      </c>
      <c r="C225" s="4">
        <v>45.234400000000001</v>
      </c>
      <c r="D225" t="s">
        <v>4</v>
      </c>
      <c r="F225" s="4">
        <f t="shared" si="12"/>
        <v>45.34663333333333</v>
      </c>
      <c r="G225">
        <f t="shared" si="13"/>
        <v>0.11807532749462345</v>
      </c>
      <c r="Y225" s="4">
        <f t="shared" si="14"/>
        <v>44.961849999999998</v>
      </c>
      <c r="Z225">
        <f t="shared" si="15"/>
        <v>0.58349579318106537</v>
      </c>
    </row>
    <row r="226" spans="1:26" x14ac:dyDescent="0.3">
      <c r="A226" s="2">
        <v>1</v>
      </c>
      <c r="B226" s="3">
        <v>43140</v>
      </c>
      <c r="C226" s="4">
        <v>45.083500000000001</v>
      </c>
      <c r="D226" t="s">
        <v>4</v>
      </c>
      <c r="F226" s="4">
        <f t="shared" si="12"/>
        <v>45.223299999999995</v>
      </c>
      <c r="G226">
        <f t="shared" si="13"/>
        <v>0.10430586255317623</v>
      </c>
      <c r="Y226" s="4">
        <f t="shared" si="14"/>
        <v>45.037179999999999</v>
      </c>
      <c r="Z226">
        <f t="shared" si="15"/>
        <v>0.57824843146350191</v>
      </c>
    </row>
    <row r="227" spans="1:26" x14ac:dyDescent="0.3">
      <c r="A227" s="2">
        <v>1</v>
      </c>
      <c r="B227" s="3">
        <v>43139</v>
      </c>
      <c r="C227" s="4">
        <v>44.850700000000003</v>
      </c>
      <c r="D227" t="s">
        <v>4</v>
      </c>
      <c r="F227" s="4">
        <f t="shared" si="12"/>
        <v>45.056200000000011</v>
      </c>
      <c r="G227">
        <f t="shared" si="13"/>
        <v>0.15744905113624491</v>
      </c>
      <c r="Y227" s="4">
        <f t="shared" si="14"/>
        <v>45.073800000000006</v>
      </c>
      <c r="Z227">
        <f t="shared" si="15"/>
        <v>0.56778950307310172</v>
      </c>
    </row>
    <row r="228" spans="1:26" x14ac:dyDescent="0.3">
      <c r="A228" s="2">
        <v>1</v>
      </c>
      <c r="B228" s="3">
        <v>43138</v>
      </c>
      <c r="C228" s="4">
        <v>45.066200000000002</v>
      </c>
      <c r="D228" t="s">
        <v>4</v>
      </c>
      <c r="F228" s="4">
        <f t="shared" si="12"/>
        <v>45.000133333333338</v>
      </c>
      <c r="G228">
        <f t="shared" si="13"/>
        <v>0.14848018323943171</v>
      </c>
      <c r="Y228" s="4">
        <f t="shared" si="14"/>
        <v>45.105720000000005</v>
      </c>
      <c r="Z228">
        <f t="shared" si="15"/>
        <v>0.5311420264674972</v>
      </c>
    </row>
    <row r="229" spans="1:26" x14ac:dyDescent="0.3">
      <c r="A229" s="2">
        <v>1</v>
      </c>
      <c r="B229" s="3">
        <v>43137</v>
      </c>
      <c r="C229" s="4">
        <v>44.894500000000001</v>
      </c>
      <c r="D229" t="s">
        <v>4</v>
      </c>
      <c r="F229" s="4">
        <f t="shared" si="12"/>
        <v>44.937133333333328</v>
      </c>
      <c r="G229">
        <f t="shared" si="13"/>
        <v>0.12703366424634316</v>
      </c>
      <c r="Y229" s="4">
        <f t="shared" si="14"/>
        <v>45.132179999999998</v>
      </c>
      <c r="Z229">
        <f t="shared" si="15"/>
        <v>0.51759979740142825</v>
      </c>
    </row>
    <row r="230" spans="1:26" x14ac:dyDescent="0.3">
      <c r="A230" s="2">
        <v>1</v>
      </c>
      <c r="B230" s="3">
        <v>43134</v>
      </c>
      <c r="C230" s="4">
        <v>44.838200000000001</v>
      </c>
      <c r="D230" t="s">
        <v>4</v>
      </c>
      <c r="F230" s="4">
        <f t="shared" si="12"/>
        <v>44.932966666666665</v>
      </c>
      <c r="G230">
        <f t="shared" si="13"/>
        <v>7.1094131653429538E-2</v>
      </c>
      <c r="Y230" s="4">
        <f t="shared" si="14"/>
        <v>45.117150000000002</v>
      </c>
      <c r="Z230">
        <f t="shared" si="15"/>
        <v>0.47212643462318366</v>
      </c>
    </row>
    <row r="231" spans="1:26" x14ac:dyDescent="0.3">
      <c r="A231" s="2">
        <v>1</v>
      </c>
      <c r="B231" s="3">
        <v>43133</v>
      </c>
      <c r="C231" s="4">
        <v>45.127200000000002</v>
      </c>
      <c r="D231" t="s">
        <v>4</v>
      </c>
      <c r="F231" s="4">
        <f t="shared" si="12"/>
        <v>44.953299999999992</v>
      </c>
      <c r="G231">
        <f t="shared" si="13"/>
        <v>0.11696086556654324</v>
      </c>
      <c r="Y231" s="4">
        <f t="shared" si="14"/>
        <v>45.121770000000005</v>
      </c>
      <c r="Z231">
        <f t="shared" si="15"/>
        <v>0.4150082563034127</v>
      </c>
    </row>
    <row r="232" spans="1:26" x14ac:dyDescent="0.3">
      <c r="A232" s="2">
        <v>1</v>
      </c>
      <c r="B232" s="3">
        <v>43132</v>
      </c>
      <c r="C232" s="4">
        <v>45.469700000000003</v>
      </c>
      <c r="D232" t="s">
        <v>4</v>
      </c>
      <c r="F232" s="4">
        <f t="shared" si="12"/>
        <v>45.145033333333338</v>
      </c>
      <c r="G232">
        <f t="shared" si="13"/>
        <v>0.21956804226750767</v>
      </c>
      <c r="Y232" s="4">
        <f t="shared" si="14"/>
        <v>45.136990000000004</v>
      </c>
      <c r="Z232">
        <f t="shared" si="15"/>
        <v>0.34943113514682561</v>
      </c>
    </row>
    <row r="233" spans="1:26" x14ac:dyDescent="0.3">
      <c r="A233" s="2">
        <v>1</v>
      </c>
      <c r="B233" s="3">
        <v>43131</v>
      </c>
      <c r="C233" s="4">
        <v>45.3371</v>
      </c>
      <c r="D233" t="s">
        <v>4</v>
      </c>
      <c r="F233" s="4">
        <f t="shared" si="12"/>
        <v>45.31133333333333</v>
      </c>
      <c r="G233">
        <f t="shared" si="13"/>
        <v>0.21316157842941472</v>
      </c>
      <c r="Y233" s="4">
        <f t="shared" si="14"/>
        <v>45.125350000000012</v>
      </c>
      <c r="Z233">
        <f t="shared" si="15"/>
        <v>0.25920662696003532</v>
      </c>
    </row>
    <row r="234" spans="1:26" x14ac:dyDescent="0.3">
      <c r="A234" s="2">
        <v>1</v>
      </c>
      <c r="B234" s="3">
        <v>43130</v>
      </c>
      <c r="C234" s="4">
        <v>45.505499999999998</v>
      </c>
      <c r="D234" t="s">
        <v>4</v>
      </c>
      <c r="F234" s="4">
        <f t="shared" si="12"/>
        <v>45.437433333333331</v>
      </c>
      <c r="G234">
        <f t="shared" si="13"/>
        <v>0.19209844409110147</v>
      </c>
      <c r="Y234" s="4">
        <f t="shared" si="14"/>
        <v>45.140700000000002</v>
      </c>
      <c r="Z234">
        <f t="shared" si="15"/>
        <v>0.23467251686126206</v>
      </c>
    </row>
    <row r="235" spans="1:26" x14ac:dyDescent="0.3">
      <c r="A235" s="2">
        <v>1</v>
      </c>
      <c r="B235" s="3">
        <v>43127</v>
      </c>
      <c r="C235" s="4">
        <v>45.148800000000001</v>
      </c>
      <c r="D235" t="s">
        <v>4</v>
      </c>
      <c r="F235" s="4">
        <f t="shared" si="12"/>
        <v>45.330466666666666</v>
      </c>
      <c r="G235">
        <f t="shared" si="13"/>
        <v>0.11298933577997453</v>
      </c>
      <c r="Y235" s="4">
        <f t="shared" si="14"/>
        <v>45.13214</v>
      </c>
      <c r="Z235">
        <f t="shared" si="15"/>
        <v>0.21833596927670709</v>
      </c>
    </row>
    <row r="236" spans="1:26" x14ac:dyDescent="0.3">
      <c r="A236" s="2">
        <v>1</v>
      </c>
      <c r="B236" s="3">
        <v>43126</v>
      </c>
      <c r="C236" s="4">
        <v>45.168100000000003</v>
      </c>
      <c r="D236" t="s">
        <v>4</v>
      </c>
      <c r="F236" s="4">
        <f t="shared" si="12"/>
        <v>45.274133333333339</v>
      </c>
      <c r="G236">
        <f t="shared" si="13"/>
        <v>0.12764392747883543</v>
      </c>
      <c r="Y236" s="4">
        <f t="shared" si="14"/>
        <v>45.140599999999992</v>
      </c>
      <c r="Z236">
        <f t="shared" si="15"/>
        <v>0.21801758241022495</v>
      </c>
    </row>
    <row r="237" spans="1:26" x14ac:dyDescent="0.3">
      <c r="A237" s="2">
        <v>1</v>
      </c>
      <c r="B237" s="3">
        <v>43125</v>
      </c>
      <c r="C237" s="4">
        <v>45.2577</v>
      </c>
      <c r="D237" t="s">
        <v>4</v>
      </c>
      <c r="F237" s="4">
        <f t="shared" si="12"/>
        <v>45.191533333333332</v>
      </c>
      <c r="G237">
        <f t="shared" si="13"/>
        <v>0.12731047787899391</v>
      </c>
      <c r="Y237" s="4">
        <f t="shared" si="14"/>
        <v>45.1813</v>
      </c>
      <c r="Z237">
        <f t="shared" si="15"/>
        <v>0.20769689752136195</v>
      </c>
    </row>
    <row r="238" spans="1:26" x14ac:dyDescent="0.3">
      <c r="A238" s="2">
        <v>1</v>
      </c>
      <c r="B238" s="3">
        <v>43124</v>
      </c>
      <c r="C238" s="4">
        <v>44.926099999999998</v>
      </c>
      <c r="D238" t="s">
        <v>4</v>
      </c>
      <c r="F238" s="4">
        <f t="shared" si="12"/>
        <v>45.1173</v>
      </c>
      <c r="G238">
        <f t="shared" si="13"/>
        <v>0.13188193653865446</v>
      </c>
      <c r="Y238" s="4">
        <f t="shared" si="14"/>
        <v>45.167289999999994</v>
      </c>
      <c r="Z238">
        <f t="shared" si="15"/>
        <v>0.22090513758172059</v>
      </c>
    </row>
    <row r="239" spans="1:26" x14ac:dyDescent="0.3">
      <c r="A239" s="2">
        <v>1</v>
      </c>
      <c r="B239" s="3">
        <v>43123</v>
      </c>
      <c r="C239" s="4">
        <v>45.283900000000003</v>
      </c>
      <c r="D239" t="s">
        <v>4</v>
      </c>
      <c r="F239" s="4">
        <f t="shared" si="12"/>
        <v>45.155899999999995</v>
      </c>
      <c r="G239">
        <f t="shared" si="13"/>
        <v>0.13822622493311526</v>
      </c>
      <c r="Y239" s="4">
        <f t="shared" si="14"/>
        <v>45.206229999999998</v>
      </c>
      <c r="Z239">
        <f t="shared" si="15"/>
        <v>0.2091725710029857</v>
      </c>
    </row>
    <row r="240" spans="1:26" x14ac:dyDescent="0.3">
      <c r="A240" s="2">
        <v>1</v>
      </c>
      <c r="B240" s="3">
        <v>43120</v>
      </c>
      <c r="C240" s="4">
        <v>45.424199999999999</v>
      </c>
      <c r="D240" t="s">
        <v>4</v>
      </c>
      <c r="F240" s="4">
        <f t="shared" si="12"/>
        <v>45.211400000000005</v>
      </c>
      <c r="G240">
        <f t="shared" si="13"/>
        <v>0.18094684302302727</v>
      </c>
      <c r="Y240" s="4">
        <f t="shared" si="14"/>
        <v>45.264830000000003</v>
      </c>
      <c r="Z240">
        <f t="shared" si="15"/>
        <v>0.19624406717146597</v>
      </c>
    </row>
    <row r="241" spans="1:26" x14ac:dyDescent="0.3">
      <c r="A241" s="2">
        <v>1</v>
      </c>
      <c r="B241" s="3">
        <v>43119</v>
      </c>
      <c r="C241" s="4">
        <v>45.299900000000001</v>
      </c>
      <c r="D241" t="s">
        <v>4</v>
      </c>
      <c r="F241" s="4">
        <f t="shared" si="12"/>
        <v>45.336000000000006</v>
      </c>
      <c r="G241">
        <f t="shared" si="13"/>
        <v>0.14488046797273924</v>
      </c>
      <c r="Y241" s="4">
        <f t="shared" si="14"/>
        <v>45.2821</v>
      </c>
      <c r="Z241">
        <f t="shared" si="15"/>
        <v>0.1963172672232345</v>
      </c>
    </row>
    <row r="242" spans="1:26" x14ac:dyDescent="0.3">
      <c r="A242" s="2">
        <v>1</v>
      </c>
      <c r="B242" s="3">
        <v>43118</v>
      </c>
      <c r="C242" s="4">
        <v>45.087200000000003</v>
      </c>
      <c r="D242" t="s">
        <v>4</v>
      </c>
      <c r="F242" s="4">
        <f t="shared" si="12"/>
        <v>45.27043333333333</v>
      </c>
      <c r="G242">
        <f t="shared" si="13"/>
        <v>0.16346406786043219</v>
      </c>
      <c r="Y242" s="4">
        <f t="shared" si="14"/>
        <v>45.243849999999995</v>
      </c>
      <c r="Z242">
        <f t="shared" si="15"/>
        <v>0.1729878528972445</v>
      </c>
    </row>
    <row r="243" spans="1:26" x14ac:dyDescent="0.3">
      <c r="A243" s="2">
        <v>1</v>
      </c>
      <c r="B243" s="3">
        <v>43117</v>
      </c>
      <c r="C243" s="4">
        <v>44.9298</v>
      </c>
      <c r="D243" t="s">
        <v>4</v>
      </c>
      <c r="F243" s="4">
        <f t="shared" si="12"/>
        <v>45.105633333333337</v>
      </c>
      <c r="G243">
        <f t="shared" si="13"/>
        <v>0.14809346773299928</v>
      </c>
      <c r="Y243" s="4">
        <f t="shared" si="14"/>
        <v>45.203119999999998</v>
      </c>
      <c r="Z243">
        <f t="shared" si="15"/>
        <v>0.18141492011408297</v>
      </c>
    </row>
    <row r="244" spans="1:26" x14ac:dyDescent="0.3">
      <c r="A244" s="2">
        <v>1</v>
      </c>
      <c r="B244" s="3">
        <v>43116</v>
      </c>
      <c r="C244" s="4">
        <v>44.792499999999997</v>
      </c>
      <c r="D244" t="s">
        <v>4</v>
      </c>
      <c r="F244" s="4">
        <f t="shared" si="12"/>
        <v>44.936499999999995</v>
      </c>
      <c r="G244">
        <f t="shared" si="13"/>
        <v>0.16855050237792618</v>
      </c>
      <c r="Y244" s="4">
        <f t="shared" si="14"/>
        <v>45.131819999999998</v>
      </c>
      <c r="Z244">
        <f t="shared" si="15"/>
        <v>0.17640089421541919</v>
      </c>
    </row>
    <row r="245" spans="1:26" x14ac:dyDescent="0.3">
      <c r="A245" s="2">
        <v>1</v>
      </c>
      <c r="B245" s="3">
        <v>43113</v>
      </c>
      <c r="C245" s="4">
        <v>44.573999999999998</v>
      </c>
      <c r="D245" t="s">
        <v>4</v>
      </c>
      <c r="F245" s="4">
        <f t="shared" si="12"/>
        <v>44.765433333333327</v>
      </c>
      <c r="G245">
        <f t="shared" si="13"/>
        <v>0.1715615363091052</v>
      </c>
      <c r="Y245" s="4">
        <f t="shared" si="14"/>
        <v>45.074339999999999</v>
      </c>
      <c r="Z245">
        <f t="shared" si="15"/>
        <v>0.23690405543172879</v>
      </c>
    </row>
    <row r="246" spans="1:26" x14ac:dyDescent="0.3">
      <c r="A246" s="2">
        <v>1</v>
      </c>
      <c r="B246" s="3">
        <v>43112</v>
      </c>
      <c r="C246" s="4">
        <v>44.844200000000001</v>
      </c>
      <c r="D246" t="s">
        <v>4</v>
      </c>
      <c r="F246" s="4">
        <f t="shared" si="12"/>
        <v>44.736899999999999</v>
      </c>
      <c r="G246">
        <f t="shared" si="13"/>
        <v>0.15154318538633293</v>
      </c>
      <c r="Y246" s="4">
        <f t="shared" si="14"/>
        <v>45.04195</v>
      </c>
      <c r="Z246">
        <f t="shared" si="15"/>
        <v>0.24486406990409912</v>
      </c>
    </row>
    <row r="247" spans="1:26" x14ac:dyDescent="0.3">
      <c r="A247" s="2">
        <v>1</v>
      </c>
      <c r="B247" s="3">
        <v>43111</v>
      </c>
      <c r="C247" s="4">
        <v>44.520499999999998</v>
      </c>
      <c r="D247" t="s">
        <v>4</v>
      </c>
      <c r="F247" s="4">
        <f t="shared" si="12"/>
        <v>44.646233333333328</v>
      </c>
      <c r="G247">
        <f t="shared" si="13"/>
        <v>0.14602383620744933</v>
      </c>
      <c r="Y247" s="4">
        <f t="shared" si="14"/>
        <v>44.968230000000005</v>
      </c>
      <c r="Z247">
        <f t="shared" si="15"/>
        <v>0.28181719610414158</v>
      </c>
    </row>
    <row r="248" spans="1:26" x14ac:dyDescent="0.3">
      <c r="A248" s="2">
        <v>1</v>
      </c>
      <c r="B248" s="3">
        <v>43110</v>
      </c>
      <c r="C248" s="4">
        <v>44.655799999999999</v>
      </c>
      <c r="D248" t="s">
        <v>4</v>
      </c>
      <c r="F248" s="4">
        <f t="shared" si="12"/>
        <v>44.673499999999997</v>
      </c>
      <c r="G248">
        <f t="shared" si="13"/>
        <v>9.5978211261915192E-2</v>
      </c>
      <c r="Y248" s="4">
        <f t="shared" si="14"/>
        <v>44.941200000000002</v>
      </c>
      <c r="Z248">
        <f t="shared" si="15"/>
        <v>0.28591779659545596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8"/>
  <sheetViews>
    <sheetView workbookViewId="0">
      <selection activeCell="B28" sqref="B28"/>
    </sheetView>
  </sheetViews>
  <sheetFormatPr defaultRowHeight="14.4" x14ac:dyDescent="0.3"/>
  <cols>
    <col min="1" max="1" width="26.21875" customWidth="1"/>
    <col min="2" max="2" width="13.5546875" customWidth="1"/>
  </cols>
  <sheetData>
    <row r="1" spans="1:2" x14ac:dyDescent="0.3">
      <c r="A1" s="7" t="s">
        <v>5</v>
      </c>
      <c r="B1" s="7"/>
    </row>
    <row r="2" spans="1:2" x14ac:dyDescent="0.3">
      <c r="A2" s="5"/>
      <c r="B2" s="5"/>
    </row>
    <row r="3" spans="1:2" x14ac:dyDescent="0.3">
      <c r="A3" s="5" t="s">
        <v>6</v>
      </c>
      <c r="B3" s="5">
        <v>46.882724291497986</v>
      </c>
    </row>
    <row r="4" spans="1:2" x14ac:dyDescent="0.3">
      <c r="A4" s="5" t="s">
        <v>7</v>
      </c>
      <c r="B4" s="5">
        <v>0.10005012961560349</v>
      </c>
    </row>
    <row r="5" spans="1:2" x14ac:dyDescent="0.3">
      <c r="A5" s="5" t="s">
        <v>8</v>
      </c>
      <c r="B5" s="5">
        <v>46.953699999999998</v>
      </c>
    </row>
    <row r="6" spans="1:2" x14ac:dyDescent="0.3">
      <c r="A6" s="5" t="s">
        <v>9</v>
      </c>
      <c r="B6" s="5">
        <v>46.4313</v>
      </c>
    </row>
    <row r="7" spans="1:2" x14ac:dyDescent="0.3">
      <c r="A7" s="5" t="s">
        <v>10</v>
      </c>
      <c r="B7" s="5">
        <v>1.5724112133015546</v>
      </c>
    </row>
    <row r="8" spans="1:2" x14ac:dyDescent="0.3">
      <c r="A8" s="5" t="s">
        <v>11</v>
      </c>
      <c r="B8" s="5">
        <v>2.4724770237164675</v>
      </c>
    </row>
    <row r="9" spans="1:2" x14ac:dyDescent="0.3">
      <c r="A9" s="5" t="s">
        <v>12</v>
      </c>
      <c r="B9" s="5">
        <v>-0.79832908818385961</v>
      </c>
    </row>
    <row r="10" spans="1:2" x14ac:dyDescent="0.3">
      <c r="A10" s="5" t="s">
        <v>13</v>
      </c>
      <c r="B10" s="5">
        <v>-0.18453950705502706</v>
      </c>
    </row>
    <row r="11" spans="1:2" x14ac:dyDescent="0.3">
      <c r="A11" s="5" t="s">
        <v>14</v>
      </c>
      <c r="B11" s="5">
        <v>6.3121999999999971</v>
      </c>
    </row>
    <row r="12" spans="1:2" x14ac:dyDescent="0.3">
      <c r="A12" s="5" t="s">
        <v>15</v>
      </c>
      <c r="B12" s="5">
        <v>43.6569</v>
      </c>
    </row>
    <row r="13" spans="1:2" x14ac:dyDescent="0.3">
      <c r="A13" s="5" t="s">
        <v>16</v>
      </c>
      <c r="B13" s="5">
        <v>49.969099999999997</v>
      </c>
    </row>
    <row r="14" spans="1:2" x14ac:dyDescent="0.3">
      <c r="A14" s="5" t="s">
        <v>17</v>
      </c>
      <c r="B14" s="5">
        <v>11580.032900000002</v>
      </c>
    </row>
    <row r="15" spans="1:2" x14ac:dyDescent="0.3">
      <c r="A15" s="5" t="s">
        <v>18</v>
      </c>
      <c r="B15" s="5">
        <v>247</v>
      </c>
    </row>
    <row r="16" spans="1:2" x14ac:dyDescent="0.3">
      <c r="A16" s="5" t="s">
        <v>19</v>
      </c>
      <c r="B16" s="5">
        <v>49.969099999999997</v>
      </c>
    </row>
    <row r="17" spans="1:2" x14ac:dyDescent="0.3">
      <c r="A17" s="5" t="s">
        <v>20</v>
      </c>
      <c r="B17" s="5">
        <v>43.6569</v>
      </c>
    </row>
    <row r="18" spans="1:2" ht="15" thickBot="1" x14ac:dyDescent="0.35">
      <c r="A18" s="6" t="s">
        <v>21</v>
      </c>
      <c r="B18" s="6">
        <v>0.19706415562461554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48"/>
  <sheetViews>
    <sheetView workbookViewId="0">
      <selection activeCell="C32" sqref="C32"/>
    </sheetView>
  </sheetViews>
  <sheetFormatPr defaultRowHeight="14.4" x14ac:dyDescent="0.3"/>
  <cols>
    <col min="1" max="1" width="20.6640625" customWidth="1"/>
    <col min="2" max="2" width="18.77734375" style="1" customWidth="1"/>
    <col min="3" max="3" width="18.5546875" customWidth="1"/>
    <col min="4" max="4" width="14.109375" customWidth="1"/>
    <col min="5" max="5" width="13.109375" customWidth="1"/>
  </cols>
  <sheetData>
    <row r="1" spans="1:5" x14ac:dyDescent="0.3">
      <c r="A1" s="8" t="s">
        <v>27</v>
      </c>
      <c r="B1" s="11" t="s">
        <v>28</v>
      </c>
      <c r="C1" s="8" t="s">
        <v>29</v>
      </c>
      <c r="D1" s="8" t="s">
        <v>30</v>
      </c>
      <c r="E1" s="8" t="s">
        <v>31</v>
      </c>
    </row>
    <row r="2" spans="1:5" x14ac:dyDescent="0.3">
      <c r="A2" s="3">
        <v>43464</v>
      </c>
      <c r="B2" s="1">
        <v>48.935099999999998</v>
      </c>
      <c r="C2">
        <f>SLOPE(A2:A248,B2:B248)</f>
        <v>48.208018931988526</v>
      </c>
      <c r="D2" s="10">
        <f>INTERCEPT(A2:A248,B2:B248)</f>
        <v>41029.107509003035</v>
      </c>
      <c r="E2" s="9">
        <v>44.381300000000003</v>
      </c>
    </row>
    <row r="3" spans="1:5" x14ac:dyDescent="0.3">
      <c r="A3" s="3">
        <v>43463</v>
      </c>
      <c r="B3" s="1">
        <v>49.019799999999996</v>
      </c>
    </row>
    <row r="4" spans="1:5" x14ac:dyDescent="0.3">
      <c r="A4" s="3">
        <v>43462</v>
      </c>
      <c r="B4" s="1">
        <v>48.585299999999997</v>
      </c>
    </row>
    <row r="5" spans="1:5" x14ac:dyDescent="0.3">
      <c r="A5" s="3">
        <v>43461</v>
      </c>
      <c r="B5" s="1">
        <v>48.606299999999997</v>
      </c>
    </row>
    <row r="6" spans="1:5" x14ac:dyDescent="0.3">
      <c r="A6" s="3">
        <v>43460</v>
      </c>
      <c r="B6" s="1">
        <v>48.492600000000003</v>
      </c>
    </row>
    <row r="7" spans="1:5" x14ac:dyDescent="0.3">
      <c r="A7" s="3">
        <v>43459</v>
      </c>
      <c r="B7" s="1">
        <v>48.343400000000003</v>
      </c>
    </row>
    <row r="8" spans="1:5" x14ac:dyDescent="0.3">
      <c r="A8" s="3">
        <v>43456</v>
      </c>
      <c r="B8" s="1">
        <v>48.340400000000002</v>
      </c>
    </row>
    <row r="9" spans="1:5" x14ac:dyDescent="0.3">
      <c r="A9" s="3">
        <v>43455</v>
      </c>
      <c r="B9" s="1">
        <v>47.914299999999997</v>
      </c>
    </row>
    <row r="10" spans="1:5" x14ac:dyDescent="0.3">
      <c r="A10" s="3">
        <v>43454</v>
      </c>
      <c r="B10" s="1">
        <v>48.320700000000002</v>
      </c>
    </row>
    <row r="11" spans="1:5" x14ac:dyDescent="0.3">
      <c r="A11" s="3">
        <v>43453</v>
      </c>
      <c r="B11" s="1">
        <v>48.05</v>
      </c>
    </row>
    <row r="12" spans="1:5" x14ac:dyDescent="0.3">
      <c r="A12" s="3">
        <v>43452</v>
      </c>
      <c r="B12" s="1">
        <v>47.793799999999997</v>
      </c>
    </row>
    <row r="13" spans="1:5" x14ac:dyDescent="0.3">
      <c r="A13" s="3">
        <v>43449</v>
      </c>
      <c r="B13" s="1">
        <v>47.6462</v>
      </c>
    </row>
    <row r="14" spans="1:5" x14ac:dyDescent="0.3">
      <c r="A14" s="3">
        <v>43448</v>
      </c>
      <c r="B14" s="1">
        <v>47.962000000000003</v>
      </c>
    </row>
    <row r="15" spans="1:5" x14ac:dyDescent="0.3">
      <c r="A15" s="3">
        <v>43447</v>
      </c>
      <c r="B15" s="1">
        <v>47.870699999999999</v>
      </c>
    </row>
    <row r="16" spans="1:5" x14ac:dyDescent="0.3">
      <c r="A16" s="3">
        <v>43446</v>
      </c>
      <c r="B16" s="1">
        <v>47.881599999999999</v>
      </c>
    </row>
    <row r="17" spans="1:2" x14ac:dyDescent="0.3">
      <c r="A17" s="3">
        <v>43445</v>
      </c>
      <c r="B17" s="1">
        <v>47.806600000000003</v>
      </c>
    </row>
    <row r="18" spans="1:2" x14ac:dyDescent="0.3">
      <c r="A18" s="3">
        <v>43442</v>
      </c>
      <c r="B18" s="1">
        <v>48.318199999999997</v>
      </c>
    </row>
    <row r="19" spans="1:2" x14ac:dyDescent="0.3">
      <c r="A19" s="3">
        <v>43441</v>
      </c>
      <c r="B19" s="1">
        <v>48.224699999999999</v>
      </c>
    </row>
    <row r="20" spans="1:2" x14ac:dyDescent="0.3">
      <c r="A20" s="3">
        <v>43440</v>
      </c>
      <c r="B20" s="1">
        <v>48.741599999999998</v>
      </c>
    </row>
    <row r="21" spans="1:2" x14ac:dyDescent="0.3">
      <c r="A21" s="3">
        <v>43439</v>
      </c>
      <c r="B21" s="1">
        <v>49.0244</v>
      </c>
    </row>
    <row r="22" spans="1:2" x14ac:dyDescent="0.3">
      <c r="A22" s="3">
        <v>43438</v>
      </c>
      <c r="B22" s="1">
        <v>48.950099999999999</v>
      </c>
    </row>
    <row r="23" spans="1:2" x14ac:dyDescent="0.3">
      <c r="A23" s="3">
        <v>43435</v>
      </c>
      <c r="B23" s="1">
        <v>48.642600000000002</v>
      </c>
    </row>
    <row r="24" spans="1:2" x14ac:dyDescent="0.3">
      <c r="A24" s="3">
        <v>43434</v>
      </c>
      <c r="B24" s="1">
        <v>48.849499999999999</v>
      </c>
    </row>
    <row r="25" spans="1:2" x14ac:dyDescent="0.3">
      <c r="A25" s="3">
        <v>43433</v>
      </c>
      <c r="B25" s="1">
        <v>48.393500000000003</v>
      </c>
    </row>
    <row r="26" spans="1:2" x14ac:dyDescent="0.3">
      <c r="A26" s="3">
        <v>43432</v>
      </c>
      <c r="B26" s="1">
        <v>48.295299999999997</v>
      </c>
    </row>
    <row r="27" spans="1:2" x14ac:dyDescent="0.3">
      <c r="A27" s="3">
        <v>43431</v>
      </c>
      <c r="B27" s="1">
        <v>48.330800000000004</v>
      </c>
    </row>
    <row r="28" spans="1:2" x14ac:dyDescent="0.3">
      <c r="A28" s="3">
        <v>43428</v>
      </c>
      <c r="B28" s="1">
        <v>47.594999999999999</v>
      </c>
    </row>
    <row r="29" spans="1:2" x14ac:dyDescent="0.3">
      <c r="A29" s="3">
        <v>43427</v>
      </c>
      <c r="B29" s="1">
        <v>47.499299999999998</v>
      </c>
    </row>
    <row r="30" spans="1:2" x14ac:dyDescent="0.3">
      <c r="A30" s="3">
        <v>43426</v>
      </c>
      <c r="B30" s="1">
        <v>47.753300000000003</v>
      </c>
    </row>
    <row r="31" spans="1:2" x14ac:dyDescent="0.3">
      <c r="A31" s="3">
        <v>43425</v>
      </c>
      <c r="B31" s="1">
        <v>47.872</v>
      </c>
    </row>
    <row r="32" spans="1:2" x14ac:dyDescent="0.3">
      <c r="A32" s="3">
        <v>43424</v>
      </c>
      <c r="B32" s="1">
        <v>48.3245</v>
      </c>
    </row>
    <row r="33" spans="1:2" x14ac:dyDescent="0.3">
      <c r="A33" s="3">
        <v>43421</v>
      </c>
      <c r="B33" s="1">
        <v>48.042999999999999</v>
      </c>
    </row>
    <row r="34" spans="1:2" x14ac:dyDescent="0.3">
      <c r="A34" s="3">
        <v>43420</v>
      </c>
      <c r="B34" s="1">
        <v>48.589599999999997</v>
      </c>
    </row>
    <row r="35" spans="1:2" x14ac:dyDescent="0.3">
      <c r="A35" s="3">
        <v>43419</v>
      </c>
      <c r="B35" s="1">
        <v>48.9786</v>
      </c>
    </row>
    <row r="36" spans="1:2" x14ac:dyDescent="0.3">
      <c r="A36" s="3">
        <v>43418</v>
      </c>
      <c r="B36" s="1">
        <v>48.804900000000004</v>
      </c>
    </row>
    <row r="37" spans="1:2" x14ac:dyDescent="0.3">
      <c r="A37" s="3">
        <v>43417</v>
      </c>
      <c r="B37" s="1">
        <v>48.569899999999997</v>
      </c>
    </row>
    <row r="38" spans="1:2" x14ac:dyDescent="0.3">
      <c r="A38" s="3">
        <v>43414</v>
      </c>
      <c r="B38" s="1">
        <v>48.419199999999996</v>
      </c>
    </row>
    <row r="39" spans="1:2" x14ac:dyDescent="0.3">
      <c r="A39" s="3">
        <v>43413</v>
      </c>
      <c r="B39" s="1">
        <v>48.277700000000003</v>
      </c>
    </row>
    <row r="40" spans="1:2" x14ac:dyDescent="0.3">
      <c r="A40" s="3">
        <v>43412</v>
      </c>
      <c r="B40" s="1">
        <v>48.002499999999998</v>
      </c>
    </row>
    <row r="41" spans="1:2" x14ac:dyDescent="0.3">
      <c r="A41" s="3">
        <v>43411</v>
      </c>
      <c r="B41" s="1">
        <v>47.678600000000003</v>
      </c>
    </row>
    <row r="42" spans="1:2" x14ac:dyDescent="0.3">
      <c r="A42" s="3">
        <v>43407</v>
      </c>
      <c r="B42" s="1">
        <v>47.479799999999997</v>
      </c>
    </row>
    <row r="43" spans="1:2" x14ac:dyDescent="0.3">
      <c r="A43" s="3">
        <v>43406</v>
      </c>
      <c r="B43" s="1">
        <v>46.960700000000003</v>
      </c>
    </row>
    <row r="44" spans="1:2" x14ac:dyDescent="0.3">
      <c r="A44" s="3">
        <v>43405</v>
      </c>
      <c r="B44" s="1">
        <v>46.474899999999998</v>
      </c>
    </row>
    <row r="45" spans="1:2" x14ac:dyDescent="0.3">
      <c r="A45" s="3">
        <v>43404</v>
      </c>
      <c r="B45" s="1">
        <v>46.666800000000002</v>
      </c>
    </row>
    <row r="46" spans="1:2" x14ac:dyDescent="0.3">
      <c r="A46" s="3">
        <v>43403</v>
      </c>
      <c r="B46" s="1">
        <v>46.720599999999997</v>
      </c>
    </row>
    <row r="47" spans="1:2" x14ac:dyDescent="0.3">
      <c r="A47" s="3">
        <v>43400</v>
      </c>
      <c r="B47" s="1">
        <v>46.134500000000003</v>
      </c>
    </row>
    <row r="48" spans="1:2" x14ac:dyDescent="0.3">
      <c r="A48" s="3">
        <v>43399</v>
      </c>
      <c r="B48" s="1">
        <v>46.470399999999998</v>
      </c>
    </row>
    <row r="49" spans="1:2" x14ac:dyDescent="0.3">
      <c r="A49" s="3">
        <v>43398</v>
      </c>
      <c r="B49" s="1">
        <v>46.479100000000003</v>
      </c>
    </row>
    <row r="50" spans="1:2" x14ac:dyDescent="0.3">
      <c r="A50" s="3">
        <v>43397</v>
      </c>
      <c r="B50" s="1">
        <v>46.252600000000001</v>
      </c>
    </row>
    <row r="51" spans="1:2" x14ac:dyDescent="0.3">
      <c r="A51" s="3">
        <v>43396</v>
      </c>
      <c r="B51" s="1">
        <v>46.400300000000001</v>
      </c>
    </row>
    <row r="52" spans="1:2" x14ac:dyDescent="0.3">
      <c r="A52" s="3">
        <v>43393</v>
      </c>
      <c r="B52" s="1">
        <v>46.787199999999999</v>
      </c>
    </row>
    <row r="53" spans="1:2" x14ac:dyDescent="0.3">
      <c r="A53" s="3">
        <v>43392</v>
      </c>
      <c r="B53" s="1">
        <v>46.847900000000003</v>
      </c>
    </row>
    <row r="54" spans="1:2" x14ac:dyDescent="0.3">
      <c r="A54" s="3">
        <v>43391</v>
      </c>
      <c r="B54" s="1">
        <v>46.7759</v>
      </c>
    </row>
    <row r="55" spans="1:2" x14ac:dyDescent="0.3">
      <c r="A55" s="3">
        <v>43390</v>
      </c>
      <c r="B55" s="1">
        <v>46.710099999999997</v>
      </c>
    </row>
    <row r="56" spans="1:2" x14ac:dyDescent="0.3">
      <c r="A56" s="3">
        <v>43389</v>
      </c>
      <c r="B56" s="1">
        <v>46.867199999999997</v>
      </c>
    </row>
    <row r="57" spans="1:2" x14ac:dyDescent="0.3">
      <c r="A57" s="3">
        <v>43386</v>
      </c>
      <c r="B57" s="1">
        <v>46.967700000000001</v>
      </c>
    </row>
    <row r="58" spans="1:2" x14ac:dyDescent="0.3">
      <c r="A58" s="3">
        <v>43385</v>
      </c>
      <c r="B58" s="1">
        <v>47.3352</v>
      </c>
    </row>
    <row r="59" spans="1:2" x14ac:dyDescent="0.3">
      <c r="A59" s="3">
        <v>43384</v>
      </c>
      <c r="B59" s="1">
        <v>47.009900000000002</v>
      </c>
    </row>
    <row r="60" spans="1:2" x14ac:dyDescent="0.3">
      <c r="A60" s="3">
        <v>43383</v>
      </c>
      <c r="B60" s="1">
        <v>46.953699999999998</v>
      </c>
    </row>
    <row r="61" spans="1:2" x14ac:dyDescent="0.3">
      <c r="A61" s="3">
        <v>43382</v>
      </c>
      <c r="B61" s="1">
        <v>47.186</v>
      </c>
    </row>
    <row r="62" spans="1:2" x14ac:dyDescent="0.3">
      <c r="A62" s="3">
        <v>43379</v>
      </c>
      <c r="B62" s="1">
        <v>47.052</v>
      </c>
    </row>
    <row r="63" spans="1:2" x14ac:dyDescent="0.3">
      <c r="A63" s="3">
        <v>43378</v>
      </c>
      <c r="B63" s="1">
        <v>46.838000000000001</v>
      </c>
    </row>
    <row r="64" spans="1:2" x14ac:dyDescent="0.3">
      <c r="A64" s="3">
        <v>43377</v>
      </c>
      <c r="B64" s="1">
        <v>46.8504</v>
      </c>
    </row>
    <row r="65" spans="1:2" x14ac:dyDescent="0.3">
      <c r="A65" s="3">
        <v>43376</v>
      </c>
      <c r="B65" s="1">
        <v>46.842500000000001</v>
      </c>
    </row>
    <row r="66" spans="1:2" x14ac:dyDescent="0.3">
      <c r="A66" s="3">
        <v>43375</v>
      </c>
      <c r="B66" s="1">
        <v>47.318600000000004</v>
      </c>
    </row>
    <row r="67" spans="1:2" x14ac:dyDescent="0.3">
      <c r="A67" s="3">
        <v>43372</v>
      </c>
      <c r="B67" s="1">
        <v>47.349899999999998</v>
      </c>
    </row>
    <row r="68" spans="1:2" x14ac:dyDescent="0.3">
      <c r="A68" s="3">
        <v>43371</v>
      </c>
      <c r="B68" s="1">
        <v>47.612200000000001</v>
      </c>
    </row>
    <row r="69" spans="1:2" x14ac:dyDescent="0.3">
      <c r="A69" s="3">
        <v>43370</v>
      </c>
      <c r="B69" s="1">
        <v>47.734099999999998</v>
      </c>
    </row>
    <row r="70" spans="1:2" x14ac:dyDescent="0.3">
      <c r="A70" s="3">
        <v>43369</v>
      </c>
      <c r="B70" s="1">
        <v>47.67</v>
      </c>
    </row>
    <row r="71" spans="1:2" x14ac:dyDescent="0.3">
      <c r="A71" s="3">
        <v>43368</v>
      </c>
      <c r="B71" s="1">
        <v>48.137599999999999</v>
      </c>
    </row>
    <row r="72" spans="1:2" x14ac:dyDescent="0.3">
      <c r="A72" s="3">
        <v>43365</v>
      </c>
      <c r="B72" s="1">
        <v>48.362299999999998</v>
      </c>
    </row>
    <row r="73" spans="1:2" x14ac:dyDescent="0.3">
      <c r="A73" s="3">
        <v>43364</v>
      </c>
      <c r="B73" s="1">
        <v>48.312199999999997</v>
      </c>
    </row>
    <row r="74" spans="1:2" x14ac:dyDescent="0.3">
      <c r="A74" s="3">
        <v>43363</v>
      </c>
      <c r="B74" s="1">
        <v>48.575400000000002</v>
      </c>
    </row>
    <row r="75" spans="1:2" x14ac:dyDescent="0.3">
      <c r="A75" s="3">
        <v>43362</v>
      </c>
      <c r="B75" s="1">
        <v>48.828800000000001</v>
      </c>
    </row>
    <row r="76" spans="1:2" x14ac:dyDescent="0.3">
      <c r="A76" s="3">
        <v>43361</v>
      </c>
      <c r="B76" s="1">
        <v>48.8964</v>
      </c>
    </row>
    <row r="77" spans="1:2" x14ac:dyDescent="0.3">
      <c r="A77" s="3">
        <v>43358</v>
      </c>
      <c r="B77" s="1">
        <v>49.2181</v>
      </c>
    </row>
    <row r="78" spans="1:2" x14ac:dyDescent="0.3">
      <c r="A78" s="3">
        <v>43357</v>
      </c>
      <c r="B78" s="1">
        <v>49.295099999999998</v>
      </c>
    </row>
    <row r="79" spans="1:2" x14ac:dyDescent="0.3">
      <c r="A79" s="3">
        <v>43356</v>
      </c>
      <c r="B79" s="1">
        <v>49.556699999999999</v>
      </c>
    </row>
    <row r="80" spans="1:2" x14ac:dyDescent="0.3">
      <c r="A80" s="3">
        <v>43355</v>
      </c>
      <c r="B80" s="1">
        <v>49.835799999999999</v>
      </c>
    </row>
    <row r="81" spans="1:2" x14ac:dyDescent="0.3">
      <c r="A81" s="3">
        <v>43354</v>
      </c>
      <c r="B81" s="1">
        <v>49.6905</v>
      </c>
    </row>
    <row r="82" spans="1:2" x14ac:dyDescent="0.3">
      <c r="A82" s="3">
        <v>43351</v>
      </c>
      <c r="B82" s="1">
        <v>49.403799999999997</v>
      </c>
    </row>
    <row r="83" spans="1:2" x14ac:dyDescent="0.3">
      <c r="A83" s="3">
        <v>43350</v>
      </c>
      <c r="B83" s="1">
        <v>49.078899999999997</v>
      </c>
    </row>
    <row r="84" spans="1:2" x14ac:dyDescent="0.3">
      <c r="A84" s="3">
        <v>43349</v>
      </c>
      <c r="B84" s="1">
        <v>49.053600000000003</v>
      </c>
    </row>
    <row r="85" spans="1:2" x14ac:dyDescent="0.3">
      <c r="A85" s="3">
        <v>43348</v>
      </c>
      <c r="B85" s="1">
        <v>48.924900000000001</v>
      </c>
    </row>
    <row r="86" spans="1:2" x14ac:dyDescent="0.3">
      <c r="A86" s="3">
        <v>43347</v>
      </c>
      <c r="B86" s="1">
        <v>48.843600000000002</v>
      </c>
    </row>
    <row r="87" spans="1:2" x14ac:dyDescent="0.3">
      <c r="A87" s="3">
        <v>43344</v>
      </c>
      <c r="B87" s="1">
        <v>49.325600000000001</v>
      </c>
    </row>
    <row r="88" spans="1:2" x14ac:dyDescent="0.3">
      <c r="A88" s="3">
        <v>43343</v>
      </c>
      <c r="B88" s="1">
        <v>49.563800000000001</v>
      </c>
    </row>
    <row r="89" spans="1:2" x14ac:dyDescent="0.3">
      <c r="A89" s="3">
        <v>43342</v>
      </c>
      <c r="B89" s="1">
        <v>49.820900000000002</v>
      </c>
    </row>
    <row r="90" spans="1:2" x14ac:dyDescent="0.3">
      <c r="A90" s="3">
        <v>43341</v>
      </c>
      <c r="B90" s="1">
        <v>49.505499999999998</v>
      </c>
    </row>
    <row r="91" spans="1:2" x14ac:dyDescent="0.3">
      <c r="A91" s="3">
        <v>43340</v>
      </c>
      <c r="B91" s="1">
        <v>49.300400000000003</v>
      </c>
    </row>
    <row r="92" spans="1:2" x14ac:dyDescent="0.3">
      <c r="A92" s="3">
        <v>43337</v>
      </c>
      <c r="B92" s="1">
        <v>49.345100000000002</v>
      </c>
    </row>
    <row r="93" spans="1:2" x14ac:dyDescent="0.3">
      <c r="A93" s="3">
        <v>43336</v>
      </c>
      <c r="B93" s="1">
        <v>49.969099999999997</v>
      </c>
    </row>
    <row r="94" spans="1:2" x14ac:dyDescent="0.3">
      <c r="A94" s="3">
        <v>43335</v>
      </c>
      <c r="B94" s="1">
        <v>49.616799999999998</v>
      </c>
    </row>
    <row r="95" spans="1:2" x14ac:dyDescent="0.3">
      <c r="A95" s="3">
        <v>43334</v>
      </c>
      <c r="B95" s="1">
        <v>49.4298</v>
      </c>
    </row>
    <row r="96" spans="1:2" x14ac:dyDescent="0.3">
      <c r="A96" s="3">
        <v>43333</v>
      </c>
      <c r="B96" s="1">
        <v>49.122500000000002</v>
      </c>
    </row>
    <row r="97" spans="1:2" x14ac:dyDescent="0.3">
      <c r="A97" s="3">
        <v>43330</v>
      </c>
      <c r="B97" s="1">
        <v>48.712299999999999</v>
      </c>
    </row>
    <row r="98" spans="1:2" x14ac:dyDescent="0.3">
      <c r="A98" s="3">
        <v>43329</v>
      </c>
      <c r="B98" s="1">
        <v>48.637999999999998</v>
      </c>
    </row>
    <row r="99" spans="1:2" x14ac:dyDescent="0.3">
      <c r="A99" s="3">
        <v>43328</v>
      </c>
      <c r="B99" s="1">
        <v>47.984099999999998</v>
      </c>
    </row>
    <row r="100" spans="1:2" x14ac:dyDescent="0.3">
      <c r="A100" s="3">
        <v>43327</v>
      </c>
      <c r="B100" s="1">
        <v>48.496400000000001</v>
      </c>
    </row>
    <row r="101" spans="1:2" x14ac:dyDescent="0.3">
      <c r="A101" s="3">
        <v>43326</v>
      </c>
      <c r="B101" s="1">
        <v>49.639299999999999</v>
      </c>
    </row>
    <row r="102" spans="1:2" x14ac:dyDescent="0.3">
      <c r="A102" s="3">
        <v>43323</v>
      </c>
      <c r="B102" s="1">
        <v>48.808999999999997</v>
      </c>
    </row>
    <row r="103" spans="1:2" x14ac:dyDescent="0.3">
      <c r="A103" s="3">
        <v>43322</v>
      </c>
      <c r="B103" s="1">
        <v>49.164000000000001</v>
      </c>
    </row>
    <row r="104" spans="1:2" x14ac:dyDescent="0.3">
      <c r="A104" s="3">
        <v>43321</v>
      </c>
      <c r="B104" s="1">
        <v>47.155700000000003</v>
      </c>
    </row>
    <row r="105" spans="1:2" x14ac:dyDescent="0.3">
      <c r="A105" s="3">
        <v>43320</v>
      </c>
      <c r="B105" s="1">
        <v>47.218400000000003</v>
      </c>
    </row>
    <row r="106" spans="1:2" x14ac:dyDescent="0.3">
      <c r="A106" s="3">
        <v>43319</v>
      </c>
      <c r="B106" s="1">
        <v>46.956400000000002</v>
      </c>
    </row>
    <row r="107" spans="1:2" x14ac:dyDescent="0.3">
      <c r="A107" s="3">
        <v>43316</v>
      </c>
      <c r="B107" s="1">
        <v>46.709200000000003</v>
      </c>
    </row>
    <row r="108" spans="1:2" x14ac:dyDescent="0.3">
      <c r="A108" s="3">
        <v>43315</v>
      </c>
      <c r="B108" s="1">
        <v>46.569000000000003</v>
      </c>
    </row>
    <row r="109" spans="1:2" x14ac:dyDescent="0.3">
      <c r="A109" s="3">
        <v>43314</v>
      </c>
      <c r="B109" s="1">
        <v>46.331200000000003</v>
      </c>
    </row>
    <row r="110" spans="1:2" x14ac:dyDescent="0.3">
      <c r="A110" s="3">
        <v>43313</v>
      </c>
      <c r="B110" s="1">
        <v>46.2759</v>
      </c>
    </row>
    <row r="111" spans="1:2" x14ac:dyDescent="0.3">
      <c r="A111" s="3">
        <v>43312</v>
      </c>
      <c r="B111" s="1">
        <v>46.451300000000003</v>
      </c>
    </row>
    <row r="112" spans="1:2" x14ac:dyDescent="0.3">
      <c r="A112" s="3">
        <v>43309</v>
      </c>
      <c r="B112" s="1">
        <v>46.454900000000002</v>
      </c>
    </row>
    <row r="113" spans="1:2" x14ac:dyDescent="0.3">
      <c r="A113" s="3">
        <v>43308</v>
      </c>
      <c r="B113" s="1">
        <v>46.763399999999997</v>
      </c>
    </row>
    <row r="114" spans="1:2" x14ac:dyDescent="0.3">
      <c r="A114" s="3">
        <v>43307</v>
      </c>
      <c r="B114" s="1">
        <v>46.7639</v>
      </c>
    </row>
    <row r="115" spans="1:2" x14ac:dyDescent="0.3">
      <c r="A115" s="3">
        <v>43306</v>
      </c>
      <c r="B115" s="1">
        <v>46.4313</v>
      </c>
    </row>
    <row r="116" spans="1:2" x14ac:dyDescent="0.3">
      <c r="A116" s="3">
        <v>43305</v>
      </c>
      <c r="B116" s="1">
        <v>46.853299999999997</v>
      </c>
    </row>
    <row r="117" spans="1:2" x14ac:dyDescent="0.3">
      <c r="A117" s="3">
        <v>43302</v>
      </c>
      <c r="B117" s="1">
        <v>46.7849</v>
      </c>
    </row>
    <row r="118" spans="1:2" x14ac:dyDescent="0.3">
      <c r="A118" s="3">
        <v>43301</v>
      </c>
      <c r="B118" s="1">
        <v>46.582799999999999</v>
      </c>
    </row>
    <row r="119" spans="1:2" x14ac:dyDescent="0.3">
      <c r="A119" s="3">
        <v>43300</v>
      </c>
      <c r="B119" s="1">
        <v>46.213099999999997</v>
      </c>
    </row>
    <row r="120" spans="1:2" x14ac:dyDescent="0.3">
      <c r="A120" s="3">
        <v>43299</v>
      </c>
      <c r="B120" s="1">
        <v>46.345599999999997</v>
      </c>
    </row>
    <row r="121" spans="1:2" x14ac:dyDescent="0.3">
      <c r="A121" s="3">
        <v>43298</v>
      </c>
      <c r="B121" s="1">
        <v>46.2684</v>
      </c>
    </row>
    <row r="122" spans="1:2" x14ac:dyDescent="0.3">
      <c r="A122" s="3">
        <v>43295</v>
      </c>
      <c r="B122" s="1">
        <v>46.003700000000002</v>
      </c>
    </row>
    <row r="123" spans="1:2" x14ac:dyDescent="0.3">
      <c r="A123" s="3">
        <v>43294</v>
      </c>
      <c r="B123" s="1">
        <v>45.939300000000003</v>
      </c>
    </row>
    <row r="124" spans="1:2" x14ac:dyDescent="0.3">
      <c r="A124" s="3">
        <v>43293</v>
      </c>
      <c r="B124" s="1">
        <v>46.014600000000002</v>
      </c>
    </row>
    <row r="125" spans="1:2" x14ac:dyDescent="0.3">
      <c r="A125" s="3">
        <v>43292</v>
      </c>
      <c r="B125" s="1">
        <v>46.570900000000002</v>
      </c>
    </row>
    <row r="126" spans="1:2" x14ac:dyDescent="0.3">
      <c r="A126" s="3">
        <v>43291</v>
      </c>
      <c r="B126" s="1">
        <v>46.974499999999999</v>
      </c>
    </row>
    <row r="127" spans="1:2" x14ac:dyDescent="0.3">
      <c r="A127" s="3">
        <v>43288</v>
      </c>
      <c r="B127" s="1">
        <v>46.754199999999997</v>
      </c>
    </row>
    <row r="128" spans="1:2" x14ac:dyDescent="0.3">
      <c r="A128" s="3">
        <v>43287</v>
      </c>
      <c r="B128" s="1">
        <v>46.717799999999997</v>
      </c>
    </row>
    <row r="129" spans="1:2" x14ac:dyDescent="0.3">
      <c r="A129" s="3">
        <v>43286</v>
      </c>
      <c r="B129" s="1">
        <v>46.692900000000002</v>
      </c>
    </row>
    <row r="130" spans="1:2" x14ac:dyDescent="0.3">
      <c r="A130" s="3">
        <v>43285</v>
      </c>
      <c r="B130" s="1">
        <v>46.700200000000002</v>
      </c>
    </row>
    <row r="131" spans="1:2" x14ac:dyDescent="0.3">
      <c r="A131" s="3">
        <v>43284</v>
      </c>
      <c r="B131" s="1">
        <v>46.552700000000002</v>
      </c>
    </row>
    <row r="132" spans="1:2" x14ac:dyDescent="0.3">
      <c r="A132" s="3">
        <v>43281</v>
      </c>
      <c r="B132" s="1">
        <v>46.358199999999997</v>
      </c>
    </row>
    <row r="133" spans="1:2" x14ac:dyDescent="0.3">
      <c r="A133" s="3">
        <v>43280</v>
      </c>
      <c r="B133" s="1">
        <v>46.4176</v>
      </c>
    </row>
    <row r="134" spans="1:2" x14ac:dyDescent="0.3">
      <c r="A134" s="3">
        <v>43279</v>
      </c>
      <c r="B134" s="1">
        <v>46.537500000000001</v>
      </c>
    </row>
    <row r="135" spans="1:2" x14ac:dyDescent="0.3">
      <c r="A135" s="3">
        <v>43278</v>
      </c>
      <c r="B135" s="1">
        <v>46.490299999999998</v>
      </c>
    </row>
    <row r="136" spans="1:2" x14ac:dyDescent="0.3">
      <c r="A136" s="3">
        <v>43277</v>
      </c>
      <c r="B136" s="1">
        <v>46.796799999999998</v>
      </c>
    </row>
    <row r="137" spans="1:2" x14ac:dyDescent="0.3">
      <c r="A137" s="3">
        <v>43274</v>
      </c>
      <c r="B137" s="1">
        <v>46.911099999999998</v>
      </c>
    </row>
    <row r="138" spans="1:2" x14ac:dyDescent="0.3">
      <c r="A138" s="3">
        <v>43273</v>
      </c>
      <c r="B138" s="1">
        <v>46.9985</v>
      </c>
    </row>
    <row r="139" spans="1:2" x14ac:dyDescent="0.3">
      <c r="A139" s="3">
        <v>43272</v>
      </c>
      <c r="B139" s="1">
        <v>46.994199999999999</v>
      </c>
    </row>
    <row r="140" spans="1:2" x14ac:dyDescent="0.3">
      <c r="A140" s="3">
        <v>43271</v>
      </c>
      <c r="B140" s="1">
        <v>47.167099999999998</v>
      </c>
    </row>
    <row r="141" spans="1:2" x14ac:dyDescent="0.3">
      <c r="A141" s="3">
        <v>43270</v>
      </c>
      <c r="B141" s="1">
        <v>47.257300000000001</v>
      </c>
    </row>
    <row r="142" spans="1:2" x14ac:dyDescent="0.3">
      <c r="A142" s="3">
        <v>43267</v>
      </c>
      <c r="B142" s="1">
        <v>46.819499999999998</v>
      </c>
    </row>
    <row r="143" spans="1:2" x14ac:dyDescent="0.3">
      <c r="A143" s="3">
        <v>43266</v>
      </c>
      <c r="B143" s="1">
        <v>47.074300000000001</v>
      </c>
    </row>
    <row r="144" spans="1:2" x14ac:dyDescent="0.3">
      <c r="A144" s="3">
        <v>43265</v>
      </c>
      <c r="B144" s="1">
        <v>47.747599999999998</v>
      </c>
    </row>
    <row r="145" spans="1:2" x14ac:dyDescent="0.3">
      <c r="A145" s="3">
        <v>43261</v>
      </c>
      <c r="B145" s="1">
        <v>47.405700000000003</v>
      </c>
    </row>
    <row r="146" spans="1:2" x14ac:dyDescent="0.3">
      <c r="A146" s="3">
        <v>43260</v>
      </c>
      <c r="B146" s="1">
        <v>47.496099999999998</v>
      </c>
    </row>
    <row r="147" spans="1:2" x14ac:dyDescent="0.3">
      <c r="A147" s="3">
        <v>43259</v>
      </c>
      <c r="B147" s="1">
        <v>47.317500000000003</v>
      </c>
    </row>
    <row r="148" spans="1:2" x14ac:dyDescent="0.3">
      <c r="A148" s="3">
        <v>43258</v>
      </c>
      <c r="B148" s="1">
        <v>47.428699999999999</v>
      </c>
    </row>
    <row r="149" spans="1:2" x14ac:dyDescent="0.3">
      <c r="A149" s="3">
        <v>43257</v>
      </c>
      <c r="B149" s="1">
        <v>47.348199999999999</v>
      </c>
    </row>
    <row r="150" spans="1:2" x14ac:dyDescent="0.3">
      <c r="A150" s="3">
        <v>43256</v>
      </c>
      <c r="B150" s="1">
        <v>47.264200000000002</v>
      </c>
    </row>
    <row r="151" spans="1:2" x14ac:dyDescent="0.3">
      <c r="A151" s="3">
        <v>43253</v>
      </c>
      <c r="B151" s="1">
        <v>46.946599999999997</v>
      </c>
    </row>
    <row r="152" spans="1:2" x14ac:dyDescent="0.3">
      <c r="A152" s="3">
        <v>43252</v>
      </c>
      <c r="B152" s="1">
        <v>47.0351</v>
      </c>
    </row>
    <row r="153" spans="1:2" x14ac:dyDescent="0.3">
      <c r="A153" s="3">
        <v>43251</v>
      </c>
      <c r="B153" s="1">
        <v>47.1205</v>
      </c>
    </row>
    <row r="154" spans="1:2" x14ac:dyDescent="0.3">
      <c r="A154" s="3">
        <v>43250</v>
      </c>
      <c r="B154" s="1">
        <v>47.169400000000003</v>
      </c>
    </row>
    <row r="155" spans="1:2" x14ac:dyDescent="0.3">
      <c r="A155" s="3">
        <v>43249</v>
      </c>
      <c r="B155" s="1">
        <v>47.101799999999997</v>
      </c>
    </row>
    <row r="156" spans="1:2" x14ac:dyDescent="0.3">
      <c r="A156" s="3">
        <v>43246</v>
      </c>
      <c r="B156" s="1">
        <v>46.748899999999999</v>
      </c>
    </row>
    <row r="157" spans="1:2" x14ac:dyDescent="0.3">
      <c r="A157" s="3">
        <v>43245</v>
      </c>
      <c r="B157" s="1">
        <v>46.4313</v>
      </c>
    </row>
    <row r="158" spans="1:2" x14ac:dyDescent="0.3">
      <c r="A158" s="3">
        <v>43244</v>
      </c>
      <c r="B158" s="1">
        <v>46.386800000000001</v>
      </c>
    </row>
    <row r="159" spans="1:2" x14ac:dyDescent="0.3">
      <c r="A159" s="3">
        <v>43243</v>
      </c>
      <c r="B159" s="1">
        <v>46.552199999999999</v>
      </c>
    </row>
    <row r="160" spans="1:2" x14ac:dyDescent="0.3">
      <c r="A160" s="3">
        <v>43242</v>
      </c>
      <c r="B160" s="1">
        <v>47.037100000000002</v>
      </c>
    </row>
    <row r="161" spans="1:2" x14ac:dyDescent="0.3">
      <c r="A161" s="3">
        <v>43239</v>
      </c>
      <c r="B161" s="1">
        <v>46.511299999999999</v>
      </c>
    </row>
    <row r="162" spans="1:2" x14ac:dyDescent="0.3">
      <c r="A162" s="3">
        <v>43238</v>
      </c>
      <c r="B162" s="1">
        <v>46.564</v>
      </c>
    </row>
    <row r="163" spans="1:2" x14ac:dyDescent="0.3">
      <c r="A163" s="3">
        <v>43237</v>
      </c>
      <c r="B163" s="1">
        <v>46.658900000000003</v>
      </c>
    </row>
    <row r="164" spans="1:2" x14ac:dyDescent="0.3">
      <c r="A164" s="3">
        <v>43236</v>
      </c>
      <c r="B164" s="1">
        <v>46.5426</v>
      </c>
    </row>
    <row r="165" spans="1:2" x14ac:dyDescent="0.3">
      <c r="A165" s="3">
        <v>43235</v>
      </c>
      <c r="B165" s="1">
        <v>46.635100000000001</v>
      </c>
    </row>
    <row r="166" spans="1:2" x14ac:dyDescent="0.3">
      <c r="A166" s="3">
        <v>43232</v>
      </c>
      <c r="B166" s="1">
        <v>46.597900000000003</v>
      </c>
    </row>
    <row r="167" spans="1:2" x14ac:dyDescent="0.3">
      <c r="A167" s="3">
        <v>43231</v>
      </c>
      <c r="B167" s="1">
        <v>46.754600000000003</v>
      </c>
    </row>
    <row r="168" spans="1:2" x14ac:dyDescent="0.3">
      <c r="A168" s="3">
        <v>43229</v>
      </c>
      <c r="B168" s="1">
        <v>47.084800000000001</v>
      </c>
    </row>
    <row r="169" spans="1:2" x14ac:dyDescent="0.3">
      <c r="A169" s="3">
        <v>43228</v>
      </c>
      <c r="B169" s="1">
        <v>47.136400000000002</v>
      </c>
    </row>
    <row r="170" spans="1:2" x14ac:dyDescent="0.3">
      <c r="A170" s="3">
        <v>43225</v>
      </c>
      <c r="B170" s="1">
        <v>47.552599999999998</v>
      </c>
    </row>
    <row r="171" spans="1:2" x14ac:dyDescent="0.3">
      <c r="A171" s="3">
        <v>43224</v>
      </c>
      <c r="B171" s="1">
        <v>47.779600000000002</v>
      </c>
    </row>
    <row r="172" spans="1:2" x14ac:dyDescent="0.3">
      <c r="A172" s="3">
        <v>43219</v>
      </c>
      <c r="B172" s="1">
        <v>47.026800000000001</v>
      </c>
    </row>
    <row r="173" spans="1:2" x14ac:dyDescent="0.3">
      <c r="A173" s="3">
        <v>43218</v>
      </c>
      <c r="B173" s="1">
        <v>47.3142</v>
      </c>
    </row>
    <row r="174" spans="1:2" x14ac:dyDescent="0.3">
      <c r="A174" s="3">
        <v>43217</v>
      </c>
      <c r="B174" s="1">
        <v>47.384</v>
      </c>
    </row>
    <row r="175" spans="1:2" x14ac:dyDescent="0.3">
      <c r="A175" s="3">
        <v>43216</v>
      </c>
      <c r="B175" s="1">
        <v>46.775199999999998</v>
      </c>
    </row>
    <row r="176" spans="1:2" x14ac:dyDescent="0.3">
      <c r="A176" s="3">
        <v>43215</v>
      </c>
      <c r="B176" s="1">
        <v>46.908099999999997</v>
      </c>
    </row>
    <row r="177" spans="1:2" x14ac:dyDescent="0.3">
      <c r="A177" s="3">
        <v>43214</v>
      </c>
      <c r="B177" s="1">
        <v>47.281500000000001</v>
      </c>
    </row>
    <row r="178" spans="1:2" x14ac:dyDescent="0.3">
      <c r="A178" s="3">
        <v>43211</v>
      </c>
      <c r="B178" s="1">
        <v>47.267200000000003</v>
      </c>
    </row>
    <row r="179" spans="1:2" x14ac:dyDescent="0.3">
      <c r="A179" s="3">
        <v>43210</v>
      </c>
      <c r="B179" s="1">
        <v>47.4512</v>
      </c>
    </row>
    <row r="180" spans="1:2" x14ac:dyDescent="0.3">
      <c r="A180" s="3">
        <v>43209</v>
      </c>
      <c r="B180" s="1">
        <v>47.728900000000003</v>
      </c>
    </row>
    <row r="181" spans="1:2" x14ac:dyDescent="0.3">
      <c r="A181" s="3">
        <v>43208</v>
      </c>
      <c r="B181" s="1">
        <v>47.583399999999997</v>
      </c>
    </row>
    <row r="182" spans="1:2" x14ac:dyDescent="0.3">
      <c r="A182" s="3">
        <v>43207</v>
      </c>
      <c r="B182" s="1">
        <v>48.409799999999997</v>
      </c>
    </row>
    <row r="183" spans="1:2" x14ac:dyDescent="0.3">
      <c r="A183" s="3">
        <v>43204</v>
      </c>
      <c r="B183" s="1">
        <v>47.9101</v>
      </c>
    </row>
    <row r="184" spans="1:2" x14ac:dyDescent="0.3">
      <c r="A184" s="3">
        <v>43203</v>
      </c>
      <c r="B184" s="1">
        <v>48.1569</v>
      </c>
    </row>
    <row r="185" spans="1:2" x14ac:dyDescent="0.3">
      <c r="A185" s="3">
        <v>43202</v>
      </c>
      <c r="B185" s="1">
        <v>49.629300000000001</v>
      </c>
    </row>
    <row r="186" spans="1:2" x14ac:dyDescent="0.3">
      <c r="A186" s="3">
        <v>43201</v>
      </c>
      <c r="B186" s="1">
        <v>48.193199999999997</v>
      </c>
    </row>
    <row r="187" spans="1:2" x14ac:dyDescent="0.3">
      <c r="A187" s="3">
        <v>43200</v>
      </c>
      <c r="B187" s="1">
        <v>44.941800000000001</v>
      </c>
    </row>
    <row r="188" spans="1:2" x14ac:dyDescent="0.3">
      <c r="A188" s="3">
        <v>43197</v>
      </c>
      <c r="B188" s="1">
        <v>44.433199999999999</v>
      </c>
    </row>
    <row r="189" spans="1:2" x14ac:dyDescent="0.3">
      <c r="A189" s="3">
        <v>43196</v>
      </c>
      <c r="B189" s="1">
        <v>44.290199999999999</v>
      </c>
    </row>
    <row r="190" spans="1:2" x14ac:dyDescent="0.3">
      <c r="A190" s="3">
        <v>43195</v>
      </c>
      <c r="B190" s="1">
        <v>44.3401</v>
      </c>
    </row>
    <row r="191" spans="1:2" x14ac:dyDescent="0.3">
      <c r="A191" s="3">
        <v>43194</v>
      </c>
      <c r="B191" s="1">
        <v>44.292400000000001</v>
      </c>
    </row>
    <row r="192" spans="1:2" x14ac:dyDescent="0.3">
      <c r="A192" s="3">
        <v>43193</v>
      </c>
      <c r="B192" s="1">
        <v>44.034999999999997</v>
      </c>
    </row>
    <row r="193" spans="1:2" x14ac:dyDescent="0.3">
      <c r="A193" s="3">
        <v>43190</v>
      </c>
      <c r="B193" s="1">
        <v>44.116900000000001</v>
      </c>
    </row>
    <row r="194" spans="1:2" x14ac:dyDescent="0.3">
      <c r="A194" s="3">
        <v>43189</v>
      </c>
      <c r="B194" s="1">
        <v>44.303899999999999</v>
      </c>
    </row>
    <row r="195" spans="1:2" x14ac:dyDescent="0.3">
      <c r="A195" s="3">
        <v>43188</v>
      </c>
      <c r="B195" s="1">
        <v>44.113799999999998</v>
      </c>
    </row>
    <row r="196" spans="1:2" x14ac:dyDescent="0.3">
      <c r="A196" s="3">
        <v>43187</v>
      </c>
      <c r="B196" s="1">
        <v>44.195999999999998</v>
      </c>
    </row>
    <row r="197" spans="1:2" x14ac:dyDescent="0.3">
      <c r="A197" s="3">
        <v>43186</v>
      </c>
      <c r="B197" s="1">
        <v>44.1096</v>
      </c>
    </row>
    <row r="198" spans="1:2" x14ac:dyDescent="0.3">
      <c r="A198" s="3">
        <v>43183</v>
      </c>
      <c r="B198" s="1">
        <v>44.103900000000003</v>
      </c>
    </row>
    <row r="199" spans="1:2" x14ac:dyDescent="0.3">
      <c r="A199" s="3">
        <v>43182</v>
      </c>
      <c r="B199" s="1">
        <v>44.118499999999997</v>
      </c>
    </row>
    <row r="200" spans="1:2" x14ac:dyDescent="0.3">
      <c r="A200" s="3">
        <v>43181</v>
      </c>
      <c r="B200" s="1">
        <v>44.2485</v>
      </c>
    </row>
    <row r="201" spans="1:2" x14ac:dyDescent="0.3">
      <c r="A201" s="3">
        <v>43180</v>
      </c>
      <c r="B201" s="1">
        <v>44.4373</v>
      </c>
    </row>
    <row r="202" spans="1:2" x14ac:dyDescent="0.3">
      <c r="A202" s="3">
        <v>43179</v>
      </c>
      <c r="B202" s="1">
        <v>44.286299999999997</v>
      </c>
    </row>
    <row r="203" spans="1:2" x14ac:dyDescent="0.3">
      <c r="A203" s="3">
        <v>43176</v>
      </c>
      <c r="B203" s="1">
        <v>44.793700000000001</v>
      </c>
    </row>
    <row r="204" spans="1:2" x14ac:dyDescent="0.3">
      <c r="A204" s="3">
        <v>43175</v>
      </c>
      <c r="B204" s="1">
        <v>44.850999999999999</v>
      </c>
    </row>
    <row r="205" spans="1:2" x14ac:dyDescent="0.3">
      <c r="A205" s="3">
        <v>43174</v>
      </c>
      <c r="B205" s="1">
        <v>44.866500000000002</v>
      </c>
    </row>
    <row r="206" spans="1:2" x14ac:dyDescent="0.3">
      <c r="A206" s="3">
        <v>43173</v>
      </c>
      <c r="B206" s="1">
        <v>44.791499999999999</v>
      </c>
    </row>
    <row r="207" spans="1:2" x14ac:dyDescent="0.3">
      <c r="A207" s="3">
        <v>43172</v>
      </c>
      <c r="B207" s="1">
        <v>44.548099999999998</v>
      </c>
    </row>
    <row r="208" spans="1:2" x14ac:dyDescent="0.3">
      <c r="A208" s="3">
        <v>43167</v>
      </c>
      <c r="B208" s="1">
        <v>44.361699999999999</v>
      </c>
    </row>
    <row r="209" spans="1:2" x14ac:dyDescent="0.3">
      <c r="A209" s="3">
        <v>43166</v>
      </c>
      <c r="B209" s="1">
        <v>43.898000000000003</v>
      </c>
    </row>
    <row r="210" spans="1:2" x14ac:dyDescent="0.3">
      <c r="A210" s="3">
        <v>43165</v>
      </c>
      <c r="B210" s="1">
        <v>44.212499999999999</v>
      </c>
    </row>
    <row r="211" spans="1:2" x14ac:dyDescent="0.3">
      <c r="A211" s="3">
        <v>43162</v>
      </c>
      <c r="B211" s="1">
        <v>44.009099999999997</v>
      </c>
    </row>
    <row r="212" spans="1:2" x14ac:dyDescent="0.3">
      <c r="A212" s="3">
        <v>43161</v>
      </c>
      <c r="B212" s="1">
        <v>43.6569</v>
      </c>
    </row>
    <row r="213" spans="1:2" x14ac:dyDescent="0.3">
      <c r="A213" s="3">
        <v>43160</v>
      </c>
      <c r="B213" s="1">
        <v>43.977499999999999</v>
      </c>
    </row>
    <row r="214" spans="1:2" x14ac:dyDescent="0.3">
      <c r="A214" s="3">
        <v>43159</v>
      </c>
      <c r="B214" s="1">
        <v>43.702300000000001</v>
      </c>
    </row>
    <row r="215" spans="1:2" x14ac:dyDescent="0.3">
      <c r="A215" s="3">
        <v>43158</v>
      </c>
      <c r="B215" s="1">
        <v>44.093600000000002</v>
      </c>
    </row>
    <row r="216" spans="1:2" x14ac:dyDescent="0.3">
      <c r="A216" s="3">
        <v>43154</v>
      </c>
      <c r="B216" s="1">
        <v>44.330199999999998</v>
      </c>
    </row>
    <row r="217" spans="1:2" x14ac:dyDescent="0.3">
      <c r="A217" s="3">
        <v>43153</v>
      </c>
      <c r="B217" s="1">
        <v>44.484499999999997</v>
      </c>
    </row>
    <row r="218" spans="1:2" x14ac:dyDescent="0.3">
      <c r="A218" s="3">
        <v>43152</v>
      </c>
      <c r="B218" s="1">
        <v>44.747</v>
      </c>
    </row>
    <row r="219" spans="1:2" x14ac:dyDescent="0.3">
      <c r="A219" s="3">
        <v>43151</v>
      </c>
      <c r="B219" s="1">
        <v>44.629899999999999</v>
      </c>
    </row>
    <row r="220" spans="1:2" x14ac:dyDescent="0.3">
      <c r="A220" s="3">
        <v>43148</v>
      </c>
      <c r="B220" s="1">
        <v>44.988500000000002</v>
      </c>
    </row>
    <row r="221" spans="1:2" x14ac:dyDescent="0.3">
      <c r="A221" s="3">
        <v>43147</v>
      </c>
      <c r="B221" s="1">
        <v>45.081000000000003</v>
      </c>
    </row>
    <row r="222" spans="1:2" x14ac:dyDescent="0.3">
      <c r="A222" s="3">
        <v>43146</v>
      </c>
      <c r="B222" s="1">
        <v>45.317500000000003</v>
      </c>
    </row>
    <row r="223" spans="1:2" x14ac:dyDescent="0.3">
      <c r="A223" s="3">
        <v>43145</v>
      </c>
      <c r="B223" s="1">
        <v>45.453499999999998</v>
      </c>
    </row>
    <row r="224" spans="1:2" x14ac:dyDescent="0.3">
      <c r="A224" s="3">
        <v>43144</v>
      </c>
      <c r="B224" s="1">
        <v>45.351999999999997</v>
      </c>
    </row>
    <row r="225" spans="1:2" x14ac:dyDescent="0.3">
      <c r="A225" s="3">
        <v>43141</v>
      </c>
      <c r="B225" s="1">
        <v>45.234400000000001</v>
      </c>
    </row>
    <row r="226" spans="1:2" x14ac:dyDescent="0.3">
      <c r="A226" s="3">
        <v>43140</v>
      </c>
      <c r="B226" s="1">
        <v>45.083500000000001</v>
      </c>
    </row>
    <row r="227" spans="1:2" x14ac:dyDescent="0.3">
      <c r="A227" s="3">
        <v>43139</v>
      </c>
      <c r="B227" s="1">
        <v>44.850700000000003</v>
      </c>
    </row>
    <row r="228" spans="1:2" x14ac:dyDescent="0.3">
      <c r="A228" s="3">
        <v>43138</v>
      </c>
      <c r="B228" s="1">
        <v>45.066200000000002</v>
      </c>
    </row>
    <row r="229" spans="1:2" x14ac:dyDescent="0.3">
      <c r="A229" s="3">
        <v>43137</v>
      </c>
      <c r="B229" s="1">
        <v>44.894500000000001</v>
      </c>
    </row>
    <row r="230" spans="1:2" x14ac:dyDescent="0.3">
      <c r="A230" s="3">
        <v>43134</v>
      </c>
      <c r="B230" s="1">
        <v>44.838200000000001</v>
      </c>
    </row>
    <row r="231" spans="1:2" x14ac:dyDescent="0.3">
      <c r="A231" s="3">
        <v>43133</v>
      </c>
      <c r="B231" s="1">
        <v>45.127200000000002</v>
      </c>
    </row>
    <row r="232" spans="1:2" x14ac:dyDescent="0.3">
      <c r="A232" s="3">
        <v>43132</v>
      </c>
      <c r="B232" s="1">
        <v>45.469700000000003</v>
      </c>
    </row>
    <row r="233" spans="1:2" x14ac:dyDescent="0.3">
      <c r="A233" s="3">
        <v>43131</v>
      </c>
      <c r="B233" s="1">
        <v>45.3371</v>
      </c>
    </row>
    <row r="234" spans="1:2" x14ac:dyDescent="0.3">
      <c r="A234" s="3">
        <v>43130</v>
      </c>
      <c r="B234" s="1">
        <v>45.505499999999998</v>
      </c>
    </row>
    <row r="235" spans="1:2" x14ac:dyDescent="0.3">
      <c r="A235" s="3">
        <v>43127</v>
      </c>
      <c r="B235" s="1">
        <v>45.148800000000001</v>
      </c>
    </row>
    <row r="236" spans="1:2" x14ac:dyDescent="0.3">
      <c r="A236" s="3">
        <v>43126</v>
      </c>
      <c r="B236" s="1">
        <v>45.168100000000003</v>
      </c>
    </row>
    <row r="237" spans="1:2" x14ac:dyDescent="0.3">
      <c r="A237" s="3">
        <v>43125</v>
      </c>
      <c r="B237" s="1">
        <v>45.2577</v>
      </c>
    </row>
    <row r="238" spans="1:2" x14ac:dyDescent="0.3">
      <c r="A238" s="3">
        <v>43124</v>
      </c>
      <c r="B238" s="1">
        <v>44.926099999999998</v>
      </c>
    </row>
    <row r="239" spans="1:2" x14ac:dyDescent="0.3">
      <c r="A239" s="3">
        <v>43123</v>
      </c>
      <c r="B239" s="1">
        <v>45.283900000000003</v>
      </c>
    </row>
    <row r="240" spans="1:2" x14ac:dyDescent="0.3">
      <c r="A240" s="3">
        <v>43120</v>
      </c>
      <c r="B240" s="1">
        <v>45.424199999999999</v>
      </c>
    </row>
    <row r="241" spans="1:2" x14ac:dyDescent="0.3">
      <c r="A241" s="3">
        <v>43119</v>
      </c>
      <c r="B241" s="1">
        <v>45.299900000000001</v>
      </c>
    </row>
    <row r="242" spans="1:2" x14ac:dyDescent="0.3">
      <c r="A242" s="3">
        <v>43118</v>
      </c>
      <c r="B242" s="1">
        <v>45.087200000000003</v>
      </c>
    </row>
    <row r="243" spans="1:2" x14ac:dyDescent="0.3">
      <c r="A243" s="3">
        <v>43117</v>
      </c>
      <c r="B243" s="1">
        <v>44.9298</v>
      </c>
    </row>
    <row r="244" spans="1:2" x14ac:dyDescent="0.3">
      <c r="A244" s="3">
        <v>43116</v>
      </c>
      <c r="B244" s="1">
        <v>44.792499999999997</v>
      </c>
    </row>
    <row r="245" spans="1:2" x14ac:dyDescent="0.3">
      <c r="A245" s="3">
        <v>43113</v>
      </c>
      <c r="B245" s="1">
        <v>44.573999999999998</v>
      </c>
    </row>
    <row r="246" spans="1:2" x14ac:dyDescent="0.3">
      <c r="A246" s="3">
        <v>43112</v>
      </c>
      <c r="B246" s="1">
        <v>44.844200000000001</v>
      </c>
    </row>
    <row r="247" spans="1:2" x14ac:dyDescent="0.3">
      <c r="A247" s="3">
        <v>43111</v>
      </c>
      <c r="B247" s="1">
        <v>44.520499999999998</v>
      </c>
    </row>
    <row r="248" spans="1:2" x14ac:dyDescent="0.3">
      <c r="A248" s="3">
        <v>43110</v>
      </c>
      <c r="B248" s="1">
        <v>44.655799999999999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68"/>
  <sheetViews>
    <sheetView topLeftCell="A13" zoomScale="80" workbookViewId="0">
      <selection activeCell="I44" sqref="I44"/>
    </sheetView>
  </sheetViews>
  <sheetFormatPr defaultRowHeight="14.4" x14ac:dyDescent="0.3"/>
  <cols>
    <col min="1" max="1" width="13.6640625" customWidth="1"/>
    <col min="2" max="2" width="17.6640625" customWidth="1"/>
    <col min="3" max="3" width="16.88671875" style="1" customWidth="1"/>
    <col min="4" max="4" width="17.6640625" customWidth="1"/>
    <col min="5" max="5" width="11.5546875" bestFit="1" customWidth="1"/>
  </cols>
  <sheetData>
    <row r="1" spans="1:4" x14ac:dyDescent="0.3">
      <c r="A1" t="s">
        <v>0</v>
      </c>
      <c r="B1" s="8" t="s">
        <v>1</v>
      </c>
      <c r="C1" s="11" t="s">
        <v>2</v>
      </c>
      <c r="D1" s="8" t="s">
        <v>3</v>
      </c>
    </row>
    <row r="2" spans="1:4" x14ac:dyDescent="0.3">
      <c r="A2">
        <v>1</v>
      </c>
      <c r="B2" s="3">
        <v>41913</v>
      </c>
      <c r="C2" s="1">
        <v>39.383600000000001</v>
      </c>
      <c r="D2" t="s">
        <v>32</v>
      </c>
    </row>
    <row r="3" spans="1:4" x14ac:dyDescent="0.3">
      <c r="A3">
        <v>1</v>
      </c>
      <c r="B3" s="3">
        <v>41912</v>
      </c>
      <c r="C3" s="1">
        <v>39.386600000000001</v>
      </c>
      <c r="D3" t="s">
        <v>32</v>
      </c>
    </row>
    <row r="4" spans="1:4" x14ac:dyDescent="0.3">
      <c r="A4">
        <v>1</v>
      </c>
      <c r="B4" s="3">
        <v>41909</v>
      </c>
      <c r="C4" s="1">
        <v>38.724299999999999</v>
      </c>
      <c r="D4" t="s">
        <v>32</v>
      </c>
    </row>
    <row r="5" spans="1:4" x14ac:dyDescent="0.3">
      <c r="A5">
        <v>1</v>
      </c>
      <c r="B5" s="3">
        <v>41908</v>
      </c>
      <c r="C5" s="1">
        <v>38.300699999999999</v>
      </c>
      <c r="D5" t="s">
        <v>32</v>
      </c>
    </row>
    <row r="6" spans="1:4" x14ac:dyDescent="0.3">
      <c r="A6">
        <v>1</v>
      </c>
      <c r="B6" s="3">
        <v>41907</v>
      </c>
      <c r="C6" s="1">
        <v>38.383000000000003</v>
      </c>
      <c r="D6" t="s">
        <v>32</v>
      </c>
    </row>
    <row r="7" spans="1:4" x14ac:dyDescent="0.3">
      <c r="A7">
        <v>1</v>
      </c>
      <c r="B7" s="3">
        <v>41906</v>
      </c>
      <c r="C7" s="1">
        <v>38.667200000000001</v>
      </c>
      <c r="D7" t="s">
        <v>32</v>
      </c>
    </row>
    <row r="8" spans="1:4" x14ac:dyDescent="0.3">
      <c r="A8">
        <v>1</v>
      </c>
      <c r="B8" s="3">
        <v>41905</v>
      </c>
      <c r="C8" s="1">
        <v>38.578200000000002</v>
      </c>
      <c r="D8" t="s">
        <v>32</v>
      </c>
    </row>
    <row r="9" spans="1:4" x14ac:dyDescent="0.3">
      <c r="A9">
        <v>1</v>
      </c>
      <c r="B9" s="3">
        <v>41902</v>
      </c>
      <c r="C9" s="1">
        <v>38.413400000000003</v>
      </c>
      <c r="D9" t="s">
        <v>32</v>
      </c>
    </row>
    <row r="10" spans="1:4" x14ac:dyDescent="0.3">
      <c r="A10">
        <v>1</v>
      </c>
      <c r="B10" s="3">
        <v>41901</v>
      </c>
      <c r="C10" s="1">
        <v>38.420900000000003</v>
      </c>
      <c r="D10" t="s">
        <v>32</v>
      </c>
    </row>
    <row r="11" spans="1:4" x14ac:dyDescent="0.3">
      <c r="A11">
        <v>1</v>
      </c>
      <c r="B11" s="3">
        <v>41900</v>
      </c>
      <c r="C11" s="1">
        <v>38.372399999999999</v>
      </c>
      <c r="D11" t="s">
        <v>32</v>
      </c>
    </row>
    <row r="12" spans="1:4" x14ac:dyDescent="0.3">
      <c r="A12">
        <v>1</v>
      </c>
      <c r="B12" s="3">
        <v>41899</v>
      </c>
      <c r="C12" s="1">
        <v>38.705800000000004</v>
      </c>
      <c r="D12" t="s">
        <v>32</v>
      </c>
    </row>
    <row r="13" spans="1:4" x14ac:dyDescent="0.3">
      <c r="A13">
        <v>1</v>
      </c>
      <c r="B13" s="3">
        <v>41898</v>
      </c>
      <c r="C13" s="1">
        <v>37.9861</v>
      </c>
      <c r="D13" t="s">
        <v>32</v>
      </c>
    </row>
    <row r="14" spans="1:4" x14ac:dyDescent="0.3">
      <c r="A14">
        <v>1</v>
      </c>
      <c r="B14" s="3">
        <v>41895</v>
      </c>
      <c r="C14" s="1">
        <v>37.654499999999999</v>
      </c>
      <c r="D14" t="s">
        <v>32</v>
      </c>
    </row>
    <row r="15" spans="1:4" x14ac:dyDescent="0.3">
      <c r="A15">
        <v>1</v>
      </c>
      <c r="B15" s="3">
        <v>41894</v>
      </c>
      <c r="C15" s="1">
        <v>37.375799999999998</v>
      </c>
      <c r="D15" t="s">
        <v>32</v>
      </c>
    </row>
    <row r="16" spans="1:4" x14ac:dyDescent="0.3">
      <c r="A16">
        <v>1</v>
      </c>
      <c r="B16" s="3">
        <v>41893</v>
      </c>
      <c r="C16" s="1">
        <v>37.1693</v>
      </c>
      <c r="D16" t="s">
        <v>32</v>
      </c>
    </row>
    <row r="17" spans="1:4" x14ac:dyDescent="0.3">
      <c r="A17">
        <v>1</v>
      </c>
      <c r="B17" s="3">
        <v>41892</v>
      </c>
      <c r="C17" s="1">
        <v>37.0261</v>
      </c>
      <c r="D17" t="s">
        <v>32</v>
      </c>
    </row>
    <row r="18" spans="1:4" x14ac:dyDescent="0.3">
      <c r="A18">
        <v>1</v>
      </c>
      <c r="B18" s="3">
        <v>41891</v>
      </c>
      <c r="C18" s="1">
        <v>37.086599999999997</v>
      </c>
      <c r="D18" t="s">
        <v>32</v>
      </c>
    </row>
    <row r="19" spans="1:4" x14ac:dyDescent="0.3">
      <c r="A19">
        <v>1</v>
      </c>
      <c r="B19" s="3">
        <v>41888</v>
      </c>
      <c r="C19" s="1">
        <v>36.921900000000001</v>
      </c>
      <c r="D19" t="s">
        <v>32</v>
      </c>
    </row>
    <row r="20" spans="1:4" x14ac:dyDescent="0.3">
      <c r="A20">
        <v>1</v>
      </c>
      <c r="B20" s="3">
        <v>41887</v>
      </c>
      <c r="C20" s="1">
        <v>36.803800000000003</v>
      </c>
      <c r="D20" t="s">
        <v>32</v>
      </c>
    </row>
    <row r="21" spans="1:4" x14ac:dyDescent="0.3">
      <c r="A21">
        <v>1</v>
      </c>
      <c r="B21" s="3">
        <v>41886</v>
      </c>
      <c r="C21" s="1">
        <v>37.318300000000001</v>
      </c>
      <c r="D21" t="s">
        <v>32</v>
      </c>
    </row>
    <row r="22" spans="1:4" x14ac:dyDescent="0.3">
      <c r="A22">
        <v>1</v>
      </c>
      <c r="B22" s="3">
        <v>41885</v>
      </c>
      <c r="C22" s="1">
        <v>37.347999999999999</v>
      </c>
      <c r="D22" t="s">
        <v>32</v>
      </c>
    </row>
    <row r="23" spans="1:4" x14ac:dyDescent="0.3">
      <c r="A23">
        <v>1</v>
      </c>
      <c r="B23" s="3">
        <v>41884</v>
      </c>
      <c r="C23" s="1">
        <v>37.294499999999999</v>
      </c>
      <c r="D23" t="s">
        <v>32</v>
      </c>
    </row>
    <row r="24" spans="1:4" x14ac:dyDescent="0.3">
      <c r="A24">
        <v>1</v>
      </c>
      <c r="B24" s="3">
        <v>41881</v>
      </c>
      <c r="C24" s="1">
        <v>36.931600000000003</v>
      </c>
      <c r="D24" t="s">
        <v>32</v>
      </c>
    </row>
    <row r="25" spans="1:4" x14ac:dyDescent="0.3">
      <c r="A25">
        <v>1</v>
      </c>
      <c r="B25" s="3">
        <v>41880</v>
      </c>
      <c r="C25" s="1">
        <v>36.305300000000003</v>
      </c>
      <c r="D25" t="s">
        <v>32</v>
      </c>
    </row>
    <row r="26" spans="1:4" x14ac:dyDescent="0.3">
      <c r="A26">
        <v>1</v>
      </c>
      <c r="B26" s="3">
        <v>41879</v>
      </c>
      <c r="C26" s="1">
        <v>36.139699999999998</v>
      </c>
      <c r="D26" t="s">
        <v>32</v>
      </c>
    </row>
    <row r="27" spans="1:4" x14ac:dyDescent="0.3">
      <c r="A27">
        <v>1</v>
      </c>
      <c r="B27" s="3">
        <v>41878</v>
      </c>
      <c r="C27" s="1">
        <v>36.135800000000003</v>
      </c>
      <c r="D27" t="s">
        <v>32</v>
      </c>
    </row>
    <row r="28" spans="1:4" x14ac:dyDescent="0.3">
      <c r="A28">
        <v>1</v>
      </c>
      <c r="B28" s="3">
        <v>41877</v>
      </c>
      <c r="C28" s="1">
        <v>36.120100000000001</v>
      </c>
      <c r="D28" t="s">
        <v>32</v>
      </c>
    </row>
    <row r="29" spans="1:4" x14ac:dyDescent="0.3">
      <c r="A29">
        <v>1</v>
      </c>
      <c r="B29" s="3">
        <v>41874</v>
      </c>
      <c r="C29" s="1">
        <v>36.002699999999997</v>
      </c>
      <c r="D29" t="s">
        <v>32</v>
      </c>
    </row>
    <row r="30" spans="1:4" x14ac:dyDescent="0.3">
      <c r="A30">
        <v>1</v>
      </c>
      <c r="B30" s="3">
        <v>41873</v>
      </c>
      <c r="C30" s="1">
        <v>36.331699999999998</v>
      </c>
      <c r="D30" t="s">
        <v>32</v>
      </c>
    </row>
    <row r="31" spans="1:4" x14ac:dyDescent="0.3">
      <c r="A31">
        <v>1</v>
      </c>
      <c r="B31" s="3">
        <v>41872</v>
      </c>
      <c r="C31" s="1">
        <v>36.223999999999997</v>
      </c>
      <c r="D31" t="s">
        <v>32</v>
      </c>
    </row>
    <row r="32" spans="1:4" x14ac:dyDescent="0.3">
      <c r="A32">
        <v>1</v>
      </c>
      <c r="B32" s="3">
        <v>41871</v>
      </c>
      <c r="C32" s="1">
        <v>36.109400000000001</v>
      </c>
      <c r="D32" t="s">
        <v>32</v>
      </c>
    </row>
    <row r="33" spans="1:6" x14ac:dyDescent="0.3">
      <c r="A33">
        <v>1</v>
      </c>
      <c r="B33" s="3">
        <v>41870</v>
      </c>
      <c r="C33" s="1">
        <v>36.029400000000003</v>
      </c>
      <c r="D33" t="s">
        <v>32</v>
      </c>
    </row>
    <row r="34" spans="1:6" x14ac:dyDescent="0.3">
      <c r="A34">
        <v>1</v>
      </c>
      <c r="B34" s="3">
        <v>41867</v>
      </c>
      <c r="C34" s="1">
        <v>36.001399999999997</v>
      </c>
      <c r="D34" t="s">
        <v>32</v>
      </c>
    </row>
    <row r="35" spans="1:6" x14ac:dyDescent="0.3">
      <c r="A35">
        <v>1</v>
      </c>
      <c r="B35" s="3">
        <v>41866</v>
      </c>
      <c r="C35" s="1">
        <v>36.039499999999997</v>
      </c>
      <c r="D35" t="s">
        <v>32</v>
      </c>
    </row>
    <row r="36" spans="1:6" x14ac:dyDescent="0.3">
      <c r="A36">
        <v>1</v>
      </c>
      <c r="B36" s="3">
        <v>41865</v>
      </c>
      <c r="C36" s="1">
        <v>36.222200000000001</v>
      </c>
      <c r="D36" t="s">
        <v>32</v>
      </c>
    </row>
    <row r="37" spans="1:6" x14ac:dyDescent="0.3">
      <c r="A37">
        <v>1</v>
      </c>
      <c r="B37" s="3">
        <v>41864</v>
      </c>
      <c r="C37" s="1">
        <v>36.088999999999999</v>
      </c>
      <c r="D37" t="s">
        <v>32</v>
      </c>
    </row>
    <row r="38" spans="1:6" x14ac:dyDescent="0.3">
      <c r="A38">
        <v>1</v>
      </c>
      <c r="B38" s="3">
        <v>41863</v>
      </c>
      <c r="C38" s="1">
        <v>36.047499999999999</v>
      </c>
      <c r="D38" t="s">
        <v>32</v>
      </c>
    </row>
    <row r="39" spans="1:6" x14ac:dyDescent="0.3">
      <c r="A39">
        <v>1</v>
      </c>
      <c r="B39" s="3">
        <v>41860</v>
      </c>
      <c r="C39" s="1">
        <v>36.446100000000001</v>
      </c>
      <c r="D39" t="s">
        <v>32</v>
      </c>
      <c r="E39" s="12">
        <f>41.224</f>
        <v>41.223999999999997</v>
      </c>
      <c r="F39" s="8" t="s">
        <v>33</v>
      </c>
    </row>
    <row r="40" spans="1:6" x14ac:dyDescent="0.3">
      <c r="A40">
        <v>1</v>
      </c>
      <c r="B40" s="3">
        <v>41859</v>
      </c>
      <c r="C40" s="1">
        <v>36.249600000000001</v>
      </c>
      <c r="D40" t="s">
        <v>32</v>
      </c>
    </row>
    <row r="41" spans="1:6" x14ac:dyDescent="0.3">
      <c r="A41">
        <v>1</v>
      </c>
      <c r="B41" s="3">
        <v>41858</v>
      </c>
      <c r="C41" s="1">
        <v>36.110199999999999</v>
      </c>
      <c r="D41" t="s">
        <v>32</v>
      </c>
      <c r="E41" s="14">
        <v>41.962699999999998</v>
      </c>
      <c r="F41" s="13" t="s">
        <v>31</v>
      </c>
    </row>
    <row r="42" spans="1:6" x14ac:dyDescent="0.3">
      <c r="A42">
        <v>1</v>
      </c>
      <c r="B42" s="3">
        <v>41857</v>
      </c>
      <c r="C42" s="1">
        <v>35.798699999999997</v>
      </c>
      <c r="D42" t="s">
        <v>32</v>
      </c>
    </row>
    <row r="43" spans="1:6" x14ac:dyDescent="0.3">
      <c r="A43">
        <v>1</v>
      </c>
      <c r="B43" s="3">
        <v>41856</v>
      </c>
      <c r="C43" s="1">
        <v>35.660499999999999</v>
      </c>
      <c r="D43" t="s">
        <v>32</v>
      </c>
    </row>
    <row r="44" spans="1:6" x14ac:dyDescent="0.3">
      <c r="A44">
        <v>1</v>
      </c>
      <c r="B44" s="3">
        <v>41853</v>
      </c>
      <c r="C44" s="1">
        <v>35.727200000000003</v>
      </c>
      <c r="D44" t="s">
        <v>32</v>
      </c>
    </row>
    <row r="45" spans="1:6" x14ac:dyDescent="0.3">
      <c r="A45">
        <v>1</v>
      </c>
      <c r="B45" s="3">
        <v>41852</v>
      </c>
      <c r="C45" s="1">
        <v>35.443800000000003</v>
      </c>
      <c r="D45" t="s">
        <v>32</v>
      </c>
    </row>
    <row r="46" spans="1:6" x14ac:dyDescent="0.3">
      <c r="A46">
        <v>1</v>
      </c>
      <c r="B46" s="3">
        <v>41851</v>
      </c>
      <c r="C46" s="1">
        <v>35.7271</v>
      </c>
      <c r="D46" t="s">
        <v>32</v>
      </c>
    </row>
    <row r="47" spans="1:6" x14ac:dyDescent="0.3">
      <c r="A47">
        <v>1</v>
      </c>
      <c r="B47" s="3">
        <v>41850</v>
      </c>
      <c r="C47" s="1">
        <v>35.633899999999997</v>
      </c>
      <c r="D47" t="s">
        <v>32</v>
      </c>
    </row>
    <row r="48" spans="1:6" x14ac:dyDescent="0.3">
      <c r="A48">
        <v>1</v>
      </c>
      <c r="B48" s="3">
        <v>41849</v>
      </c>
      <c r="C48" s="1">
        <v>35.345700000000001</v>
      </c>
      <c r="D48" t="s">
        <v>32</v>
      </c>
    </row>
    <row r="49" spans="1:4" x14ac:dyDescent="0.3">
      <c r="A49">
        <v>1</v>
      </c>
      <c r="B49" s="3">
        <v>41846</v>
      </c>
      <c r="C49" s="1">
        <v>35.0535</v>
      </c>
      <c r="D49" t="s">
        <v>32</v>
      </c>
    </row>
    <row r="50" spans="1:4" x14ac:dyDescent="0.3">
      <c r="A50">
        <v>1</v>
      </c>
      <c r="B50" s="3">
        <v>41845</v>
      </c>
      <c r="C50" s="1">
        <v>35.078600000000002</v>
      </c>
      <c r="D50" t="s">
        <v>32</v>
      </c>
    </row>
    <row r="51" spans="1:4" x14ac:dyDescent="0.3">
      <c r="A51">
        <v>1</v>
      </c>
      <c r="B51" s="3">
        <v>41844</v>
      </c>
      <c r="C51" s="1">
        <v>34.810099999999998</v>
      </c>
      <c r="D51" t="s">
        <v>32</v>
      </c>
    </row>
    <row r="52" spans="1:4" x14ac:dyDescent="0.3">
      <c r="A52">
        <v>1</v>
      </c>
      <c r="B52" s="3">
        <v>41843</v>
      </c>
      <c r="C52" s="1">
        <v>35.038699999999999</v>
      </c>
      <c r="D52" t="s">
        <v>32</v>
      </c>
    </row>
    <row r="53" spans="1:4" x14ac:dyDescent="0.3">
      <c r="A53">
        <v>1</v>
      </c>
      <c r="B53" s="3">
        <v>41842</v>
      </c>
      <c r="C53" s="1">
        <v>35.090000000000003</v>
      </c>
      <c r="D53" t="s">
        <v>32</v>
      </c>
    </row>
    <row r="54" spans="1:4" x14ac:dyDescent="0.3">
      <c r="A54">
        <v>1</v>
      </c>
      <c r="B54" s="3">
        <v>41839</v>
      </c>
      <c r="C54" s="1">
        <v>35.162700000000001</v>
      </c>
      <c r="D54" t="s">
        <v>32</v>
      </c>
    </row>
    <row r="55" spans="1:4" x14ac:dyDescent="0.3">
      <c r="A55">
        <v>1</v>
      </c>
      <c r="B55" s="3">
        <v>41838</v>
      </c>
      <c r="C55" s="1">
        <v>34.799799999999998</v>
      </c>
      <c r="D55" t="s">
        <v>32</v>
      </c>
    </row>
    <row r="56" spans="1:4" x14ac:dyDescent="0.3">
      <c r="A56">
        <v>1</v>
      </c>
      <c r="B56" s="3">
        <v>41837</v>
      </c>
      <c r="C56" s="1">
        <v>34.385300000000001</v>
      </c>
      <c r="D56" t="s">
        <v>32</v>
      </c>
    </row>
    <row r="57" spans="1:4" x14ac:dyDescent="0.3">
      <c r="A57">
        <v>1</v>
      </c>
      <c r="B57" s="3">
        <v>41836</v>
      </c>
      <c r="C57" s="1">
        <v>34.372300000000003</v>
      </c>
      <c r="D57" t="s">
        <v>32</v>
      </c>
    </row>
    <row r="58" spans="1:4" x14ac:dyDescent="0.3">
      <c r="A58">
        <v>1</v>
      </c>
      <c r="B58" s="3">
        <v>41835</v>
      </c>
      <c r="C58" s="1">
        <v>34.313499999999998</v>
      </c>
      <c r="D58" t="s">
        <v>32</v>
      </c>
    </row>
    <row r="59" spans="1:4" x14ac:dyDescent="0.3">
      <c r="A59">
        <v>1</v>
      </c>
      <c r="B59" s="3">
        <v>41832</v>
      </c>
      <c r="C59" s="1">
        <v>34.058199999999999</v>
      </c>
      <c r="D59" t="s">
        <v>32</v>
      </c>
    </row>
    <row r="60" spans="1:4" x14ac:dyDescent="0.3">
      <c r="A60">
        <v>1</v>
      </c>
      <c r="B60" s="3">
        <v>41831</v>
      </c>
      <c r="C60" s="1">
        <v>33.835299999999997</v>
      </c>
      <c r="D60" t="s">
        <v>32</v>
      </c>
    </row>
    <row r="61" spans="1:4" x14ac:dyDescent="0.3">
      <c r="A61">
        <v>1</v>
      </c>
      <c r="B61" s="3">
        <v>41830</v>
      </c>
      <c r="C61" s="1">
        <v>34.075800000000001</v>
      </c>
      <c r="D61" t="s">
        <v>32</v>
      </c>
    </row>
    <row r="62" spans="1:4" x14ac:dyDescent="0.3">
      <c r="A62">
        <v>1</v>
      </c>
      <c r="B62" s="3">
        <v>41829</v>
      </c>
      <c r="C62" s="1">
        <v>34.425800000000002</v>
      </c>
      <c r="D62" t="s">
        <v>32</v>
      </c>
    </row>
    <row r="63" spans="1:4" x14ac:dyDescent="0.3">
      <c r="A63">
        <v>1</v>
      </c>
      <c r="B63" s="3">
        <v>41828</v>
      </c>
      <c r="C63" s="1">
        <v>34.569099999999999</v>
      </c>
      <c r="D63" t="s">
        <v>32</v>
      </c>
    </row>
    <row r="64" spans="1:4" x14ac:dyDescent="0.3">
      <c r="A64">
        <v>1</v>
      </c>
      <c r="B64" s="3">
        <v>41825</v>
      </c>
      <c r="C64" s="1">
        <v>34.323599999999999</v>
      </c>
      <c r="D64" t="s">
        <v>32</v>
      </c>
    </row>
    <row r="65" spans="1:4" x14ac:dyDescent="0.3">
      <c r="A65">
        <v>1</v>
      </c>
      <c r="B65" s="3">
        <v>41824</v>
      </c>
      <c r="C65" s="1">
        <v>34.194899999999997</v>
      </c>
      <c r="D65" t="s">
        <v>32</v>
      </c>
    </row>
    <row r="66" spans="1:4" x14ac:dyDescent="0.3">
      <c r="A66">
        <v>1</v>
      </c>
      <c r="B66" s="3">
        <v>41823</v>
      </c>
      <c r="C66" s="1">
        <v>34.249600000000001</v>
      </c>
      <c r="D66" t="s">
        <v>32</v>
      </c>
    </row>
    <row r="67" spans="1:4" x14ac:dyDescent="0.3">
      <c r="A67">
        <v>1</v>
      </c>
      <c r="B67" s="3">
        <v>41822</v>
      </c>
      <c r="C67" s="1">
        <v>34.227499999999999</v>
      </c>
      <c r="D67" t="s">
        <v>32</v>
      </c>
    </row>
    <row r="68" spans="1:4" x14ac:dyDescent="0.3">
      <c r="A68">
        <v>1</v>
      </c>
      <c r="B68" s="3">
        <v>41821</v>
      </c>
      <c r="C68" s="1">
        <v>33.843400000000003</v>
      </c>
      <c r="D68" t="s">
        <v>32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5"/>
  <sheetViews>
    <sheetView workbookViewId="0">
      <selection activeCell="B18" sqref="B18"/>
    </sheetView>
  </sheetViews>
  <sheetFormatPr defaultRowHeight="14.4" x14ac:dyDescent="0.3"/>
  <cols>
    <col min="1" max="1" width="20" customWidth="1"/>
    <col min="2" max="2" width="29.33203125" customWidth="1"/>
    <col min="3" max="3" width="18" customWidth="1"/>
    <col min="4" max="4" width="12.88671875" bestFit="1" customWidth="1"/>
    <col min="5" max="5" width="17.21875" customWidth="1"/>
    <col min="6" max="6" width="10.77734375" customWidth="1"/>
  </cols>
  <sheetData>
    <row r="1" spans="1:6" x14ac:dyDescent="0.3">
      <c r="A1" s="8" t="s">
        <v>34</v>
      </c>
      <c r="B1" s="8" t="s">
        <v>35</v>
      </c>
      <c r="E1" s="8" t="s">
        <v>37</v>
      </c>
    </row>
    <row r="2" spans="1:6" x14ac:dyDescent="0.3">
      <c r="A2" s="16">
        <v>2500000</v>
      </c>
      <c r="B2" s="16">
        <v>2500000</v>
      </c>
      <c r="C2" s="8" t="s">
        <v>17</v>
      </c>
      <c r="E2">
        <v>200000</v>
      </c>
      <c r="F2" s="8" t="s">
        <v>38</v>
      </c>
    </row>
    <row r="3" spans="1:6" x14ac:dyDescent="0.3">
      <c r="A3">
        <v>42</v>
      </c>
      <c r="B3">
        <v>60</v>
      </c>
      <c r="C3" s="8" t="s">
        <v>43</v>
      </c>
    </row>
    <row r="4" spans="1:6" x14ac:dyDescent="0.3">
      <c r="A4" s="17">
        <v>0.185</v>
      </c>
      <c r="B4" s="17">
        <v>0.109</v>
      </c>
      <c r="C4" s="8" t="s">
        <v>36</v>
      </c>
    </row>
    <row r="7" spans="1:6" x14ac:dyDescent="0.3">
      <c r="A7" s="8" t="s">
        <v>39</v>
      </c>
    </row>
    <row r="8" spans="1:6" x14ac:dyDescent="0.3">
      <c r="A8" t="s">
        <v>34</v>
      </c>
      <c r="C8" s="8" t="s">
        <v>35</v>
      </c>
    </row>
    <row r="9" spans="1:6" x14ac:dyDescent="0.3">
      <c r="A9" s="16">
        <f>PMT(A4/12,42,A2,0,0)</f>
        <v>-81302.01522397931</v>
      </c>
      <c r="B9" s="8" t="s">
        <v>41</v>
      </c>
      <c r="C9" s="16">
        <f>PMT(B4/12,B3,B2)</f>
        <v>-54231.463572690867</v>
      </c>
    </row>
    <row r="10" spans="1:6" x14ac:dyDescent="0.3">
      <c r="A10" s="16">
        <f>A9*A3</f>
        <v>-3414684.6394071309</v>
      </c>
      <c r="B10" s="8" t="s">
        <v>42</v>
      </c>
      <c r="C10" s="16">
        <f>C9*B3</f>
        <v>-3253887.8143614521</v>
      </c>
    </row>
    <row r="11" spans="1:6" x14ac:dyDescent="0.3">
      <c r="A11" s="16">
        <f>A10+A2</f>
        <v>-914684.63940713089</v>
      </c>
      <c r="B11" s="8" t="s">
        <v>40</v>
      </c>
      <c r="C11" s="16">
        <f>C10+B2</f>
        <v>-753887.81436145213</v>
      </c>
    </row>
    <row r="14" spans="1:6" x14ac:dyDescent="0.3">
      <c r="A14" s="18" t="s">
        <v>44</v>
      </c>
      <c r="B14" s="18"/>
      <c r="C14" s="18"/>
      <c r="D14" s="19">
        <f>A11-C11</f>
        <v>-160796.82504567876</v>
      </c>
    </row>
    <row r="15" spans="1:6" x14ac:dyDescent="0.3">
      <c r="A15" t="s">
        <v>45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51"/>
  <sheetViews>
    <sheetView workbookViewId="0">
      <selection activeCell="G30" sqref="G30"/>
    </sheetView>
  </sheetViews>
  <sheetFormatPr defaultRowHeight="14.4" x14ac:dyDescent="0.3"/>
  <cols>
    <col min="1" max="1" width="25.6640625" customWidth="1"/>
    <col min="2" max="3" width="12.88671875" bestFit="1" customWidth="1"/>
    <col min="6" max="6" width="11.109375" style="15" bestFit="1" customWidth="1"/>
    <col min="7" max="7" width="16" customWidth="1"/>
    <col min="8" max="8" width="19.21875" customWidth="1"/>
    <col min="11" max="11" width="14.21875" style="15" customWidth="1"/>
    <col min="12" max="13" width="24" customWidth="1"/>
  </cols>
  <sheetData>
    <row r="1" spans="1:13" x14ac:dyDescent="0.3">
      <c r="A1" s="8" t="s">
        <v>17</v>
      </c>
      <c r="B1" s="16">
        <v>3500000</v>
      </c>
      <c r="C1" s="16">
        <v>1000000</v>
      </c>
      <c r="E1" s="8" t="s">
        <v>49</v>
      </c>
      <c r="F1" s="20" t="s">
        <v>50</v>
      </c>
      <c r="G1" s="8" t="s">
        <v>51</v>
      </c>
      <c r="H1" s="8" t="s">
        <v>52</v>
      </c>
      <c r="J1" s="8" t="s">
        <v>49</v>
      </c>
      <c r="K1" s="20" t="s">
        <v>50</v>
      </c>
      <c r="L1" s="8" t="s">
        <v>51</v>
      </c>
      <c r="M1" s="8" t="s">
        <v>52</v>
      </c>
    </row>
    <row r="2" spans="1:13" x14ac:dyDescent="0.3">
      <c r="A2" s="8" t="s">
        <v>46</v>
      </c>
      <c r="B2">
        <v>48</v>
      </c>
      <c r="C2">
        <v>48</v>
      </c>
      <c r="E2">
        <v>1</v>
      </c>
      <c r="F2" s="15">
        <f>PPMT($B$3/12,E2,$B$2,$B$1,0)</f>
        <v>-58986.829131664112</v>
      </c>
      <c r="H2" s="16">
        <f>B1+F2</f>
        <v>3441013.1708683358</v>
      </c>
      <c r="J2">
        <v>1</v>
      </c>
      <c r="K2" s="15">
        <f>PPMT($C$3/12,J2,$C$2,$C$1,0)</f>
        <v>-16853.379751904034</v>
      </c>
      <c r="M2" s="16">
        <f>C1+K2</f>
        <v>983146.62024809595</v>
      </c>
    </row>
    <row r="3" spans="1:13" x14ac:dyDescent="0.3">
      <c r="A3" s="8" t="s">
        <v>36</v>
      </c>
      <c r="B3" s="17">
        <v>0.105</v>
      </c>
      <c r="C3" s="17">
        <v>0.105</v>
      </c>
      <c r="E3">
        <v>2</v>
      </c>
      <c r="F3" s="15">
        <f t="shared" ref="F3:F49" si="0">PPMT($B$3/12,E3,$B$2,$B$1,0)</f>
        <v>-59502.963886566176</v>
      </c>
      <c r="H3" s="16">
        <f t="shared" ref="H3:H34" si="1">H2+F2</f>
        <v>3382026.3417366715</v>
      </c>
      <c r="J3">
        <v>2</v>
      </c>
      <c r="K3" s="15">
        <f t="shared" ref="K3:K51" si="2">PPMT($C$3/12,J3,$C$2,$C$1,0)</f>
        <v>-17000.846824733198</v>
      </c>
      <c r="M3" s="16">
        <f>M2+K3</f>
        <v>966145.77342336276</v>
      </c>
    </row>
    <row r="4" spans="1:13" x14ac:dyDescent="0.3">
      <c r="A4" s="8" t="s">
        <v>47</v>
      </c>
      <c r="B4" s="16">
        <v>500000</v>
      </c>
      <c r="E4">
        <v>3</v>
      </c>
      <c r="F4" s="15">
        <f t="shared" si="0"/>
        <v>-60023.614820573624</v>
      </c>
      <c r="H4" s="16">
        <f t="shared" si="1"/>
        <v>3322523.3778501055</v>
      </c>
      <c r="J4">
        <v>3</v>
      </c>
      <c r="K4" s="15">
        <f t="shared" si="2"/>
        <v>-17149.604234449613</v>
      </c>
      <c r="M4" s="16">
        <f>M3+K4</f>
        <v>948996.16918891319</v>
      </c>
    </row>
    <row r="5" spans="1:13" x14ac:dyDescent="0.3">
      <c r="E5">
        <v>4</v>
      </c>
      <c r="F5" s="15">
        <f t="shared" si="0"/>
        <v>-60548.82145025365</v>
      </c>
      <c r="H5" s="16">
        <f t="shared" si="1"/>
        <v>3262499.763029532</v>
      </c>
      <c r="J5">
        <v>4</v>
      </c>
      <c r="K5" s="15">
        <f t="shared" si="2"/>
        <v>-17299.663271501046</v>
      </c>
      <c r="M5" s="16">
        <f>M4+K5</f>
        <v>931696.50591741211</v>
      </c>
    </row>
    <row r="6" spans="1:13" x14ac:dyDescent="0.3">
      <c r="A6" s="8" t="s">
        <v>48</v>
      </c>
      <c r="B6" s="16">
        <f>PMT(B3/12,B2,B1)</f>
        <v>-89611.829131664112</v>
      </c>
      <c r="C6" s="16">
        <f>PMT(C3/12,B2,C1)</f>
        <v>-25603.379751904034</v>
      </c>
      <c r="E6">
        <v>5</v>
      </c>
      <c r="F6" s="15">
        <f t="shared" si="0"/>
        <v>-61078.623637943376</v>
      </c>
      <c r="H6" s="16">
        <f t="shared" si="1"/>
        <v>3201950.9415792786</v>
      </c>
      <c r="J6">
        <v>5</v>
      </c>
      <c r="K6" s="15">
        <f t="shared" si="2"/>
        <v>-17451.035325126679</v>
      </c>
      <c r="M6" s="16">
        <f t="shared" ref="M6:M51" si="3">M5+K6</f>
        <v>914245.47059228539</v>
      </c>
    </row>
    <row r="7" spans="1:13" x14ac:dyDescent="0.3">
      <c r="A7" s="8" t="s">
        <v>42</v>
      </c>
      <c r="B7" s="16">
        <f>B6*B2</f>
        <v>-4301367.7983198771</v>
      </c>
      <c r="C7" s="16">
        <f>C6*C2</f>
        <v>-1228962.2280913936</v>
      </c>
      <c r="E7">
        <v>6</v>
      </c>
      <c r="F7" s="15">
        <f t="shared" si="0"/>
        <v>-61613.061594775383</v>
      </c>
      <c r="H7" s="16">
        <f t="shared" si="1"/>
        <v>3140872.317941335</v>
      </c>
      <c r="J7">
        <v>6</v>
      </c>
      <c r="K7" s="15">
        <f t="shared" si="2"/>
        <v>-17603.731884221539</v>
      </c>
      <c r="M7" s="16">
        <f t="shared" si="3"/>
        <v>896641.73870806384</v>
      </c>
    </row>
    <row r="8" spans="1:13" x14ac:dyDescent="0.3">
      <c r="A8" s="8" t="s">
        <v>40</v>
      </c>
      <c r="B8" s="16">
        <f>B7+B1</f>
        <v>-801367.79831987713</v>
      </c>
      <c r="C8" s="16">
        <f>C7+C1</f>
        <v>-228962.2280913936</v>
      </c>
      <c r="E8">
        <v>7</v>
      </c>
      <c r="F8" s="15">
        <f t="shared" si="0"/>
        <v>-62152.175883729666</v>
      </c>
      <c r="H8" s="16">
        <f t="shared" si="1"/>
        <v>3079259.2563465596</v>
      </c>
      <c r="J8">
        <v>7</v>
      </c>
      <c r="K8" s="15">
        <f t="shared" si="2"/>
        <v>-17757.764538208474</v>
      </c>
      <c r="M8" s="16">
        <f t="shared" si="3"/>
        <v>878883.97416985536</v>
      </c>
    </row>
    <row r="9" spans="1:13" x14ac:dyDescent="0.3">
      <c r="E9">
        <v>8</v>
      </c>
      <c r="F9" s="15">
        <f t="shared" si="0"/>
        <v>-62696.00742271229</v>
      </c>
      <c r="H9" s="16">
        <f t="shared" si="1"/>
        <v>3017107.0804628301</v>
      </c>
      <c r="J9">
        <v>8</v>
      </c>
      <c r="K9" s="15">
        <f t="shared" si="2"/>
        <v>-17913.1449779178</v>
      </c>
      <c r="M9" s="16">
        <f t="shared" si="3"/>
        <v>860970.82919193758</v>
      </c>
    </row>
    <row r="10" spans="1:13" x14ac:dyDescent="0.3">
      <c r="E10">
        <v>9</v>
      </c>
      <c r="F10" s="15">
        <f t="shared" si="0"/>
        <v>-63244.597487661027</v>
      </c>
      <c r="H10" s="16">
        <f t="shared" si="1"/>
        <v>2954411.073040118</v>
      </c>
      <c r="J10">
        <v>9</v>
      </c>
      <c r="K10" s="15">
        <f t="shared" si="2"/>
        <v>-18069.884996474582</v>
      </c>
      <c r="M10" s="16">
        <f t="shared" si="3"/>
        <v>842900.94419546297</v>
      </c>
    </row>
    <row r="11" spans="1:13" x14ac:dyDescent="0.3">
      <c r="E11">
        <v>10</v>
      </c>
      <c r="F11" s="15">
        <f t="shared" si="0"/>
        <v>-63797.987715678064</v>
      </c>
      <c r="H11" s="16">
        <f t="shared" si="1"/>
        <v>2891166.4755524569</v>
      </c>
      <c r="J11">
        <v>10</v>
      </c>
      <c r="K11" s="15">
        <f t="shared" si="2"/>
        <v>-18227.996490193735</v>
      </c>
      <c r="M11" s="16">
        <f t="shared" si="3"/>
        <v>824672.94770526921</v>
      </c>
    </row>
    <row r="12" spans="1:13" x14ac:dyDescent="0.3">
      <c r="A12" s="18" t="s">
        <v>53</v>
      </c>
      <c r="B12" s="18"/>
      <c r="C12" s="18"/>
      <c r="D12" s="18"/>
      <c r="E12">
        <v>11</v>
      </c>
      <c r="F12" s="15">
        <f t="shared" si="0"/>
        <v>-64356.220108190239</v>
      </c>
      <c r="H12" s="16">
        <f t="shared" si="1"/>
        <v>2827368.4878367786</v>
      </c>
      <c r="J12">
        <v>11</v>
      </c>
      <c r="K12" s="15">
        <f t="shared" si="2"/>
        <v>-18387.491459482928</v>
      </c>
      <c r="M12" s="16">
        <f t="shared" si="3"/>
        <v>806285.45624578628</v>
      </c>
    </row>
    <row r="13" spans="1:13" x14ac:dyDescent="0.3">
      <c r="E13">
        <v>12</v>
      </c>
      <c r="F13" s="15">
        <f t="shared" si="0"/>
        <v>-64919.337034136915</v>
      </c>
      <c r="H13" s="16">
        <f t="shared" si="1"/>
        <v>2763012.2677285885</v>
      </c>
      <c r="J13">
        <v>12</v>
      </c>
      <c r="K13" s="15">
        <f t="shared" si="2"/>
        <v>-18548.382009753408</v>
      </c>
      <c r="M13" s="16">
        <f t="shared" si="3"/>
        <v>787737.0742360329</v>
      </c>
    </row>
    <row r="14" spans="1:13" x14ac:dyDescent="0.3">
      <c r="E14">
        <v>13</v>
      </c>
      <c r="F14" s="15">
        <f t="shared" si="0"/>
        <v>-65487.381233185602</v>
      </c>
      <c r="H14" s="16">
        <f t="shared" si="1"/>
        <v>2698092.9306944516</v>
      </c>
      <c r="J14">
        <v>13</v>
      </c>
      <c r="K14" s="15">
        <f t="shared" si="2"/>
        <v>-18710.680352338746</v>
      </c>
      <c r="M14" s="16">
        <f t="shared" si="3"/>
        <v>769026.3938836942</v>
      </c>
    </row>
    <row r="15" spans="1:13" x14ac:dyDescent="0.3">
      <c r="E15">
        <v>14</v>
      </c>
      <c r="F15" s="15">
        <f t="shared" si="0"/>
        <v>-66060.395818975972</v>
      </c>
      <c r="H15" s="16">
        <f t="shared" si="1"/>
        <v>2632605.549461266</v>
      </c>
      <c r="J15">
        <v>14</v>
      </c>
      <c r="K15" s="15">
        <f t="shared" si="2"/>
        <v>-18874.398805421708</v>
      </c>
      <c r="M15" s="16">
        <f t="shared" si="3"/>
        <v>750151.99507827254</v>
      </c>
    </row>
    <row r="16" spans="1:13" x14ac:dyDescent="0.3">
      <c r="E16">
        <v>15</v>
      </c>
      <c r="F16" s="15">
        <f t="shared" si="0"/>
        <v>-66638.424282392021</v>
      </c>
      <c r="H16" s="16">
        <f t="shared" si="1"/>
        <v>2566545.1536422903</v>
      </c>
      <c r="J16">
        <v>15</v>
      </c>
      <c r="K16" s="15">
        <f t="shared" si="2"/>
        <v>-19039.549794969153</v>
      </c>
      <c r="M16" s="16">
        <f t="shared" si="3"/>
        <v>731112.44528330339</v>
      </c>
    </row>
    <row r="17" spans="5:13" x14ac:dyDescent="0.3">
      <c r="E17">
        <v>16</v>
      </c>
      <c r="F17" s="15">
        <f t="shared" si="0"/>
        <v>-67221.510494862945</v>
      </c>
      <c r="H17" s="16">
        <f t="shared" si="1"/>
        <v>2499906.7293598983</v>
      </c>
      <c r="J17">
        <v>16</v>
      </c>
      <c r="K17" s="15">
        <f t="shared" si="2"/>
        <v>-19206.145855675128</v>
      </c>
      <c r="M17" s="16">
        <f t="shared" si="3"/>
        <v>711906.29942762828</v>
      </c>
    </row>
    <row r="18" spans="5:13" x14ac:dyDescent="0.3">
      <c r="E18">
        <v>17</v>
      </c>
      <c r="F18" s="15">
        <f t="shared" si="0"/>
        <v>-67809.698711692996</v>
      </c>
      <c r="H18" s="16">
        <f t="shared" si="1"/>
        <v>2432685.2188650351</v>
      </c>
      <c r="J18">
        <v>17</v>
      </c>
      <c r="K18" s="15">
        <f t="shared" si="2"/>
        <v>-19374.199631912288</v>
      </c>
      <c r="M18" s="16">
        <f t="shared" si="3"/>
        <v>692532.099795716</v>
      </c>
    </row>
    <row r="19" spans="5:13" x14ac:dyDescent="0.3">
      <c r="E19">
        <v>18</v>
      </c>
      <c r="F19" s="15">
        <f t="shared" si="0"/>
        <v>-68403.033575420312</v>
      </c>
      <c r="H19" s="16">
        <f t="shared" si="1"/>
        <v>2364875.5201533423</v>
      </c>
      <c r="J19">
        <v>18</v>
      </c>
      <c r="K19" s="15">
        <f t="shared" si="2"/>
        <v>-19543.723878691522</v>
      </c>
      <c r="M19" s="16">
        <f t="shared" si="3"/>
        <v>672988.37591702444</v>
      </c>
    </row>
    <row r="20" spans="5:13" x14ac:dyDescent="0.3">
      <c r="E20">
        <v>19</v>
      </c>
      <c r="F20" s="15">
        <f t="shared" si="0"/>
        <v>-69001.560119205242</v>
      </c>
      <c r="H20" s="16">
        <f t="shared" si="1"/>
        <v>2296472.486577922</v>
      </c>
      <c r="J20">
        <v>19</v>
      </c>
      <c r="K20" s="15">
        <f t="shared" si="2"/>
        <v>-19714.731462630072</v>
      </c>
      <c r="M20" s="16">
        <f t="shared" si="3"/>
        <v>653273.64445439435</v>
      </c>
    </row>
    <row r="21" spans="5:13" x14ac:dyDescent="0.3">
      <c r="E21">
        <v>20</v>
      </c>
      <c r="F21" s="15">
        <f t="shared" si="0"/>
        <v>-69605.323770248287</v>
      </c>
      <c r="H21" s="16">
        <f t="shared" si="1"/>
        <v>2227470.9264587169</v>
      </c>
      <c r="J21">
        <v>20</v>
      </c>
      <c r="K21" s="15">
        <f t="shared" si="2"/>
        <v>-19887.235362928084</v>
      </c>
      <c r="M21" s="16">
        <f t="shared" si="3"/>
        <v>633386.40909146622</v>
      </c>
    </row>
    <row r="22" spans="5:13" x14ac:dyDescent="0.3">
      <c r="E22">
        <v>21</v>
      </c>
      <c r="F22" s="15">
        <f t="shared" si="0"/>
        <v>-70214.370353237959</v>
      </c>
      <c r="H22" s="16">
        <f t="shared" si="1"/>
        <v>2157865.6026884685</v>
      </c>
      <c r="J22">
        <v>21</v>
      </c>
      <c r="K22" s="15">
        <f t="shared" si="2"/>
        <v>-20061.248672353708</v>
      </c>
      <c r="M22" s="16">
        <f t="shared" si="3"/>
        <v>613325.16041911254</v>
      </c>
    </row>
    <row r="23" spans="5:13" x14ac:dyDescent="0.3">
      <c r="E23">
        <v>22</v>
      </c>
      <c r="F23" s="15">
        <f t="shared" si="0"/>
        <v>-70828.746093828784</v>
      </c>
      <c r="H23" s="16">
        <f t="shared" si="1"/>
        <v>2087651.2323352306</v>
      </c>
      <c r="J23">
        <v>22</v>
      </c>
      <c r="K23" s="15">
        <f t="shared" si="2"/>
        <v>-20236.784598236802</v>
      </c>
      <c r="M23" s="16">
        <f t="shared" si="3"/>
        <v>593088.37582087575</v>
      </c>
    </row>
    <row r="24" spans="5:13" x14ac:dyDescent="0.3">
      <c r="E24">
        <v>23</v>
      </c>
      <c r="F24" s="15">
        <f t="shared" si="0"/>
        <v>-71448.497622149793</v>
      </c>
      <c r="H24" s="16">
        <f t="shared" si="1"/>
        <v>2016822.4862414019</v>
      </c>
      <c r="J24">
        <v>23</v>
      </c>
      <c r="K24" s="15">
        <f t="shared" si="2"/>
        <v>-20413.856463471373</v>
      </c>
      <c r="M24" s="16">
        <f t="shared" si="3"/>
        <v>572674.51935740432</v>
      </c>
    </row>
    <row r="25" spans="5:13" x14ac:dyDescent="0.3">
      <c r="E25">
        <v>24</v>
      </c>
      <c r="F25" s="15">
        <f t="shared" si="0"/>
        <v>-72073.671976343612</v>
      </c>
      <c r="H25" s="16">
        <f t="shared" si="1"/>
        <v>1945373.9886192521</v>
      </c>
      <c r="J25">
        <v>24</v>
      </c>
      <c r="K25" s="15">
        <f t="shared" si="2"/>
        <v>-20592.477707526748</v>
      </c>
      <c r="M25" s="16">
        <f t="shared" si="3"/>
        <v>552082.04164987756</v>
      </c>
    </row>
    <row r="26" spans="5:13" x14ac:dyDescent="0.3">
      <c r="E26">
        <v>25</v>
      </c>
      <c r="F26" s="15">
        <f t="shared" si="0"/>
        <v>-72704.316606136606</v>
      </c>
      <c r="H26" s="16">
        <f t="shared" si="1"/>
        <v>1873300.3166429084</v>
      </c>
      <c r="J26">
        <v>25</v>
      </c>
      <c r="K26" s="15">
        <f t="shared" si="2"/>
        <v>-20772.661887467606</v>
      </c>
      <c r="M26" s="16">
        <f t="shared" si="3"/>
        <v>531309.37976240995</v>
      </c>
    </row>
    <row r="27" spans="5:13" x14ac:dyDescent="0.3">
      <c r="E27">
        <v>26</v>
      </c>
      <c r="F27" s="15">
        <f t="shared" si="0"/>
        <v>-73340.479376440315</v>
      </c>
      <c r="H27" s="16">
        <f t="shared" si="1"/>
        <v>1800596.0000367719</v>
      </c>
      <c r="J27" s="18">
        <v>26</v>
      </c>
      <c r="K27" s="21">
        <f t="shared" si="2"/>
        <v>-20954.422678982948</v>
      </c>
      <c r="L27" s="18">
        <v>-500000</v>
      </c>
      <c r="M27" s="19">
        <f t="shared" si="3"/>
        <v>510354.957083427</v>
      </c>
    </row>
    <row r="28" spans="5:13" x14ac:dyDescent="0.3">
      <c r="E28">
        <v>27</v>
      </c>
      <c r="F28" s="15">
        <f t="shared" si="0"/>
        <v>-73982.208570984163</v>
      </c>
      <c r="H28" s="16">
        <f t="shared" si="1"/>
        <v>1727255.5206603315</v>
      </c>
      <c r="J28">
        <v>27</v>
      </c>
      <c r="K28" s="15">
        <f t="shared" si="2"/>
        <v>-21137.77387742405</v>
      </c>
      <c r="M28" s="16">
        <f t="shared" si="3"/>
        <v>489217.18320600293</v>
      </c>
    </row>
    <row r="29" spans="5:13" x14ac:dyDescent="0.3">
      <c r="E29">
        <v>28</v>
      </c>
      <c r="F29" s="15">
        <f t="shared" si="0"/>
        <v>-74629.552895980261</v>
      </c>
      <c r="H29" s="16">
        <f t="shared" si="1"/>
        <v>1653273.3120893473</v>
      </c>
      <c r="J29">
        <v>28</v>
      </c>
      <c r="K29" s="15">
        <f t="shared" si="2"/>
        <v>-21322.729398851508</v>
      </c>
      <c r="M29" s="16">
        <f t="shared" si="3"/>
        <v>467894.45380715141</v>
      </c>
    </row>
    <row r="30" spans="5:13" x14ac:dyDescent="0.3">
      <c r="E30">
        <v>29</v>
      </c>
      <c r="F30" s="15">
        <f t="shared" si="0"/>
        <v>-75282.561483820085</v>
      </c>
      <c r="H30" s="16">
        <f t="shared" si="1"/>
        <v>1578643.7591933671</v>
      </c>
      <c r="J30">
        <v>29</v>
      </c>
      <c r="K30" s="15">
        <f t="shared" si="2"/>
        <v>-21509.303281091456</v>
      </c>
      <c r="M30" s="16">
        <f t="shared" si="3"/>
        <v>446385.15052605997</v>
      </c>
    </row>
    <row r="31" spans="5:13" x14ac:dyDescent="0.3">
      <c r="E31">
        <v>30</v>
      </c>
      <c r="F31" s="15">
        <f t="shared" si="0"/>
        <v>-75941.283896803521</v>
      </c>
      <c r="H31" s="16">
        <f t="shared" si="1"/>
        <v>1503361.1977095469</v>
      </c>
      <c r="J31">
        <v>30</v>
      </c>
      <c r="K31" s="15">
        <f t="shared" si="2"/>
        <v>-21697.509684801007</v>
      </c>
      <c r="M31" s="16">
        <f t="shared" si="3"/>
        <v>424687.64084125898</v>
      </c>
    </row>
    <row r="32" spans="5:13" x14ac:dyDescent="0.3">
      <c r="E32">
        <v>31</v>
      </c>
      <c r="F32" s="15">
        <f t="shared" si="0"/>
        <v>-76605.77013090055</v>
      </c>
      <c r="H32" s="16">
        <f t="shared" si="1"/>
        <v>1427419.9138127433</v>
      </c>
      <c r="J32">
        <v>31</v>
      </c>
      <c r="K32" s="15">
        <f t="shared" si="2"/>
        <v>-21887.362894543017</v>
      </c>
      <c r="M32" s="16">
        <f t="shared" si="3"/>
        <v>402800.27794671594</v>
      </c>
    </row>
    <row r="33" spans="5:13" x14ac:dyDescent="0.3">
      <c r="E33">
        <v>32</v>
      </c>
      <c r="F33" s="15">
        <f t="shared" si="0"/>
        <v>-77276.070619545935</v>
      </c>
      <c r="H33" s="16">
        <f t="shared" si="1"/>
        <v>1350814.1436818428</v>
      </c>
      <c r="J33">
        <v>32</v>
      </c>
      <c r="K33" s="15">
        <f t="shared" si="2"/>
        <v>-22078.877319870269</v>
      </c>
      <c r="M33" s="16">
        <f t="shared" si="3"/>
        <v>380721.40062684566</v>
      </c>
    </row>
    <row r="34" spans="5:13" x14ac:dyDescent="0.3">
      <c r="E34">
        <v>33</v>
      </c>
      <c r="F34" s="15">
        <f t="shared" si="0"/>
        <v>-77952.236237466961</v>
      </c>
      <c r="H34" s="16">
        <f t="shared" si="1"/>
        <v>1273538.073062297</v>
      </c>
      <c r="J34">
        <v>33</v>
      </c>
      <c r="K34" s="15">
        <f t="shared" si="2"/>
        <v>-22272.067496419135</v>
      </c>
      <c r="M34" s="16">
        <f t="shared" si="3"/>
        <v>358449.33313042653</v>
      </c>
    </row>
    <row r="35" spans="5:13" x14ac:dyDescent="0.3">
      <c r="E35">
        <v>34</v>
      </c>
      <c r="F35" s="15">
        <f t="shared" si="0"/>
        <v>-78634.318304544795</v>
      </c>
      <c r="H35" s="16">
        <f t="shared" ref="H35:H51" si="4">H34+F34</f>
        <v>1195585.8368248299</v>
      </c>
      <c r="J35">
        <v>34</v>
      </c>
      <c r="K35" s="15">
        <f t="shared" si="2"/>
        <v>-22466.948087012803</v>
      </c>
      <c r="M35" s="16">
        <f t="shared" si="3"/>
        <v>335982.38504341373</v>
      </c>
    </row>
    <row r="36" spans="5:13" x14ac:dyDescent="0.3">
      <c r="E36">
        <v>35</v>
      </c>
      <c r="F36" s="15">
        <f t="shared" si="0"/>
        <v>-79322.368589709557</v>
      </c>
      <c r="H36" s="16">
        <f t="shared" si="4"/>
        <v>1116951.5185202851</v>
      </c>
      <c r="J36">
        <v>35</v>
      </c>
      <c r="K36" s="15">
        <f t="shared" si="2"/>
        <v>-22663.533882774165</v>
      </c>
      <c r="M36" s="16">
        <f t="shared" si="3"/>
        <v>313318.85116063955</v>
      </c>
    </row>
    <row r="37" spans="5:13" x14ac:dyDescent="0.3">
      <c r="E37">
        <v>36</v>
      </c>
      <c r="F37" s="15">
        <f t="shared" si="0"/>
        <v>-80016.439314869524</v>
      </c>
      <c r="H37" s="16">
        <f t="shared" si="4"/>
        <v>1037629.1499305756</v>
      </c>
      <c r="J37">
        <v>36</v>
      </c>
      <c r="K37" s="15">
        <f t="shared" si="2"/>
        <v>-22861.83980424844</v>
      </c>
      <c r="M37" s="16">
        <f t="shared" si="3"/>
        <v>290457.01135639113</v>
      </c>
    </row>
    <row r="38" spans="5:13" x14ac:dyDescent="0.3">
      <c r="E38">
        <v>37</v>
      </c>
      <c r="F38" s="15">
        <f t="shared" si="0"/>
        <v>-80716.583158874622</v>
      </c>
      <c r="H38" s="16">
        <f t="shared" si="4"/>
        <v>957612.71061570616</v>
      </c>
      <c r="J38">
        <v>37</v>
      </c>
      <c r="K38" s="15">
        <f t="shared" si="2"/>
        <v>-23061.880902535609</v>
      </c>
      <c r="M38" s="16">
        <f t="shared" si="3"/>
        <v>267395.1304538555</v>
      </c>
    </row>
    <row r="39" spans="5:13" x14ac:dyDescent="0.3">
      <c r="E39">
        <v>38</v>
      </c>
      <c r="F39" s="15">
        <f t="shared" si="0"/>
        <v>-81422.853261514771</v>
      </c>
      <c r="H39" s="16">
        <f t="shared" si="4"/>
        <v>876896.12745683151</v>
      </c>
      <c r="J39">
        <v>38</v>
      </c>
      <c r="K39" s="15">
        <f t="shared" si="2"/>
        <v>-23263.672360432796</v>
      </c>
      <c r="M39" s="16">
        <f t="shared" si="3"/>
        <v>244131.4580934227</v>
      </c>
    </row>
    <row r="40" spans="5:13" x14ac:dyDescent="0.3">
      <c r="E40">
        <v>39</v>
      </c>
      <c r="F40" s="15">
        <f t="shared" si="0"/>
        <v>-82135.303227553042</v>
      </c>
      <c r="H40" s="16">
        <f t="shared" si="4"/>
        <v>795473.27419531671</v>
      </c>
      <c r="J40">
        <v>39</v>
      </c>
      <c r="K40" s="15">
        <f t="shared" si="2"/>
        <v>-23467.229493586583</v>
      </c>
      <c r="M40" s="16">
        <f t="shared" si="3"/>
        <v>220664.22859983612</v>
      </c>
    </row>
    <row r="41" spans="5:13" x14ac:dyDescent="0.3">
      <c r="E41">
        <v>40</v>
      </c>
      <c r="F41" s="15">
        <f t="shared" si="0"/>
        <v>-82853.987130794121</v>
      </c>
      <c r="H41" s="16">
        <f t="shared" si="4"/>
        <v>713337.97096776369</v>
      </c>
      <c r="J41">
        <v>40</v>
      </c>
      <c r="K41" s="15">
        <f t="shared" si="2"/>
        <v>-23672.567751655468</v>
      </c>
      <c r="M41" s="16">
        <f t="shared" si="3"/>
        <v>196991.66084818065</v>
      </c>
    </row>
    <row r="42" spans="5:13" x14ac:dyDescent="0.3">
      <c r="E42">
        <v>41</v>
      </c>
      <c r="F42" s="15">
        <f t="shared" si="0"/>
        <v>-83578.959518188582</v>
      </c>
      <c r="H42" s="16">
        <f t="shared" si="4"/>
        <v>630483.98383696959</v>
      </c>
      <c r="J42">
        <v>41</v>
      </c>
      <c r="K42" s="15">
        <f t="shared" si="2"/>
        <v>-23879.702719482451</v>
      </c>
      <c r="M42" s="16">
        <f t="shared" si="3"/>
        <v>173111.9581286982</v>
      </c>
    </row>
    <row r="43" spans="5:13" x14ac:dyDescent="0.3">
      <c r="E43" s="18">
        <v>42</v>
      </c>
      <c r="F43" s="21">
        <f t="shared" si="0"/>
        <v>-84310.275413972733</v>
      </c>
      <c r="G43" s="18">
        <v>-500000</v>
      </c>
      <c r="H43" s="19">
        <f t="shared" si="4"/>
        <v>546905.02431878098</v>
      </c>
      <c r="J43" s="18">
        <v>42</v>
      </c>
      <c r="K43" s="15">
        <f t="shared" si="2"/>
        <v>-24088.650118277925</v>
      </c>
      <c r="M43" s="16">
        <f t="shared" si="3"/>
        <v>149023.30801042027</v>
      </c>
    </row>
    <row r="44" spans="5:13" x14ac:dyDescent="0.3">
      <c r="E44">
        <v>43</v>
      </c>
      <c r="F44" s="15">
        <f t="shared" si="0"/>
        <v>-85047.990323844977</v>
      </c>
      <c r="H44" s="16">
        <f t="shared" si="4"/>
        <v>462594.74890480825</v>
      </c>
      <c r="J44">
        <v>43</v>
      </c>
      <c r="K44" s="15">
        <f t="shared" si="2"/>
        <v>-24299.425806812858</v>
      </c>
      <c r="M44" s="16">
        <f t="shared" si="3"/>
        <v>124723.88220360741</v>
      </c>
    </row>
    <row r="45" spans="5:13" x14ac:dyDescent="0.3">
      <c r="E45">
        <v>44</v>
      </c>
      <c r="F45" s="15">
        <f t="shared" si="0"/>
        <v>-85792.160239178629</v>
      </c>
      <c r="H45" s="16">
        <f t="shared" si="4"/>
        <v>377546.75858096324</v>
      </c>
      <c r="J45">
        <v>44</v>
      </c>
      <c r="K45" s="15">
        <f t="shared" si="2"/>
        <v>-24512.04578262247</v>
      </c>
      <c r="M45" s="16">
        <f t="shared" si="3"/>
        <v>100211.83642098494</v>
      </c>
    </row>
    <row r="46" spans="5:13" x14ac:dyDescent="0.3">
      <c r="E46">
        <v>45</v>
      </c>
      <c r="F46" s="15">
        <f t="shared" si="0"/>
        <v>-86542.841641271443</v>
      </c>
      <c r="H46" s="16">
        <f t="shared" si="4"/>
        <v>291754.59834178461</v>
      </c>
      <c r="J46">
        <v>45</v>
      </c>
      <c r="K46" s="15">
        <f t="shared" si="2"/>
        <v>-24726.526183220412</v>
      </c>
      <c r="M46" s="16">
        <f t="shared" si="3"/>
        <v>75485.310237764526</v>
      </c>
    </row>
    <row r="47" spans="5:13" x14ac:dyDescent="0.3">
      <c r="E47">
        <v>46</v>
      </c>
      <c r="F47" s="15">
        <f t="shared" si="0"/>
        <v>-87300.091505632561</v>
      </c>
      <c r="H47" s="16">
        <f t="shared" si="4"/>
        <v>205211.75670051319</v>
      </c>
      <c r="J47">
        <v>46</v>
      </c>
      <c r="K47" s="15">
        <f t="shared" si="2"/>
        <v>-24942.883287323592</v>
      </c>
      <c r="M47" s="16">
        <f t="shared" si="3"/>
        <v>50542.426950440931</v>
      </c>
    </row>
    <row r="48" spans="5:13" x14ac:dyDescent="0.3">
      <c r="E48">
        <v>47</v>
      </c>
      <c r="F48" s="15">
        <f t="shared" si="0"/>
        <v>-88063.967306306862</v>
      </c>
      <c r="H48" s="16">
        <f t="shared" si="4"/>
        <v>117911.66519488062</v>
      </c>
      <c r="J48">
        <v>47</v>
      </c>
      <c r="K48" s="15">
        <f t="shared" si="2"/>
        <v>-25161.133516087673</v>
      </c>
      <c r="M48" s="16">
        <f t="shared" si="3"/>
        <v>25381.293434353258</v>
      </c>
    </row>
    <row r="49" spans="5:13" x14ac:dyDescent="0.3">
      <c r="E49">
        <v>48</v>
      </c>
      <c r="F49" s="15">
        <f t="shared" si="0"/>
        <v>-88834.527020237045</v>
      </c>
      <c r="H49" s="16">
        <f t="shared" si="4"/>
        <v>29847.697888573763</v>
      </c>
      <c r="J49">
        <v>48</v>
      </c>
      <c r="K49" s="15">
        <f t="shared" si="2"/>
        <v>-25381.293434353443</v>
      </c>
      <c r="M49" s="16">
        <f t="shared" si="3"/>
        <v>-1.8553691916167736E-10</v>
      </c>
    </row>
    <row r="50" spans="5:13" x14ac:dyDescent="0.3">
      <c r="E50">
        <v>49</v>
      </c>
      <c r="H50" s="16">
        <f t="shared" si="4"/>
        <v>-58986.829131663282</v>
      </c>
      <c r="J50">
        <v>49</v>
      </c>
      <c r="K50" s="15" t="e">
        <f t="shared" si="2"/>
        <v>#NUM!</v>
      </c>
      <c r="M50" s="16" t="e">
        <f t="shared" si="3"/>
        <v>#NUM!</v>
      </c>
    </row>
    <row r="51" spans="5:13" x14ac:dyDescent="0.3">
      <c r="E51">
        <v>50</v>
      </c>
      <c r="H51" s="16">
        <f t="shared" si="4"/>
        <v>-58986.829131663282</v>
      </c>
      <c r="J51">
        <v>50</v>
      </c>
      <c r="K51" s="15" t="e">
        <f t="shared" si="2"/>
        <v>#NUM!</v>
      </c>
      <c r="M51" s="16" t="e">
        <f t="shared" si="3"/>
        <v>#NUM!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W23"/>
  <sheetViews>
    <sheetView topLeftCell="A2" zoomScale="82" workbookViewId="0">
      <selection activeCell="Z12" sqref="Z12"/>
    </sheetView>
  </sheetViews>
  <sheetFormatPr defaultRowHeight="14.4" x14ac:dyDescent="0.3"/>
  <sheetData>
    <row r="1" spans="1:23" x14ac:dyDescent="0.3">
      <c r="B1" s="8" t="s">
        <v>55</v>
      </c>
    </row>
    <row r="2" spans="1:23" x14ac:dyDescent="0.3">
      <c r="A2" s="8" t="s">
        <v>54</v>
      </c>
      <c r="B2" s="8"/>
      <c r="C2" s="8">
        <v>-1</v>
      </c>
      <c r="D2" s="8">
        <v>-0.9</v>
      </c>
      <c r="E2" s="8">
        <v>-0.8</v>
      </c>
      <c r="F2" s="8">
        <v>-0.7</v>
      </c>
      <c r="G2" s="8">
        <v>-0.6</v>
      </c>
      <c r="H2" s="8">
        <v>-0.5</v>
      </c>
      <c r="I2" s="8">
        <v>-0.4</v>
      </c>
      <c r="J2" s="8">
        <v>-0.3</v>
      </c>
      <c r="K2" s="8">
        <v>-0.2</v>
      </c>
      <c r="L2" s="8">
        <v>-0.1</v>
      </c>
      <c r="M2" s="8">
        <v>0</v>
      </c>
      <c r="N2" s="8">
        <v>0.1</v>
      </c>
      <c r="O2" s="8">
        <v>0.2</v>
      </c>
      <c r="P2" s="8">
        <v>0.3</v>
      </c>
      <c r="Q2" s="8">
        <v>0.4</v>
      </c>
      <c r="R2" s="8">
        <v>0.5</v>
      </c>
      <c r="S2" s="8">
        <v>0.6</v>
      </c>
      <c r="T2" s="8">
        <v>0.7</v>
      </c>
      <c r="U2" s="8">
        <v>0.8</v>
      </c>
      <c r="V2" s="8">
        <v>0.9</v>
      </c>
      <c r="W2" s="8">
        <v>1</v>
      </c>
    </row>
    <row r="3" spans="1:23" x14ac:dyDescent="0.3">
      <c r="B3" s="8">
        <v>-1</v>
      </c>
      <c r="C3">
        <f>-SIN($B3*$B3+C$2*C$2)+1</f>
        <v>9.0702573174318291E-2</v>
      </c>
      <c r="D3">
        <f t="shared" ref="D3:W15" si="0">-SIN($B3*$B3+D$2*D$2)+1</f>
        <v>2.8473044177684703E-2</v>
      </c>
      <c r="E3">
        <f t="shared" si="0"/>
        <v>2.393618680826326E-3</v>
      </c>
      <c r="F3">
        <f t="shared" si="0"/>
        <v>3.2622479568565899E-3</v>
      </c>
      <c r="G3">
        <f t="shared" si="0"/>
        <v>2.2135397564683856E-2</v>
      </c>
      <c r="H3">
        <f t="shared" si="0"/>
        <v>5.1015380644413799E-2</v>
      </c>
      <c r="I3">
        <f t="shared" si="0"/>
        <v>8.3196891228233039E-2</v>
      </c>
      <c r="J3">
        <f t="shared" si="0"/>
        <v>0.11337308555051273</v>
      </c>
      <c r="K3">
        <f t="shared" si="0"/>
        <v>0.13759577275666157</v>
      </c>
      <c r="L3">
        <f t="shared" si="0"/>
        <v>0.15316815538198481</v>
      </c>
      <c r="M3">
        <f t="shared" si="0"/>
        <v>0.1585290151921035</v>
      </c>
      <c r="N3">
        <f t="shared" si="0"/>
        <v>0.15316815538198481</v>
      </c>
      <c r="O3">
        <f t="shared" si="0"/>
        <v>0.13759577275666157</v>
      </c>
      <c r="P3">
        <f t="shared" si="0"/>
        <v>0.11337308555051273</v>
      </c>
      <c r="Q3">
        <f t="shared" si="0"/>
        <v>8.3196891228233039E-2</v>
      </c>
      <c r="R3">
        <f t="shared" si="0"/>
        <v>5.1015380644413799E-2</v>
      </c>
      <c r="S3">
        <f t="shared" si="0"/>
        <v>2.2135397564683856E-2</v>
      </c>
      <c r="T3">
        <f t="shared" si="0"/>
        <v>3.2622479568565899E-3</v>
      </c>
      <c r="U3">
        <f t="shared" si="0"/>
        <v>2.393618680826326E-3</v>
      </c>
      <c r="V3">
        <f t="shared" si="0"/>
        <v>2.8473044177684703E-2</v>
      </c>
      <c r="W3">
        <f t="shared" si="0"/>
        <v>9.0702573174318291E-2</v>
      </c>
    </row>
    <row r="4" spans="1:23" x14ac:dyDescent="0.3">
      <c r="B4" s="8">
        <v>-0.9</v>
      </c>
      <c r="C4">
        <f t="shared" ref="C4:R23" si="1">-SIN($B4*$B4+C$2*C$2)+1</f>
        <v>2.8473044177684703E-2</v>
      </c>
      <c r="D4">
        <f t="shared" si="0"/>
        <v>1.2102565294760392E-3</v>
      </c>
      <c r="E4">
        <f t="shared" si="0"/>
        <v>7.2870089624115231E-3</v>
      </c>
      <c r="F4">
        <f t="shared" si="0"/>
        <v>3.6441814582807042E-2</v>
      </c>
      <c r="G4">
        <f t="shared" si="0"/>
        <v>7.9249402263864344E-2</v>
      </c>
      <c r="H4">
        <f t="shared" si="0"/>
        <v>0.12764451765501372</v>
      </c>
      <c r="I4">
        <f t="shared" si="0"/>
        <v>0.17511428666154993</v>
      </c>
      <c r="J4">
        <f t="shared" si="0"/>
        <v>0.21667309037251659</v>
      </c>
      <c r="K4">
        <f t="shared" si="0"/>
        <v>0.24871959485970729</v>
      </c>
      <c r="L4">
        <f t="shared" si="0"/>
        <v>0.2688541702731041</v>
      </c>
      <c r="M4">
        <f t="shared" si="0"/>
        <v>0.27571282562985744</v>
      </c>
      <c r="N4">
        <f t="shared" si="0"/>
        <v>0.2688541702731041</v>
      </c>
      <c r="O4">
        <f t="shared" si="0"/>
        <v>0.24871959485970729</v>
      </c>
      <c r="P4">
        <f t="shared" si="0"/>
        <v>0.21667309037251659</v>
      </c>
      <c r="Q4">
        <f t="shared" si="0"/>
        <v>0.17511428666154993</v>
      </c>
      <c r="R4">
        <f t="shared" si="0"/>
        <v>0.12764451765501372</v>
      </c>
      <c r="S4">
        <f t="shared" si="0"/>
        <v>7.9249402263864344E-2</v>
      </c>
      <c r="T4">
        <f t="shared" si="0"/>
        <v>3.6441814582807042E-2</v>
      </c>
      <c r="U4">
        <f t="shared" si="0"/>
        <v>7.2870089624115231E-3</v>
      </c>
      <c r="V4">
        <f t="shared" si="0"/>
        <v>1.2102565294760392E-3</v>
      </c>
      <c r="W4">
        <f t="shared" si="0"/>
        <v>2.8473044177684703E-2</v>
      </c>
    </row>
    <row r="5" spans="1:23" x14ac:dyDescent="0.3">
      <c r="B5" s="8">
        <v>-0.8</v>
      </c>
      <c r="C5">
        <f t="shared" si="1"/>
        <v>2.393618680826326E-3</v>
      </c>
      <c r="D5">
        <f t="shared" si="0"/>
        <v>7.2870089624115231E-3</v>
      </c>
      <c r="E5">
        <f t="shared" si="0"/>
        <v>4.198413971077497E-2</v>
      </c>
      <c r="F5">
        <f t="shared" si="0"/>
        <v>9.5587810621174052E-2</v>
      </c>
      <c r="G5">
        <f t="shared" si="0"/>
        <v>0.1585290151921035</v>
      </c>
      <c r="H5">
        <f t="shared" si="0"/>
        <v>0.22292825247317605</v>
      </c>
      <c r="I5">
        <f t="shared" si="0"/>
        <v>0.2826439091004771</v>
      </c>
      <c r="J5">
        <f t="shared" si="0"/>
        <v>0.33313036499630211</v>
      </c>
      <c r="K5">
        <f t="shared" si="0"/>
        <v>0.37120697598153141</v>
      </c>
      <c r="L5">
        <f t="shared" si="0"/>
        <v>0.39481359426396034</v>
      </c>
      <c r="M5">
        <f t="shared" si="0"/>
        <v>0.40280455863760789</v>
      </c>
      <c r="N5">
        <f t="shared" si="0"/>
        <v>0.39481359426396034</v>
      </c>
      <c r="O5">
        <f t="shared" si="0"/>
        <v>0.37120697598153141</v>
      </c>
      <c r="P5">
        <f t="shared" si="0"/>
        <v>0.33313036499630211</v>
      </c>
      <c r="Q5">
        <f t="shared" si="0"/>
        <v>0.2826439091004771</v>
      </c>
      <c r="R5">
        <f t="shared" si="0"/>
        <v>0.22292825247317605</v>
      </c>
      <c r="S5">
        <f t="shared" si="0"/>
        <v>0.1585290151921035</v>
      </c>
      <c r="T5">
        <f t="shared" si="0"/>
        <v>9.5587810621174052E-2</v>
      </c>
      <c r="U5">
        <f t="shared" si="0"/>
        <v>4.198413971077497E-2</v>
      </c>
      <c r="V5">
        <f t="shared" si="0"/>
        <v>7.2870089624115231E-3</v>
      </c>
      <c r="W5">
        <f t="shared" si="0"/>
        <v>2.393618680826326E-3</v>
      </c>
    </row>
    <row r="6" spans="1:23" x14ac:dyDescent="0.3">
      <c r="B6" s="8">
        <v>-0.7</v>
      </c>
      <c r="C6">
        <f t="shared" si="1"/>
        <v>3.2622479568565899E-3</v>
      </c>
      <c r="D6">
        <f t="shared" si="0"/>
        <v>3.6441814582807042E-2</v>
      </c>
      <c r="E6">
        <f t="shared" si="0"/>
        <v>9.5587810621174052E-2</v>
      </c>
      <c r="F6">
        <f t="shared" si="0"/>
        <v>0.16950262950802963</v>
      </c>
      <c r="G6">
        <f t="shared" si="0"/>
        <v>0.2487195948597074</v>
      </c>
      <c r="H6">
        <f t="shared" si="0"/>
        <v>0.32571208837185495</v>
      </c>
      <c r="I6">
        <f t="shared" si="0"/>
        <v>0.39481359426396057</v>
      </c>
      <c r="J6">
        <f t="shared" si="0"/>
        <v>0.45197606320812644</v>
      </c>
      <c r="K6">
        <f t="shared" si="0"/>
        <v>0.49446665879515306</v>
      </c>
      <c r="L6">
        <f t="shared" si="0"/>
        <v>0.52057446139579699</v>
      </c>
      <c r="M6">
        <f t="shared" si="0"/>
        <v>0.52937411182884198</v>
      </c>
      <c r="N6">
        <f t="shared" si="0"/>
        <v>0.52057446139579699</v>
      </c>
      <c r="O6">
        <f t="shared" si="0"/>
        <v>0.49446665879515306</v>
      </c>
      <c r="P6">
        <f t="shared" si="0"/>
        <v>0.45197606320812644</v>
      </c>
      <c r="Q6">
        <f t="shared" si="0"/>
        <v>0.39481359426396057</v>
      </c>
      <c r="R6">
        <f t="shared" si="0"/>
        <v>0.32571208837185495</v>
      </c>
      <c r="S6">
        <f t="shared" si="0"/>
        <v>0.2487195948597074</v>
      </c>
      <c r="T6">
        <f t="shared" si="0"/>
        <v>0.16950262950802963</v>
      </c>
      <c r="U6">
        <f t="shared" si="0"/>
        <v>9.5587810621174052E-2</v>
      </c>
      <c r="V6">
        <f t="shared" si="0"/>
        <v>3.6441814582807042E-2</v>
      </c>
      <c r="W6">
        <f t="shared" si="0"/>
        <v>3.2622479568565899E-3</v>
      </c>
    </row>
    <row r="7" spans="1:23" x14ac:dyDescent="0.3">
      <c r="B7" s="8">
        <v>-0.6</v>
      </c>
      <c r="C7">
        <f t="shared" si="1"/>
        <v>2.2135397564683856E-2</v>
      </c>
      <c r="D7">
        <f t="shared" si="0"/>
        <v>7.9249402263864344E-2</v>
      </c>
      <c r="E7">
        <f t="shared" si="0"/>
        <v>0.1585290151921035</v>
      </c>
      <c r="F7">
        <f t="shared" si="0"/>
        <v>0.2487195948597074</v>
      </c>
      <c r="G7">
        <f t="shared" si="0"/>
        <v>0.3406153280285269</v>
      </c>
      <c r="H7">
        <f t="shared" si="0"/>
        <v>0.42713253989951872</v>
      </c>
      <c r="I7">
        <f t="shared" si="0"/>
        <v>0.50311986215626325</v>
      </c>
      <c r="J7">
        <f t="shared" si="0"/>
        <v>0.56503446588876982</v>
      </c>
      <c r="K7">
        <f t="shared" si="0"/>
        <v>0.61058165769134942</v>
      </c>
      <c r="L7">
        <f t="shared" si="0"/>
        <v>0.63838456803503796</v>
      </c>
      <c r="M7">
        <f t="shared" si="0"/>
        <v>0.64772576672491011</v>
      </c>
      <c r="N7">
        <f t="shared" si="0"/>
        <v>0.63838456803503796</v>
      </c>
      <c r="O7">
        <f t="shared" si="0"/>
        <v>0.61058165769134942</v>
      </c>
      <c r="P7">
        <f t="shared" si="0"/>
        <v>0.56503446588876982</v>
      </c>
      <c r="Q7">
        <f t="shared" si="0"/>
        <v>0.50311986215626325</v>
      </c>
      <c r="R7">
        <f t="shared" si="0"/>
        <v>0.42713253989951872</v>
      </c>
      <c r="S7">
        <f t="shared" si="0"/>
        <v>0.3406153280285269</v>
      </c>
      <c r="T7">
        <f t="shared" si="0"/>
        <v>0.2487195948597074</v>
      </c>
      <c r="U7">
        <f t="shared" si="0"/>
        <v>0.1585290151921035</v>
      </c>
      <c r="V7">
        <f t="shared" si="0"/>
        <v>7.9249402263864344E-2</v>
      </c>
      <c r="W7">
        <f t="shared" si="0"/>
        <v>2.2135397564683856E-2</v>
      </c>
    </row>
    <row r="8" spans="1:23" x14ac:dyDescent="0.3">
      <c r="B8" s="8">
        <v>-0.5</v>
      </c>
      <c r="C8">
        <f t="shared" si="1"/>
        <v>5.1015380644413799E-2</v>
      </c>
      <c r="D8">
        <f t="shared" si="0"/>
        <v>0.12764451765501372</v>
      </c>
      <c r="E8">
        <f t="shared" si="0"/>
        <v>0.22292825247317605</v>
      </c>
      <c r="F8">
        <f t="shared" si="0"/>
        <v>0.32571208837185495</v>
      </c>
      <c r="G8">
        <f t="shared" si="0"/>
        <v>0.42713253989951872</v>
      </c>
      <c r="H8">
        <f t="shared" si="0"/>
        <v>0.52057446139579699</v>
      </c>
      <c r="I8">
        <f t="shared" si="0"/>
        <v>0.60139067201557705</v>
      </c>
      <c r="J8">
        <f t="shared" si="0"/>
        <v>0.6665129078591856</v>
      </c>
      <c r="K8">
        <f t="shared" si="0"/>
        <v>0.71404777489516436</v>
      </c>
      <c r="L8">
        <f t="shared" si="0"/>
        <v>0.74291944810784494</v>
      </c>
      <c r="M8">
        <f t="shared" si="0"/>
        <v>0.75259604074547704</v>
      </c>
      <c r="N8">
        <f t="shared" si="0"/>
        <v>0.74291944810784494</v>
      </c>
      <c r="O8">
        <f t="shared" si="0"/>
        <v>0.71404777489516436</v>
      </c>
      <c r="P8">
        <f t="shared" si="0"/>
        <v>0.6665129078591856</v>
      </c>
      <c r="Q8">
        <f t="shared" si="0"/>
        <v>0.60139067201557705</v>
      </c>
      <c r="R8">
        <f t="shared" si="0"/>
        <v>0.52057446139579699</v>
      </c>
      <c r="S8">
        <f t="shared" si="0"/>
        <v>0.42713253989951872</v>
      </c>
      <c r="T8">
        <f t="shared" si="0"/>
        <v>0.32571208837185495</v>
      </c>
      <c r="U8">
        <f t="shared" si="0"/>
        <v>0.22292825247317605</v>
      </c>
      <c r="V8">
        <f t="shared" si="0"/>
        <v>0.12764451765501372</v>
      </c>
      <c r="W8">
        <f t="shared" si="0"/>
        <v>5.1015380644413799E-2</v>
      </c>
    </row>
    <row r="9" spans="1:23" x14ac:dyDescent="0.3">
      <c r="B9" s="8">
        <v>-0.4</v>
      </c>
      <c r="C9">
        <f t="shared" si="1"/>
        <v>8.3196891228233039E-2</v>
      </c>
      <c r="D9">
        <f t="shared" si="0"/>
        <v>0.17511428666154993</v>
      </c>
      <c r="E9">
        <f t="shared" si="0"/>
        <v>0.2826439091004771</v>
      </c>
      <c r="F9">
        <f t="shared" si="0"/>
        <v>0.39481359426396057</v>
      </c>
      <c r="G9">
        <f t="shared" si="0"/>
        <v>0.50311986215626325</v>
      </c>
      <c r="H9">
        <f t="shared" si="0"/>
        <v>0.60139067201557705</v>
      </c>
      <c r="I9">
        <f t="shared" si="0"/>
        <v>0.68543343938388213</v>
      </c>
      <c r="J9">
        <f t="shared" si="0"/>
        <v>0.75259604074547704</v>
      </c>
      <c r="K9">
        <f t="shared" si="0"/>
        <v>0.80133066920493878</v>
      </c>
      <c r="L9">
        <f t="shared" si="0"/>
        <v>0.83081765093300397</v>
      </c>
      <c r="M9">
        <f t="shared" si="0"/>
        <v>0.84068179338575399</v>
      </c>
      <c r="N9">
        <f t="shared" si="0"/>
        <v>0.83081765093300397</v>
      </c>
      <c r="O9">
        <f t="shared" si="0"/>
        <v>0.80133066920493878</v>
      </c>
      <c r="P9">
        <f t="shared" si="0"/>
        <v>0.75259604074547704</v>
      </c>
      <c r="Q9">
        <f t="shared" si="0"/>
        <v>0.68543343938388213</v>
      </c>
      <c r="R9">
        <f t="shared" si="0"/>
        <v>0.60139067201557705</v>
      </c>
      <c r="S9">
        <f t="shared" si="0"/>
        <v>0.50311986215626325</v>
      </c>
      <c r="T9">
        <f t="shared" si="0"/>
        <v>0.39481359426396057</v>
      </c>
      <c r="U9">
        <f t="shared" si="0"/>
        <v>0.2826439091004771</v>
      </c>
      <c r="V9">
        <f t="shared" si="0"/>
        <v>0.17511428666154993</v>
      </c>
      <c r="W9">
        <f t="shared" si="0"/>
        <v>8.3196891228233039E-2</v>
      </c>
    </row>
    <row r="10" spans="1:23" x14ac:dyDescent="0.3">
      <c r="B10" s="8">
        <v>-0.3</v>
      </c>
      <c r="C10">
        <f t="shared" si="1"/>
        <v>0.11337308555051273</v>
      </c>
      <c r="D10">
        <f t="shared" si="0"/>
        <v>0.21667309037251659</v>
      </c>
      <c r="E10">
        <f t="shared" si="0"/>
        <v>0.33313036499630211</v>
      </c>
      <c r="F10">
        <f t="shared" si="0"/>
        <v>0.45197606320812644</v>
      </c>
      <c r="G10">
        <f t="shared" si="0"/>
        <v>0.56503446588876982</v>
      </c>
      <c r="H10">
        <f t="shared" si="0"/>
        <v>0.6665129078591856</v>
      </c>
      <c r="I10">
        <f t="shared" si="0"/>
        <v>0.75259604074547704</v>
      </c>
      <c r="J10">
        <f t="shared" si="0"/>
        <v>0.82097042657417585</v>
      </c>
      <c r="K10">
        <f t="shared" si="0"/>
        <v>0.87036585738030514</v>
      </c>
      <c r="L10">
        <f t="shared" si="0"/>
        <v>0.90016658335317179</v>
      </c>
      <c r="M10">
        <f t="shared" si="0"/>
        <v>0.91012145080198892</v>
      </c>
      <c r="N10">
        <f t="shared" si="0"/>
        <v>0.90016658335317179</v>
      </c>
      <c r="O10">
        <f t="shared" si="0"/>
        <v>0.87036585738030514</v>
      </c>
      <c r="P10">
        <f t="shared" si="0"/>
        <v>0.82097042657417585</v>
      </c>
      <c r="Q10">
        <f t="shared" si="0"/>
        <v>0.75259604074547704</v>
      </c>
      <c r="R10">
        <f t="shared" si="0"/>
        <v>0.6665129078591856</v>
      </c>
      <c r="S10">
        <f t="shared" si="0"/>
        <v>0.56503446588876982</v>
      </c>
      <c r="T10">
        <f t="shared" si="0"/>
        <v>0.45197606320812644</v>
      </c>
      <c r="U10">
        <f t="shared" si="0"/>
        <v>0.33313036499630211</v>
      </c>
      <c r="V10">
        <f t="shared" si="0"/>
        <v>0.21667309037251659</v>
      </c>
      <c r="W10">
        <f t="shared" si="0"/>
        <v>0.11337308555051273</v>
      </c>
    </row>
    <row r="11" spans="1:23" x14ac:dyDescent="0.3">
      <c r="B11" s="8">
        <v>-0.2</v>
      </c>
      <c r="C11">
        <f t="shared" si="1"/>
        <v>0.13759577275666157</v>
      </c>
      <c r="D11">
        <f t="shared" si="0"/>
        <v>0.24871959485970729</v>
      </c>
      <c r="E11">
        <f t="shared" si="0"/>
        <v>0.37120697598153141</v>
      </c>
      <c r="F11">
        <f t="shared" si="0"/>
        <v>0.49446665879515306</v>
      </c>
      <c r="G11">
        <f t="shared" si="0"/>
        <v>0.61058165769134942</v>
      </c>
      <c r="H11">
        <f t="shared" si="0"/>
        <v>0.71404777489516436</v>
      </c>
      <c r="I11">
        <f t="shared" si="0"/>
        <v>0.80133066920493878</v>
      </c>
      <c r="J11">
        <f t="shared" si="0"/>
        <v>0.87036585738030514</v>
      </c>
      <c r="K11">
        <f t="shared" si="0"/>
        <v>0.92008530603082728</v>
      </c>
      <c r="L11">
        <f t="shared" si="0"/>
        <v>0.95002083072932164</v>
      </c>
      <c r="M11">
        <f t="shared" si="0"/>
        <v>0.9600106658133658</v>
      </c>
      <c r="N11">
        <f t="shared" si="0"/>
        <v>0.95002083072932164</v>
      </c>
      <c r="O11">
        <f t="shared" si="0"/>
        <v>0.92008530603082728</v>
      </c>
      <c r="P11">
        <f t="shared" si="0"/>
        <v>0.87036585738030514</v>
      </c>
      <c r="Q11">
        <f t="shared" si="0"/>
        <v>0.80133066920493878</v>
      </c>
      <c r="R11">
        <f t="shared" si="0"/>
        <v>0.71404777489516436</v>
      </c>
      <c r="S11">
        <f t="shared" si="0"/>
        <v>0.61058165769134942</v>
      </c>
      <c r="T11">
        <f t="shared" si="0"/>
        <v>0.49446665879515306</v>
      </c>
      <c r="U11">
        <f t="shared" si="0"/>
        <v>0.37120697598153141</v>
      </c>
      <c r="V11">
        <f t="shared" si="0"/>
        <v>0.24871959485970729</v>
      </c>
      <c r="W11">
        <f t="shared" si="0"/>
        <v>0.13759577275666157</v>
      </c>
    </row>
    <row r="12" spans="1:23" x14ac:dyDescent="0.3">
      <c r="B12" s="8">
        <v>-0.1</v>
      </c>
      <c r="C12">
        <f t="shared" si="1"/>
        <v>0.15316815538198481</v>
      </c>
      <c r="D12">
        <f t="shared" si="0"/>
        <v>0.2688541702731041</v>
      </c>
      <c r="E12">
        <f t="shared" si="0"/>
        <v>0.39481359426396034</v>
      </c>
      <c r="F12">
        <f t="shared" si="0"/>
        <v>0.52057446139579699</v>
      </c>
      <c r="G12">
        <f t="shared" si="0"/>
        <v>0.63838456803503796</v>
      </c>
      <c r="H12">
        <f t="shared" si="0"/>
        <v>0.74291944810784494</v>
      </c>
      <c r="I12">
        <f t="shared" si="0"/>
        <v>0.83081765093300397</v>
      </c>
      <c r="J12">
        <f t="shared" si="0"/>
        <v>0.90016658335317179</v>
      </c>
      <c r="K12">
        <f t="shared" si="0"/>
        <v>0.95002083072932164</v>
      </c>
      <c r="L12">
        <f t="shared" si="0"/>
        <v>0.98000133330666694</v>
      </c>
      <c r="M12">
        <f t="shared" si="0"/>
        <v>0.99000016666583335</v>
      </c>
      <c r="N12">
        <f t="shared" si="0"/>
        <v>0.98000133330666694</v>
      </c>
      <c r="O12">
        <f t="shared" si="0"/>
        <v>0.95002083072932164</v>
      </c>
      <c r="P12">
        <f t="shared" si="0"/>
        <v>0.90016658335317179</v>
      </c>
      <c r="Q12">
        <f t="shared" si="0"/>
        <v>0.83081765093300397</v>
      </c>
      <c r="R12">
        <f t="shared" si="0"/>
        <v>0.74291944810784494</v>
      </c>
      <c r="S12">
        <f t="shared" si="0"/>
        <v>0.63838456803503796</v>
      </c>
      <c r="T12">
        <f t="shared" si="0"/>
        <v>0.52057446139579699</v>
      </c>
      <c r="U12">
        <f t="shared" si="0"/>
        <v>0.39481359426396034</v>
      </c>
      <c r="V12">
        <f t="shared" si="0"/>
        <v>0.2688541702731041</v>
      </c>
      <c r="W12">
        <f t="shared" si="0"/>
        <v>0.15316815538198481</v>
      </c>
    </row>
    <row r="13" spans="1:23" x14ac:dyDescent="0.3">
      <c r="B13" s="8">
        <v>0</v>
      </c>
      <c r="C13">
        <f t="shared" si="1"/>
        <v>0.1585290151921035</v>
      </c>
      <c r="D13">
        <f t="shared" si="0"/>
        <v>0.27571282562985744</v>
      </c>
      <c r="E13">
        <f t="shared" si="0"/>
        <v>0.40280455863760789</v>
      </c>
      <c r="F13">
        <f t="shared" si="0"/>
        <v>0.52937411182884198</v>
      </c>
      <c r="G13">
        <f t="shared" si="0"/>
        <v>0.64772576672491011</v>
      </c>
      <c r="H13">
        <f t="shared" si="0"/>
        <v>0.75259604074547704</v>
      </c>
      <c r="I13">
        <f t="shared" si="0"/>
        <v>0.84068179338575399</v>
      </c>
      <c r="J13">
        <f t="shared" si="0"/>
        <v>0.91012145080198892</v>
      </c>
      <c r="K13">
        <f t="shared" si="0"/>
        <v>0.9600106658133658</v>
      </c>
      <c r="L13">
        <f t="shared" si="0"/>
        <v>0.99000016666583335</v>
      </c>
      <c r="M13">
        <f t="shared" si="0"/>
        <v>1</v>
      </c>
      <c r="N13">
        <f t="shared" si="0"/>
        <v>0.99000016666583335</v>
      </c>
      <c r="O13">
        <f t="shared" si="0"/>
        <v>0.9600106658133658</v>
      </c>
      <c r="P13">
        <f t="shared" si="0"/>
        <v>0.91012145080198892</v>
      </c>
      <c r="Q13">
        <f t="shared" si="0"/>
        <v>0.84068179338575399</v>
      </c>
      <c r="R13">
        <f t="shared" si="0"/>
        <v>0.75259604074547704</v>
      </c>
      <c r="S13">
        <f t="shared" si="0"/>
        <v>0.64772576672491011</v>
      </c>
      <c r="T13">
        <f t="shared" si="0"/>
        <v>0.52937411182884198</v>
      </c>
      <c r="U13">
        <f t="shared" si="0"/>
        <v>0.40280455863760789</v>
      </c>
      <c r="V13">
        <f t="shared" si="0"/>
        <v>0.27571282562985744</v>
      </c>
      <c r="W13">
        <f t="shared" si="0"/>
        <v>0.1585290151921035</v>
      </c>
    </row>
    <row r="14" spans="1:23" x14ac:dyDescent="0.3">
      <c r="B14" s="8">
        <v>0.1</v>
      </c>
      <c r="C14">
        <f t="shared" si="1"/>
        <v>0.15316815538198481</v>
      </c>
      <c r="D14">
        <f t="shared" si="0"/>
        <v>0.2688541702731041</v>
      </c>
      <c r="E14">
        <f t="shared" si="0"/>
        <v>0.39481359426396034</v>
      </c>
      <c r="F14">
        <f t="shared" si="0"/>
        <v>0.52057446139579699</v>
      </c>
      <c r="G14">
        <f t="shared" si="0"/>
        <v>0.63838456803503796</v>
      </c>
      <c r="H14">
        <f t="shared" si="0"/>
        <v>0.74291944810784494</v>
      </c>
      <c r="I14">
        <f t="shared" si="0"/>
        <v>0.83081765093300397</v>
      </c>
      <c r="J14">
        <f t="shared" si="0"/>
        <v>0.90016658335317179</v>
      </c>
      <c r="K14">
        <f t="shared" si="0"/>
        <v>0.95002083072932164</v>
      </c>
      <c r="L14">
        <f t="shared" si="0"/>
        <v>0.98000133330666694</v>
      </c>
      <c r="M14">
        <f t="shared" si="0"/>
        <v>0.99000016666583335</v>
      </c>
      <c r="N14">
        <f t="shared" si="0"/>
        <v>0.98000133330666694</v>
      </c>
      <c r="O14">
        <f t="shared" si="0"/>
        <v>0.95002083072932164</v>
      </c>
      <c r="P14">
        <f t="shared" si="0"/>
        <v>0.90016658335317179</v>
      </c>
      <c r="Q14">
        <f t="shared" si="0"/>
        <v>0.83081765093300397</v>
      </c>
      <c r="R14">
        <f t="shared" si="0"/>
        <v>0.74291944810784494</v>
      </c>
      <c r="S14">
        <f t="shared" si="0"/>
        <v>0.63838456803503796</v>
      </c>
      <c r="T14">
        <f t="shared" si="0"/>
        <v>0.52057446139579699</v>
      </c>
      <c r="U14">
        <f t="shared" si="0"/>
        <v>0.39481359426396034</v>
      </c>
      <c r="V14">
        <f t="shared" si="0"/>
        <v>0.2688541702731041</v>
      </c>
      <c r="W14">
        <f t="shared" si="0"/>
        <v>0.15316815538198481</v>
      </c>
    </row>
    <row r="15" spans="1:23" x14ac:dyDescent="0.3">
      <c r="B15" s="8">
        <v>0.2</v>
      </c>
      <c r="C15">
        <f t="shared" si="1"/>
        <v>0.13759577275666157</v>
      </c>
      <c r="D15">
        <f t="shared" si="0"/>
        <v>0.24871959485970729</v>
      </c>
      <c r="E15">
        <f t="shared" si="0"/>
        <v>0.37120697598153141</v>
      </c>
      <c r="F15">
        <f t="shared" si="0"/>
        <v>0.49446665879515306</v>
      </c>
      <c r="G15">
        <f t="shared" si="0"/>
        <v>0.61058165769134942</v>
      </c>
      <c r="H15">
        <f t="shared" si="0"/>
        <v>0.71404777489516436</v>
      </c>
      <c r="I15">
        <f t="shared" si="0"/>
        <v>0.80133066920493878</v>
      </c>
      <c r="J15">
        <f t="shared" si="0"/>
        <v>0.87036585738030514</v>
      </c>
      <c r="K15">
        <f t="shared" si="0"/>
        <v>0.92008530603082728</v>
      </c>
      <c r="L15">
        <f t="shared" si="0"/>
        <v>0.95002083072932164</v>
      </c>
      <c r="M15">
        <f t="shared" si="0"/>
        <v>0.9600106658133658</v>
      </c>
      <c r="N15">
        <f t="shared" si="0"/>
        <v>0.95002083072932164</v>
      </c>
      <c r="O15">
        <f t="shared" si="0"/>
        <v>0.92008530603082728</v>
      </c>
      <c r="P15">
        <f t="shared" si="0"/>
        <v>0.87036585738030514</v>
      </c>
      <c r="Q15">
        <f t="shared" si="0"/>
        <v>0.80133066920493878</v>
      </c>
      <c r="R15">
        <f t="shared" si="0"/>
        <v>0.71404777489516436</v>
      </c>
      <c r="S15">
        <f t="shared" ref="S15:W23" si="2">-SIN($B15*$B15+S$2*S$2)+1</f>
        <v>0.61058165769134942</v>
      </c>
      <c r="T15">
        <f t="shared" si="2"/>
        <v>0.49446665879515306</v>
      </c>
      <c r="U15">
        <f t="shared" si="2"/>
        <v>0.37120697598153141</v>
      </c>
      <c r="V15">
        <f t="shared" si="2"/>
        <v>0.24871959485970729</v>
      </c>
      <c r="W15">
        <f t="shared" si="2"/>
        <v>0.13759577275666157</v>
      </c>
    </row>
    <row r="16" spans="1:23" x14ac:dyDescent="0.3">
      <c r="B16" s="8">
        <v>0.3</v>
      </c>
      <c r="C16">
        <f t="shared" si="1"/>
        <v>0.11337308555051273</v>
      </c>
      <c r="D16">
        <f t="shared" si="1"/>
        <v>0.21667309037251659</v>
      </c>
      <c r="E16">
        <f t="shared" si="1"/>
        <v>0.33313036499630211</v>
      </c>
      <c r="F16">
        <f t="shared" si="1"/>
        <v>0.45197606320812644</v>
      </c>
      <c r="G16">
        <f t="shared" si="1"/>
        <v>0.56503446588876982</v>
      </c>
      <c r="H16">
        <f t="shared" si="1"/>
        <v>0.6665129078591856</v>
      </c>
      <c r="I16">
        <f t="shared" si="1"/>
        <v>0.75259604074547704</v>
      </c>
      <c r="J16">
        <f t="shared" si="1"/>
        <v>0.82097042657417585</v>
      </c>
      <c r="K16">
        <f t="shared" si="1"/>
        <v>0.87036585738030514</v>
      </c>
      <c r="L16">
        <f t="shared" si="1"/>
        <v>0.90016658335317179</v>
      </c>
      <c r="M16">
        <f t="shared" si="1"/>
        <v>0.91012145080198892</v>
      </c>
      <c r="N16">
        <f t="shared" si="1"/>
        <v>0.90016658335317179</v>
      </c>
      <c r="O16">
        <f t="shared" si="1"/>
        <v>0.87036585738030514</v>
      </c>
      <c r="P16">
        <f t="shared" si="1"/>
        <v>0.82097042657417585</v>
      </c>
      <c r="Q16">
        <f t="shared" si="1"/>
        <v>0.75259604074547704</v>
      </c>
      <c r="R16">
        <f t="shared" si="1"/>
        <v>0.6665129078591856</v>
      </c>
      <c r="S16">
        <f t="shared" si="2"/>
        <v>0.56503446588876982</v>
      </c>
      <c r="T16">
        <f t="shared" si="2"/>
        <v>0.45197606320812644</v>
      </c>
      <c r="U16">
        <f t="shared" si="2"/>
        <v>0.33313036499630211</v>
      </c>
      <c r="V16">
        <f t="shared" si="2"/>
        <v>0.21667309037251659</v>
      </c>
      <c r="W16">
        <f t="shared" si="2"/>
        <v>0.11337308555051273</v>
      </c>
    </row>
    <row r="17" spans="2:23" x14ac:dyDescent="0.3">
      <c r="B17" s="8">
        <v>0.4</v>
      </c>
      <c r="C17">
        <f t="shared" si="1"/>
        <v>8.3196891228233039E-2</v>
      </c>
      <c r="D17">
        <f t="shared" si="1"/>
        <v>0.17511428666154993</v>
      </c>
      <c r="E17">
        <f t="shared" si="1"/>
        <v>0.2826439091004771</v>
      </c>
      <c r="F17">
        <f t="shared" si="1"/>
        <v>0.39481359426396057</v>
      </c>
      <c r="G17">
        <f t="shared" si="1"/>
        <v>0.50311986215626325</v>
      </c>
      <c r="H17">
        <f t="shared" si="1"/>
        <v>0.60139067201557705</v>
      </c>
      <c r="I17">
        <f t="shared" si="1"/>
        <v>0.68543343938388213</v>
      </c>
      <c r="J17">
        <f t="shared" si="1"/>
        <v>0.75259604074547704</v>
      </c>
      <c r="K17">
        <f t="shared" si="1"/>
        <v>0.80133066920493878</v>
      </c>
      <c r="L17">
        <f t="shared" si="1"/>
        <v>0.83081765093300397</v>
      </c>
      <c r="M17">
        <f t="shared" si="1"/>
        <v>0.84068179338575399</v>
      </c>
      <c r="N17">
        <f t="shared" si="1"/>
        <v>0.83081765093300397</v>
      </c>
      <c r="O17">
        <f t="shared" si="1"/>
        <v>0.80133066920493878</v>
      </c>
      <c r="P17">
        <f t="shared" si="1"/>
        <v>0.75259604074547704</v>
      </c>
      <c r="Q17">
        <f t="shared" si="1"/>
        <v>0.68543343938388213</v>
      </c>
      <c r="R17">
        <f t="shared" si="1"/>
        <v>0.60139067201557705</v>
      </c>
      <c r="S17">
        <f t="shared" si="2"/>
        <v>0.50311986215626325</v>
      </c>
      <c r="T17">
        <f t="shared" si="2"/>
        <v>0.39481359426396057</v>
      </c>
      <c r="U17">
        <f t="shared" si="2"/>
        <v>0.2826439091004771</v>
      </c>
      <c r="V17">
        <f t="shared" si="2"/>
        <v>0.17511428666154993</v>
      </c>
      <c r="W17">
        <f t="shared" si="2"/>
        <v>8.3196891228233039E-2</v>
      </c>
    </row>
    <row r="18" spans="2:23" x14ac:dyDescent="0.3">
      <c r="B18" s="8">
        <v>0.5</v>
      </c>
      <c r="C18">
        <f t="shared" si="1"/>
        <v>5.1015380644413799E-2</v>
      </c>
      <c r="D18">
        <f t="shared" si="1"/>
        <v>0.12764451765501372</v>
      </c>
      <c r="E18">
        <f t="shared" si="1"/>
        <v>0.22292825247317605</v>
      </c>
      <c r="F18">
        <f t="shared" si="1"/>
        <v>0.32571208837185495</v>
      </c>
      <c r="G18">
        <f t="shared" si="1"/>
        <v>0.42713253989951872</v>
      </c>
      <c r="H18">
        <f t="shared" si="1"/>
        <v>0.52057446139579699</v>
      </c>
      <c r="I18">
        <f t="shared" si="1"/>
        <v>0.60139067201557705</v>
      </c>
      <c r="J18">
        <f t="shared" si="1"/>
        <v>0.6665129078591856</v>
      </c>
      <c r="K18">
        <f t="shared" si="1"/>
        <v>0.71404777489516436</v>
      </c>
      <c r="L18">
        <f t="shared" si="1"/>
        <v>0.74291944810784494</v>
      </c>
      <c r="M18">
        <f t="shared" si="1"/>
        <v>0.75259604074547704</v>
      </c>
      <c r="N18">
        <f t="shared" si="1"/>
        <v>0.74291944810784494</v>
      </c>
      <c r="O18">
        <f t="shared" si="1"/>
        <v>0.71404777489516436</v>
      </c>
      <c r="P18">
        <f t="shared" si="1"/>
        <v>0.6665129078591856</v>
      </c>
      <c r="Q18">
        <f t="shared" si="1"/>
        <v>0.60139067201557705</v>
      </c>
      <c r="R18">
        <f t="shared" si="1"/>
        <v>0.52057446139579699</v>
      </c>
      <c r="S18">
        <f t="shared" si="2"/>
        <v>0.42713253989951872</v>
      </c>
      <c r="T18">
        <f t="shared" si="2"/>
        <v>0.32571208837185495</v>
      </c>
      <c r="U18">
        <f t="shared" si="2"/>
        <v>0.22292825247317605</v>
      </c>
      <c r="V18">
        <f t="shared" si="2"/>
        <v>0.12764451765501372</v>
      </c>
      <c r="W18">
        <f t="shared" si="2"/>
        <v>5.1015380644413799E-2</v>
      </c>
    </row>
    <row r="19" spans="2:23" x14ac:dyDescent="0.3">
      <c r="B19" s="8">
        <v>0.6</v>
      </c>
      <c r="C19">
        <f t="shared" si="1"/>
        <v>2.2135397564683856E-2</v>
      </c>
      <c r="D19">
        <f t="shared" si="1"/>
        <v>7.9249402263864344E-2</v>
      </c>
      <c r="E19">
        <f t="shared" si="1"/>
        <v>0.1585290151921035</v>
      </c>
      <c r="F19">
        <f t="shared" si="1"/>
        <v>0.2487195948597074</v>
      </c>
      <c r="G19">
        <f t="shared" si="1"/>
        <v>0.3406153280285269</v>
      </c>
      <c r="H19">
        <f t="shared" si="1"/>
        <v>0.42713253989951872</v>
      </c>
      <c r="I19">
        <f t="shared" si="1"/>
        <v>0.50311986215626325</v>
      </c>
      <c r="J19">
        <f t="shared" si="1"/>
        <v>0.56503446588876982</v>
      </c>
      <c r="K19">
        <f t="shared" si="1"/>
        <v>0.61058165769134942</v>
      </c>
      <c r="L19">
        <f t="shared" si="1"/>
        <v>0.63838456803503796</v>
      </c>
      <c r="M19">
        <f t="shared" si="1"/>
        <v>0.64772576672491011</v>
      </c>
      <c r="N19">
        <f t="shared" si="1"/>
        <v>0.63838456803503796</v>
      </c>
      <c r="O19">
        <f t="shared" si="1"/>
        <v>0.61058165769134942</v>
      </c>
      <c r="P19">
        <f t="shared" si="1"/>
        <v>0.56503446588876982</v>
      </c>
      <c r="Q19">
        <f t="shared" si="1"/>
        <v>0.50311986215626325</v>
      </c>
      <c r="R19">
        <f t="shared" si="1"/>
        <v>0.42713253989951872</v>
      </c>
      <c r="S19">
        <f t="shared" si="2"/>
        <v>0.3406153280285269</v>
      </c>
      <c r="T19">
        <f t="shared" si="2"/>
        <v>0.2487195948597074</v>
      </c>
      <c r="U19">
        <f t="shared" si="2"/>
        <v>0.1585290151921035</v>
      </c>
      <c r="V19">
        <f t="shared" si="2"/>
        <v>7.9249402263864344E-2</v>
      </c>
      <c r="W19">
        <f t="shared" si="2"/>
        <v>2.2135397564683856E-2</v>
      </c>
    </row>
    <row r="20" spans="2:23" x14ac:dyDescent="0.3">
      <c r="B20" s="8">
        <v>0.7</v>
      </c>
      <c r="C20">
        <f t="shared" si="1"/>
        <v>3.2622479568565899E-3</v>
      </c>
      <c r="D20">
        <f t="shared" si="1"/>
        <v>3.6441814582807042E-2</v>
      </c>
      <c r="E20">
        <f t="shared" si="1"/>
        <v>9.5587810621174052E-2</v>
      </c>
      <c r="F20">
        <f t="shared" si="1"/>
        <v>0.16950262950802963</v>
      </c>
      <c r="G20">
        <f t="shared" si="1"/>
        <v>0.2487195948597074</v>
      </c>
      <c r="H20">
        <f t="shared" si="1"/>
        <v>0.32571208837185495</v>
      </c>
      <c r="I20">
        <f t="shared" si="1"/>
        <v>0.39481359426396057</v>
      </c>
      <c r="J20">
        <f t="shared" si="1"/>
        <v>0.45197606320812644</v>
      </c>
      <c r="K20">
        <f t="shared" si="1"/>
        <v>0.49446665879515306</v>
      </c>
      <c r="L20">
        <f t="shared" si="1"/>
        <v>0.52057446139579699</v>
      </c>
      <c r="M20">
        <f t="shared" si="1"/>
        <v>0.52937411182884198</v>
      </c>
      <c r="N20">
        <f t="shared" si="1"/>
        <v>0.52057446139579699</v>
      </c>
      <c r="O20">
        <f t="shared" si="1"/>
        <v>0.49446665879515306</v>
      </c>
      <c r="P20">
        <f t="shared" si="1"/>
        <v>0.45197606320812644</v>
      </c>
      <c r="Q20">
        <f t="shared" si="1"/>
        <v>0.39481359426396057</v>
      </c>
      <c r="R20">
        <f t="shared" si="1"/>
        <v>0.32571208837185495</v>
      </c>
      <c r="S20">
        <f t="shared" si="2"/>
        <v>0.2487195948597074</v>
      </c>
      <c r="T20">
        <f t="shared" si="2"/>
        <v>0.16950262950802963</v>
      </c>
      <c r="U20">
        <f t="shared" si="2"/>
        <v>9.5587810621174052E-2</v>
      </c>
      <c r="V20">
        <f t="shared" si="2"/>
        <v>3.6441814582807042E-2</v>
      </c>
      <c r="W20">
        <f t="shared" si="2"/>
        <v>3.2622479568565899E-3</v>
      </c>
    </row>
    <row r="21" spans="2:23" x14ac:dyDescent="0.3">
      <c r="B21" s="8">
        <v>0.8</v>
      </c>
      <c r="C21">
        <f t="shared" si="1"/>
        <v>2.393618680826326E-3</v>
      </c>
      <c r="D21">
        <f t="shared" si="1"/>
        <v>7.2870089624115231E-3</v>
      </c>
      <c r="E21">
        <f t="shared" si="1"/>
        <v>4.198413971077497E-2</v>
      </c>
      <c r="F21">
        <f t="shared" si="1"/>
        <v>9.5587810621174052E-2</v>
      </c>
      <c r="G21">
        <f t="shared" si="1"/>
        <v>0.1585290151921035</v>
      </c>
      <c r="H21">
        <f t="shared" si="1"/>
        <v>0.22292825247317605</v>
      </c>
      <c r="I21">
        <f t="shared" si="1"/>
        <v>0.2826439091004771</v>
      </c>
      <c r="J21">
        <f t="shared" si="1"/>
        <v>0.33313036499630211</v>
      </c>
      <c r="K21">
        <f t="shared" si="1"/>
        <v>0.37120697598153141</v>
      </c>
      <c r="L21">
        <f t="shared" si="1"/>
        <v>0.39481359426396034</v>
      </c>
      <c r="M21">
        <f t="shared" si="1"/>
        <v>0.40280455863760789</v>
      </c>
      <c r="N21">
        <f t="shared" si="1"/>
        <v>0.39481359426396034</v>
      </c>
      <c r="O21">
        <f t="shared" si="1"/>
        <v>0.37120697598153141</v>
      </c>
      <c r="P21">
        <f t="shared" si="1"/>
        <v>0.33313036499630211</v>
      </c>
      <c r="Q21">
        <f t="shared" si="1"/>
        <v>0.2826439091004771</v>
      </c>
      <c r="R21">
        <f t="shared" si="1"/>
        <v>0.22292825247317605</v>
      </c>
      <c r="S21">
        <f t="shared" si="2"/>
        <v>0.1585290151921035</v>
      </c>
      <c r="T21">
        <f t="shared" si="2"/>
        <v>9.5587810621174052E-2</v>
      </c>
      <c r="U21">
        <f t="shared" si="2"/>
        <v>4.198413971077497E-2</v>
      </c>
      <c r="V21">
        <f t="shared" si="2"/>
        <v>7.2870089624115231E-3</v>
      </c>
      <c r="W21">
        <f t="shared" si="2"/>
        <v>2.393618680826326E-3</v>
      </c>
    </row>
    <row r="22" spans="2:23" x14ac:dyDescent="0.3">
      <c r="B22" s="8">
        <v>0.9</v>
      </c>
      <c r="C22">
        <f t="shared" si="1"/>
        <v>2.8473044177684703E-2</v>
      </c>
      <c r="D22">
        <f t="shared" si="1"/>
        <v>1.2102565294760392E-3</v>
      </c>
      <c r="E22">
        <f t="shared" si="1"/>
        <v>7.2870089624115231E-3</v>
      </c>
      <c r="F22">
        <f t="shared" si="1"/>
        <v>3.6441814582807042E-2</v>
      </c>
      <c r="G22">
        <f t="shared" si="1"/>
        <v>7.9249402263864344E-2</v>
      </c>
      <c r="H22">
        <f t="shared" si="1"/>
        <v>0.12764451765501372</v>
      </c>
      <c r="I22">
        <f t="shared" si="1"/>
        <v>0.17511428666154993</v>
      </c>
      <c r="J22">
        <f t="shared" si="1"/>
        <v>0.21667309037251659</v>
      </c>
      <c r="K22">
        <f t="shared" si="1"/>
        <v>0.24871959485970729</v>
      </c>
      <c r="L22">
        <f t="shared" si="1"/>
        <v>0.2688541702731041</v>
      </c>
      <c r="M22">
        <f t="shared" si="1"/>
        <v>0.27571282562985744</v>
      </c>
      <c r="N22">
        <f t="shared" si="1"/>
        <v>0.2688541702731041</v>
      </c>
      <c r="O22">
        <f t="shared" si="1"/>
        <v>0.24871959485970729</v>
      </c>
      <c r="P22">
        <f t="shared" si="1"/>
        <v>0.21667309037251659</v>
      </c>
      <c r="Q22">
        <f t="shared" si="1"/>
        <v>0.17511428666154993</v>
      </c>
      <c r="R22">
        <f t="shared" si="1"/>
        <v>0.12764451765501372</v>
      </c>
      <c r="S22">
        <f t="shared" si="2"/>
        <v>7.9249402263864344E-2</v>
      </c>
      <c r="T22">
        <f t="shared" si="2"/>
        <v>3.6441814582807042E-2</v>
      </c>
      <c r="U22">
        <f t="shared" si="2"/>
        <v>7.2870089624115231E-3</v>
      </c>
      <c r="V22">
        <f t="shared" si="2"/>
        <v>1.2102565294760392E-3</v>
      </c>
      <c r="W22">
        <f t="shared" si="2"/>
        <v>2.8473044177684703E-2</v>
      </c>
    </row>
    <row r="23" spans="2:23" x14ac:dyDescent="0.3">
      <c r="B23" s="8">
        <v>1</v>
      </c>
      <c r="C23">
        <f t="shared" si="1"/>
        <v>9.0702573174318291E-2</v>
      </c>
      <c r="D23">
        <f t="shared" si="1"/>
        <v>2.8473044177684703E-2</v>
      </c>
      <c r="E23">
        <f t="shared" si="1"/>
        <v>2.393618680826326E-3</v>
      </c>
      <c r="F23">
        <f t="shared" si="1"/>
        <v>3.2622479568565899E-3</v>
      </c>
      <c r="G23">
        <f t="shared" si="1"/>
        <v>2.2135397564683856E-2</v>
      </c>
      <c r="H23">
        <f t="shared" si="1"/>
        <v>5.1015380644413799E-2</v>
      </c>
      <c r="I23">
        <f t="shared" si="1"/>
        <v>8.3196891228233039E-2</v>
      </c>
      <c r="J23">
        <f t="shared" si="1"/>
        <v>0.11337308555051273</v>
      </c>
      <c r="K23">
        <f t="shared" si="1"/>
        <v>0.13759577275666157</v>
      </c>
      <c r="L23">
        <f t="shared" si="1"/>
        <v>0.15316815538198481</v>
      </c>
      <c r="M23">
        <f t="shared" si="1"/>
        <v>0.1585290151921035</v>
      </c>
      <c r="N23">
        <f t="shared" si="1"/>
        <v>0.15316815538198481</v>
      </c>
      <c r="O23">
        <f t="shared" si="1"/>
        <v>0.13759577275666157</v>
      </c>
      <c r="P23">
        <f t="shared" si="1"/>
        <v>0.11337308555051273</v>
      </c>
      <c r="Q23">
        <f t="shared" si="1"/>
        <v>8.3196891228233039E-2</v>
      </c>
      <c r="R23">
        <f t="shared" si="1"/>
        <v>5.1015380644413799E-2</v>
      </c>
      <c r="S23">
        <f t="shared" si="2"/>
        <v>2.2135397564683856E-2</v>
      </c>
      <c r="T23">
        <f t="shared" si="2"/>
        <v>3.2622479568565899E-3</v>
      </c>
      <c r="U23">
        <f t="shared" si="2"/>
        <v>2.393618680826326E-3</v>
      </c>
      <c r="V23">
        <f t="shared" si="2"/>
        <v>2.8473044177684703E-2</v>
      </c>
      <c r="W23">
        <f t="shared" si="2"/>
        <v>9.0702573174318291E-2</v>
      </c>
    </row>
  </sheetData>
  <conditionalFormatting sqref="C3:W23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6"/>
  <sheetViews>
    <sheetView workbookViewId="0">
      <selection activeCell="H5" sqref="H5"/>
    </sheetView>
  </sheetViews>
  <sheetFormatPr defaultRowHeight="14.4" x14ac:dyDescent="0.3"/>
  <cols>
    <col min="1" max="1" width="17" customWidth="1"/>
    <col min="2" max="2" width="12.88671875" bestFit="1" customWidth="1"/>
    <col min="4" max="4" width="11.88671875" customWidth="1"/>
    <col min="5" max="5" width="26.109375" customWidth="1"/>
    <col min="6" max="6" width="16.21875" style="15" customWidth="1"/>
    <col min="7" max="7" width="12" style="17" bestFit="1" customWidth="1"/>
  </cols>
  <sheetData>
    <row r="1" spans="1:7" x14ac:dyDescent="0.3">
      <c r="A1" s="8" t="s">
        <v>56</v>
      </c>
      <c r="B1" s="15">
        <v>1000000</v>
      </c>
      <c r="D1">
        <f>B1/B6</f>
        <v>50</v>
      </c>
      <c r="E1" s="8" t="s">
        <v>58</v>
      </c>
      <c r="F1" s="20" t="s">
        <v>57</v>
      </c>
      <c r="G1" s="22" t="s">
        <v>36</v>
      </c>
    </row>
    <row r="2" spans="1:7" x14ac:dyDescent="0.3">
      <c r="A2" s="8" t="s">
        <v>46</v>
      </c>
      <c r="B2">
        <v>12</v>
      </c>
      <c r="D2" s="15">
        <f>B1/B2</f>
        <v>83333.333333333328</v>
      </c>
      <c r="E2" s="8" t="s">
        <v>59</v>
      </c>
      <c r="F2" s="15">
        <v>20000</v>
      </c>
      <c r="G2" s="17">
        <f>F2/B1</f>
        <v>0.02</v>
      </c>
    </row>
    <row r="3" spans="1:7" x14ac:dyDescent="0.3">
      <c r="B3">
        <v>24</v>
      </c>
      <c r="D3" s="15">
        <f>B1/B3</f>
        <v>41666.666666666664</v>
      </c>
      <c r="E3" s="8" t="s">
        <v>60</v>
      </c>
      <c r="F3" s="15">
        <v>40000</v>
      </c>
    </row>
    <row r="4" spans="1:7" x14ac:dyDescent="0.3">
      <c r="B4">
        <v>36</v>
      </c>
      <c r="D4" s="15">
        <f>B1/B4</f>
        <v>27777.777777777777</v>
      </c>
      <c r="E4" s="8" t="s">
        <v>61</v>
      </c>
      <c r="F4" s="15">
        <v>60000</v>
      </c>
    </row>
    <row r="5" spans="1:7" x14ac:dyDescent="0.3">
      <c r="B5">
        <v>48</v>
      </c>
      <c r="D5" s="15">
        <f>B1/B5</f>
        <v>20833.333333333332</v>
      </c>
      <c r="E5" s="8" t="s">
        <v>62</v>
      </c>
      <c r="F5" s="15">
        <v>80000</v>
      </c>
    </row>
    <row r="6" spans="1:7" x14ac:dyDescent="0.3">
      <c r="A6" s="8" t="s">
        <v>57</v>
      </c>
      <c r="B6" s="15">
        <v>20000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10</vt:i4>
      </vt:variant>
      <vt:variant>
        <vt:lpstr>Именованные диапазоны</vt:lpstr>
      </vt:variant>
      <vt:variant>
        <vt:i4>3</vt:i4>
      </vt:variant>
    </vt:vector>
  </HeadingPairs>
  <TitlesOfParts>
    <vt:vector size="13" baseType="lpstr">
      <vt:lpstr>Тех. задание</vt:lpstr>
      <vt:lpstr>1 - 2 Задания</vt:lpstr>
      <vt:lpstr>Опис стат-ка 1 Задания</vt:lpstr>
      <vt:lpstr>3. Регрессия</vt:lpstr>
      <vt:lpstr>4. Линия тренда</vt:lpstr>
      <vt:lpstr>5.1 Функция ПЛТ</vt:lpstr>
      <vt:lpstr>5.2 Функция ПЛТ</vt:lpstr>
      <vt:lpstr>6. Таблица данных</vt:lpstr>
      <vt:lpstr>6.3</vt:lpstr>
      <vt:lpstr>7. Сценарии</vt:lpstr>
      <vt:lpstr>Годовых</vt:lpstr>
      <vt:lpstr>Месяцы</vt:lpstr>
      <vt:lpstr>Сумма_кредита_руб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Информация</dc:title>
  <dc:creator>cbr.ru</dc:creator>
  <cp:lastModifiedBy>Кристина Родионова</cp:lastModifiedBy>
  <dcterms:created xsi:type="dcterms:W3CDTF">2021-03-31T08:58:06Z</dcterms:created>
  <dcterms:modified xsi:type="dcterms:W3CDTF">2021-05-01T19:19:46Z</dcterms:modified>
</cp:coreProperties>
</file>