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rodneystoleair/Documents/Research/Repositories/Kasplya/XRF/data/"/>
    </mc:Choice>
  </mc:AlternateContent>
  <xr:revisionPtr revIDLastSave="0" documentId="13_ncr:1_{AD05F39F-4039-F448-AFDC-04E90D27DC5B}" xr6:coauthVersionLast="47" xr6:coauthVersionMax="47" xr10:uidLastSave="{00000000-0000-0000-0000-000000000000}"/>
  <bookViews>
    <workbookView xWindow="0" yWindow="760" windowWidth="29400" windowHeight="17080" activeTab="1" xr2:uid="{00000000-000D-0000-FFFF-FFFF00000000}"/>
  </bookViews>
  <sheets>
    <sheet name="Композит общие лит.анализы, рфа" sheetId="1" r:id="rId1"/>
    <sheet name="лит.границы" sheetId="2" r:id="rId2"/>
    <sheet name="14С, варвы, шлифы" sheetId="3" r:id="rId3"/>
    <sheet name="СП, диатомовый" sheetId="4" r:id="rId4"/>
    <sheet name="пересчёт подробный - без верхуш" sheetId="5" r:id="rId5"/>
  </sheets>
  <calcPr calcId="191029"/>
</workbook>
</file>

<file path=xl/calcChain.xml><?xml version="1.0" encoding="utf-8"?>
<calcChain xmlns="http://schemas.openxmlformats.org/spreadsheetml/2006/main">
  <c r="F310" i="5" l="1"/>
  <c r="E310" i="5"/>
  <c r="F309" i="5"/>
  <c r="E309" i="5"/>
  <c r="F308" i="5"/>
  <c r="E308" i="5"/>
  <c r="F307" i="5"/>
  <c r="E307" i="5"/>
  <c r="F306" i="5"/>
  <c r="E306" i="5"/>
  <c r="F305" i="5"/>
  <c r="E305" i="5"/>
  <c r="F304" i="5"/>
  <c r="E304" i="5"/>
  <c r="F303" i="5"/>
  <c r="E303" i="5"/>
  <c r="F302" i="5"/>
  <c r="E302" i="5"/>
  <c r="F301" i="5"/>
  <c r="E301" i="5"/>
  <c r="F300" i="5"/>
  <c r="E300" i="5"/>
  <c r="F299" i="5"/>
  <c r="E299" i="5"/>
  <c r="F298" i="5"/>
  <c r="E298" i="5"/>
  <c r="F297" i="5"/>
  <c r="E297" i="5"/>
  <c r="F296" i="5"/>
  <c r="E296" i="5"/>
  <c r="F295" i="5"/>
  <c r="E295" i="5"/>
  <c r="F294" i="5"/>
  <c r="E294" i="5"/>
  <c r="F293" i="5"/>
  <c r="E293" i="5"/>
  <c r="F292" i="5"/>
  <c r="E292" i="5"/>
  <c r="F291" i="5"/>
  <c r="E291" i="5"/>
  <c r="F290" i="5"/>
  <c r="E290" i="5"/>
  <c r="F289" i="5"/>
  <c r="E289" i="5"/>
  <c r="F288" i="5"/>
  <c r="E288" i="5"/>
  <c r="F287" i="5"/>
  <c r="E287" i="5"/>
  <c r="F286" i="5"/>
  <c r="E286" i="5"/>
  <c r="F285" i="5"/>
  <c r="E285" i="5"/>
  <c r="F284" i="5"/>
  <c r="E284" i="5"/>
  <c r="F283" i="5"/>
  <c r="E283" i="5"/>
  <c r="F282" i="5"/>
  <c r="E282" i="5"/>
  <c r="F281" i="5"/>
  <c r="E281" i="5"/>
  <c r="F280" i="5"/>
  <c r="E280" i="5"/>
  <c r="F279" i="5"/>
  <c r="E279" i="5"/>
  <c r="F278" i="5"/>
  <c r="E278" i="5"/>
  <c r="F277" i="5"/>
  <c r="E277" i="5"/>
  <c r="F276" i="5"/>
  <c r="E276" i="5"/>
  <c r="F275" i="5"/>
  <c r="E275" i="5"/>
  <c r="F274" i="5"/>
  <c r="E274" i="5"/>
  <c r="F273" i="5"/>
  <c r="E273" i="5"/>
  <c r="F272" i="5"/>
  <c r="E272" i="5"/>
  <c r="F271" i="5"/>
  <c r="E271" i="5"/>
  <c r="F270" i="5"/>
  <c r="E270" i="5"/>
  <c r="F269" i="5"/>
  <c r="E269" i="5"/>
  <c r="F268" i="5"/>
  <c r="E268" i="5"/>
  <c r="F267" i="5"/>
  <c r="E267" i="5"/>
  <c r="F266" i="5"/>
  <c r="E266" i="5"/>
  <c r="F265" i="5"/>
  <c r="E265" i="5"/>
  <c r="F264" i="5"/>
  <c r="E264" i="5"/>
  <c r="F263" i="5"/>
  <c r="E263" i="5"/>
  <c r="F262" i="5"/>
  <c r="E262" i="5"/>
  <c r="F261" i="5"/>
  <c r="E261" i="5"/>
  <c r="F260" i="5"/>
  <c r="E260" i="5"/>
  <c r="F259" i="5"/>
  <c r="E259" i="5"/>
  <c r="F258" i="5"/>
  <c r="E258" i="5"/>
  <c r="F257" i="5"/>
  <c r="E257" i="5"/>
  <c r="F256" i="5"/>
  <c r="E256" i="5"/>
  <c r="F255" i="5"/>
  <c r="E255" i="5"/>
  <c r="F254" i="5"/>
  <c r="E254" i="5"/>
  <c r="F253" i="5"/>
  <c r="E253" i="5"/>
  <c r="F252" i="5"/>
  <c r="E252" i="5"/>
  <c r="F251" i="5"/>
  <c r="E251" i="5"/>
  <c r="F250" i="5"/>
  <c r="E250" i="5"/>
  <c r="F249" i="5"/>
  <c r="E249" i="5"/>
  <c r="F248" i="5"/>
  <c r="E248" i="5"/>
  <c r="F247" i="5"/>
  <c r="E247" i="5"/>
  <c r="F246" i="5"/>
  <c r="E246" i="5"/>
  <c r="F245" i="5"/>
  <c r="E245" i="5"/>
  <c r="F244" i="5"/>
  <c r="E244" i="5"/>
  <c r="F243" i="5"/>
  <c r="E243" i="5"/>
  <c r="F242" i="5"/>
  <c r="E242" i="5"/>
  <c r="F241" i="5"/>
  <c r="E241" i="5"/>
  <c r="F240" i="5"/>
  <c r="E240" i="5"/>
  <c r="F239" i="5"/>
  <c r="E239" i="5"/>
  <c r="F238" i="5"/>
  <c r="E238" i="5"/>
  <c r="F237" i="5"/>
  <c r="E237" i="5"/>
  <c r="F236" i="5"/>
  <c r="E236" i="5"/>
  <c r="F235" i="5"/>
  <c r="E235" i="5"/>
  <c r="F234" i="5"/>
  <c r="E234" i="5"/>
  <c r="F233" i="5"/>
  <c r="E233" i="5"/>
  <c r="F232" i="5"/>
  <c r="E232" i="5"/>
  <c r="F231" i="5"/>
  <c r="E231" i="5"/>
  <c r="F230" i="5"/>
  <c r="E230" i="5"/>
  <c r="F229" i="5"/>
  <c r="E229" i="5"/>
  <c r="F228" i="5"/>
  <c r="E228" i="5"/>
  <c r="F227" i="5"/>
  <c r="E227" i="5"/>
  <c r="F226" i="5"/>
  <c r="E226" i="5"/>
  <c r="F225" i="5"/>
  <c r="E225" i="5"/>
  <c r="F224" i="5"/>
  <c r="E224" i="5"/>
  <c r="F223" i="5"/>
  <c r="E223" i="5"/>
  <c r="F222" i="5"/>
  <c r="E222" i="5"/>
  <c r="F221" i="5"/>
  <c r="E221" i="5"/>
  <c r="F220" i="5"/>
  <c r="E220" i="5"/>
  <c r="F219" i="5"/>
  <c r="E219" i="5"/>
  <c r="F218" i="5"/>
  <c r="E218" i="5"/>
  <c r="F217" i="5"/>
  <c r="E217" i="5"/>
  <c r="F216" i="5"/>
  <c r="E216" i="5"/>
  <c r="F215" i="5"/>
  <c r="E215" i="5"/>
  <c r="F214" i="5"/>
  <c r="E214" i="5"/>
  <c r="F213" i="5"/>
  <c r="E213" i="5"/>
  <c r="F212" i="5"/>
  <c r="E212" i="5"/>
  <c r="F211" i="5"/>
  <c r="E211" i="5"/>
  <c r="F210" i="5"/>
  <c r="E210" i="5"/>
  <c r="F209" i="5"/>
  <c r="E209" i="5"/>
  <c r="F208" i="5"/>
  <c r="E208" i="5"/>
  <c r="F207" i="5"/>
  <c r="E207" i="5"/>
  <c r="F206" i="5"/>
  <c r="E206" i="5"/>
  <c r="F205" i="5"/>
  <c r="E205" i="5"/>
  <c r="F204" i="5"/>
  <c r="E204" i="5"/>
  <c r="F203" i="5"/>
  <c r="E203" i="5"/>
  <c r="F202" i="5"/>
  <c r="E202" i="5"/>
  <c r="F201" i="5"/>
  <c r="E201" i="5"/>
  <c r="F200" i="5"/>
  <c r="E200" i="5"/>
  <c r="F199" i="5"/>
  <c r="E199" i="5"/>
  <c r="F198" i="5"/>
  <c r="E198" i="5"/>
  <c r="F197" i="5"/>
  <c r="E197" i="5"/>
  <c r="F196" i="5"/>
  <c r="E196" i="5"/>
  <c r="F195" i="5"/>
  <c r="E195" i="5"/>
  <c r="F194" i="5"/>
  <c r="E194" i="5"/>
  <c r="F193" i="5"/>
  <c r="E193" i="5"/>
  <c r="F192" i="5"/>
  <c r="E192" i="5"/>
  <c r="F191" i="5"/>
  <c r="E191" i="5"/>
  <c r="F190" i="5"/>
  <c r="E190" i="5"/>
  <c r="F189" i="5"/>
  <c r="E189" i="5"/>
  <c r="F188" i="5"/>
  <c r="E188" i="5"/>
  <c r="F187" i="5"/>
  <c r="E187" i="5"/>
  <c r="F186" i="5"/>
  <c r="E186" i="5"/>
  <c r="F185" i="5"/>
  <c r="E185" i="5"/>
  <c r="F184" i="5"/>
  <c r="E184" i="5"/>
  <c r="F183" i="5"/>
  <c r="E183" i="5"/>
  <c r="F182" i="5"/>
  <c r="E182" i="5"/>
  <c r="F181" i="5"/>
  <c r="E181" i="5"/>
  <c r="F180" i="5"/>
  <c r="E180" i="5"/>
  <c r="F179" i="5"/>
  <c r="E179" i="5"/>
  <c r="F178" i="5"/>
  <c r="E178" i="5"/>
  <c r="F177" i="5"/>
  <c r="E177" i="5"/>
  <c r="F176" i="5"/>
  <c r="E176" i="5"/>
  <c r="F175" i="5"/>
  <c r="E175" i="5"/>
  <c r="F174" i="5"/>
  <c r="E174" i="5"/>
  <c r="F173" i="5"/>
  <c r="E173" i="5"/>
  <c r="F172" i="5"/>
  <c r="E172" i="5"/>
  <c r="F171" i="5"/>
  <c r="E171" i="5"/>
  <c r="F170" i="5"/>
  <c r="E170" i="5"/>
  <c r="F169" i="5"/>
  <c r="E169" i="5"/>
  <c r="F168" i="5"/>
  <c r="E168" i="5"/>
  <c r="F167" i="5"/>
  <c r="E167" i="5"/>
  <c r="F166" i="5"/>
  <c r="E166" i="5"/>
  <c r="F165" i="5"/>
  <c r="E165" i="5"/>
  <c r="F164" i="5"/>
  <c r="E164" i="5"/>
  <c r="F163" i="5"/>
  <c r="E163" i="5"/>
  <c r="F162" i="5"/>
  <c r="E162" i="5"/>
  <c r="F161" i="5"/>
  <c r="E161" i="5"/>
  <c r="F160" i="5"/>
  <c r="E160" i="5"/>
  <c r="F159" i="5"/>
  <c r="E159" i="5"/>
  <c r="F158" i="5"/>
  <c r="E158" i="5"/>
  <c r="F157" i="5"/>
  <c r="E157" i="5"/>
  <c r="F156" i="5"/>
  <c r="E156" i="5"/>
  <c r="F155" i="5"/>
  <c r="E155" i="5"/>
  <c r="F154" i="5"/>
  <c r="E154" i="5"/>
  <c r="F153" i="5"/>
  <c r="E153" i="5"/>
  <c r="F152" i="5"/>
  <c r="E152" i="5"/>
  <c r="F151" i="5"/>
  <c r="E151" i="5"/>
  <c r="F150" i="5"/>
  <c r="E150" i="5"/>
  <c r="F149" i="5"/>
  <c r="E149" i="5"/>
  <c r="F148" i="5"/>
  <c r="E148" i="5"/>
  <c r="F147" i="5"/>
  <c r="E147" i="5"/>
  <c r="F146" i="5"/>
  <c r="E146" i="5"/>
  <c r="F145" i="5"/>
  <c r="E145" i="5"/>
  <c r="F144" i="5"/>
  <c r="E144" i="5"/>
  <c r="F143" i="5"/>
  <c r="E143" i="5"/>
  <c r="F142" i="5"/>
  <c r="E142" i="5"/>
  <c r="F141" i="5"/>
  <c r="E141" i="5"/>
  <c r="F140" i="5"/>
  <c r="E140" i="5"/>
  <c r="F139" i="5"/>
  <c r="E139" i="5"/>
  <c r="F138" i="5"/>
  <c r="E138" i="5"/>
  <c r="F137" i="5"/>
  <c r="E137" i="5"/>
  <c r="F136" i="5"/>
  <c r="E136" i="5"/>
  <c r="F135" i="5"/>
  <c r="E135" i="5"/>
  <c r="F134" i="5"/>
  <c r="E134" i="5"/>
  <c r="F133" i="5"/>
  <c r="E133" i="5"/>
  <c r="F132" i="5"/>
  <c r="E132" i="5"/>
  <c r="F131" i="5"/>
  <c r="E131" i="5"/>
  <c r="F130" i="5"/>
  <c r="E130" i="5"/>
  <c r="F129" i="5"/>
  <c r="E129" i="5"/>
  <c r="F128" i="5"/>
  <c r="E128" i="5"/>
  <c r="F127" i="5"/>
  <c r="E127" i="5"/>
  <c r="F126" i="5"/>
  <c r="E126" i="5"/>
  <c r="F125" i="5"/>
  <c r="E125" i="5"/>
  <c r="F124" i="5"/>
  <c r="E124" i="5"/>
  <c r="F123" i="5"/>
  <c r="E123" i="5"/>
  <c r="F122" i="5"/>
  <c r="E122" i="5"/>
  <c r="F121" i="5"/>
  <c r="E121" i="5"/>
  <c r="F120" i="5"/>
  <c r="E120" i="5"/>
  <c r="F119" i="5"/>
  <c r="E119" i="5"/>
  <c r="F118" i="5"/>
  <c r="E118" i="5"/>
  <c r="F117" i="5"/>
  <c r="E117" i="5"/>
  <c r="F116" i="5"/>
  <c r="E116" i="5"/>
  <c r="F115" i="5"/>
  <c r="E115" i="5"/>
  <c r="F114" i="5"/>
  <c r="E114" i="5"/>
  <c r="F113" i="5"/>
  <c r="E113" i="5"/>
  <c r="F112" i="5"/>
  <c r="E112" i="5"/>
  <c r="F111" i="5"/>
  <c r="E111" i="5"/>
  <c r="F110" i="5"/>
  <c r="E110" i="5"/>
  <c r="F109" i="5"/>
  <c r="E109" i="5"/>
  <c r="F108" i="5"/>
  <c r="E108" i="5"/>
  <c r="F107" i="5"/>
  <c r="E107" i="5"/>
  <c r="F106" i="5"/>
  <c r="E106" i="5"/>
  <c r="F105" i="5"/>
  <c r="E105" i="5"/>
  <c r="F104" i="5"/>
  <c r="E104" i="5"/>
  <c r="F103" i="5"/>
  <c r="E103" i="5"/>
  <c r="F102" i="5"/>
  <c r="E102" i="5"/>
  <c r="F101" i="5"/>
  <c r="E101" i="5"/>
  <c r="F100" i="5"/>
  <c r="E100" i="5"/>
  <c r="F99" i="5"/>
  <c r="E99" i="5"/>
  <c r="F98" i="5"/>
  <c r="E98" i="5"/>
  <c r="F97" i="5"/>
  <c r="E97" i="5"/>
  <c r="F96" i="5"/>
  <c r="E96" i="5"/>
  <c r="X95" i="5"/>
  <c r="V95" i="5"/>
  <c r="F95" i="5"/>
  <c r="E95" i="5"/>
  <c r="X94" i="5"/>
  <c r="V94" i="5"/>
  <c r="F94" i="5"/>
  <c r="E94" i="5"/>
  <c r="X93" i="5"/>
  <c r="V93" i="5"/>
  <c r="F93" i="5"/>
  <c r="E93" i="5"/>
  <c r="X92" i="5"/>
  <c r="V92" i="5"/>
  <c r="F92" i="5"/>
  <c r="E92" i="5"/>
  <c r="X91" i="5"/>
  <c r="V91" i="5"/>
  <c r="F91" i="5"/>
  <c r="E91" i="5"/>
  <c r="X90" i="5"/>
  <c r="V90" i="5"/>
  <c r="F90" i="5"/>
  <c r="E90" i="5"/>
  <c r="X89" i="5"/>
  <c r="V89" i="5"/>
  <c r="F89" i="5"/>
  <c r="E89" i="5"/>
  <c r="X88" i="5"/>
  <c r="V88" i="5"/>
  <c r="F88" i="5"/>
  <c r="E88" i="5"/>
  <c r="X87" i="5"/>
  <c r="V87" i="5"/>
  <c r="F87" i="5"/>
  <c r="E87" i="5"/>
  <c r="X86" i="5"/>
  <c r="V86" i="5"/>
  <c r="F86" i="5"/>
  <c r="E86" i="5"/>
  <c r="X85" i="5"/>
  <c r="V85" i="5"/>
  <c r="F85" i="5"/>
  <c r="E85" i="5"/>
  <c r="X84" i="5"/>
  <c r="V84" i="5"/>
  <c r="P84" i="5"/>
  <c r="O84" i="5"/>
  <c r="F84" i="5"/>
  <c r="E84" i="5"/>
  <c r="X83" i="5"/>
  <c r="V83" i="5"/>
  <c r="P83" i="5"/>
  <c r="O83" i="5"/>
  <c r="F83" i="5"/>
  <c r="E83" i="5"/>
  <c r="X82" i="5"/>
  <c r="V82" i="5"/>
  <c r="P82" i="5"/>
  <c r="O82" i="5"/>
  <c r="F82" i="5"/>
  <c r="E82" i="5"/>
  <c r="X81" i="5"/>
  <c r="V81" i="5"/>
  <c r="P81" i="5"/>
  <c r="O81" i="5"/>
  <c r="F81" i="5"/>
  <c r="E81" i="5"/>
  <c r="X80" i="5"/>
  <c r="V80" i="5"/>
  <c r="P80" i="5"/>
  <c r="O80" i="5"/>
  <c r="F80" i="5"/>
  <c r="E80" i="5"/>
  <c r="X79" i="5"/>
  <c r="V79" i="5"/>
  <c r="P79" i="5"/>
  <c r="O79" i="5"/>
  <c r="F79" i="5"/>
  <c r="E79" i="5"/>
  <c r="X78" i="5"/>
  <c r="V78" i="5"/>
  <c r="P78" i="5"/>
  <c r="O78" i="5"/>
  <c r="F78" i="5"/>
  <c r="E78" i="5"/>
  <c r="X77" i="5"/>
  <c r="V77" i="5"/>
  <c r="P77" i="5"/>
  <c r="O77" i="5"/>
  <c r="F77" i="5"/>
  <c r="E77" i="5"/>
  <c r="X76" i="5"/>
  <c r="V76" i="5"/>
  <c r="P76" i="5"/>
  <c r="O76" i="5"/>
  <c r="F76" i="5"/>
  <c r="E76" i="5"/>
  <c r="X75" i="5"/>
  <c r="V75" i="5"/>
  <c r="P75" i="5"/>
  <c r="O75" i="5"/>
  <c r="F75" i="5"/>
  <c r="E75" i="5"/>
  <c r="X74" i="5"/>
  <c r="V74" i="5"/>
  <c r="P74" i="5"/>
  <c r="O74" i="5"/>
  <c r="F74" i="5"/>
  <c r="E74" i="5"/>
  <c r="X73" i="5"/>
  <c r="V73" i="5"/>
  <c r="P73" i="5"/>
  <c r="O73" i="5"/>
  <c r="F73" i="5"/>
  <c r="E73" i="5"/>
  <c r="X72" i="5"/>
  <c r="V72" i="5"/>
  <c r="P72" i="5"/>
  <c r="O72" i="5"/>
  <c r="F72" i="5"/>
  <c r="E72" i="5"/>
  <c r="X71" i="5"/>
  <c r="V71" i="5"/>
  <c r="P71" i="5"/>
  <c r="O71" i="5"/>
  <c r="F71" i="5"/>
  <c r="E71" i="5"/>
  <c r="X70" i="5"/>
  <c r="V70" i="5"/>
  <c r="P70" i="5"/>
  <c r="O70" i="5"/>
  <c r="F70" i="5"/>
  <c r="E70" i="5"/>
  <c r="X69" i="5"/>
  <c r="V69" i="5"/>
  <c r="P69" i="5"/>
  <c r="O69" i="5"/>
  <c r="F69" i="5"/>
  <c r="E69" i="5"/>
  <c r="X68" i="5"/>
  <c r="V68" i="5"/>
  <c r="P68" i="5"/>
  <c r="O68" i="5"/>
  <c r="F68" i="5"/>
  <c r="E68" i="5"/>
  <c r="X67" i="5"/>
  <c r="V67" i="5"/>
  <c r="F67" i="5"/>
  <c r="E67" i="5"/>
  <c r="V66" i="5"/>
  <c r="O66" i="5"/>
  <c r="E66" i="5"/>
  <c r="F66" i="5" s="1"/>
  <c r="V65" i="5"/>
  <c r="X66" i="5" s="1"/>
  <c r="O65" i="5"/>
  <c r="F65" i="5"/>
  <c r="E65" i="5"/>
  <c r="V64" i="5"/>
  <c r="X65" i="5" s="1"/>
  <c r="O64" i="5"/>
  <c r="F64" i="5"/>
  <c r="E64" i="5"/>
  <c r="V63" i="5"/>
  <c r="X64" i="5" s="1"/>
  <c r="O63" i="5"/>
  <c r="F63" i="5"/>
  <c r="E63" i="5"/>
  <c r="V62" i="5"/>
  <c r="X63" i="5" s="1"/>
  <c r="O62" i="5"/>
  <c r="F62" i="5"/>
  <c r="E62" i="5"/>
  <c r="V61" i="5"/>
  <c r="X62" i="5" s="1"/>
  <c r="O61" i="5"/>
  <c r="F61" i="5"/>
  <c r="E61" i="5"/>
  <c r="V60" i="5"/>
  <c r="X61" i="5" s="1"/>
  <c r="O60" i="5"/>
  <c r="E60" i="5"/>
  <c r="F60" i="5" s="1"/>
  <c r="V59" i="5"/>
  <c r="X60" i="5" s="1"/>
  <c r="O59" i="5"/>
  <c r="E59" i="5"/>
  <c r="F59" i="5" s="1"/>
  <c r="V58" i="5"/>
  <c r="X59" i="5" s="1"/>
  <c r="F58" i="5"/>
  <c r="E58" i="5"/>
  <c r="V57" i="5"/>
  <c r="X58" i="5" s="1"/>
  <c r="E57" i="5"/>
  <c r="F57" i="5" s="1"/>
  <c r="V56" i="5"/>
  <c r="X57" i="5" s="1"/>
  <c r="F56" i="5"/>
  <c r="E56" i="5"/>
  <c r="V55" i="5"/>
  <c r="X56" i="5" s="1"/>
  <c r="E55" i="5"/>
  <c r="F55" i="5" s="1"/>
  <c r="V54" i="5"/>
  <c r="X55" i="5" s="1"/>
  <c r="N54" i="5"/>
  <c r="E54" i="5"/>
  <c r="F54" i="5" s="1"/>
  <c r="V53" i="5"/>
  <c r="X54" i="5" s="1"/>
  <c r="N53" i="5"/>
  <c r="E53" i="5"/>
  <c r="F53" i="5" s="1"/>
  <c r="X52" i="5"/>
  <c r="V52" i="5"/>
  <c r="X53" i="5" s="1"/>
  <c r="N52" i="5"/>
  <c r="E52" i="5"/>
  <c r="F52" i="5" s="1"/>
  <c r="X51" i="5"/>
  <c r="V51" i="5"/>
  <c r="N51" i="5"/>
  <c r="F51" i="5"/>
  <c r="E51" i="5"/>
  <c r="V50" i="5"/>
  <c r="N50" i="5"/>
  <c r="F50" i="5"/>
  <c r="E50" i="5"/>
  <c r="V49" i="5"/>
  <c r="X49" i="5" s="1"/>
  <c r="N49" i="5"/>
  <c r="F49" i="5"/>
  <c r="E49" i="5"/>
  <c r="V48" i="5"/>
  <c r="N48" i="5"/>
  <c r="E48" i="5"/>
  <c r="F48" i="5" s="1"/>
  <c r="V47" i="5"/>
  <c r="X48" i="5" s="1"/>
  <c r="N47" i="5"/>
  <c r="E47" i="5"/>
  <c r="F47" i="5" s="1"/>
  <c r="V46" i="5"/>
  <c r="X47" i="5" s="1"/>
  <c r="N46" i="5"/>
  <c r="E46" i="5"/>
  <c r="F46" i="5" s="1"/>
  <c r="V45" i="5"/>
  <c r="X46" i="5" s="1"/>
  <c r="N45" i="5"/>
  <c r="E45" i="5"/>
  <c r="F45" i="5" s="1"/>
  <c r="X44" i="5"/>
  <c r="V44" i="5"/>
  <c r="X45" i="5" s="1"/>
  <c r="N44" i="5"/>
  <c r="E44" i="5"/>
  <c r="F44" i="5" s="1"/>
  <c r="X43" i="5"/>
  <c r="V43" i="5"/>
  <c r="N43" i="5"/>
  <c r="F43" i="5"/>
  <c r="E43" i="5"/>
  <c r="V42" i="5"/>
  <c r="N42" i="5"/>
  <c r="F42" i="5"/>
  <c r="E42" i="5"/>
  <c r="V41" i="5"/>
  <c r="X41" i="5" s="1"/>
  <c r="N41" i="5"/>
  <c r="F41" i="5"/>
  <c r="E41" i="5"/>
  <c r="V40" i="5"/>
  <c r="N40" i="5"/>
  <c r="E40" i="5"/>
  <c r="F40" i="5" s="1"/>
  <c r="V39" i="5"/>
  <c r="X40" i="5" s="1"/>
  <c r="N39" i="5"/>
  <c r="E39" i="5"/>
  <c r="F39" i="5" s="1"/>
  <c r="V38" i="5"/>
  <c r="X39" i="5" s="1"/>
  <c r="N38" i="5"/>
  <c r="E38" i="5"/>
  <c r="F38" i="5" s="1"/>
  <c r="V37" i="5"/>
  <c r="X38" i="5" s="1"/>
  <c r="N37" i="5"/>
  <c r="E37" i="5"/>
  <c r="F37" i="5" s="1"/>
  <c r="X36" i="5"/>
  <c r="V36" i="5"/>
  <c r="X37" i="5" s="1"/>
  <c r="N36" i="5"/>
  <c r="E36" i="5"/>
  <c r="F36" i="5" s="1"/>
  <c r="X35" i="5"/>
  <c r="V35" i="5"/>
  <c r="N35" i="5"/>
  <c r="F35" i="5"/>
  <c r="E35" i="5"/>
  <c r="V34" i="5"/>
  <c r="N34" i="5"/>
  <c r="F34" i="5"/>
  <c r="E34" i="5"/>
  <c r="V33" i="5"/>
  <c r="X33" i="5" s="1"/>
  <c r="N33" i="5"/>
  <c r="F33" i="5"/>
  <c r="E33" i="5"/>
  <c r="V32" i="5"/>
  <c r="N32" i="5"/>
  <c r="E32" i="5"/>
  <c r="F32" i="5" s="1"/>
  <c r="V31" i="5"/>
  <c r="X32" i="5" s="1"/>
  <c r="N31" i="5"/>
  <c r="E31" i="5"/>
  <c r="F31" i="5" s="1"/>
  <c r="V30" i="5"/>
  <c r="X31" i="5" s="1"/>
  <c r="N30" i="5"/>
  <c r="E30" i="5"/>
  <c r="F30" i="5" s="1"/>
  <c r="V29" i="5"/>
  <c r="X30" i="5" s="1"/>
  <c r="F29" i="5"/>
  <c r="E29" i="5"/>
  <c r="V28" i="5"/>
  <c r="X29" i="5" s="1"/>
  <c r="E28" i="5"/>
  <c r="F28" i="5" s="1"/>
  <c r="V27" i="5"/>
  <c r="F27" i="5"/>
  <c r="E27" i="5"/>
  <c r="V26" i="5"/>
  <c r="X27" i="5" s="1"/>
  <c r="E26" i="5"/>
  <c r="F26" i="5" s="1"/>
  <c r="V25" i="5"/>
  <c r="F25" i="5"/>
  <c r="E25" i="5"/>
  <c r="V24" i="5"/>
  <c r="X25" i="5" s="1"/>
  <c r="E24" i="5"/>
  <c r="F24" i="5" s="1"/>
  <c r="V23" i="5"/>
  <c r="F23" i="5"/>
  <c r="E23" i="5"/>
  <c r="V22" i="5"/>
  <c r="X23" i="5" s="1"/>
  <c r="E22" i="5"/>
  <c r="F22" i="5" s="1"/>
  <c r="V21" i="5"/>
  <c r="F21" i="5"/>
  <c r="E21" i="5"/>
  <c r="V20" i="5"/>
  <c r="X21" i="5" s="1"/>
  <c r="E20" i="5"/>
  <c r="F20" i="5" s="1"/>
  <c r="V19" i="5"/>
  <c r="F19" i="5"/>
  <c r="E19" i="5"/>
  <c r="V18" i="5"/>
  <c r="X19" i="5" s="1"/>
  <c r="E18" i="5"/>
  <c r="F18" i="5" s="1"/>
  <c r="V17" i="5"/>
  <c r="F17" i="5"/>
  <c r="E17" i="5"/>
  <c r="V16" i="5"/>
  <c r="X17" i="5" s="1"/>
  <c r="E16" i="5"/>
  <c r="F16" i="5" s="1"/>
  <c r="V15" i="5"/>
  <c r="F15" i="5"/>
  <c r="E15" i="5"/>
  <c r="V14" i="5"/>
  <c r="X15" i="5" s="1"/>
  <c r="E14" i="5"/>
  <c r="F14" i="5" s="1"/>
  <c r="V13" i="5"/>
  <c r="F13" i="5"/>
  <c r="E13" i="5"/>
  <c r="V12" i="5"/>
  <c r="X13" i="5" s="1"/>
  <c r="E12" i="5"/>
  <c r="F12" i="5" s="1"/>
  <c r="V11" i="5"/>
  <c r="F11" i="5"/>
  <c r="E11" i="5"/>
  <c r="V10" i="5"/>
  <c r="X11" i="5" s="1"/>
  <c r="E10" i="5"/>
  <c r="F10" i="5" s="1"/>
  <c r="V9" i="5"/>
  <c r="E9" i="5"/>
  <c r="F9" i="5" s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X34" i="5" l="1"/>
  <c r="X42" i="5"/>
  <c r="X50" i="5"/>
  <c r="X10" i="5"/>
  <c r="X12" i="5"/>
  <c r="X14" i="5"/>
  <c r="X16" i="5"/>
  <c r="X18" i="5"/>
  <c r="X20" i="5"/>
  <c r="X22" i="5"/>
  <c r="X24" i="5"/>
  <c r="X26" i="5"/>
  <c r="X28" i="5"/>
</calcChain>
</file>

<file path=xl/sharedStrings.xml><?xml version="1.0" encoding="utf-8"?>
<sst xmlns="http://schemas.openxmlformats.org/spreadsheetml/2006/main" count="511" uniqueCount="133">
  <si>
    <t>название керна</t>
  </si>
  <si>
    <t>старая глубина (лабораторная)</t>
  </si>
  <si>
    <t>новая глубина (5-см интервал), см от льда</t>
  </si>
  <si>
    <t>новая глубина (среднее), см от льда</t>
  </si>
  <si>
    <t>Композит. Абсолютная глубина от дна, см</t>
  </si>
  <si>
    <t>Kas-17-Top 1</t>
  </si>
  <si>
    <t>Kas-17-Top</t>
  </si>
  <si>
    <t>Kas-17</t>
  </si>
  <si>
    <t>Kas-17-Top 2</t>
  </si>
  <si>
    <t>Kas-17-Top 3</t>
  </si>
  <si>
    <t>Kas-17-Top 4</t>
  </si>
  <si>
    <t>Kas-17-Top 5</t>
  </si>
  <si>
    <t>Kas-17-Top 6</t>
  </si>
  <si>
    <t>Kas-17-Top 7</t>
  </si>
  <si>
    <t>Kas-17-Top 8</t>
  </si>
  <si>
    <t>Kas-17-Top 9</t>
  </si>
  <si>
    <t>Kas-17-Top 10</t>
  </si>
  <si>
    <t>Kas-17-Top 11</t>
  </si>
  <si>
    <t>Kas-17-Top 12</t>
  </si>
  <si>
    <t>Kas-17-Top 13</t>
  </si>
  <si>
    <t>Kas-17-Top 14</t>
  </si>
  <si>
    <t>Kas-17-Top 15</t>
  </si>
  <si>
    <t>Kas-17-Top 16</t>
  </si>
  <si>
    <t>Kas-17-Top 17</t>
  </si>
  <si>
    <t>старая глубина (лабораторная), см</t>
  </si>
  <si>
    <t>Новая композитная глубина, см от дна</t>
  </si>
  <si>
    <t>Описание слоёв Kas-17 и комментарии при разборе кернов</t>
  </si>
  <si>
    <t>верхний образец слоя </t>
  </si>
  <si>
    <t>нижний образец слоя</t>
  </si>
  <si>
    <t>кровля</t>
  </si>
  <si>
    <t>подошва</t>
  </si>
  <si>
    <t>1. Ил (гиттия) слабо консолидированный. черный. после окисления становится ржаво-коричневым.</t>
  </si>
  <si>
    <t>77.5</t>
  </si>
  <si>
    <t> </t>
  </si>
  <si>
    <t>2а. Ил (гиттия) оливково-чёрный. коричневатый (при окислении немного темнел). плотнее вышележащего; нижняя граница выделена по лит.анализам (повышение УМВ), в реальности она очень плавная</t>
  </si>
  <si>
    <t>82.5</t>
  </si>
  <si>
    <t>307.5</t>
  </si>
  <si>
    <t>Верхние 6 см в керне 18.6 считаем тоже варвами. Они нарушены при бурении. И именно по ним мы проводим нижний резкий контакт варвной толщи (резки не только визуально, но в т.ч. И по анализом - см. общие образцы с лаб глубиной 18,15 и 18,2)</t>
  </si>
  <si>
    <t>2б. Ил (гиттия) оливково-чёрный. темнее вышележащего (при окислении коричневел) - он темее. так как органики меньше и выше магнитна всприимч - железо? границы нечёткие</t>
  </si>
  <si>
    <t>312.5</t>
  </si>
  <si>
    <t>722.5</t>
  </si>
  <si>
    <t>Фотки керна 18.6 с разной влажностью</t>
  </si>
  <si>
    <t>Резке контакты в Kas-24 - не разобран</t>
  </si>
  <si>
    <t>3. Ил (гиттия) оливково-тёмно-коричневый с редкими белёсыми прослойками. Это переходный слой от ритмитов к массивному илу, выделен условно по появлению белых прослоев, границы нечёткие.</t>
  </si>
  <si>
    <t>727.5</t>
  </si>
  <si>
    <t>862.5</t>
  </si>
  <si>
    <t>4. Ритмиты горизонтально слоистые. один слоёк от полумиллиметра до 3 мм (нужно посчитать по фотографиям). Светлые слойки - желтовато-блежно-серые. тёмные слои до глубины 16.55 - коричневатые. а далее более оливково-серые; По описанию из поля после 16.35м слоистость становятся светлее и ярче </t>
  </si>
  <si>
    <t>1805 или 1815*</t>
  </si>
  <si>
    <t>867.5</t>
  </si>
  <si>
    <t>1482.5 или 1522.5</t>
  </si>
  <si>
    <t>5. Ил почти чёрный. первые 10 см - массивный и разуплотнённый.  порами. выполненными изнутри железистой коркой; ниже - плотнее и слоистый. при засыхании сильно порыжел и стал слоистым. На 18.2 образец с самой высокой МВ и самым тонrим гран составом - какой-то геохимический барьер?</t>
  </si>
  <si>
    <t>1815 или 1820*</t>
  </si>
  <si>
    <t>1522.5 или 1527.5</t>
  </si>
  <si>
    <t>1547.5</t>
  </si>
  <si>
    <t>* образец 1815 - это первый образец в керне 18.6, показан на фото оранжевой рамкой. По сути он содержит смесь слоёв из верхушки керна, но если принять за границу варв 1821, то он должен относиться к варвной толще; по литологическим свойствам и геохимии не понятно, к чему ближе (?)</t>
  </si>
  <si>
    <t>6. Ил чёрно-серый. маслянистый на ощупь. слоистый (более редкими светло-серыми прослояками. но не регулярными) турбированный. После высыханияпосветлет порыжел и слоистасть стала чётче. Керн в целом тонкослоистый. но слоистость отличается от ритмитов на глубине 12-18 м. Здесь осадок более тонкий. пластичный. преимущ минеральный, не трескается и рисунок пропадает при окислении поверхности керна</t>
  </si>
  <si>
    <t>1687.5</t>
  </si>
  <si>
    <t>7. на 19.96 чёткая граница смены цвет. ниже стал немного темнее весь керн. Ил черноватый. слоистый. темнее вышележащего. после окисления стал гомогенным (массивным) рыжевато-коричневым. на 20.1 прослои виванита. он и дал высокую УМВ?; на 20.3 мб тоже зерна виванита. но в разрезе керна не были видны. виванит - это фосфат железа.</t>
  </si>
  <si>
    <t>1692.5</t>
  </si>
  <si>
    <t>1732.5</t>
  </si>
  <si>
    <t>LabID</t>
  </si>
  <si>
    <t>Старая глубина (лабораторная, 5-см интервал), см от льда</t>
  </si>
  <si>
    <t>LU-11175</t>
  </si>
  <si>
    <t>LU-11176</t>
  </si>
  <si>
    <t>LU-11177</t>
  </si>
  <si>
    <t>LU-11178</t>
  </si>
  <si>
    <t>LU-11179</t>
  </si>
  <si>
    <t>LU-11180</t>
  </si>
  <si>
    <t>начало варв</t>
  </si>
  <si>
    <t>конец варв</t>
  </si>
  <si>
    <t>Название Шлифа</t>
  </si>
  <si>
    <t xml:space="preserve"> от</t>
  </si>
  <si>
    <t>до</t>
  </si>
  <si>
    <t>12.71-12.75</t>
  </si>
  <si>
    <t>12.99-13,03</t>
  </si>
  <si>
    <t>13.36-13.40</t>
  </si>
  <si>
    <t>13.62-13.66</t>
  </si>
  <si>
    <t>13.81-13.85</t>
  </si>
  <si>
    <t>14.06-14.1</t>
  </si>
  <si>
    <t>14.56-14.6</t>
  </si>
  <si>
    <t>14.8-14.84</t>
  </si>
  <si>
    <t>15.4-15.44</t>
  </si>
  <si>
    <t>15.6-15.64</t>
  </si>
  <si>
    <t>16-16.04</t>
  </si>
  <si>
    <t>16.47-16.5</t>
  </si>
  <si>
    <t>16.64-16.68</t>
  </si>
  <si>
    <t>17-17.03</t>
  </si>
  <si>
    <t>17.47-17.5</t>
  </si>
  <si>
    <t>17.79-17.83</t>
  </si>
  <si>
    <t>18.02-18.06</t>
  </si>
  <si>
    <t>Предистория: керны меньше 1 м, достраивались с верхних  частей (то есть забой керна считался забоем проходки). По идее, это не правильно, так как потеря происходит именно снизу и нужно считать верхушку керна - верхушкой проходки</t>
  </si>
  <si>
    <t>Ещё, важно что лабораторная глубина образца - это верхняя граница 5-см интервала отбора из керна, глубина забоя которого бралась от льда</t>
  </si>
  <si>
    <t>Смысл пересчёта: перейти к реальной глубине образцов от дна, исключив все лабораторные условия</t>
  </si>
  <si>
    <t>h=310 см</t>
  </si>
  <si>
    <t>если добавить верхушку - то дно на 20 см выше!</t>
  </si>
  <si>
    <t>Пересчет глубин общих аналозов и РФА</t>
  </si>
  <si>
    <t>Пересчет глубин начала и конца кернов</t>
  </si>
  <si>
    <t>СП, диатомовый</t>
  </si>
  <si>
    <t>старая глубина (лабораторная, 5-см интервал), см от льда</t>
  </si>
  <si>
    <t>новая глубина, см от дна</t>
  </si>
  <si>
    <t>Керн</t>
  </si>
  <si>
    <t>Длина, см (округлено до 5)</t>
  </si>
  <si>
    <t>Нехватка, см</t>
  </si>
  <si>
    <t>Откуда нехватка</t>
  </si>
  <si>
    <t>Реальная длина от, см</t>
  </si>
  <si>
    <t>Реальная длина до, см</t>
  </si>
  <si>
    <t>Старые, см от льда</t>
  </si>
  <si>
    <t>Ошибка этикетки*</t>
  </si>
  <si>
    <t>Новые, см от льда</t>
  </si>
  <si>
    <t>новые, см от ДНА</t>
  </si>
  <si>
    <t>Интервал отбора, см**</t>
  </si>
  <si>
    <t>сверху</t>
  </si>
  <si>
    <t>снизу</t>
  </si>
  <si>
    <t>Глубины образцов на датирование* и варв</t>
  </si>
  <si>
    <t xml:space="preserve">Образец на LSC </t>
  </si>
  <si>
    <t>интервал отбора, м</t>
  </si>
  <si>
    <t>3.9-4.1</t>
  </si>
  <si>
    <t>4.4-4.6</t>
  </si>
  <si>
    <t>5.3-5.5</t>
  </si>
  <si>
    <t>6.3-6.5</t>
  </si>
  <si>
    <t>7.9-8.1</t>
  </si>
  <si>
    <t>9.3-9.5</t>
  </si>
  <si>
    <t xml:space="preserve">*для LSC - средние интервала отбора;  для AMS - точные до см </t>
  </si>
  <si>
    <t>Шлифы</t>
  </si>
  <si>
    <t>партия</t>
  </si>
  <si>
    <t>Старые, м от льда</t>
  </si>
  <si>
    <t>Column1</t>
  </si>
  <si>
    <t>Column2</t>
  </si>
  <si>
    <t>14.3*</t>
  </si>
  <si>
    <t>14.35*</t>
  </si>
  <si>
    <t>*на этикетках 14,2 и 14,25 соответственно, это ошибка!</t>
  </si>
  <si>
    <t>*Ошибка этикетки - образцов с лаб.глубиной хх15 - не существовало, вместо них брала образцы с глубин хх10 (=из забоя кернов). Но этикетки не исправляла</t>
  </si>
  <si>
    <t>**Предполагался интервал в 20 см, но по факту получилось неравномерно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</si>
</sst>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name val="Calibri"/>
    </font>
    <font>
      <b/>
      <sz val="12"/>
      <name val="Calibri"/>
    </font>
    <font>
      <sz val="11"/>
      <name val="Calibri"/>
    </font>
    <font>
      <sz val="12"/>
      <name val="Calibri"/>
    </font>
    <font>
      <b/>
      <i/>
      <u/>
      <sz val="11"/>
      <color indexed="2"/>
      <name val="Calibri"/>
      <scheme val="minor"/>
    </font>
    <font>
      <b/>
      <sz val="11"/>
      <name val="Calibri"/>
      <scheme val="minor"/>
    </font>
    <font>
      <sz val="11"/>
      <name val="Calibri"/>
      <scheme val="minor"/>
    </font>
    <font>
      <sz val="16"/>
      <color theme="1"/>
      <name val="Calibri"/>
      <scheme val="minor"/>
    </font>
    <font>
      <b/>
      <sz val="14"/>
      <color theme="1"/>
      <name val="Calibri"/>
      <scheme val="minor"/>
    </font>
    <font>
      <sz val="11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theme="2"/>
      </patternFill>
    </fill>
    <fill>
      <patternFill patternType="solid">
        <fgColor theme="2"/>
        <bgColor theme="0" tint="-0.14999847407452621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1" fillId="0" borderId="0"/>
  </cellStyleXfs>
  <cellXfs count="80">
    <xf numFmtId="0" fontId="0" fillId="0" borderId="0" xfId="0"/>
    <xf numFmtId="0" fontId="0" fillId="0" borderId="0" xfId="0"/>
    <xf numFmtId="0" fontId="1" fillId="0" borderId="1" xfId="1" applyFont="1" applyBorder="1" applyAlignment="1">
      <alignment horizontal="center" wrapText="1"/>
    </xf>
    <xf numFmtId="0" fontId="1" fillId="2" borderId="1" xfId="1" applyFont="1" applyFill="1" applyBorder="1" applyAlignment="1">
      <alignment horizontal="center" wrapText="1"/>
    </xf>
    <xf numFmtId="0" fontId="1" fillId="0" borderId="1" xfId="1" applyFont="1" applyBorder="1" applyAlignment="1">
      <alignment horizontal="right" vertical="center" wrapText="1"/>
    </xf>
    <xf numFmtId="0" fontId="11" fillId="0" borderId="1" xfId="1" applyBorder="1" applyAlignment="1">
      <alignment horizontal="right"/>
    </xf>
    <xf numFmtId="1" fontId="11" fillId="2" borderId="1" xfId="1" applyNumberFormat="1" applyFill="1" applyBorder="1" applyAlignment="1">
      <alignment horizontal="right"/>
    </xf>
    <xf numFmtId="0" fontId="1" fillId="0" borderId="2" xfId="1" applyFont="1" applyBorder="1" applyAlignment="1">
      <alignment horizontal="center" vertical="center" wrapText="1"/>
    </xf>
    <xf numFmtId="0" fontId="1" fillId="0" borderId="1" xfId="1" applyFont="1" applyBorder="1"/>
    <xf numFmtId="0" fontId="11" fillId="0" borderId="1" xfId="1" applyBorder="1"/>
    <xf numFmtId="0" fontId="1" fillId="0" borderId="1" xfId="1" applyFont="1" applyBorder="1" applyAlignment="1">
      <alignment horizontal="center" vertical="center" wrapText="1"/>
    </xf>
    <xf numFmtId="1" fontId="11" fillId="2" borderId="1" xfId="1" applyNumberFormat="1" applyFill="1" applyBorder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right"/>
    </xf>
    <xf numFmtId="0" fontId="4" fillId="0" borderId="6" xfId="0" applyFont="1" applyBorder="1" applyAlignment="1">
      <alignment horizontal="right"/>
    </xf>
    <xf numFmtId="0" fontId="4" fillId="0" borderId="7" xfId="0" applyFont="1" applyBorder="1" applyAlignment="1">
      <alignment horizontal="righ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0" xfId="0" applyFont="1"/>
    <xf numFmtId="0" fontId="4" fillId="0" borderId="7" xfId="0" applyFont="1" applyBorder="1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right"/>
    </xf>
    <xf numFmtId="0" fontId="4" fillId="4" borderId="6" xfId="0" applyFont="1" applyFill="1" applyBorder="1" applyAlignment="1">
      <alignment horizontal="right"/>
    </xf>
    <xf numFmtId="0" fontId="4" fillId="3" borderId="0" xfId="0" applyFont="1" applyFill="1" applyAlignment="1">
      <alignment horizontal="left" wrapText="1"/>
    </xf>
    <xf numFmtId="0" fontId="4" fillId="0" borderId="8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0" xfId="0" applyFont="1" applyBorder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0" fontId="6" fillId="0" borderId="0" xfId="0" applyNumberFormat="1" applyFont="1"/>
    <xf numFmtId="10" fontId="0" fillId="0" borderId="0" xfId="0" applyNumberFormat="1"/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1" xfId="0" applyFont="1" applyBorder="1"/>
    <xf numFmtId="0" fontId="0" fillId="0" borderId="11" xfId="0" applyBorder="1"/>
    <xf numFmtId="2" fontId="8" fillId="0" borderId="0" xfId="0" applyNumberFormat="1" applyFont="1"/>
    <xf numFmtId="0" fontId="9" fillId="0" borderId="0" xfId="0" applyFont="1"/>
    <xf numFmtId="0" fontId="10" fillId="0" borderId="0" xfId="0" applyFont="1"/>
    <xf numFmtId="1" fontId="10" fillId="0" borderId="0" xfId="0" applyNumberFormat="1" applyFont="1"/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6" borderId="0" xfId="0" applyFill="1"/>
    <xf numFmtId="0" fontId="1" fillId="0" borderId="3" xfId="0" applyFont="1" applyBorder="1"/>
    <xf numFmtId="1" fontId="8" fillId="0" borderId="0" xfId="0" applyNumberFormat="1" applyFont="1"/>
    <xf numFmtId="1" fontId="0" fillId="6" borderId="0" xfId="0" applyNumberFormat="1" applyFill="1"/>
    <xf numFmtId="0" fontId="0" fillId="0" borderId="6" xfId="0" applyBorder="1"/>
    <xf numFmtId="0" fontId="0" fillId="0" borderId="0" xfId="0" applyAlignment="1">
      <alignment horizontal="right"/>
    </xf>
    <xf numFmtId="0" fontId="1" fillId="0" borderId="4" xfId="0" applyFont="1" applyBorder="1"/>
    <xf numFmtId="0" fontId="0" fillId="0" borderId="4" xfId="0" applyBorder="1"/>
    <xf numFmtId="0" fontId="0" fillId="7" borderId="1" xfId="0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8" fillId="7" borderId="1" xfId="0" applyFont="1" applyFill="1" applyBorder="1" applyAlignment="1">
      <alignment horizontal="center" vertical="center" wrapText="1"/>
    </xf>
    <xf numFmtId="0" fontId="1" fillId="6" borderId="0" xfId="0" applyFont="1" applyFill="1"/>
    <xf numFmtId="0" fontId="2" fillId="0" borderId="0" xfId="0" applyFont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Обычный" xfId="0" builtinId="0"/>
    <cellStyle name="Обычный 2" xfId="1" xr:uid="{00000000-0005-0000-0000-000001000000}"/>
  </cellStyles>
  <dxfs count="16">
    <dxf>
      <numFmt numFmtId="1" formatCode="0"/>
      <fill>
        <patternFill patternType="solid">
          <fgColor theme="9" tint="0.79998168889431442"/>
          <bgColor theme="9" tint="0.79998168889431442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alignment horizontal="right" vertical="bottom" textRotation="0" wrapText="0" relativeIndent="0" shrinkToFit="0"/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u val="none"/>
        <vertAlign val="baseline"/>
        <sz val="11"/>
        <name val="Calibri"/>
        <scheme val="minor"/>
      </font>
      <numFmt numFmtId="1" formatCode="0"/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indexed="65"/>
        </patternFill>
      </fill>
    </dxf>
    <dxf>
      <font>
        <b val="0"/>
        <i val="0"/>
        <strike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u val="none"/>
        <vertAlign val="baseline"/>
        <sz val="11"/>
        <color theme="1"/>
        <name val="Calibri"/>
        <scheme val="minor"/>
      </font>
    </dxf>
    <dxf>
      <numFmt numFmtId="0" formatCode="General"/>
      <fill>
        <patternFill patternType="solid">
          <fgColor theme="9" tint="0.79998168889431442"/>
          <bgColor theme="9" tint="0.79998168889431442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158747</xdr:colOff>
      <xdr:row>8</xdr:row>
      <xdr:rowOff>349249</xdr:rowOff>
    </xdr:from>
    <xdr:ext cx="3371850" cy="4505324"/>
    <xdr:pic>
      <xdr:nvPicPr>
        <xdr:cNvPr id="1934548222" name="Рисунок 1934548221">
          <a:extLst>
            <a:ext uri="{FF2B5EF4-FFF2-40B4-BE49-F238E27FC236}">
              <a16:creationId xmlns:a16="http://schemas.microsoft.com/office/drawing/2014/main" id="{00000000-0008-0000-0100-0000FEDC4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12398374" y="3016249"/>
          <a:ext cx="3371850" cy="4505324"/>
        </a:xfrm>
        <a:prstGeom prst="rect">
          <a:avLst/>
        </a:prstGeom>
      </xdr:spPr>
    </xdr:pic>
    <xdr:clientData/>
  </xdr:oneCellAnchor>
  <xdr:oneCellAnchor>
    <xdr:from>
      <xdr:col>18</xdr:col>
      <xdr:colOff>563562</xdr:colOff>
      <xdr:row>8</xdr:row>
      <xdr:rowOff>377824</xdr:rowOff>
    </xdr:from>
    <xdr:ext cx="1885950" cy="8953499"/>
    <xdr:pic>
      <xdr:nvPicPr>
        <xdr:cNvPr id="123670677" name="Рисунок 123670676">
          <a:extLst>
            <a:ext uri="{FF2B5EF4-FFF2-40B4-BE49-F238E27FC236}">
              <a16:creationId xmlns:a16="http://schemas.microsoft.com/office/drawing/2014/main" id="{00000000-0008-0000-0100-000095105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5247936" y="3044824"/>
          <a:ext cx="1885950" cy="8953499"/>
        </a:xfrm>
        <a:prstGeom prst="rect">
          <a:avLst/>
        </a:prstGeom>
      </xdr:spPr>
    </xdr:pic>
    <xdr:clientData/>
  </xdr:oneCellAnchor>
  <xdr:oneCellAnchor>
    <xdr:from>
      <xdr:col>11</xdr:col>
      <xdr:colOff>182562</xdr:colOff>
      <xdr:row>8</xdr:row>
      <xdr:rowOff>349249</xdr:rowOff>
    </xdr:from>
    <xdr:ext cx="1600200" cy="7238999"/>
    <xdr:pic>
      <xdr:nvPicPr>
        <xdr:cNvPr id="379154888" name="Рисунок 379154887">
          <a:extLst>
            <a:ext uri="{FF2B5EF4-FFF2-40B4-BE49-F238E27FC236}">
              <a16:creationId xmlns:a16="http://schemas.microsoft.com/office/drawing/2014/main" id="{00000000-0008-0000-0100-0000C8719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0588624" y="3016249"/>
          <a:ext cx="1600200" cy="7238999"/>
        </a:xfrm>
        <a:prstGeom prst="rect">
          <a:avLst/>
        </a:prstGeom>
      </xdr:spPr>
    </xdr:pic>
    <xdr:clientData/>
  </xdr:oneCellAnchor>
  <xdr:oneCellAnchor>
    <xdr:from>
      <xdr:col>11</xdr:col>
      <xdr:colOff>573087</xdr:colOff>
      <xdr:row>10</xdr:row>
      <xdr:rowOff>7937</xdr:rowOff>
    </xdr:from>
    <xdr:ext cx="1209674" cy="1000125"/>
    <xdr:pic>
      <xdr:nvPicPr>
        <xdr:cNvPr id="1027585480" name="Рисунок 1027585479">
          <a:extLst>
            <a:ext uri="{FF2B5EF4-FFF2-40B4-BE49-F238E27FC236}">
              <a16:creationId xmlns:a16="http://schemas.microsoft.com/office/drawing/2014/main" id="{00000000-0008-0000-0100-0000C8B53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0979149" y="3381374"/>
          <a:ext cx="1209674" cy="1000125"/>
        </a:xfrm>
        <a:prstGeom prst="rect">
          <a:avLst/>
        </a:prstGeom>
      </xdr:spPr>
    </xdr:pic>
    <xdr:clientData/>
  </xdr:oneCellAnchor>
  <xdr:oneCellAnchor>
    <xdr:from>
      <xdr:col>13</xdr:col>
      <xdr:colOff>560387</xdr:colOff>
      <xdr:row>17</xdr:row>
      <xdr:rowOff>142875</xdr:rowOff>
    </xdr:from>
    <xdr:ext cx="2938086" cy="2189162"/>
    <xdr:pic>
      <xdr:nvPicPr>
        <xdr:cNvPr id="940542411" name="Рисунок 940542410">
          <a:extLst>
            <a:ext uri="{FF2B5EF4-FFF2-40B4-BE49-F238E27FC236}">
              <a16:creationId xmlns:a16="http://schemas.microsoft.com/office/drawing/2014/main" id="{00000000-0008-0000-0100-0000CB890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/>
      </xdr:blipFill>
      <xdr:spPr bwMode="auto">
        <a:xfrm>
          <a:off x="12188824" y="7913687"/>
          <a:ext cx="2938086" cy="2189162"/>
        </a:xfrm>
        <a:prstGeom prst="rect">
          <a:avLst/>
        </a:prstGeom>
      </xdr:spPr>
    </xdr:pic>
    <xdr:clientData/>
  </xdr:oneCellAnchor>
  <xdr:oneCellAnchor>
    <xdr:from>
      <xdr:col>23</xdr:col>
      <xdr:colOff>15874</xdr:colOff>
      <xdr:row>8</xdr:row>
      <xdr:rowOff>111124</xdr:rowOff>
    </xdr:from>
    <xdr:ext cx="12153898" cy="4181472"/>
    <xdr:pic>
      <xdr:nvPicPr>
        <xdr:cNvPr id="2098393339" name="Рисунок 2098393338">
          <a:extLst>
            <a:ext uri="{FF2B5EF4-FFF2-40B4-BE49-F238E27FC236}">
              <a16:creationId xmlns:a16="http://schemas.microsoft.com/office/drawing/2014/main" id="{00000000-0008-0000-0100-0000FBF01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/>
      </xdr:blipFill>
      <xdr:spPr bwMode="auto">
        <a:xfrm>
          <a:off x="17756187" y="2778124"/>
          <a:ext cx="12153899" cy="4181473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6" displayName="Table6" ref="B8:F310">
  <autoFilter ref="B8:F310" xr:uid="{00000000-0009-0000-0100-000001000000}"/>
  <tableColumns count="5">
    <tableColumn id="1" xr3:uid="{00000000-0010-0000-0000-000001000000}" name="название керна"/>
    <tableColumn id="2" xr3:uid="{00000000-0010-0000-0000-000002000000}" name="старая глубина (лабораторная, 5-см интервал), см от льда"/>
    <tableColumn id="3" xr3:uid="{00000000-0010-0000-0000-000003000000}" name="новая глубина (5-см интервал), см от льда"/>
    <tableColumn id="4" xr3:uid="{00000000-0010-0000-0000-000004000000}" name="новая глубина (среднее), см от льда" dataDxfId="15"/>
    <tableColumn id="5" xr3:uid="{00000000-0010-0000-0000-000005000000}" name="новая глубина, см от дна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7" displayName="Table7" ref="K8:P26">
  <autoFilter ref="K8:P26" xr:uid="{00000000-0009-0000-0100-000002000000}"/>
  <tableColumns count="6">
    <tableColumn id="1" xr3:uid="{00000000-0010-0000-0100-000001000000}" name="Керн" dataDxfId="13"/>
    <tableColumn id="2" xr3:uid="{00000000-0010-0000-0100-000002000000}" name="Длина, см (округлено до 5)" dataDxfId="12"/>
    <tableColumn id="3" xr3:uid="{00000000-0010-0000-0100-000003000000}" name="Нехватка, см" dataDxfId="11"/>
    <tableColumn id="4" xr3:uid="{00000000-0010-0000-0100-000004000000}" name="Откуда нехватка" dataDxfId="10"/>
    <tableColumn id="5" xr3:uid="{00000000-0010-0000-0100-000005000000}" name="Реальная длина от, см"/>
    <tableColumn id="6" xr3:uid="{00000000-0010-0000-0100-000006000000}" name="Реальная длина до, см" dataDxfId="9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" displayName="Table2" ref="K29:N55">
  <autoFilter ref="K29:N55" xr:uid="{00000000-0009-0000-0100-000003000000}"/>
  <tableColumns count="4">
    <tableColumn id="1" xr3:uid="{00000000-0010-0000-0200-000001000000}" name="LabID" dataDxfId="8"/>
    <tableColumn id="2" xr3:uid="{00000000-0010-0000-0200-000002000000}" name="Старые, см от льда"/>
    <tableColumn id="3" xr3:uid="{00000000-0010-0000-0200-000003000000}" name="Новые, см от льда"/>
    <tableColumn id="4" xr3:uid="{00000000-0010-0000-0200-000004000000}" name="новые, см от ДНА" dataDxfId="7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3" displayName="Table3" ref="K58:P85">
  <autoFilter ref="K58:P85" xr:uid="{00000000-0009-0000-0100-000004000000}"/>
  <tableColumns count="6">
    <tableColumn id="1" xr3:uid="{00000000-0010-0000-0300-000001000000}" name="партия"/>
    <tableColumn id="2" xr3:uid="{00000000-0010-0000-0300-000002000000}" name="Старые, м от льда" dataDxfId="6"/>
    <tableColumn id="3" xr3:uid="{00000000-0010-0000-0300-000003000000}" name="Новые, см от льда"/>
    <tableColumn id="4" xr3:uid="{00000000-0010-0000-0300-000004000000}" name="Column1" dataDxfId="5"/>
    <tableColumn id="5" xr3:uid="{00000000-0010-0000-0300-000005000000}" name="новые, см от ДНА"/>
    <tableColumn id="6" xr3:uid="{00000000-0010-0000-0300-000006000000}" name="Column2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4" displayName="Table4" ref="S8:V95">
  <autoFilter ref="S8:V95" xr:uid="{00000000-0009-0000-0100-000005000000}"/>
  <tableColumns count="4">
    <tableColumn id="1" xr3:uid="{00000000-0010-0000-0400-000001000000}" name="Старые, см от льда" dataDxfId="3"/>
    <tableColumn id="2" xr3:uid="{00000000-0010-0000-0400-000002000000}" name="Ошибка этикетки*" dataDxfId="2"/>
    <tableColumn id="3" xr3:uid="{00000000-0010-0000-0400-000003000000}" name="Новые, см от льда" dataDxfId="1"/>
    <tableColumn id="4" xr3:uid="{00000000-0010-0000-0400-000004000000}" name="новые, см от ДНА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3"/>
  <sheetViews>
    <sheetView zoomScale="56" workbookViewId="0">
      <selection activeCell="L18" sqref="L18"/>
    </sheetView>
  </sheetViews>
  <sheetFormatPr baseColWidth="10" defaultColWidth="8.83203125" defaultRowHeight="15" x14ac:dyDescent="0.2"/>
  <cols>
    <col min="1" max="1" width="15.5" customWidth="1"/>
    <col min="2" max="2" width="10.33203125" customWidth="1"/>
    <col min="3" max="3" width="15.6640625" customWidth="1"/>
    <col min="4" max="4" width="15" customWidth="1"/>
    <col min="5" max="5" width="16" customWidth="1"/>
    <col min="6" max="6" width="18.83203125" customWidth="1"/>
    <col min="9" max="9" width="9" customWidth="1"/>
    <col min="10" max="10" width="6.83203125" customWidth="1"/>
    <col min="11" max="11" width="15.6640625" customWidth="1"/>
    <col min="12" max="12" width="17.83203125" customWidth="1"/>
  </cols>
  <sheetData>
    <row r="1" spans="1:12" s="1" customFormat="1" ht="48" x14ac:dyDescent="0.2"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K1" s="2" t="s">
        <v>1</v>
      </c>
      <c r="L1" s="3" t="s">
        <v>4</v>
      </c>
    </row>
    <row r="2" spans="1:12" ht="16" x14ac:dyDescent="0.2">
      <c r="A2" s="4" t="s">
        <v>5</v>
      </c>
      <c r="B2" s="4" t="s">
        <v>6</v>
      </c>
      <c r="C2" s="5">
        <v>0</v>
      </c>
      <c r="D2" s="4"/>
      <c r="E2" s="4"/>
      <c r="F2" s="6">
        <v>0.30000000000001137</v>
      </c>
      <c r="I2" s="7" t="s">
        <v>7</v>
      </c>
      <c r="J2" s="8">
        <v>4.0999999999999996</v>
      </c>
      <c r="K2" s="9">
        <v>315</v>
      </c>
      <c r="L2">
        <v>27.5</v>
      </c>
    </row>
    <row r="3" spans="1:12" ht="16" x14ac:dyDescent="0.2">
      <c r="A3" s="4" t="s">
        <v>8</v>
      </c>
      <c r="B3" s="4"/>
      <c r="C3" s="5">
        <v>5</v>
      </c>
      <c r="D3" s="4"/>
      <c r="E3" s="4"/>
      <c r="F3" s="6">
        <v>3.1469999999999914</v>
      </c>
      <c r="K3" s="9">
        <v>320</v>
      </c>
      <c r="L3">
        <v>32.5</v>
      </c>
    </row>
    <row r="4" spans="1:12" ht="16" x14ac:dyDescent="0.2">
      <c r="A4" s="4" t="s">
        <v>9</v>
      </c>
      <c r="B4" s="4"/>
      <c r="C4" s="5">
        <v>7.5</v>
      </c>
      <c r="D4" s="4"/>
      <c r="E4" s="4"/>
      <c r="F4" s="6">
        <v>6.0684374999999591</v>
      </c>
      <c r="K4" s="9">
        <v>325</v>
      </c>
      <c r="L4">
        <v>37.5</v>
      </c>
    </row>
    <row r="5" spans="1:12" ht="16" x14ac:dyDescent="0.2">
      <c r="A5" s="4" t="s">
        <v>10</v>
      </c>
      <c r="B5" s="4"/>
      <c r="C5" s="5">
        <v>10</v>
      </c>
      <c r="D5" s="4"/>
      <c r="E5" s="4"/>
      <c r="F5" s="6">
        <v>8.3479375000000005</v>
      </c>
      <c r="K5" s="9">
        <v>330</v>
      </c>
      <c r="L5">
        <v>42.5</v>
      </c>
    </row>
    <row r="6" spans="1:12" ht="16" x14ac:dyDescent="0.2">
      <c r="A6" s="4" t="s">
        <v>11</v>
      </c>
      <c r="B6" s="4"/>
      <c r="C6" s="5">
        <v>12.5</v>
      </c>
      <c r="D6" s="4"/>
      <c r="E6" s="4"/>
      <c r="F6" s="6">
        <v>10.848687499999983</v>
      </c>
      <c r="K6" s="9">
        <v>335</v>
      </c>
      <c r="L6">
        <v>47.5</v>
      </c>
    </row>
    <row r="7" spans="1:12" ht="16" x14ac:dyDescent="0.2">
      <c r="A7" s="4" t="s">
        <v>12</v>
      </c>
      <c r="B7" s="4"/>
      <c r="C7" s="5">
        <v>15</v>
      </c>
      <c r="D7" s="4"/>
      <c r="E7" s="4"/>
      <c r="F7" s="6">
        <v>13.57068750000002</v>
      </c>
      <c r="K7" s="9">
        <v>340</v>
      </c>
      <c r="L7">
        <v>52.5</v>
      </c>
    </row>
    <row r="8" spans="1:12" ht="16" x14ac:dyDescent="0.2">
      <c r="A8" s="4" t="s">
        <v>13</v>
      </c>
      <c r="B8" s="4"/>
      <c r="C8" s="5">
        <v>17.5</v>
      </c>
      <c r="D8" s="4"/>
      <c r="E8" s="4"/>
      <c r="F8" s="6">
        <v>16.513937499999997</v>
      </c>
      <c r="K8" s="9">
        <v>345</v>
      </c>
      <c r="L8">
        <v>57.5</v>
      </c>
    </row>
    <row r="9" spans="1:12" ht="16" x14ac:dyDescent="0.2">
      <c r="A9" s="4" t="s">
        <v>14</v>
      </c>
      <c r="B9" s="4"/>
      <c r="C9" s="5">
        <v>20</v>
      </c>
      <c r="D9" s="4"/>
      <c r="E9" s="4"/>
      <c r="F9" s="6">
        <v>19.67843750000003</v>
      </c>
      <c r="K9" s="9">
        <v>350</v>
      </c>
      <c r="L9">
        <v>62.5</v>
      </c>
    </row>
    <row r="10" spans="1:12" ht="16" x14ac:dyDescent="0.2">
      <c r="A10" s="4" t="s">
        <v>15</v>
      </c>
      <c r="B10" s="4"/>
      <c r="C10" s="5">
        <v>22.5</v>
      </c>
      <c r="D10" s="4"/>
      <c r="E10" s="4"/>
      <c r="F10" s="6">
        <v>23.064187500000003</v>
      </c>
      <c r="K10" s="9">
        <v>355</v>
      </c>
    </row>
    <row r="11" spans="1:12" ht="16" x14ac:dyDescent="0.2">
      <c r="A11" s="4" t="s">
        <v>16</v>
      </c>
      <c r="B11" s="4"/>
      <c r="C11" s="5">
        <v>25</v>
      </c>
      <c r="D11" s="4"/>
      <c r="E11" s="4"/>
      <c r="F11" s="6">
        <v>26.671187499999974</v>
      </c>
    </row>
    <row r="12" spans="1:12" ht="16" x14ac:dyDescent="0.2">
      <c r="A12" s="10" t="s">
        <v>17</v>
      </c>
      <c r="B12" s="10"/>
      <c r="C12" s="9">
        <v>28</v>
      </c>
      <c r="D12" s="10"/>
      <c r="E12" s="10"/>
      <c r="F12" s="11">
        <v>30.906600000000026</v>
      </c>
    </row>
    <row r="13" spans="1:12" ht="16" x14ac:dyDescent="0.2">
      <c r="A13" s="10" t="s">
        <v>18</v>
      </c>
      <c r="B13" s="10"/>
      <c r="C13" s="9">
        <v>30</v>
      </c>
      <c r="D13" s="10"/>
      <c r="E13" s="10"/>
      <c r="F13" s="11">
        <v>34.956099999999992</v>
      </c>
    </row>
    <row r="14" spans="1:12" ht="16" x14ac:dyDescent="0.2">
      <c r="A14" s="10" t="s">
        <v>19</v>
      </c>
      <c r="B14" s="10"/>
      <c r="C14" s="9">
        <v>32.5</v>
      </c>
      <c r="D14" s="10"/>
      <c r="E14" s="10"/>
      <c r="F14" s="11">
        <v>38.819687499999986</v>
      </c>
    </row>
    <row r="15" spans="1:12" ht="16" x14ac:dyDescent="0.2">
      <c r="A15" s="10" t="s">
        <v>20</v>
      </c>
      <c r="B15" s="10"/>
      <c r="C15" s="9">
        <v>35</v>
      </c>
      <c r="D15" s="10"/>
      <c r="E15" s="10"/>
      <c r="F15" s="11">
        <v>43.311687500000005</v>
      </c>
    </row>
    <row r="16" spans="1:12" ht="16" x14ac:dyDescent="0.2">
      <c r="A16" s="10" t="s">
        <v>21</v>
      </c>
      <c r="B16" s="10"/>
      <c r="C16" s="9">
        <v>37.5</v>
      </c>
      <c r="D16" s="10"/>
      <c r="E16" s="10"/>
      <c r="F16" s="11">
        <v>48.024937499999965</v>
      </c>
    </row>
    <row r="17" spans="1:6" ht="16" x14ac:dyDescent="0.2">
      <c r="A17" s="10" t="s">
        <v>22</v>
      </c>
      <c r="B17" s="10"/>
      <c r="C17" s="9">
        <v>40</v>
      </c>
      <c r="D17" s="10"/>
      <c r="E17" s="10"/>
      <c r="F17" s="11">
        <v>52.959437499999979</v>
      </c>
    </row>
    <row r="18" spans="1:6" ht="16" x14ac:dyDescent="0.2">
      <c r="A18" s="10" t="s">
        <v>23</v>
      </c>
      <c r="B18" s="10"/>
      <c r="C18" s="12">
        <v>42.5</v>
      </c>
      <c r="D18" s="10"/>
      <c r="E18" s="10"/>
      <c r="F18" s="11">
        <v>58</v>
      </c>
    </row>
    <row r="19" spans="1:6" ht="16" x14ac:dyDescent="0.2">
      <c r="A19" s="7" t="s">
        <v>7</v>
      </c>
      <c r="B19" s="8">
        <v>4.0999999999999996</v>
      </c>
      <c r="C19" s="9">
        <v>350</v>
      </c>
      <c r="D19" s="9">
        <v>350</v>
      </c>
      <c r="E19" s="9">
        <v>352.5</v>
      </c>
      <c r="F19" s="13">
        <f t="shared" ref="F19:F82" si="0">E19-290</f>
        <v>62.5</v>
      </c>
    </row>
    <row r="20" spans="1:6" ht="16" x14ac:dyDescent="0.2">
      <c r="A20" s="7" t="s">
        <v>7</v>
      </c>
      <c r="B20" s="8"/>
      <c r="C20" s="9">
        <v>355</v>
      </c>
      <c r="D20" s="9">
        <v>355</v>
      </c>
      <c r="E20" s="9">
        <v>357.5</v>
      </c>
      <c r="F20" s="13">
        <f t="shared" si="0"/>
        <v>67.5</v>
      </c>
    </row>
    <row r="21" spans="1:6" ht="16" x14ac:dyDescent="0.2">
      <c r="A21" s="7" t="s">
        <v>7</v>
      </c>
      <c r="B21" s="8"/>
      <c r="C21" s="9">
        <v>360</v>
      </c>
      <c r="D21" s="9">
        <v>360</v>
      </c>
      <c r="E21" s="9">
        <v>362.5</v>
      </c>
      <c r="F21" s="13">
        <f t="shared" si="0"/>
        <v>72.5</v>
      </c>
    </row>
    <row r="22" spans="1:6" ht="16" x14ac:dyDescent="0.2">
      <c r="A22" s="7" t="s">
        <v>7</v>
      </c>
      <c r="B22" s="8"/>
      <c r="C22" s="9">
        <v>365</v>
      </c>
      <c r="D22" s="9">
        <v>365</v>
      </c>
      <c r="E22" s="9">
        <v>367.5</v>
      </c>
      <c r="F22" s="13">
        <f t="shared" si="0"/>
        <v>77.5</v>
      </c>
    </row>
    <row r="23" spans="1:6" ht="16" x14ac:dyDescent="0.2">
      <c r="A23" s="7" t="s">
        <v>7</v>
      </c>
      <c r="B23" s="8"/>
      <c r="C23" s="9">
        <v>370</v>
      </c>
      <c r="D23" s="9">
        <v>370</v>
      </c>
      <c r="E23" s="9">
        <v>372.5</v>
      </c>
      <c r="F23" s="13">
        <f t="shared" si="0"/>
        <v>82.5</v>
      </c>
    </row>
    <row r="24" spans="1:6" ht="16" x14ac:dyDescent="0.2">
      <c r="A24" s="7" t="s">
        <v>7</v>
      </c>
      <c r="B24" s="8"/>
      <c r="C24" s="9">
        <v>375</v>
      </c>
      <c r="D24" s="9">
        <v>375</v>
      </c>
      <c r="E24" s="9">
        <v>377.5</v>
      </c>
      <c r="F24" s="13">
        <f t="shared" si="0"/>
        <v>87.5</v>
      </c>
    </row>
    <row r="25" spans="1:6" ht="16" x14ac:dyDescent="0.2">
      <c r="A25" s="7" t="s">
        <v>7</v>
      </c>
      <c r="B25" s="8"/>
      <c r="C25" s="9">
        <v>380</v>
      </c>
      <c r="D25" s="9">
        <v>380</v>
      </c>
      <c r="E25" s="9">
        <v>382.5</v>
      </c>
      <c r="F25" s="13">
        <f t="shared" si="0"/>
        <v>92.5</v>
      </c>
    </row>
    <row r="26" spans="1:6" ht="16" x14ac:dyDescent="0.2">
      <c r="A26" s="7" t="s">
        <v>7</v>
      </c>
      <c r="B26" s="8"/>
      <c r="C26" s="9">
        <v>385</v>
      </c>
      <c r="D26" s="9">
        <v>385</v>
      </c>
      <c r="E26" s="9">
        <v>387.5</v>
      </c>
      <c r="F26" s="13">
        <f t="shared" si="0"/>
        <v>97.5</v>
      </c>
    </row>
    <row r="27" spans="1:6" ht="16" x14ac:dyDescent="0.2">
      <c r="A27" s="7" t="s">
        <v>7</v>
      </c>
      <c r="B27" s="8"/>
      <c r="C27" s="9">
        <v>390</v>
      </c>
      <c r="D27" s="9">
        <v>390</v>
      </c>
      <c r="E27" s="9">
        <v>392.5</v>
      </c>
      <c r="F27" s="13">
        <f t="shared" si="0"/>
        <v>102.5</v>
      </c>
    </row>
    <row r="28" spans="1:6" ht="16" x14ac:dyDescent="0.2">
      <c r="A28" s="7" t="s">
        <v>7</v>
      </c>
      <c r="B28" s="8"/>
      <c r="C28" s="9">
        <v>395</v>
      </c>
      <c r="D28" s="9">
        <v>395</v>
      </c>
      <c r="E28" s="9">
        <v>397.5</v>
      </c>
      <c r="F28" s="13">
        <f t="shared" si="0"/>
        <v>107.5</v>
      </c>
    </row>
    <row r="29" spans="1:6" ht="16" x14ac:dyDescent="0.2">
      <c r="A29" s="7" t="s">
        <v>7</v>
      </c>
      <c r="B29" s="8"/>
      <c r="C29" s="9">
        <v>400</v>
      </c>
      <c r="D29" s="9">
        <v>400</v>
      </c>
      <c r="E29" s="9">
        <v>402.5</v>
      </c>
      <c r="F29" s="13">
        <f t="shared" si="0"/>
        <v>112.5</v>
      </c>
    </row>
    <row r="30" spans="1:6" ht="16" x14ac:dyDescent="0.2">
      <c r="A30" s="7" t="s">
        <v>7</v>
      </c>
      <c r="B30" s="8"/>
      <c r="C30" s="9">
        <v>405</v>
      </c>
      <c r="D30" s="9">
        <v>405</v>
      </c>
      <c r="E30" s="9">
        <v>407.5</v>
      </c>
      <c r="F30" s="13">
        <f t="shared" si="0"/>
        <v>117.5</v>
      </c>
    </row>
    <row r="31" spans="1:6" ht="16" x14ac:dyDescent="0.2">
      <c r="A31" s="7" t="s">
        <v>7</v>
      </c>
      <c r="B31" s="8">
        <v>5.0999999999999996</v>
      </c>
      <c r="C31" s="9">
        <v>410</v>
      </c>
      <c r="D31" s="9">
        <v>410</v>
      </c>
      <c r="E31" s="9">
        <v>412.5</v>
      </c>
      <c r="F31" s="13">
        <f t="shared" si="0"/>
        <v>122.5</v>
      </c>
    </row>
    <row r="32" spans="1:6" ht="16" x14ac:dyDescent="0.2">
      <c r="A32" s="7" t="s">
        <v>7</v>
      </c>
      <c r="B32" s="8"/>
      <c r="C32" s="9">
        <v>415</v>
      </c>
      <c r="D32" s="9">
        <v>415</v>
      </c>
      <c r="E32" s="9">
        <v>417.5</v>
      </c>
      <c r="F32" s="13">
        <f t="shared" si="0"/>
        <v>127.5</v>
      </c>
    </row>
    <row r="33" spans="1:6" ht="16" x14ac:dyDescent="0.2">
      <c r="A33" s="7" t="s">
        <v>7</v>
      </c>
      <c r="B33" s="8"/>
      <c r="C33" s="9">
        <v>420</v>
      </c>
      <c r="D33" s="9">
        <v>420</v>
      </c>
      <c r="E33" s="9">
        <v>422.5</v>
      </c>
      <c r="F33" s="13">
        <f t="shared" si="0"/>
        <v>132.5</v>
      </c>
    </row>
    <row r="34" spans="1:6" ht="16" x14ac:dyDescent="0.2">
      <c r="A34" s="7" t="s">
        <v>7</v>
      </c>
      <c r="B34" s="8"/>
      <c r="C34" s="9">
        <v>425</v>
      </c>
      <c r="D34" s="9">
        <v>425</v>
      </c>
      <c r="E34" s="9">
        <v>427.5</v>
      </c>
      <c r="F34" s="13">
        <f t="shared" si="0"/>
        <v>137.5</v>
      </c>
    </row>
    <row r="35" spans="1:6" ht="16" x14ac:dyDescent="0.2">
      <c r="A35" s="7" t="s">
        <v>7</v>
      </c>
      <c r="B35" s="8"/>
      <c r="C35" s="9">
        <v>430</v>
      </c>
      <c r="D35" s="9">
        <v>430</v>
      </c>
      <c r="E35" s="9">
        <v>432.5</v>
      </c>
      <c r="F35" s="13">
        <f t="shared" si="0"/>
        <v>142.5</v>
      </c>
    </row>
    <row r="36" spans="1:6" ht="16" x14ac:dyDescent="0.2">
      <c r="A36" s="7" t="s">
        <v>7</v>
      </c>
      <c r="B36" s="8"/>
      <c r="C36" s="9">
        <v>435</v>
      </c>
      <c r="D36" s="9">
        <v>435</v>
      </c>
      <c r="E36" s="9">
        <v>437.5</v>
      </c>
      <c r="F36" s="13">
        <f t="shared" si="0"/>
        <v>147.5</v>
      </c>
    </row>
    <row r="37" spans="1:6" ht="16" x14ac:dyDescent="0.2">
      <c r="A37" s="7" t="s">
        <v>7</v>
      </c>
      <c r="B37" s="8"/>
      <c r="C37" s="9">
        <v>440</v>
      </c>
      <c r="D37" s="9">
        <v>440</v>
      </c>
      <c r="E37" s="9">
        <v>442.5</v>
      </c>
      <c r="F37" s="13">
        <f t="shared" si="0"/>
        <v>152.5</v>
      </c>
    </row>
    <row r="38" spans="1:6" ht="16" x14ac:dyDescent="0.2">
      <c r="A38" s="7" t="s">
        <v>7</v>
      </c>
      <c r="B38" s="8"/>
      <c r="C38" s="9">
        <v>445</v>
      </c>
      <c r="D38" s="9">
        <v>445</v>
      </c>
      <c r="E38" s="9">
        <v>447.5</v>
      </c>
      <c r="F38" s="13">
        <f t="shared" si="0"/>
        <v>157.5</v>
      </c>
    </row>
    <row r="39" spans="1:6" ht="16" x14ac:dyDescent="0.2">
      <c r="A39" s="7" t="s">
        <v>7</v>
      </c>
      <c r="B39" s="8"/>
      <c r="C39" s="9">
        <v>450</v>
      </c>
      <c r="D39" s="9">
        <v>450</v>
      </c>
      <c r="E39" s="9">
        <v>452.5</v>
      </c>
      <c r="F39" s="13">
        <f t="shared" si="0"/>
        <v>162.5</v>
      </c>
    </row>
    <row r="40" spans="1:6" ht="16" x14ac:dyDescent="0.2">
      <c r="A40" s="7" t="s">
        <v>7</v>
      </c>
      <c r="B40" s="8"/>
      <c r="C40" s="9">
        <v>455</v>
      </c>
      <c r="D40" s="9">
        <v>455</v>
      </c>
      <c r="E40" s="9">
        <v>457.5</v>
      </c>
      <c r="F40" s="13">
        <f t="shared" si="0"/>
        <v>167.5</v>
      </c>
    </row>
    <row r="41" spans="1:6" ht="16" x14ac:dyDescent="0.2">
      <c r="A41" s="7" t="s">
        <v>7</v>
      </c>
      <c r="B41" s="8"/>
      <c r="C41" s="9">
        <v>460</v>
      </c>
      <c r="D41" s="9">
        <v>460</v>
      </c>
      <c r="E41" s="9">
        <v>462.5</v>
      </c>
      <c r="F41" s="13">
        <f t="shared" si="0"/>
        <v>172.5</v>
      </c>
    </row>
    <row r="42" spans="1:6" ht="16" x14ac:dyDescent="0.2">
      <c r="A42" s="7" t="s">
        <v>7</v>
      </c>
      <c r="B42" s="8"/>
      <c r="C42" s="9">
        <v>465</v>
      </c>
      <c r="D42" s="9">
        <v>465</v>
      </c>
      <c r="E42" s="9">
        <v>467.5</v>
      </c>
      <c r="F42" s="13">
        <f t="shared" si="0"/>
        <v>177.5</v>
      </c>
    </row>
    <row r="43" spans="1:6" ht="16" x14ac:dyDescent="0.2">
      <c r="A43" s="7" t="s">
        <v>7</v>
      </c>
      <c r="B43" s="8"/>
      <c r="C43" s="9">
        <v>470</v>
      </c>
      <c r="D43" s="9">
        <v>470</v>
      </c>
      <c r="E43" s="9">
        <v>472.5</v>
      </c>
      <c r="F43" s="13">
        <f t="shared" si="0"/>
        <v>182.5</v>
      </c>
    </row>
    <row r="44" spans="1:6" ht="16" x14ac:dyDescent="0.2">
      <c r="A44" s="7" t="s">
        <v>7</v>
      </c>
      <c r="B44" s="8"/>
      <c r="C44" s="9">
        <v>475</v>
      </c>
      <c r="D44" s="9">
        <v>475</v>
      </c>
      <c r="E44" s="9">
        <v>477.5</v>
      </c>
      <c r="F44" s="13">
        <f t="shared" si="0"/>
        <v>187.5</v>
      </c>
    </row>
    <row r="45" spans="1:6" ht="16" x14ac:dyDescent="0.2">
      <c r="A45" s="7" t="s">
        <v>7</v>
      </c>
      <c r="B45" s="8"/>
      <c r="C45" s="9">
        <v>480</v>
      </c>
      <c r="D45" s="9">
        <v>480</v>
      </c>
      <c r="E45" s="9">
        <v>482.5</v>
      </c>
      <c r="F45" s="13">
        <f t="shared" si="0"/>
        <v>192.5</v>
      </c>
    </row>
    <row r="46" spans="1:6" ht="16" x14ac:dyDescent="0.2">
      <c r="A46" s="7" t="s">
        <v>7</v>
      </c>
      <c r="B46" s="8"/>
      <c r="C46" s="9">
        <v>485</v>
      </c>
      <c r="D46" s="9">
        <v>485</v>
      </c>
      <c r="E46" s="9">
        <v>487.5</v>
      </c>
      <c r="F46" s="13">
        <f t="shared" si="0"/>
        <v>197.5</v>
      </c>
    </row>
    <row r="47" spans="1:6" ht="16" x14ac:dyDescent="0.2">
      <c r="A47" s="7" t="s">
        <v>7</v>
      </c>
      <c r="B47" s="8"/>
      <c r="C47" s="9">
        <v>490</v>
      </c>
      <c r="D47" s="9">
        <v>490</v>
      </c>
      <c r="E47" s="9">
        <v>492.5</v>
      </c>
      <c r="F47" s="13">
        <f t="shared" si="0"/>
        <v>202.5</v>
      </c>
    </row>
    <row r="48" spans="1:6" ht="16" x14ac:dyDescent="0.2">
      <c r="A48" s="7" t="s">
        <v>7</v>
      </c>
      <c r="B48" s="8"/>
      <c r="C48" s="9">
        <v>495</v>
      </c>
      <c r="D48" s="9">
        <v>495</v>
      </c>
      <c r="E48" s="9">
        <v>497.5</v>
      </c>
      <c r="F48" s="13">
        <f t="shared" si="0"/>
        <v>207.5</v>
      </c>
    </row>
    <row r="49" spans="1:6" ht="16" x14ac:dyDescent="0.2">
      <c r="A49" s="7" t="s">
        <v>7</v>
      </c>
      <c r="B49" s="8"/>
      <c r="C49" s="9">
        <v>500</v>
      </c>
      <c r="D49" s="9">
        <v>500</v>
      </c>
      <c r="E49" s="9">
        <v>502.5</v>
      </c>
      <c r="F49" s="13">
        <f t="shared" si="0"/>
        <v>212.5</v>
      </c>
    </row>
    <row r="50" spans="1:6" ht="16" x14ac:dyDescent="0.2">
      <c r="A50" s="7" t="s">
        <v>7</v>
      </c>
      <c r="B50" s="8"/>
      <c r="C50" s="9">
        <v>505</v>
      </c>
      <c r="D50" s="9">
        <v>505</v>
      </c>
      <c r="E50" s="9">
        <v>507.5</v>
      </c>
      <c r="F50" s="13">
        <f t="shared" si="0"/>
        <v>217.5</v>
      </c>
    </row>
    <row r="51" spans="1:6" ht="16" x14ac:dyDescent="0.2">
      <c r="A51" s="7" t="s">
        <v>7</v>
      </c>
      <c r="B51" s="8">
        <v>6.1</v>
      </c>
      <c r="C51" s="9">
        <v>510</v>
      </c>
      <c r="D51" s="9">
        <v>510</v>
      </c>
      <c r="E51" s="9">
        <v>512.5</v>
      </c>
      <c r="F51" s="13">
        <f t="shared" si="0"/>
        <v>222.5</v>
      </c>
    </row>
    <row r="52" spans="1:6" ht="16" x14ac:dyDescent="0.2">
      <c r="A52" s="7" t="s">
        <v>7</v>
      </c>
      <c r="B52" s="8"/>
      <c r="C52" s="9">
        <v>515</v>
      </c>
      <c r="D52" s="9">
        <v>515</v>
      </c>
      <c r="E52" s="9">
        <v>517.5</v>
      </c>
      <c r="F52" s="13">
        <f t="shared" si="0"/>
        <v>227.5</v>
      </c>
    </row>
    <row r="53" spans="1:6" ht="16" x14ac:dyDescent="0.2">
      <c r="A53" s="7" t="s">
        <v>7</v>
      </c>
      <c r="B53" s="8"/>
      <c r="C53" s="9">
        <v>520</v>
      </c>
      <c r="D53" s="9">
        <v>520</v>
      </c>
      <c r="E53" s="9">
        <v>522.5</v>
      </c>
      <c r="F53" s="13">
        <f t="shared" si="0"/>
        <v>232.5</v>
      </c>
    </row>
    <row r="54" spans="1:6" ht="16" x14ac:dyDescent="0.2">
      <c r="A54" s="7" t="s">
        <v>7</v>
      </c>
      <c r="B54" s="8"/>
      <c r="C54" s="9">
        <v>525</v>
      </c>
      <c r="D54" s="9">
        <v>525</v>
      </c>
      <c r="E54" s="9">
        <v>527.5</v>
      </c>
      <c r="F54" s="13">
        <f t="shared" si="0"/>
        <v>237.5</v>
      </c>
    </row>
    <row r="55" spans="1:6" ht="16" x14ac:dyDescent="0.2">
      <c r="A55" s="7" t="s">
        <v>7</v>
      </c>
      <c r="B55" s="8"/>
      <c r="C55" s="9">
        <v>530</v>
      </c>
      <c r="D55" s="9">
        <v>530</v>
      </c>
      <c r="E55" s="9">
        <v>532.5</v>
      </c>
      <c r="F55" s="13">
        <f t="shared" si="0"/>
        <v>242.5</v>
      </c>
    </row>
    <row r="56" spans="1:6" ht="16" x14ac:dyDescent="0.2">
      <c r="A56" s="7" t="s">
        <v>7</v>
      </c>
      <c r="B56" s="8"/>
      <c r="C56" s="9">
        <v>535</v>
      </c>
      <c r="D56" s="9">
        <v>535</v>
      </c>
      <c r="E56" s="9">
        <v>537.5</v>
      </c>
      <c r="F56" s="13">
        <f t="shared" si="0"/>
        <v>247.5</v>
      </c>
    </row>
    <row r="57" spans="1:6" ht="16" x14ac:dyDescent="0.2">
      <c r="A57" s="7" t="s">
        <v>7</v>
      </c>
      <c r="B57" s="8"/>
      <c r="C57" s="9">
        <v>540</v>
      </c>
      <c r="D57" s="9">
        <v>540</v>
      </c>
      <c r="E57" s="9">
        <v>542.5</v>
      </c>
      <c r="F57" s="13">
        <f t="shared" si="0"/>
        <v>252.5</v>
      </c>
    </row>
    <row r="58" spans="1:6" ht="16" x14ac:dyDescent="0.2">
      <c r="A58" s="7" t="s">
        <v>7</v>
      </c>
      <c r="B58" s="8"/>
      <c r="C58" s="9">
        <v>545</v>
      </c>
      <c r="D58" s="9">
        <v>545</v>
      </c>
      <c r="E58" s="9">
        <v>547.5</v>
      </c>
      <c r="F58" s="13">
        <f t="shared" si="0"/>
        <v>257.5</v>
      </c>
    </row>
    <row r="59" spans="1:6" ht="16" x14ac:dyDescent="0.2">
      <c r="A59" s="7" t="s">
        <v>7</v>
      </c>
      <c r="B59" s="8"/>
      <c r="C59" s="9">
        <v>550</v>
      </c>
      <c r="D59" s="9">
        <v>550</v>
      </c>
      <c r="E59" s="9">
        <v>552.5</v>
      </c>
      <c r="F59" s="13">
        <f t="shared" si="0"/>
        <v>262.5</v>
      </c>
    </row>
    <row r="60" spans="1:6" ht="16" x14ac:dyDescent="0.2">
      <c r="A60" s="7" t="s">
        <v>7</v>
      </c>
      <c r="B60" s="8"/>
      <c r="C60" s="9">
        <v>555</v>
      </c>
      <c r="D60" s="9">
        <v>555</v>
      </c>
      <c r="E60" s="9">
        <v>557.5</v>
      </c>
      <c r="F60" s="13">
        <f t="shared" si="0"/>
        <v>267.5</v>
      </c>
    </row>
    <row r="61" spans="1:6" ht="16" x14ac:dyDescent="0.2">
      <c r="A61" s="7" t="s">
        <v>7</v>
      </c>
      <c r="B61" s="8"/>
      <c r="C61" s="9">
        <v>560</v>
      </c>
      <c r="D61" s="9">
        <v>560</v>
      </c>
      <c r="E61" s="9">
        <v>562.5</v>
      </c>
      <c r="F61" s="13">
        <f t="shared" si="0"/>
        <v>272.5</v>
      </c>
    </row>
    <row r="62" spans="1:6" ht="16" x14ac:dyDescent="0.2">
      <c r="A62" s="7" t="s">
        <v>7</v>
      </c>
      <c r="B62" s="8"/>
      <c r="C62" s="9">
        <v>565</v>
      </c>
      <c r="D62" s="9">
        <v>565</v>
      </c>
      <c r="E62" s="9">
        <v>567.5</v>
      </c>
      <c r="F62" s="13">
        <f t="shared" si="0"/>
        <v>277.5</v>
      </c>
    </row>
    <row r="63" spans="1:6" ht="16" x14ac:dyDescent="0.2">
      <c r="A63" s="7" t="s">
        <v>7</v>
      </c>
      <c r="B63" s="8"/>
      <c r="C63" s="9">
        <v>570</v>
      </c>
      <c r="D63" s="9">
        <v>570</v>
      </c>
      <c r="E63" s="9">
        <v>572.5</v>
      </c>
      <c r="F63" s="13">
        <f t="shared" si="0"/>
        <v>282.5</v>
      </c>
    </row>
    <row r="64" spans="1:6" ht="16" x14ac:dyDescent="0.2">
      <c r="A64" s="7" t="s">
        <v>7</v>
      </c>
      <c r="B64" s="8"/>
      <c r="C64" s="9">
        <v>575</v>
      </c>
      <c r="D64" s="9">
        <v>575</v>
      </c>
      <c r="E64" s="9">
        <v>577.5</v>
      </c>
      <c r="F64" s="13">
        <f t="shared" si="0"/>
        <v>287.5</v>
      </c>
    </row>
    <row r="65" spans="1:6" ht="16" x14ac:dyDescent="0.2">
      <c r="A65" s="7" t="s">
        <v>7</v>
      </c>
      <c r="B65" s="8"/>
      <c r="C65" s="9">
        <v>580</v>
      </c>
      <c r="D65" s="9">
        <v>580</v>
      </c>
      <c r="E65" s="9">
        <v>582.5</v>
      </c>
      <c r="F65" s="13">
        <f t="shared" si="0"/>
        <v>292.5</v>
      </c>
    </row>
    <row r="66" spans="1:6" ht="16" x14ac:dyDescent="0.2">
      <c r="A66" s="7" t="s">
        <v>7</v>
      </c>
      <c r="B66" s="8"/>
      <c r="C66" s="9">
        <v>585</v>
      </c>
      <c r="D66" s="9">
        <v>585</v>
      </c>
      <c r="E66" s="9">
        <v>587.5</v>
      </c>
      <c r="F66" s="13">
        <f t="shared" si="0"/>
        <v>297.5</v>
      </c>
    </row>
    <row r="67" spans="1:6" ht="16" x14ac:dyDescent="0.2">
      <c r="A67" s="7" t="s">
        <v>7</v>
      </c>
      <c r="B67" s="8"/>
      <c r="C67" s="9">
        <v>590</v>
      </c>
      <c r="D67" s="9">
        <v>590</v>
      </c>
      <c r="E67" s="9">
        <v>592.5</v>
      </c>
      <c r="F67" s="13">
        <f t="shared" si="0"/>
        <v>302.5</v>
      </c>
    </row>
    <row r="68" spans="1:6" ht="16" x14ac:dyDescent="0.2">
      <c r="A68" s="7" t="s">
        <v>7</v>
      </c>
      <c r="B68" s="8"/>
      <c r="C68" s="9">
        <v>595</v>
      </c>
      <c r="D68" s="9">
        <v>595</v>
      </c>
      <c r="E68" s="9">
        <v>597.5</v>
      </c>
      <c r="F68" s="13">
        <f t="shared" si="0"/>
        <v>307.5</v>
      </c>
    </row>
    <row r="69" spans="1:6" ht="16" x14ac:dyDescent="0.2">
      <c r="A69" s="7" t="s">
        <v>7</v>
      </c>
      <c r="B69" s="8"/>
      <c r="C69" s="9">
        <v>600</v>
      </c>
      <c r="D69" s="9">
        <v>600</v>
      </c>
      <c r="E69" s="9">
        <v>602.5</v>
      </c>
      <c r="F69" s="13">
        <f t="shared" si="0"/>
        <v>312.5</v>
      </c>
    </row>
    <row r="70" spans="1:6" ht="16" x14ac:dyDescent="0.2">
      <c r="A70" s="7" t="s">
        <v>7</v>
      </c>
      <c r="B70" s="8"/>
      <c r="C70" s="9">
        <v>605</v>
      </c>
      <c r="D70" s="9">
        <v>605</v>
      </c>
      <c r="E70" s="9">
        <v>607.5</v>
      </c>
      <c r="F70" s="13">
        <f t="shared" si="0"/>
        <v>317.5</v>
      </c>
    </row>
    <row r="71" spans="1:6" ht="16" x14ac:dyDescent="0.2">
      <c r="A71" s="7" t="s">
        <v>7</v>
      </c>
      <c r="B71" s="8">
        <v>7.1</v>
      </c>
      <c r="C71" s="9">
        <v>610</v>
      </c>
      <c r="D71" s="9">
        <v>610</v>
      </c>
      <c r="E71" s="9">
        <v>612.5</v>
      </c>
      <c r="F71" s="13">
        <f t="shared" si="0"/>
        <v>322.5</v>
      </c>
    </row>
    <row r="72" spans="1:6" ht="16" x14ac:dyDescent="0.2">
      <c r="A72" s="7" t="s">
        <v>7</v>
      </c>
      <c r="B72" s="8"/>
      <c r="C72" s="9">
        <v>615</v>
      </c>
      <c r="D72" s="9">
        <v>615</v>
      </c>
      <c r="E72" s="9">
        <v>617.5</v>
      </c>
      <c r="F72" s="13">
        <f t="shared" si="0"/>
        <v>327.5</v>
      </c>
    </row>
    <row r="73" spans="1:6" ht="16" x14ac:dyDescent="0.2">
      <c r="A73" s="7" t="s">
        <v>7</v>
      </c>
      <c r="B73" s="8"/>
      <c r="C73" s="9">
        <v>620</v>
      </c>
      <c r="D73" s="9">
        <v>620</v>
      </c>
      <c r="E73" s="9">
        <v>622.5</v>
      </c>
      <c r="F73" s="13">
        <f t="shared" si="0"/>
        <v>332.5</v>
      </c>
    </row>
    <row r="74" spans="1:6" ht="16" x14ac:dyDescent="0.2">
      <c r="A74" s="7" t="s">
        <v>7</v>
      </c>
      <c r="B74" s="8"/>
      <c r="C74" s="9">
        <v>625</v>
      </c>
      <c r="D74" s="9">
        <v>625</v>
      </c>
      <c r="E74" s="9">
        <v>627.5</v>
      </c>
      <c r="F74" s="13">
        <f t="shared" si="0"/>
        <v>337.5</v>
      </c>
    </row>
    <row r="75" spans="1:6" ht="16" x14ac:dyDescent="0.2">
      <c r="A75" s="7" t="s">
        <v>7</v>
      </c>
      <c r="B75" s="8"/>
      <c r="C75" s="9">
        <v>630</v>
      </c>
      <c r="D75" s="9">
        <v>630</v>
      </c>
      <c r="E75" s="9">
        <v>632.5</v>
      </c>
      <c r="F75" s="13">
        <f t="shared" si="0"/>
        <v>342.5</v>
      </c>
    </row>
    <row r="76" spans="1:6" ht="16" x14ac:dyDescent="0.2">
      <c r="A76" s="7" t="s">
        <v>7</v>
      </c>
      <c r="B76" s="8"/>
      <c r="C76" s="9">
        <v>635</v>
      </c>
      <c r="D76" s="9">
        <v>635</v>
      </c>
      <c r="E76" s="9">
        <v>637.5</v>
      </c>
      <c r="F76" s="13">
        <f t="shared" si="0"/>
        <v>347.5</v>
      </c>
    </row>
    <row r="77" spans="1:6" ht="16" x14ac:dyDescent="0.2">
      <c r="A77" s="7" t="s">
        <v>7</v>
      </c>
      <c r="B77" s="8"/>
      <c r="C77" s="9">
        <v>640</v>
      </c>
      <c r="D77" s="9">
        <v>640</v>
      </c>
      <c r="E77" s="9">
        <v>642.5</v>
      </c>
      <c r="F77" s="13">
        <f t="shared" si="0"/>
        <v>352.5</v>
      </c>
    </row>
    <row r="78" spans="1:6" ht="16" x14ac:dyDescent="0.2">
      <c r="A78" s="7" t="s">
        <v>7</v>
      </c>
      <c r="B78" s="8"/>
      <c r="C78" s="9">
        <v>645</v>
      </c>
      <c r="D78" s="9">
        <v>645</v>
      </c>
      <c r="E78" s="9">
        <v>647.5</v>
      </c>
      <c r="F78" s="13">
        <f t="shared" si="0"/>
        <v>357.5</v>
      </c>
    </row>
    <row r="79" spans="1:6" ht="16" x14ac:dyDescent="0.2">
      <c r="A79" s="7" t="s">
        <v>7</v>
      </c>
      <c r="B79" s="8"/>
      <c r="C79" s="9">
        <v>650</v>
      </c>
      <c r="D79" s="9">
        <v>650</v>
      </c>
      <c r="E79" s="9">
        <v>652.5</v>
      </c>
      <c r="F79" s="13">
        <f t="shared" si="0"/>
        <v>362.5</v>
      </c>
    </row>
    <row r="80" spans="1:6" ht="16" x14ac:dyDescent="0.2">
      <c r="A80" s="7" t="s">
        <v>7</v>
      </c>
      <c r="B80" s="8"/>
      <c r="C80" s="9">
        <v>655</v>
      </c>
      <c r="D80" s="9">
        <v>655</v>
      </c>
      <c r="E80" s="9">
        <v>657.5</v>
      </c>
      <c r="F80" s="13">
        <f t="shared" si="0"/>
        <v>367.5</v>
      </c>
    </row>
    <row r="81" spans="1:6" ht="16" x14ac:dyDescent="0.2">
      <c r="A81" s="7" t="s">
        <v>7</v>
      </c>
      <c r="B81" s="8"/>
      <c r="C81" s="9">
        <v>660</v>
      </c>
      <c r="D81" s="9">
        <v>660</v>
      </c>
      <c r="E81" s="9">
        <v>662.5</v>
      </c>
      <c r="F81" s="13">
        <f t="shared" si="0"/>
        <v>372.5</v>
      </c>
    </row>
    <row r="82" spans="1:6" ht="16" x14ac:dyDescent="0.2">
      <c r="A82" s="7" t="s">
        <v>7</v>
      </c>
      <c r="B82" s="8"/>
      <c r="C82" s="9">
        <v>665</v>
      </c>
      <c r="D82" s="9">
        <v>665</v>
      </c>
      <c r="E82" s="9">
        <v>667.5</v>
      </c>
      <c r="F82" s="13">
        <f t="shared" si="0"/>
        <v>377.5</v>
      </c>
    </row>
    <row r="83" spans="1:6" ht="16" x14ac:dyDescent="0.2">
      <c r="A83" s="7" t="s">
        <v>7</v>
      </c>
      <c r="B83" s="8"/>
      <c r="C83" s="9">
        <v>670</v>
      </c>
      <c r="D83" s="9">
        <v>670</v>
      </c>
      <c r="E83" s="9">
        <v>672.5</v>
      </c>
      <c r="F83" s="13">
        <f t="shared" ref="F83:F114" si="1">E83-290</f>
        <v>382.5</v>
      </c>
    </row>
    <row r="84" spans="1:6" ht="16" x14ac:dyDescent="0.2">
      <c r="A84" s="7" t="s">
        <v>7</v>
      </c>
      <c r="B84" s="8"/>
      <c r="C84" s="9">
        <v>675</v>
      </c>
      <c r="D84" s="9">
        <v>675</v>
      </c>
      <c r="E84" s="9">
        <v>677.5</v>
      </c>
      <c r="F84" s="13">
        <f t="shared" si="1"/>
        <v>387.5</v>
      </c>
    </row>
    <row r="85" spans="1:6" ht="16" x14ac:dyDescent="0.2">
      <c r="A85" s="7" t="s">
        <v>7</v>
      </c>
      <c r="B85" s="8"/>
      <c r="C85" s="9">
        <v>680</v>
      </c>
      <c r="D85" s="9">
        <v>680</v>
      </c>
      <c r="E85" s="9">
        <v>682.5</v>
      </c>
      <c r="F85" s="13">
        <f t="shared" si="1"/>
        <v>392.5</v>
      </c>
    </row>
    <row r="86" spans="1:6" ht="16" x14ac:dyDescent="0.2">
      <c r="A86" s="7" t="s">
        <v>7</v>
      </c>
      <c r="B86" s="8"/>
      <c r="C86" s="9">
        <v>685</v>
      </c>
      <c r="D86" s="9">
        <v>685</v>
      </c>
      <c r="E86" s="9">
        <v>687.5</v>
      </c>
      <c r="F86" s="13">
        <f t="shared" si="1"/>
        <v>397.5</v>
      </c>
    </row>
    <row r="87" spans="1:6" ht="16" x14ac:dyDescent="0.2">
      <c r="A87" s="7" t="s">
        <v>7</v>
      </c>
      <c r="B87" s="8"/>
      <c r="C87" s="9">
        <v>690</v>
      </c>
      <c r="D87" s="9">
        <v>690</v>
      </c>
      <c r="E87" s="9">
        <v>692.5</v>
      </c>
      <c r="F87" s="13">
        <f t="shared" si="1"/>
        <v>402.5</v>
      </c>
    </row>
    <row r="88" spans="1:6" ht="16" x14ac:dyDescent="0.2">
      <c r="A88" s="7" t="s">
        <v>7</v>
      </c>
      <c r="B88" s="8"/>
      <c r="C88" s="9">
        <v>695</v>
      </c>
      <c r="D88" s="9">
        <v>695</v>
      </c>
      <c r="E88" s="9">
        <v>697.5</v>
      </c>
      <c r="F88" s="13">
        <f t="shared" si="1"/>
        <v>407.5</v>
      </c>
    </row>
    <row r="89" spans="1:6" ht="16" x14ac:dyDescent="0.2">
      <c r="A89" s="7" t="s">
        <v>7</v>
      </c>
      <c r="B89" s="8"/>
      <c r="C89" s="9">
        <v>700</v>
      </c>
      <c r="D89" s="9">
        <v>700</v>
      </c>
      <c r="E89" s="9">
        <v>702.5</v>
      </c>
      <c r="F89" s="13">
        <f t="shared" si="1"/>
        <v>412.5</v>
      </c>
    </row>
    <row r="90" spans="1:6" ht="16" x14ac:dyDescent="0.2">
      <c r="A90" s="7" t="s">
        <v>7</v>
      </c>
      <c r="B90" s="8"/>
      <c r="C90" s="9">
        <v>705</v>
      </c>
      <c r="D90" s="9">
        <v>705</v>
      </c>
      <c r="E90" s="9">
        <v>707.5</v>
      </c>
      <c r="F90" s="13">
        <f t="shared" si="1"/>
        <v>417.5</v>
      </c>
    </row>
    <row r="91" spans="1:6" ht="16" x14ac:dyDescent="0.2">
      <c r="A91" s="7" t="s">
        <v>7</v>
      </c>
      <c r="B91" s="8">
        <v>8.1</v>
      </c>
      <c r="C91" s="9">
        <v>715</v>
      </c>
      <c r="D91" s="9">
        <v>710</v>
      </c>
      <c r="E91" s="9">
        <v>712.5</v>
      </c>
      <c r="F91" s="13">
        <f t="shared" si="1"/>
        <v>422.5</v>
      </c>
    </row>
    <row r="92" spans="1:6" ht="16" x14ac:dyDescent="0.2">
      <c r="A92" s="7" t="s">
        <v>7</v>
      </c>
      <c r="B92" s="8"/>
      <c r="C92" s="9">
        <v>720</v>
      </c>
      <c r="D92" s="9">
        <v>715</v>
      </c>
      <c r="E92" s="9">
        <v>717.5</v>
      </c>
      <c r="F92" s="13">
        <f t="shared" si="1"/>
        <v>427.5</v>
      </c>
    </row>
    <row r="93" spans="1:6" ht="16" x14ac:dyDescent="0.2">
      <c r="A93" s="7" t="s">
        <v>7</v>
      </c>
      <c r="B93" s="8"/>
      <c r="C93" s="9">
        <v>725</v>
      </c>
      <c r="D93" s="9">
        <v>720</v>
      </c>
      <c r="E93" s="9">
        <v>722.5</v>
      </c>
      <c r="F93" s="13">
        <f t="shared" si="1"/>
        <v>432.5</v>
      </c>
    </row>
    <row r="94" spans="1:6" ht="16" x14ac:dyDescent="0.2">
      <c r="A94" s="7" t="s">
        <v>7</v>
      </c>
      <c r="B94" s="8"/>
      <c r="C94" s="9">
        <v>730</v>
      </c>
      <c r="D94" s="9">
        <v>725</v>
      </c>
      <c r="E94" s="9">
        <v>727.5</v>
      </c>
      <c r="F94" s="13">
        <f t="shared" si="1"/>
        <v>437.5</v>
      </c>
    </row>
    <row r="95" spans="1:6" ht="16" x14ac:dyDescent="0.2">
      <c r="A95" s="7" t="s">
        <v>7</v>
      </c>
      <c r="B95" s="8"/>
      <c r="C95" s="9">
        <v>735</v>
      </c>
      <c r="D95" s="9">
        <v>730</v>
      </c>
      <c r="E95" s="9">
        <v>732.5</v>
      </c>
      <c r="F95" s="13">
        <f t="shared" si="1"/>
        <v>442.5</v>
      </c>
    </row>
    <row r="96" spans="1:6" ht="16" x14ac:dyDescent="0.2">
      <c r="A96" s="7" t="s">
        <v>7</v>
      </c>
      <c r="B96" s="8"/>
      <c r="C96" s="9">
        <v>740</v>
      </c>
      <c r="D96" s="9">
        <v>735</v>
      </c>
      <c r="E96" s="9">
        <v>737.5</v>
      </c>
      <c r="F96" s="13">
        <f t="shared" si="1"/>
        <v>447.5</v>
      </c>
    </row>
    <row r="97" spans="1:6" ht="16" x14ac:dyDescent="0.2">
      <c r="A97" s="7" t="s">
        <v>7</v>
      </c>
      <c r="B97" s="8"/>
      <c r="C97" s="9">
        <v>745</v>
      </c>
      <c r="D97" s="9">
        <v>740</v>
      </c>
      <c r="E97" s="9">
        <v>742.5</v>
      </c>
      <c r="F97" s="13">
        <f t="shared" si="1"/>
        <v>452.5</v>
      </c>
    </row>
    <row r="98" spans="1:6" ht="16" x14ac:dyDescent="0.2">
      <c r="A98" s="7" t="s">
        <v>7</v>
      </c>
      <c r="B98" s="8"/>
      <c r="C98" s="9">
        <v>750</v>
      </c>
      <c r="D98" s="9">
        <v>745</v>
      </c>
      <c r="E98" s="9">
        <v>747.5</v>
      </c>
      <c r="F98" s="13">
        <f t="shared" si="1"/>
        <v>457.5</v>
      </c>
    </row>
    <row r="99" spans="1:6" ht="16" x14ac:dyDescent="0.2">
      <c r="A99" s="7" t="s">
        <v>7</v>
      </c>
      <c r="B99" s="8"/>
      <c r="C99" s="9">
        <v>755</v>
      </c>
      <c r="D99" s="9">
        <v>750</v>
      </c>
      <c r="E99" s="9">
        <v>752.5</v>
      </c>
      <c r="F99" s="13">
        <f t="shared" si="1"/>
        <v>462.5</v>
      </c>
    </row>
    <row r="100" spans="1:6" ht="16" x14ac:dyDescent="0.2">
      <c r="A100" s="7" t="s">
        <v>7</v>
      </c>
      <c r="B100" s="8"/>
      <c r="C100" s="9">
        <v>760</v>
      </c>
      <c r="D100" s="9">
        <v>755</v>
      </c>
      <c r="E100" s="9">
        <v>757.5</v>
      </c>
      <c r="F100" s="13">
        <f t="shared" si="1"/>
        <v>467.5</v>
      </c>
    </row>
    <row r="101" spans="1:6" ht="16" x14ac:dyDescent="0.2">
      <c r="A101" s="7" t="s">
        <v>7</v>
      </c>
      <c r="B101" s="8"/>
      <c r="C101" s="9">
        <v>765</v>
      </c>
      <c r="D101" s="9">
        <v>760</v>
      </c>
      <c r="E101" s="9">
        <v>762.5</v>
      </c>
      <c r="F101" s="13">
        <f t="shared" si="1"/>
        <v>472.5</v>
      </c>
    </row>
    <row r="102" spans="1:6" ht="16" x14ac:dyDescent="0.2">
      <c r="A102" s="7" t="s">
        <v>7</v>
      </c>
      <c r="B102" s="8"/>
      <c r="C102" s="9">
        <v>770</v>
      </c>
      <c r="D102" s="9">
        <v>765</v>
      </c>
      <c r="E102" s="9">
        <v>767.5</v>
      </c>
      <c r="F102" s="13">
        <f t="shared" si="1"/>
        <v>477.5</v>
      </c>
    </row>
    <row r="103" spans="1:6" ht="16" x14ac:dyDescent="0.2">
      <c r="A103" s="7" t="s">
        <v>7</v>
      </c>
      <c r="B103" s="8"/>
      <c r="C103" s="9">
        <v>775</v>
      </c>
      <c r="D103" s="9">
        <v>770</v>
      </c>
      <c r="E103" s="9">
        <v>772.5</v>
      </c>
      <c r="F103" s="13">
        <f t="shared" si="1"/>
        <v>482.5</v>
      </c>
    </row>
    <row r="104" spans="1:6" ht="16" x14ac:dyDescent="0.2">
      <c r="A104" s="7" t="s">
        <v>7</v>
      </c>
      <c r="B104" s="8"/>
      <c r="C104" s="9">
        <v>780</v>
      </c>
      <c r="D104" s="9">
        <v>775</v>
      </c>
      <c r="E104" s="9">
        <v>777.5</v>
      </c>
      <c r="F104" s="13">
        <f t="shared" si="1"/>
        <v>487.5</v>
      </c>
    </row>
    <row r="105" spans="1:6" ht="16" x14ac:dyDescent="0.2">
      <c r="A105" s="7" t="s">
        <v>7</v>
      </c>
      <c r="B105" s="8"/>
      <c r="C105" s="9">
        <v>785</v>
      </c>
      <c r="D105" s="9">
        <v>780</v>
      </c>
      <c r="E105" s="9">
        <v>782.5</v>
      </c>
      <c r="F105" s="13">
        <f t="shared" si="1"/>
        <v>492.5</v>
      </c>
    </row>
    <row r="106" spans="1:6" ht="16" x14ac:dyDescent="0.2">
      <c r="A106" s="7" t="s">
        <v>7</v>
      </c>
      <c r="B106" s="8"/>
      <c r="C106" s="9">
        <v>790</v>
      </c>
      <c r="D106" s="9">
        <v>785</v>
      </c>
      <c r="E106" s="9">
        <v>787.5</v>
      </c>
      <c r="F106" s="13">
        <f t="shared" si="1"/>
        <v>497.5</v>
      </c>
    </row>
    <row r="107" spans="1:6" ht="16" x14ac:dyDescent="0.2">
      <c r="A107" s="7" t="s">
        <v>7</v>
      </c>
      <c r="B107" s="8"/>
      <c r="C107" s="9">
        <v>795</v>
      </c>
      <c r="D107" s="9">
        <v>790</v>
      </c>
      <c r="E107" s="9">
        <v>792.5</v>
      </c>
      <c r="F107" s="13">
        <f t="shared" si="1"/>
        <v>502.5</v>
      </c>
    </row>
    <row r="108" spans="1:6" ht="16" x14ac:dyDescent="0.2">
      <c r="A108" s="7" t="s">
        <v>7</v>
      </c>
      <c r="B108" s="8"/>
      <c r="C108" s="9">
        <v>800</v>
      </c>
      <c r="D108" s="9">
        <v>795</v>
      </c>
      <c r="E108" s="9">
        <v>797.5</v>
      </c>
      <c r="F108" s="13">
        <f t="shared" si="1"/>
        <v>507.5</v>
      </c>
    </row>
    <row r="109" spans="1:6" ht="16" x14ac:dyDescent="0.2">
      <c r="A109" s="7" t="s">
        <v>7</v>
      </c>
      <c r="B109" s="8"/>
      <c r="C109" s="9">
        <v>805</v>
      </c>
      <c r="D109" s="9">
        <v>800</v>
      </c>
      <c r="E109" s="9">
        <v>802.5</v>
      </c>
      <c r="F109" s="13">
        <f t="shared" si="1"/>
        <v>512.5</v>
      </c>
    </row>
    <row r="110" spans="1:6" ht="16" x14ac:dyDescent="0.2">
      <c r="A110" s="7" t="s">
        <v>7</v>
      </c>
      <c r="B110" s="8">
        <v>9.1</v>
      </c>
      <c r="C110" s="9">
        <v>815</v>
      </c>
      <c r="D110" s="9">
        <v>810</v>
      </c>
      <c r="E110" s="9">
        <v>812.5</v>
      </c>
      <c r="F110" s="13">
        <f t="shared" si="1"/>
        <v>522.5</v>
      </c>
    </row>
    <row r="111" spans="1:6" ht="16" x14ac:dyDescent="0.2">
      <c r="A111" s="7" t="s">
        <v>7</v>
      </c>
      <c r="B111" s="8"/>
      <c r="C111" s="9">
        <v>819.99999999999989</v>
      </c>
      <c r="D111" s="9">
        <v>815</v>
      </c>
      <c r="E111" s="9">
        <v>817.5</v>
      </c>
      <c r="F111" s="13">
        <f t="shared" si="1"/>
        <v>527.5</v>
      </c>
    </row>
    <row r="112" spans="1:6" ht="16" x14ac:dyDescent="0.2">
      <c r="A112" s="7" t="s">
        <v>7</v>
      </c>
      <c r="B112" s="8"/>
      <c r="C112" s="9">
        <v>825</v>
      </c>
      <c r="D112" s="9">
        <v>820</v>
      </c>
      <c r="E112" s="9">
        <v>822.5</v>
      </c>
      <c r="F112" s="13">
        <f t="shared" si="1"/>
        <v>532.5</v>
      </c>
    </row>
    <row r="113" spans="1:6" ht="16" x14ac:dyDescent="0.2">
      <c r="A113" s="7" t="s">
        <v>7</v>
      </c>
      <c r="B113" s="8"/>
      <c r="C113" s="9">
        <v>830.00000000000011</v>
      </c>
      <c r="D113" s="9">
        <v>825</v>
      </c>
      <c r="E113" s="9">
        <v>827.5</v>
      </c>
      <c r="F113" s="13">
        <f t="shared" si="1"/>
        <v>537.5</v>
      </c>
    </row>
    <row r="114" spans="1:6" ht="16" x14ac:dyDescent="0.2">
      <c r="A114" s="7" t="s">
        <v>7</v>
      </c>
      <c r="B114" s="8"/>
      <c r="C114" s="9">
        <v>835</v>
      </c>
      <c r="D114" s="9">
        <v>830</v>
      </c>
      <c r="E114" s="9">
        <v>832.5</v>
      </c>
      <c r="F114" s="13">
        <f t="shared" si="1"/>
        <v>542.5</v>
      </c>
    </row>
    <row r="115" spans="1:6" ht="16" x14ac:dyDescent="0.2">
      <c r="A115" s="7" t="s">
        <v>7</v>
      </c>
      <c r="B115" s="8"/>
      <c r="C115" s="9">
        <v>840</v>
      </c>
      <c r="D115" s="9">
        <v>835</v>
      </c>
      <c r="E115" s="9">
        <v>837.5</v>
      </c>
      <c r="F115" s="13">
        <f t="shared" ref="F115:F178" si="2">E115-290</f>
        <v>547.5</v>
      </c>
    </row>
    <row r="116" spans="1:6" ht="16" x14ac:dyDescent="0.2">
      <c r="A116" s="7" t="s">
        <v>7</v>
      </c>
      <c r="B116" s="8"/>
      <c r="C116" s="9">
        <v>844.99999999999989</v>
      </c>
      <c r="D116" s="9">
        <v>840</v>
      </c>
      <c r="E116" s="9">
        <v>842.5</v>
      </c>
      <c r="F116" s="13">
        <f t="shared" si="2"/>
        <v>552.5</v>
      </c>
    </row>
    <row r="117" spans="1:6" ht="16" x14ac:dyDescent="0.2">
      <c r="A117" s="7" t="s">
        <v>7</v>
      </c>
      <c r="B117" s="8"/>
      <c r="C117" s="9">
        <v>850</v>
      </c>
      <c r="D117" s="9">
        <v>845</v>
      </c>
      <c r="E117" s="9">
        <v>847.5</v>
      </c>
      <c r="F117" s="13">
        <f t="shared" si="2"/>
        <v>557.5</v>
      </c>
    </row>
    <row r="118" spans="1:6" ht="16" x14ac:dyDescent="0.2">
      <c r="A118" s="7" t="s">
        <v>7</v>
      </c>
      <c r="B118" s="8"/>
      <c r="C118" s="9">
        <v>855.00000000000011</v>
      </c>
      <c r="D118" s="9">
        <v>850</v>
      </c>
      <c r="E118" s="9">
        <v>852.5</v>
      </c>
      <c r="F118" s="13">
        <f t="shared" si="2"/>
        <v>562.5</v>
      </c>
    </row>
    <row r="119" spans="1:6" ht="16" x14ac:dyDescent="0.2">
      <c r="A119" s="7" t="s">
        <v>7</v>
      </c>
      <c r="B119" s="8"/>
      <c r="C119" s="9">
        <v>860</v>
      </c>
      <c r="D119" s="9">
        <v>855</v>
      </c>
      <c r="E119" s="9">
        <v>857.5</v>
      </c>
      <c r="F119" s="13">
        <f t="shared" si="2"/>
        <v>567.5</v>
      </c>
    </row>
    <row r="120" spans="1:6" ht="16" x14ac:dyDescent="0.2">
      <c r="A120" s="7" t="s">
        <v>7</v>
      </c>
      <c r="B120" s="8"/>
      <c r="C120" s="9">
        <v>865</v>
      </c>
      <c r="D120" s="9">
        <v>860</v>
      </c>
      <c r="E120" s="9">
        <v>862.5</v>
      </c>
      <c r="F120" s="13">
        <f t="shared" si="2"/>
        <v>572.5</v>
      </c>
    </row>
    <row r="121" spans="1:6" ht="16" x14ac:dyDescent="0.2">
      <c r="A121" s="7" t="s">
        <v>7</v>
      </c>
      <c r="B121" s="8"/>
      <c r="C121" s="9">
        <v>869.99999999999989</v>
      </c>
      <c r="D121" s="9">
        <v>865</v>
      </c>
      <c r="E121" s="9">
        <v>867.5</v>
      </c>
      <c r="F121" s="13">
        <f t="shared" si="2"/>
        <v>577.5</v>
      </c>
    </row>
    <row r="122" spans="1:6" ht="16" x14ac:dyDescent="0.2">
      <c r="A122" s="7" t="s">
        <v>7</v>
      </c>
      <c r="B122" s="8"/>
      <c r="C122" s="9">
        <v>875</v>
      </c>
      <c r="D122" s="9">
        <v>870</v>
      </c>
      <c r="E122" s="9">
        <v>872.5</v>
      </c>
      <c r="F122" s="13">
        <f t="shared" si="2"/>
        <v>582.5</v>
      </c>
    </row>
    <row r="123" spans="1:6" ht="16" x14ac:dyDescent="0.2">
      <c r="A123" s="7" t="s">
        <v>7</v>
      </c>
      <c r="B123" s="8"/>
      <c r="C123" s="9">
        <v>880.00000000000011</v>
      </c>
      <c r="D123" s="9">
        <v>875</v>
      </c>
      <c r="E123" s="9">
        <v>877.5</v>
      </c>
      <c r="F123" s="13">
        <f t="shared" si="2"/>
        <v>587.5</v>
      </c>
    </row>
    <row r="124" spans="1:6" ht="16" x14ac:dyDescent="0.2">
      <c r="A124" s="7" t="s">
        <v>7</v>
      </c>
      <c r="B124" s="8"/>
      <c r="C124" s="9">
        <v>885</v>
      </c>
      <c r="D124" s="9">
        <v>880</v>
      </c>
      <c r="E124" s="9">
        <v>882.5</v>
      </c>
      <c r="F124" s="13">
        <f t="shared" si="2"/>
        <v>592.5</v>
      </c>
    </row>
    <row r="125" spans="1:6" ht="16" x14ac:dyDescent="0.2">
      <c r="A125" s="7" t="s">
        <v>7</v>
      </c>
      <c r="B125" s="8"/>
      <c r="C125" s="9">
        <v>890</v>
      </c>
      <c r="D125" s="9">
        <v>885</v>
      </c>
      <c r="E125" s="9">
        <v>887.5</v>
      </c>
      <c r="F125" s="13">
        <f t="shared" si="2"/>
        <v>597.5</v>
      </c>
    </row>
    <row r="126" spans="1:6" ht="16" x14ac:dyDescent="0.2">
      <c r="A126" s="7" t="s">
        <v>7</v>
      </c>
      <c r="B126" s="8"/>
      <c r="C126" s="9">
        <v>894.99999999999989</v>
      </c>
      <c r="D126" s="9">
        <v>890</v>
      </c>
      <c r="E126" s="9">
        <v>892.5</v>
      </c>
      <c r="F126" s="13">
        <f t="shared" si="2"/>
        <v>602.5</v>
      </c>
    </row>
    <row r="127" spans="1:6" ht="16" x14ac:dyDescent="0.2">
      <c r="A127" s="7" t="s">
        <v>7</v>
      </c>
      <c r="B127" s="8"/>
      <c r="C127" s="9">
        <v>900</v>
      </c>
      <c r="D127" s="9">
        <v>895</v>
      </c>
      <c r="E127" s="9">
        <v>897.5</v>
      </c>
      <c r="F127" s="13">
        <f t="shared" si="2"/>
        <v>607.5</v>
      </c>
    </row>
    <row r="128" spans="1:6" ht="16" x14ac:dyDescent="0.2">
      <c r="A128" s="7" t="s">
        <v>7</v>
      </c>
      <c r="B128" s="8"/>
      <c r="C128" s="9">
        <v>905.00000000000011</v>
      </c>
      <c r="D128" s="9">
        <v>900</v>
      </c>
      <c r="E128" s="9">
        <v>902.5</v>
      </c>
      <c r="F128" s="13">
        <f t="shared" si="2"/>
        <v>612.5</v>
      </c>
    </row>
    <row r="129" spans="1:6" ht="16" x14ac:dyDescent="0.2">
      <c r="A129" s="7" t="s">
        <v>7</v>
      </c>
      <c r="B129" s="8">
        <v>10.1</v>
      </c>
      <c r="C129" s="9">
        <v>915</v>
      </c>
      <c r="D129" s="9">
        <v>910</v>
      </c>
      <c r="E129" s="9">
        <v>912.5</v>
      </c>
      <c r="F129" s="13">
        <f t="shared" si="2"/>
        <v>622.5</v>
      </c>
    </row>
    <row r="130" spans="1:6" ht="16" x14ac:dyDescent="0.2">
      <c r="A130" s="7" t="s">
        <v>7</v>
      </c>
      <c r="B130" s="8"/>
      <c r="C130" s="9">
        <v>919.99999999999989</v>
      </c>
      <c r="D130" s="9">
        <v>915</v>
      </c>
      <c r="E130" s="9">
        <v>917.5</v>
      </c>
      <c r="F130" s="13">
        <f t="shared" si="2"/>
        <v>627.5</v>
      </c>
    </row>
    <row r="131" spans="1:6" ht="16" x14ac:dyDescent="0.2">
      <c r="A131" s="7" t="s">
        <v>7</v>
      </c>
      <c r="B131" s="8"/>
      <c r="C131" s="9">
        <v>924.99999999999966</v>
      </c>
      <c r="D131" s="9">
        <v>920</v>
      </c>
      <c r="E131" s="9">
        <v>922.5</v>
      </c>
      <c r="F131" s="13">
        <f t="shared" si="2"/>
        <v>632.5</v>
      </c>
    </row>
    <row r="132" spans="1:6" ht="16" x14ac:dyDescent="0.2">
      <c r="A132" s="7" t="s">
        <v>7</v>
      </c>
      <c r="B132" s="8"/>
      <c r="C132" s="9">
        <v>929.99999999999932</v>
      </c>
      <c r="D132" s="9">
        <v>925</v>
      </c>
      <c r="E132" s="9">
        <v>927.5</v>
      </c>
      <c r="F132" s="13">
        <f t="shared" si="2"/>
        <v>637.5</v>
      </c>
    </row>
    <row r="133" spans="1:6" ht="16" x14ac:dyDescent="0.2">
      <c r="A133" s="7" t="s">
        <v>7</v>
      </c>
      <c r="B133" s="8"/>
      <c r="C133" s="9">
        <v>935</v>
      </c>
      <c r="D133" s="9">
        <v>930</v>
      </c>
      <c r="E133" s="9">
        <v>932.5</v>
      </c>
      <c r="F133" s="13">
        <f t="shared" si="2"/>
        <v>642.5</v>
      </c>
    </row>
    <row r="134" spans="1:6" ht="16" x14ac:dyDescent="0.2">
      <c r="A134" s="7" t="s">
        <v>7</v>
      </c>
      <c r="B134" s="8"/>
      <c r="C134" s="9">
        <v>940</v>
      </c>
      <c r="D134" s="9">
        <v>935</v>
      </c>
      <c r="E134" s="9">
        <v>937.5</v>
      </c>
      <c r="F134" s="13">
        <f t="shared" si="2"/>
        <v>647.5</v>
      </c>
    </row>
    <row r="135" spans="1:6" ht="16" x14ac:dyDescent="0.2">
      <c r="A135" s="7" t="s">
        <v>7</v>
      </c>
      <c r="B135" s="8"/>
      <c r="C135" s="9">
        <v>944.99999999999989</v>
      </c>
      <c r="D135" s="9">
        <v>940</v>
      </c>
      <c r="E135" s="9">
        <v>942.5</v>
      </c>
      <c r="F135" s="13">
        <f t="shared" si="2"/>
        <v>652.5</v>
      </c>
    </row>
    <row r="136" spans="1:6" ht="16" x14ac:dyDescent="0.2">
      <c r="A136" s="7" t="s">
        <v>7</v>
      </c>
      <c r="B136" s="8"/>
      <c r="C136" s="9">
        <v>950</v>
      </c>
      <c r="D136" s="9">
        <v>945</v>
      </c>
      <c r="E136" s="9">
        <v>947.5</v>
      </c>
      <c r="F136" s="13">
        <f t="shared" si="2"/>
        <v>657.5</v>
      </c>
    </row>
    <row r="137" spans="1:6" ht="16" x14ac:dyDescent="0.2">
      <c r="A137" s="7" t="s">
        <v>7</v>
      </c>
      <c r="B137" s="8"/>
      <c r="C137" s="9">
        <v>955.00000000000011</v>
      </c>
      <c r="D137" s="9">
        <v>950</v>
      </c>
      <c r="E137" s="9">
        <v>952.5</v>
      </c>
      <c r="F137" s="13">
        <f t="shared" si="2"/>
        <v>662.5</v>
      </c>
    </row>
    <row r="138" spans="1:6" ht="16" x14ac:dyDescent="0.2">
      <c r="A138" s="7" t="s">
        <v>7</v>
      </c>
      <c r="B138" s="8"/>
      <c r="C138" s="9">
        <v>960</v>
      </c>
      <c r="D138" s="9">
        <v>955</v>
      </c>
      <c r="E138" s="9">
        <v>957.5</v>
      </c>
      <c r="F138" s="13">
        <f t="shared" si="2"/>
        <v>667.5</v>
      </c>
    </row>
    <row r="139" spans="1:6" ht="16" x14ac:dyDescent="0.2">
      <c r="A139" s="7" t="s">
        <v>7</v>
      </c>
      <c r="B139" s="8"/>
      <c r="C139" s="9">
        <v>965</v>
      </c>
      <c r="D139" s="9">
        <v>960</v>
      </c>
      <c r="E139" s="9">
        <v>962.5</v>
      </c>
      <c r="F139" s="13">
        <f t="shared" si="2"/>
        <v>672.5</v>
      </c>
    </row>
    <row r="140" spans="1:6" ht="16" x14ac:dyDescent="0.2">
      <c r="A140" s="7" t="s">
        <v>7</v>
      </c>
      <c r="B140" s="8"/>
      <c r="C140" s="9">
        <v>969.99999999999989</v>
      </c>
      <c r="D140" s="9">
        <v>965</v>
      </c>
      <c r="E140" s="9">
        <v>967.5</v>
      </c>
      <c r="F140" s="13">
        <f t="shared" si="2"/>
        <v>677.5</v>
      </c>
    </row>
    <row r="141" spans="1:6" ht="16" x14ac:dyDescent="0.2">
      <c r="A141" s="7" t="s">
        <v>7</v>
      </c>
      <c r="B141" s="8"/>
      <c r="C141" s="9">
        <v>975</v>
      </c>
      <c r="D141" s="9">
        <v>970</v>
      </c>
      <c r="E141" s="9">
        <v>972.5</v>
      </c>
      <c r="F141" s="13">
        <f t="shared" si="2"/>
        <v>682.5</v>
      </c>
    </row>
    <row r="142" spans="1:6" ht="16" x14ac:dyDescent="0.2">
      <c r="A142" s="7" t="s">
        <v>7</v>
      </c>
      <c r="B142" s="8"/>
      <c r="C142" s="9">
        <v>980.00000000000011</v>
      </c>
      <c r="D142" s="9">
        <v>975</v>
      </c>
      <c r="E142" s="9">
        <v>977.5</v>
      </c>
      <c r="F142" s="13">
        <f t="shared" si="2"/>
        <v>687.5</v>
      </c>
    </row>
    <row r="143" spans="1:6" ht="16" x14ac:dyDescent="0.2">
      <c r="A143" s="7" t="s">
        <v>7</v>
      </c>
      <c r="B143" s="8"/>
      <c r="C143" s="9">
        <v>985</v>
      </c>
      <c r="D143" s="9">
        <v>980</v>
      </c>
      <c r="E143" s="9">
        <v>982.5</v>
      </c>
      <c r="F143" s="13">
        <f t="shared" si="2"/>
        <v>692.5</v>
      </c>
    </row>
    <row r="144" spans="1:6" ht="16" x14ac:dyDescent="0.2">
      <c r="A144" s="7" t="s">
        <v>7</v>
      </c>
      <c r="B144" s="8"/>
      <c r="C144" s="9">
        <v>990</v>
      </c>
      <c r="D144" s="9">
        <v>985</v>
      </c>
      <c r="E144" s="9">
        <v>987.5</v>
      </c>
      <c r="F144" s="13">
        <f t="shared" si="2"/>
        <v>697.5</v>
      </c>
    </row>
    <row r="145" spans="1:6" ht="16" x14ac:dyDescent="0.2">
      <c r="A145" s="7" t="s">
        <v>7</v>
      </c>
      <c r="B145" s="8"/>
      <c r="C145" s="9">
        <v>994.99999999999989</v>
      </c>
      <c r="D145" s="9">
        <v>990</v>
      </c>
      <c r="E145" s="9">
        <v>992.5</v>
      </c>
      <c r="F145" s="13">
        <f t="shared" si="2"/>
        <v>702.5</v>
      </c>
    </row>
    <row r="146" spans="1:6" ht="16" x14ac:dyDescent="0.2">
      <c r="A146" s="7" t="s">
        <v>7</v>
      </c>
      <c r="B146" s="8"/>
      <c r="C146" s="9">
        <v>1000</v>
      </c>
      <c r="D146" s="9">
        <v>995</v>
      </c>
      <c r="E146" s="9">
        <v>997.5</v>
      </c>
      <c r="F146" s="13">
        <f t="shared" si="2"/>
        <v>707.5</v>
      </c>
    </row>
    <row r="147" spans="1:6" ht="16" x14ac:dyDescent="0.2">
      <c r="A147" s="7" t="s">
        <v>7</v>
      </c>
      <c r="B147" s="8"/>
      <c r="C147" s="9">
        <v>1005.0000000000001</v>
      </c>
      <c r="D147" s="9">
        <v>1000</v>
      </c>
      <c r="E147" s="9">
        <v>1002.5</v>
      </c>
      <c r="F147" s="13">
        <f t="shared" si="2"/>
        <v>712.5</v>
      </c>
    </row>
    <row r="148" spans="1:6" ht="16" x14ac:dyDescent="0.2">
      <c r="A148" s="7" t="s">
        <v>7</v>
      </c>
      <c r="B148" s="8">
        <v>11.1</v>
      </c>
      <c r="C148" s="9">
        <v>1025</v>
      </c>
      <c r="D148" s="9">
        <v>1010</v>
      </c>
      <c r="E148" s="9">
        <v>1012.5</v>
      </c>
      <c r="F148" s="13">
        <f t="shared" si="2"/>
        <v>722.5</v>
      </c>
    </row>
    <row r="149" spans="1:6" ht="16" x14ac:dyDescent="0.2">
      <c r="A149" s="7" t="s">
        <v>7</v>
      </c>
      <c r="B149" s="14"/>
      <c r="C149" s="9">
        <v>1030</v>
      </c>
      <c r="D149" s="9">
        <v>1015</v>
      </c>
      <c r="E149" s="9">
        <v>1017.5</v>
      </c>
      <c r="F149" s="13">
        <f t="shared" si="2"/>
        <v>727.5</v>
      </c>
    </row>
    <row r="150" spans="1:6" ht="16" x14ac:dyDescent="0.2">
      <c r="A150" s="7" t="s">
        <v>7</v>
      </c>
      <c r="B150" s="14"/>
      <c r="C150" s="9">
        <v>1035.0000000000002</v>
      </c>
      <c r="D150" s="9">
        <v>1020</v>
      </c>
      <c r="E150" s="9">
        <v>1022.5</v>
      </c>
      <c r="F150" s="13">
        <f t="shared" si="2"/>
        <v>732.5</v>
      </c>
    </row>
    <row r="151" spans="1:6" ht="16" x14ac:dyDescent="0.2">
      <c r="A151" s="7" t="s">
        <v>7</v>
      </c>
      <c r="B151" s="14"/>
      <c r="C151" s="9">
        <v>1040.0000000000002</v>
      </c>
      <c r="D151" s="9">
        <v>1025</v>
      </c>
      <c r="E151" s="9">
        <v>1027.5</v>
      </c>
      <c r="F151" s="13">
        <f t="shared" si="2"/>
        <v>737.5</v>
      </c>
    </row>
    <row r="152" spans="1:6" ht="16" x14ac:dyDescent="0.2">
      <c r="A152" s="7" t="s">
        <v>7</v>
      </c>
      <c r="B152" s="14"/>
      <c r="C152" s="9">
        <v>1045.0000000000002</v>
      </c>
      <c r="D152" s="9">
        <v>1030</v>
      </c>
      <c r="E152" s="9">
        <v>1032.5</v>
      </c>
      <c r="F152" s="13">
        <f t="shared" si="2"/>
        <v>742.5</v>
      </c>
    </row>
    <row r="153" spans="1:6" ht="16" x14ac:dyDescent="0.2">
      <c r="A153" s="7" t="s">
        <v>7</v>
      </c>
      <c r="B153" s="14"/>
      <c r="C153" s="9">
        <v>1050.0000000000005</v>
      </c>
      <c r="D153" s="9">
        <v>1035</v>
      </c>
      <c r="E153" s="9">
        <v>1037.5</v>
      </c>
      <c r="F153" s="13">
        <f t="shared" si="2"/>
        <v>747.5</v>
      </c>
    </row>
    <row r="154" spans="1:6" ht="16" x14ac:dyDescent="0.2">
      <c r="A154" s="7" t="s">
        <v>7</v>
      </c>
      <c r="B154" s="14"/>
      <c r="C154" s="9">
        <v>1055.0000000000005</v>
      </c>
      <c r="D154" s="9">
        <v>1040</v>
      </c>
      <c r="E154" s="9">
        <v>1042.5</v>
      </c>
      <c r="F154" s="13">
        <f t="shared" si="2"/>
        <v>752.5</v>
      </c>
    </row>
    <row r="155" spans="1:6" ht="16" x14ac:dyDescent="0.2">
      <c r="A155" s="7" t="s">
        <v>7</v>
      </c>
      <c r="B155" s="14"/>
      <c r="C155" s="9">
        <v>1060.0000000000005</v>
      </c>
      <c r="D155" s="9">
        <v>1045</v>
      </c>
      <c r="E155" s="9">
        <v>1047.5</v>
      </c>
      <c r="F155" s="13">
        <f t="shared" si="2"/>
        <v>757.5</v>
      </c>
    </row>
    <row r="156" spans="1:6" ht="16" x14ac:dyDescent="0.2">
      <c r="A156" s="7" t="s">
        <v>7</v>
      </c>
      <c r="B156" s="14"/>
      <c r="C156" s="9">
        <v>1065.0000000000005</v>
      </c>
      <c r="D156" s="9">
        <v>1050</v>
      </c>
      <c r="E156" s="9">
        <v>1052.5</v>
      </c>
      <c r="F156" s="13">
        <f t="shared" si="2"/>
        <v>762.5</v>
      </c>
    </row>
    <row r="157" spans="1:6" ht="16" x14ac:dyDescent="0.2">
      <c r="A157" s="7" t="s">
        <v>7</v>
      </c>
      <c r="B157" s="14"/>
      <c r="C157" s="9">
        <v>1070.0000000000007</v>
      </c>
      <c r="D157" s="9">
        <v>1055</v>
      </c>
      <c r="E157" s="9">
        <v>1057.5</v>
      </c>
      <c r="F157" s="13">
        <f t="shared" si="2"/>
        <v>767.5</v>
      </c>
    </row>
    <row r="158" spans="1:6" ht="16" x14ac:dyDescent="0.2">
      <c r="A158" s="7" t="s">
        <v>7</v>
      </c>
      <c r="B158" s="14"/>
      <c r="C158" s="9">
        <v>1075.0000000000007</v>
      </c>
      <c r="D158" s="9">
        <v>1060</v>
      </c>
      <c r="E158" s="9">
        <v>1062.5</v>
      </c>
      <c r="F158" s="13">
        <f t="shared" si="2"/>
        <v>772.5</v>
      </c>
    </row>
    <row r="159" spans="1:6" ht="16" x14ac:dyDescent="0.2">
      <c r="A159" s="7" t="s">
        <v>7</v>
      </c>
      <c r="B159" s="14"/>
      <c r="C159" s="9">
        <v>1080.0000000000007</v>
      </c>
      <c r="D159" s="9">
        <v>1065</v>
      </c>
      <c r="E159" s="9">
        <v>1067.5</v>
      </c>
      <c r="F159" s="13">
        <f t="shared" si="2"/>
        <v>777.5</v>
      </c>
    </row>
    <row r="160" spans="1:6" ht="16" x14ac:dyDescent="0.2">
      <c r="A160" s="7" t="s">
        <v>7</v>
      </c>
      <c r="B160" s="14"/>
      <c r="C160" s="9">
        <v>1085.0000000000009</v>
      </c>
      <c r="D160" s="9">
        <v>1070</v>
      </c>
      <c r="E160" s="9">
        <v>1072.5</v>
      </c>
      <c r="F160" s="13">
        <f t="shared" si="2"/>
        <v>782.5</v>
      </c>
    </row>
    <row r="161" spans="1:6" ht="16" x14ac:dyDescent="0.2">
      <c r="A161" s="7" t="s">
        <v>7</v>
      </c>
      <c r="B161" s="14"/>
      <c r="C161" s="9">
        <v>1090.0000000000009</v>
      </c>
      <c r="D161" s="9">
        <v>1075</v>
      </c>
      <c r="E161" s="9">
        <v>1077.5</v>
      </c>
      <c r="F161" s="13">
        <f t="shared" si="2"/>
        <v>787.5</v>
      </c>
    </row>
    <row r="162" spans="1:6" ht="16" x14ac:dyDescent="0.2">
      <c r="A162" s="7" t="s">
        <v>7</v>
      </c>
      <c r="B162" s="14"/>
      <c r="C162" s="9">
        <v>1095.0000000000009</v>
      </c>
      <c r="D162" s="9">
        <v>1080</v>
      </c>
      <c r="E162" s="9">
        <v>1082.5</v>
      </c>
      <c r="F162" s="13">
        <f t="shared" si="2"/>
        <v>792.5</v>
      </c>
    </row>
    <row r="163" spans="1:6" ht="16" x14ac:dyDescent="0.2">
      <c r="A163" s="7" t="s">
        <v>7</v>
      </c>
      <c r="B163" s="14"/>
      <c r="C163" s="9">
        <v>1100.0000000000011</v>
      </c>
      <c r="D163" s="9">
        <v>1085</v>
      </c>
      <c r="E163" s="9">
        <v>1087.5</v>
      </c>
      <c r="F163" s="13">
        <f t="shared" si="2"/>
        <v>797.5</v>
      </c>
    </row>
    <row r="164" spans="1:6" ht="16" x14ac:dyDescent="0.2">
      <c r="A164" s="7" t="s">
        <v>7</v>
      </c>
      <c r="B164" s="14"/>
      <c r="C164" s="9">
        <v>1105.0000000000011</v>
      </c>
      <c r="D164" s="9">
        <v>1090</v>
      </c>
      <c r="E164" s="9">
        <v>1092.5</v>
      </c>
      <c r="F164" s="13">
        <f t="shared" si="2"/>
        <v>802.5</v>
      </c>
    </row>
    <row r="165" spans="1:6" ht="16" x14ac:dyDescent="0.2">
      <c r="A165" s="7" t="s">
        <v>7</v>
      </c>
      <c r="B165" s="8">
        <v>12.1</v>
      </c>
      <c r="C165" s="9">
        <v>1125</v>
      </c>
      <c r="D165" s="9">
        <v>1110</v>
      </c>
      <c r="E165" s="9">
        <v>1112.5</v>
      </c>
      <c r="F165" s="13">
        <f t="shared" si="2"/>
        <v>822.5</v>
      </c>
    </row>
    <row r="166" spans="1:6" ht="16" x14ac:dyDescent="0.2">
      <c r="A166" s="7" t="s">
        <v>7</v>
      </c>
      <c r="B166" s="8"/>
      <c r="C166" s="9">
        <v>1130</v>
      </c>
      <c r="D166" s="9">
        <v>1115</v>
      </c>
      <c r="E166" s="9">
        <v>1117.5</v>
      </c>
      <c r="F166" s="13">
        <f t="shared" si="2"/>
        <v>827.5</v>
      </c>
    </row>
    <row r="167" spans="1:6" ht="16" x14ac:dyDescent="0.2">
      <c r="A167" s="7" t="s">
        <v>7</v>
      </c>
      <c r="B167" s="8"/>
      <c r="C167" s="9">
        <v>1135.0000000000002</v>
      </c>
      <c r="D167" s="9">
        <v>1120</v>
      </c>
      <c r="E167" s="9">
        <v>1122.5</v>
      </c>
      <c r="F167" s="13">
        <f t="shared" si="2"/>
        <v>832.5</v>
      </c>
    </row>
    <row r="168" spans="1:6" ht="16" x14ac:dyDescent="0.2">
      <c r="A168" s="7" t="s">
        <v>7</v>
      </c>
      <c r="B168" s="8"/>
      <c r="C168" s="9">
        <v>1140.0000000000002</v>
      </c>
      <c r="D168" s="9">
        <v>1125</v>
      </c>
      <c r="E168" s="9">
        <v>1127.5</v>
      </c>
      <c r="F168" s="13">
        <f t="shared" si="2"/>
        <v>837.5</v>
      </c>
    </row>
    <row r="169" spans="1:6" ht="16" x14ac:dyDescent="0.2">
      <c r="A169" s="7" t="s">
        <v>7</v>
      </c>
      <c r="B169" s="8"/>
      <c r="C169" s="9">
        <v>1145.0000000000002</v>
      </c>
      <c r="D169" s="9">
        <v>1130</v>
      </c>
      <c r="E169" s="9">
        <v>1132.5</v>
      </c>
      <c r="F169" s="13">
        <f t="shared" si="2"/>
        <v>842.5</v>
      </c>
    </row>
    <row r="170" spans="1:6" ht="16" x14ac:dyDescent="0.2">
      <c r="A170" s="7" t="s">
        <v>7</v>
      </c>
      <c r="B170" s="8"/>
      <c r="C170" s="9">
        <v>1150.0000000000005</v>
      </c>
      <c r="D170" s="9">
        <v>1135</v>
      </c>
      <c r="E170" s="9">
        <v>1137.5</v>
      </c>
      <c r="F170" s="13">
        <f t="shared" si="2"/>
        <v>847.5</v>
      </c>
    </row>
    <row r="171" spans="1:6" ht="16" x14ac:dyDescent="0.2">
      <c r="A171" s="7" t="s">
        <v>7</v>
      </c>
      <c r="B171" s="8"/>
      <c r="C171" s="9">
        <v>1155.0000000000005</v>
      </c>
      <c r="D171" s="9">
        <v>1140</v>
      </c>
      <c r="E171" s="9">
        <v>1142.5</v>
      </c>
      <c r="F171" s="13">
        <f t="shared" si="2"/>
        <v>852.5</v>
      </c>
    </row>
    <row r="172" spans="1:6" ht="16" x14ac:dyDescent="0.2">
      <c r="A172" s="7" t="s">
        <v>7</v>
      </c>
      <c r="B172" s="8"/>
      <c r="C172" s="9">
        <v>1160.0000000000005</v>
      </c>
      <c r="D172" s="9">
        <v>1145</v>
      </c>
      <c r="E172" s="9">
        <v>1147.5</v>
      </c>
      <c r="F172" s="13">
        <f t="shared" si="2"/>
        <v>857.5</v>
      </c>
    </row>
    <row r="173" spans="1:6" ht="16" x14ac:dyDescent="0.2">
      <c r="A173" s="7" t="s">
        <v>7</v>
      </c>
      <c r="B173" s="8"/>
      <c r="C173" s="9">
        <v>1165.0000000000005</v>
      </c>
      <c r="D173" s="9">
        <v>1150</v>
      </c>
      <c r="E173" s="9">
        <v>1152.5</v>
      </c>
      <c r="F173" s="13">
        <f t="shared" si="2"/>
        <v>862.5</v>
      </c>
    </row>
    <row r="174" spans="1:6" ht="16" x14ac:dyDescent="0.2">
      <c r="A174" s="7" t="s">
        <v>7</v>
      </c>
      <c r="B174" s="8"/>
      <c r="C174" s="9">
        <v>1170.0000000000007</v>
      </c>
      <c r="D174" s="9">
        <v>1155</v>
      </c>
      <c r="E174" s="9">
        <v>1157.5</v>
      </c>
      <c r="F174" s="13">
        <f t="shared" si="2"/>
        <v>867.5</v>
      </c>
    </row>
    <row r="175" spans="1:6" ht="16" x14ac:dyDescent="0.2">
      <c r="A175" s="7" t="s">
        <v>7</v>
      </c>
      <c r="B175" s="8"/>
      <c r="C175" s="9">
        <v>1175.0000000000007</v>
      </c>
      <c r="D175" s="9">
        <v>1160</v>
      </c>
      <c r="E175" s="9">
        <v>1162.5</v>
      </c>
      <c r="F175" s="13">
        <f t="shared" si="2"/>
        <v>872.5</v>
      </c>
    </row>
    <row r="176" spans="1:6" ht="16" x14ac:dyDescent="0.2">
      <c r="A176" s="7" t="s">
        <v>7</v>
      </c>
      <c r="B176" s="8"/>
      <c r="C176" s="9">
        <v>1180.0000000000007</v>
      </c>
      <c r="D176" s="9">
        <v>1165</v>
      </c>
      <c r="E176" s="9">
        <v>1167.5</v>
      </c>
      <c r="F176" s="13">
        <f t="shared" si="2"/>
        <v>877.5</v>
      </c>
    </row>
    <row r="177" spans="1:6" ht="16" x14ac:dyDescent="0.2">
      <c r="A177" s="7" t="s">
        <v>7</v>
      </c>
      <c r="B177" s="8"/>
      <c r="C177" s="9">
        <v>1185.0000000000009</v>
      </c>
      <c r="D177" s="9">
        <v>1170</v>
      </c>
      <c r="E177" s="9">
        <v>1172.5</v>
      </c>
      <c r="F177" s="13">
        <f t="shared" si="2"/>
        <v>882.5</v>
      </c>
    </row>
    <row r="178" spans="1:6" ht="16" x14ac:dyDescent="0.2">
      <c r="A178" s="7" t="s">
        <v>7</v>
      </c>
      <c r="B178" s="8"/>
      <c r="C178" s="9">
        <v>1190.0000000000009</v>
      </c>
      <c r="D178" s="9">
        <v>1175</v>
      </c>
      <c r="E178" s="9">
        <v>1177.5</v>
      </c>
      <c r="F178" s="13">
        <f t="shared" si="2"/>
        <v>887.5</v>
      </c>
    </row>
    <row r="179" spans="1:6" ht="16" x14ac:dyDescent="0.2">
      <c r="A179" s="7" t="s">
        <v>7</v>
      </c>
      <c r="B179" s="8"/>
      <c r="C179" s="9">
        <v>1195.0000000000009</v>
      </c>
      <c r="D179" s="9">
        <v>1180</v>
      </c>
      <c r="E179" s="9">
        <v>1182.5</v>
      </c>
      <c r="F179" s="13">
        <f t="shared" ref="F179:F242" si="3">E179-290</f>
        <v>892.5</v>
      </c>
    </row>
    <row r="180" spans="1:6" ht="16" x14ac:dyDescent="0.2">
      <c r="A180" s="7" t="s">
        <v>7</v>
      </c>
      <c r="B180" s="8"/>
      <c r="C180" s="9">
        <v>1200.0000000000011</v>
      </c>
      <c r="D180" s="9">
        <v>1185</v>
      </c>
      <c r="E180" s="9">
        <v>1187.5</v>
      </c>
      <c r="F180" s="13">
        <f t="shared" si="3"/>
        <v>897.5</v>
      </c>
    </row>
    <row r="181" spans="1:6" ht="16" x14ac:dyDescent="0.2">
      <c r="A181" s="7" t="s">
        <v>7</v>
      </c>
      <c r="B181" s="8"/>
      <c r="C181" s="9">
        <v>1205.0000000000011</v>
      </c>
      <c r="D181" s="9">
        <v>1190</v>
      </c>
      <c r="E181" s="9">
        <v>1192.5</v>
      </c>
      <c r="F181" s="13">
        <f t="shared" si="3"/>
        <v>902.5</v>
      </c>
    </row>
    <row r="182" spans="1:6" ht="16" x14ac:dyDescent="0.2">
      <c r="A182" s="7" t="s">
        <v>7</v>
      </c>
      <c r="B182" s="8">
        <v>13.1</v>
      </c>
      <c r="C182" s="9">
        <v>1225</v>
      </c>
      <c r="D182" s="9">
        <v>1210</v>
      </c>
      <c r="E182" s="9">
        <v>1212.5</v>
      </c>
      <c r="F182" s="13">
        <f t="shared" si="3"/>
        <v>922.5</v>
      </c>
    </row>
    <row r="183" spans="1:6" ht="16" x14ac:dyDescent="0.2">
      <c r="A183" s="7" t="s">
        <v>7</v>
      </c>
      <c r="B183" s="8"/>
      <c r="C183" s="9">
        <v>1230</v>
      </c>
      <c r="D183" s="9">
        <v>1215</v>
      </c>
      <c r="E183" s="9">
        <v>1217.5</v>
      </c>
      <c r="F183" s="13">
        <f t="shared" si="3"/>
        <v>927.5</v>
      </c>
    </row>
    <row r="184" spans="1:6" ht="16" x14ac:dyDescent="0.2">
      <c r="A184" s="7" t="s">
        <v>7</v>
      </c>
      <c r="B184" s="8"/>
      <c r="C184" s="9">
        <v>1235.0000000000002</v>
      </c>
      <c r="D184" s="9">
        <v>1220</v>
      </c>
      <c r="E184" s="9">
        <v>1222.5</v>
      </c>
      <c r="F184" s="13">
        <f t="shared" si="3"/>
        <v>932.5</v>
      </c>
    </row>
    <row r="185" spans="1:6" ht="16" x14ac:dyDescent="0.2">
      <c r="A185" s="7" t="s">
        <v>7</v>
      </c>
      <c r="B185" s="8"/>
      <c r="C185" s="9">
        <v>1240.0000000000002</v>
      </c>
      <c r="D185" s="9">
        <v>1225</v>
      </c>
      <c r="E185" s="9">
        <v>1227.5</v>
      </c>
      <c r="F185" s="13">
        <f t="shared" si="3"/>
        <v>937.5</v>
      </c>
    </row>
    <row r="186" spans="1:6" ht="16" x14ac:dyDescent="0.2">
      <c r="A186" s="7" t="s">
        <v>7</v>
      </c>
      <c r="B186" s="8"/>
      <c r="C186" s="9">
        <v>1245.0000000000002</v>
      </c>
      <c r="D186" s="9">
        <v>1230</v>
      </c>
      <c r="E186" s="9">
        <v>1232.5</v>
      </c>
      <c r="F186" s="13">
        <f t="shared" si="3"/>
        <v>942.5</v>
      </c>
    </row>
    <row r="187" spans="1:6" ht="16" x14ac:dyDescent="0.2">
      <c r="A187" s="7" t="s">
        <v>7</v>
      </c>
      <c r="B187" s="8"/>
      <c r="C187" s="9">
        <v>1250.0000000000005</v>
      </c>
      <c r="D187" s="9">
        <v>1235</v>
      </c>
      <c r="E187" s="9">
        <v>1237.5</v>
      </c>
      <c r="F187" s="13">
        <f t="shared" si="3"/>
        <v>947.5</v>
      </c>
    </row>
    <row r="188" spans="1:6" ht="16" x14ac:dyDescent="0.2">
      <c r="A188" s="7" t="s">
        <v>7</v>
      </c>
      <c r="B188" s="8"/>
      <c r="C188" s="9">
        <v>1255.0000000000005</v>
      </c>
      <c r="D188" s="9">
        <v>1240</v>
      </c>
      <c r="E188" s="9">
        <v>1242.5</v>
      </c>
      <c r="F188" s="13">
        <f t="shared" si="3"/>
        <v>952.5</v>
      </c>
    </row>
    <row r="189" spans="1:6" ht="16" x14ac:dyDescent="0.2">
      <c r="A189" s="7" t="s">
        <v>7</v>
      </c>
      <c r="B189" s="8"/>
      <c r="C189" s="9">
        <v>1260.0000000000005</v>
      </c>
      <c r="D189" s="9">
        <v>1245</v>
      </c>
      <c r="E189" s="9">
        <v>1247.5</v>
      </c>
      <c r="F189" s="13">
        <f t="shared" si="3"/>
        <v>957.5</v>
      </c>
    </row>
    <row r="190" spans="1:6" ht="16" x14ac:dyDescent="0.2">
      <c r="A190" s="7" t="s">
        <v>7</v>
      </c>
      <c r="B190" s="8"/>
      <c r="C190" s="9">
        <v>1265.0000000000005</v>
      </c>
      <c r="D190" s="9">
        <v>1250</v>
      </c>
      <c r="E190" s="9">
        <v>1252.5</v>
      </c>
      <c r="F190" s="13">
        <f t="shared" si="3"/>
        <v>962.5</v>
      </c>
    </row>
    <row r="191" spans="1:6" ht="16" x14ac:dyDescent="0.2">
      <c r="A191" s="7" t="s">
        <v>7</v>
      </c>
      <c r="B191" s="8"/>
      <c r="C191" s="9">
        <v>1270.0000000000007</v>
      </c>
      <c r="D191" s="9">
        <v>1255</v>
      </c>
      <c r="E191" s="9">
        <v>1257.5</v>
      </c>
      <c r="F191" s="13">
        <f t="shared" si="3"/>
        <v>967.5</v>
      </c>
    </row>
    <row r="192" spans="1:6" ht="16" x14ac:dyDescent="0.2">
      <c r="A192" s="7" t="s">
        <v>7</v>
      </c>
      <c r="B192" s="8"/>
      <c r="C192" s="9">
        <v>1275.0000000000007</v>
      </c>
      <c r="D192" s="9">
        <v>1260</v>
      </c>
      <c r="E192" s="9">
        <v>1262.5</v>
      </c>
      <c r="F192" s="13">
        <f t="shared" si="3"/>
        <v>972.5</v>
      </c>
    </row>
    <row r="193" spans="1:6" ht="16" x14ac:dyDescent="0.2">
      <c r="A193" s="7" t="s">
        <v>7</v>
      </c>
      <c r="B193" s="8"/>
      <c r="C193" s="9">
        <v>1280.0000000000007</v>
      </c>
      <c r="D193" s="9">
        <v>1265</v>
      </c>
      <c r="E193" s="9">
        <v>1267.5</v>
      </c>
      <c r="F193" s="13">
        <f t="shared" si="3"/>
        <v>977.5</v>
      </c>
    </row>
    <row r="194" spans="1:6" ht="16" x14ac:dyDescent="0.2">
      <c r="A194" s="7" t="s">
        <v>7</v>
      </c>
      <c r="B194" s="8"/>
      <c r="C194" s="9">
        <v>1285.0000000000009</v>
      </c>
      <c r="D194" s="9">
        <v>1270</v>
      </c>
      <c r="E194" s="9">
        <v>1272.5</v>
      </c>
      <c r="F194" s="13">
        <f t="shared" si="3"/>
        <v>982.5</v>
      </c>
    </row>
    <row r="195" spans="1:6" ht="16" x14ac:dyDescent="0.2">
      <c r="A195" s="7" t="s">
        <v>7</v>
      </c>
      <c r="B195" s="8"/>
      <c r="C195" s="9">
        <v>1290.0000000000009</v>
      </c>
      <c r="D195" s="9">
        <v>1275</v>
      </c>
      <c r="E195" s="9">
        <v>1277.5</v>
      </c>
      <c r="F195" s="13">
        <f t="shared" si="3"/>
        <v>987.5</v>
      </c>
    </row>
    <row r="196" spans="1:6" ht="16" x14ac:dyDescent="0.2">
      <c r="A196" s="7" t="s">
        <v>7</v>
      </c>
      <c r="B196" s="8"/>
      <c r="C196" s="9">
        <v>1295.0000000000009</v>
      </c>
      <c r="D196" s="9">
        <v>1280</v>
      </c>
      <c r="E196" s="9">
        <v>1282.5</v>
      </c>
      <c r="F196" s="13">
        <f t="shared" si="3"/>
        <v>992.5</v>
      </c>
    </row>
    <row r="197" spans="1:6" ht="16" x14ac:dyDescent="0.2">
      <c r="A197" s="7" t="s">
        <v>7</v>
      </c>
      <c r="B197" s="8"/>
      <c r="C197" s="9">
        <v>1300.0000000000011</v>
      </c>
      <c r="D197" s="9">
        <v>1285</v>
      </c>
      <c r="E197" s="9">
        <v>1287.5</v>
      </c>
      <c r="F197" s="13">
        <f t="shared" si="3"/>
        <v>997.5</v>
      </c>
    </row>
    <row r="198" spans="1:6" ht="16" x14ac:dyDescent="0.2">
      <c r="A198" s="7" t="s">
        <v>7</v>
      </c>
      <c r="B198" s="8"/>
      <c r="C198" s="9">
        <v>1305.0000000000011</v>
      </c>
      <c r="D198" s="9">
        <v>1290</v>
      </c>
      <c r="E198" s="9">
        <v>1292.5</v>
      </c>
      <c r="F198" s="13">
        <f t="shared" si="3"/>
        <v>1002.5</v>
      </c>
    </row>
    <row r="199" spans="1:6" ht="16" x14ac:dyDescent="0.2">
      <c r="A199" s="7" t="s">
        <v>7</v>
      </c>
      <c r="B199" s="8">
        <v>14.1</v>
      </c>
      <c r="C199" s="9">
        <v>1330</v>
      </c>
      <c r="D199" s="9">
        <v>1310</v>
      </c>
      <c r="E199" s="9">
        <v>1312.5</v>
      </c>
      <c r="F199" s="13">
        <f t="shared" si="3"/>
        <v>1022.5</v>
      </c>
    </row>
    <row r="200" spans="1:6" ht="16" x14ac:dyDescent="0.2">
      <c r="A200" s="7" t="s">
        <v>7</v>
      </c>
      <c r="B200" s="8"/>
      <c r="C200" s="9">
        <v>1335</v>
      </c>
      <c r="D200" s="9">
        <v>1315</v>
      </c>
      <c r="E200" s="9">
        <v>1317.5</v>
      </c>
      <c r="F200" s="13">
        <f t="shared" si="3"/>
        <v>1027.5</v>
      </c>
    </row>
    <row r="201" spans="1:6" ht="16" x14ac:dyDescent="0.2">
      <c r="A201" s="7" t="s">
        <v>7</v>
      </c>
      <c r="B201" s="8"/>
      <c r="C201" s="9">
        <v>1340</v>
      </c>
      <c r="D201" s="9">
        <v>1320</v>
      </c>
      <c r="E201" s="9">
        <v>1322.5</v>
      </c>
      <c r="F201" s="13">
        <f t="shared" si="3"/>
        <v>1032.5</v>
      </c>
    </row>
    <row r="202" spans="1:6" ht="16" x14ac:dyDescent="0.2">
      <c r="A202" s="7" t="s">
        <v>7</v>
      </c>
      <c r="B202" s="8"/>
      <c r="C202" s="9">
        <v>1345</v>
      </c>
      <c r="D202" s="9">
        <v>1325</v>
      </c>
      <c r="E202" s="9">
        <v>1327.5</v>
      </c>
      <c r="F202" s="13">
        <f t="shared" si="3"/>
        <v>1037.5</v>
      </c>
    </row>
    <row r="203" spans="1:6" ht="16" x14ac:dyDescent="0.2">
      <c r="A203" s="7" t="s">
        <v>7</v>
      </c>
      <c r="B203" s="8"/>
      <c r="C203" s="9">
        <v>1350.0000000000002</v>
      </c>
      <c r="D203" s="9">
        <v>1330</v>
      </c>
      <c r="E203" s="9">
        <v>1332.5</v>
      </c>
      <c r="F203" s="13">
        <f t="shared" si="3"/>
        <v>1042.5</v>
      </c>
    </row>
    <row r="204" spans="1:6" ht="16" x14ac:dyDescent="0.2">
      <c r="A204" s="7" t="s">
        <v>7</v>
      </c>
      <c r="B204" s="8"/>
      <c r="C204" s="9">
        <v>1355.0000000000002</v>
      </c>
      <c r="D204" s="9">
        <v>1335</v>
      </c>
      <c r="E204" s="9">
        <v>1337.5</v>
      </c>
      <c r="F204" s="13">
        <f t="shared" si="3"/>
        <v>1047.5</v>
      </c>
    </row>
    <row r="205" spans="1:6" ht="16" x14ac:dyDescent="0.2">
      <c r="A205" s="7" t="s">
        <v>7</v>
      </c>
      <c r="B205" s="8"/>
      <c r="C205" s="9">
        <v>1360.0000000000002</v>
      </c>
      <c r="D205" s="9">
        <v>1340</v>
      </c>
      <c r="E205" s="9">
        <v>1342.5</v>
      </c>
      <c r="F205" s="13">
        <f t="shared" si="3"/>
        <v>1052.5</v>
      </c>
    </row>
    <row r="206" spans="1:6" ht="16" x14ac:dyDescent="0.2">
      <c r="A206" s="7" t="s">
        <v>7</v>
      </c>
      <c r="B206" s="8"/>
      <c r="C206" s="9">
        <v>1365.0000000000005</v>
      </c>
      <c r="D206" s="9">
        <v>1345</v>
      </c>
      <c r="E206" s="9">
        <v>1347.5</v>
      </c>
      <c r="F206" s="13">
        <f t="shared" si="3"/>
        <v>1057.5</v>
      </c>
    </row>
    <row r="207" spans="1:6" ht="16" x14ac:dyDescent="0.2">
      <c r="A207" s="7" t="s">
        <v>7</v>
      </c>
      <c r="B207" s="8"/>
      <c r="C207" s="9">
        <v>1370.0000000000005</v>
      </c>
      <c r="D207" s="9">
        <v>1350</v>
      </c>
      <c r="E207" s="9">
        <v>1352.5</v>
      </c>
      <c r="F207" s="13">
        <f t="shared" si="3"/>
        <v>1062.5</v>
      </c>
    </row>
    <row r="208" spans="1:6" ht="16" x14ac:dyDescent="0.2">
      <c r="A208" s="7" t="s">
        <v>7</v>
      </c>
      <c r="B208" s="8"/>
      <c r="C208" s="9">
        <v>1375.0000000000005</v>
      </c>
      <c r="D208" s="9">
        <v>1355</v>
      </c>
      <c r="E208" s="9">
        <v>1357.5</v>
      </c>
      <c r="F208" s="13">
        <f t="shared" si="3"/>
        <v>1067.5</v>
      </c>
    </row>
    <row r="209" spans="1:6" ht="16" x14ac:dyDescent="0.2">
      <c r="A209" s="7" t="s">
        <v>7</v>
      </c>
      <c r="B209" s="8"/>
      <c r="C209" s="9">
        <v>1380.0000000000007</v>
      </c>
      <c r="D209" s="9">
        <v>1360</v>
      </c>
      <c r="E209" s="9">
        <v>1362.5</v>
      </c>
      <c r="F209" s="13">
        <f t="shared" si="3"/>
        <v>1072.5</v>
      </c>
    </row>
    <row r="210" spans="1:6" ht="16" x14ac:dyDescent="0.2">
      <c r="A210" s="7" t="s">
        <v>7</v>
      </c>
      <c r="B210" s="8"/>
      <c r="C210" s="9">
        <v>1385.0000000000007</v>
      </c>
      <c r="D210" s="9">
        <v>1365</v>
      </c>
      <c r="E210" s="9">
        <v>1367.5</v>
      </c>
      <c r="F210" s="13">
        <f t="shared" si="3"/>
        <v>1077.5</v>
      </c>
    </row>
    <row r="211" spans="1:6" ht="16" x14ac:dyDescent="0.2">
      <c r="A211" s="7" t="s">
        <v>7</v>
      </c>
      <c r="B211" s="8"/>
      <c r="C211" s="9">
        <v>1390.0000000000007</v>
      </c>
      <c r="D211" s="9">
        <v>1370</v>
      </c>
      <c r="E211" s="9">
        <v>1372.5</v>
      </c>
      <c r="F211" s="13">
        <f t="shared" si="3"/>
        <v>1082.5</v>
      </c>
    </row>
    <row r="212" spans="1:6" ht="16" x14ac:dyDescent="0.2">
      <c r="A212" s="7" t="s">
        <v>7</v>
      </c>
      <c r="B212" s="8"/>
      <c r="C212" s="9">
        <v>1395.0000000000009</v>
      </c>
      <c r="D212" s="9">
        <v>1375</v>
      </c>
      <c r="E212" s="9">
        <v>1377.5</v>
      </c>
      <c r="F212" s="13">
        <f t="shared" si="3"/>
        <v>1087.5</v>
      </c>
    </row>
    <row r="213" spans="1:6" ht="16" x14ac:dyDescent="0.2">
      <c r="A213" s="7" t="s">
        <v>7</v>
      </c>
      <c r="B213" s="8"/>
      <c r="C213" s="9">
        <v>1400.0000000000009</v>
      </c>
      <c r="D213" s="9">
        <v>1380</v>
      </c>
      <c r="E213" s="9">
        <v>1382.5</v>
      </c>
      <c r="F213" s="13">
        <f t="shared" si="3"/>
        <v>1092.5</v>
      </c>
    </row>
    <row r="214" spans="1:6" ht="16" x14ac:dyDescent="0.2">
      <c r="A214" s="7" t="s">
        <v>7</v>
      </c>
      <c r="B214" s="8"/>
      <c r="C214" s="9">
        <v>1405.0000000000009</v>
      </c>
      <c r="D214" s="9">
        <v>1385</v>
      </c>
      <c r="E214" s="9">
        <v>1387.5</v>
      </c>
      <c r="F214" s="13">
        <f t="shared" si="3"/>
        <v>1097.5</v>
      </c>
    </row>
    <row r="215" spans="1:6" ht="16" x14ac:dyDescent="0.2">
      <c r="A215" s="7" t="s">
        <v>7</v>
      </c>
      <c r="B215" s="8">
        <v>15.1</v>
      </c>
      <c r="C215" s="9">
        <v>1430</v>
      </c>
      <c r="D215" s="9">
        <v>1410</v>
      </c>
      <c r="E215" s="9">
        <v>1412.5</v>
      </c>
      <c r="F215" s="13">
        <f t="shared" si="3"/>
        <v>1122.5</v>
      </c>
    </row>
    <row r="216" spans="1:6" ht="16" x14ac:dyDescent="0.2">
      <c r="A216" s="7" t="s">
        <v>7</v>
      </c>
      <c r="B216" s="8"/>
      <c r="C216" s="9">
        <v>1435</v>
      </c>
      <c r="D216" s="9">
        <v>1415</v>
      </c>
      <c r="E216" s="9">
        <v>1417.5</v>
      </c>
      <c r="F216" s="13">
        <f t="shared" si="3"/>
        <v>1127.5</v>
      </c>
    </row>
    <row r="217" spans="1:6" ht="16" x14ac:dyDescent="0.2">
      <c r="A217" s="7" t="s">
        <v>7</v>
      </c>
      <c r="B217" s="8"/>
      <c r="C217" s="9">
        <v>1440</v>
      </c>
      <c r="D217" s="9">
        <v>1420</v>
      </c>
      <c r="E217" s="9">
        <v>1422.5</v>
      </c>
      <c r="F217" s="13">
        <f t="shared" si="3"/>
        <v>1132.5</v>
      </c>
    </row>
    <row r="218" spans="1:6" ht="16" x14ac:dyDescent="0.2">
      <c r="A218" s="7" t="s">
        <v>7</v>
      </c>
      <c r="B218" s="8"/>
      <c r="C218" s="9">
        <v>1445</v>
      </c>
      <c r="D218" s="9">
        <v>1425</v>
      </c>
      <c r="E218" s="9">
        <v>1427.5</v>
      </c>
      <c r="F218" s="13">
        <f t="shared" si="3"/>
        <v>1137.5</v>
      </c>
    </row>
    <row r="219" spans="1:6" ht="16" x14ac:dyDescent="0.2">
      <c r="A219" s="7" t="s">
        <v>7</v>
      </c>
      <c r="B219" s="8"/>
      <c r="C219" s="9">
        <v>1450.0000000000002</v>
      </c>
      <c r="D219" s="9">
        <v>1430</v>
      </c>
      <c r="E219" s="9">
        <v>1432.5</v>
      </c>
      <c r="F219" s="13">
        <f t="shared" si="3"/>
        <v>1142.5</v>
      </c>
    </row>
    <row r="220" spans="1:6" ht="16" x14ac:dyDescent="0.2">
      <c r="A220" s="7" t="s">
        <v>7</v>
      </c>
      <c r="B220" s="8"/>
      <c r="C220" s="9">
        <v>1455.0000000000002</v>
      </c>
      <c r="D220" s="9">
        <v>1435</v>
      </c>
      <c r="E220" s="9">
        <v>1437.5</v>
      </c>
      <c r="F220" s="13">
        <f t="shared" si="3"/>
        <v>1147.5</v>
      </c>
    </row>
    <row r="221" spans="1:6" ht="16" x14ac:dyDescent="0.2">
      <c r="A221" s="7" t="s">
        <v>7</v>
      </c>
      <c r="B221" s="8"/>
      <c r="C221" s="9">
        <v>1460.0000000000002</v>
      </c>
      <c r="D221" s="9">
        <v>1440</v>
      </c>
      <c r="E221" s="9">
        <v>1442.5</v>
      </c>
      <c r="F221" s="13">
        <f t="shared" si="3"/>
        <v>1152.5</v>
      </c>
    </row>
    <row r="222" spans="1:6" ht="16" x14ac:dyDescent="0.2">
      <c r="A222" s="7" t="s">
        <v>7</v>
      </c>
      <c r="B222" s="8"/>
      <c r="C222" s="9">
        <v>1465.0000000000005</v>
      </c>
      <c r="D222" s="9">
        <v>1445</v>
      </c>
      <c r="E222" s="9">
        <v>1447.5</v>
      </c>
      <c r="F222" s="13">
        <f t="shared" si="3"/>
        <v>1157.5</v>
      </c>
    </row>
    <row r="223" spans="1:6" ht="16" x14ac:dyDescent="0.2">
      <c r="A223" s="7" t="s">
        <v>7</v>
      </c>
      <c r="B223" s="8"/>
      <c r="C223" s="9">
        <v>1470.0000000000005</v>
      </c>
      <c r="D223" s="9">
        <v>1450</v>
      </c>
      <c r="E223" s="9">
        <v>1452.5</v>
      </c>
      <c r="F223" s="13">
        <f t="shared" si="3"/>
        <v>1162.5</v>
      </c>
    </row>
    <row r="224" spans="1:6" ht="16" x14ac:dyDescent="0.2">
      <c r="A224" s="7" t="s">
        <v>7</v>
      </c>
      <c r="B224" s="8"/>
      <c r="C224" s="9">
        <v>1475.0000000000005</v>
      </c>
      <c r="D224" s="9">
        <v>1455</v>
      </c>
      <c r="E224" s="9">
        <v>1457.5</v>
      </c>
      <c r="F224" s="13">
        <f t="shared" si="3"/>
        <v>1167.5</v>
      </c>
    </row>
    <row r="225" spans="1:6" ht="16" x14ac:dyDescent="0.2">
      <c r="A225" s="7" t="s">
        <v>7</v>
      </c>
      <c r="B225" s="8"/>
      <c r="C225" s="9">
        <v>1480.0000000000007</v>
      </c>
      <c r="D225" s="9">
        <v>1460</v>
      </c>
      <c r="E225" s="9">
        <v>1462.5</v>
      </c>
      <c r="F225" s="13">
        <f t="shared" si="3"/>
        <v>1172.5</v>
      </c>
    </row>
    <row r="226" spans="1:6" ht="16" x14ac:dyDescent="0.2">
      <c r="A226" s="7" t="s">
        <v>7</v>
      </c>
      <c r="B226" s="8"/>
      <c r="C226" s="9">
        <v>1485.0000000000007</v>
      </c>
      <c r="D226" s="9">
        <v>1465</v>
      </c>
      <c r="E226" s="9">
        <v>1467.5</v>
      </c>
      <c r="F226" s="13">
        <f t="shared" si="3"/>
        <v>1177.5</v>
      </c>
    </row>
    <row r="227" spans="1:6" ht="16" x14ac:dyDescent="0.2">
      <c r="A227" s="7" t="s">
        <v>7</v>
      </c>
      <c r="B227" s="8"/>
      <c r="C227" s="9">
        <v>1490.0000000000007</v>
      </c>
      <c r="D227" s="9">
        <v>1470</v>
      </c>
      <c r="E227" s="9">
        <v>1472.5</v>
      </c>
      <c r="F227" s="13">
        <f t="shared" si="3"/>
        <v>1182.5</v>
      </c>
    </row>
    <row r="228" spans="1:6" ht="16" x14ac:dyDescent="0.2">
      <c r="A228" s="7" t="s">
        <v>7</v>
      </c>
      <c r="B228" s="8"/>
      <c r="C228" s="9">
        <v>1495.0000000000009</v>
      </c>
      <c r="D228" s="9">
        <v>1475</v>
      </c>
      <c r="E228" s="9">
        <v>1477.5</v>
      </c>
      <c r="F228" s="13">
        <f t="shared" si="3"/>
        <v>1187.5</v>
      </c>
    </row>
    <row r="229" spans="1:6" ht="16" x14ac:dyDescent="0.2">
      <c r="A229" s="7" t="s">
        <v>7</v>
      </c>
      <c r="B229" s="8"/>
      <c r="C229" s="9">
        <v>1500.0000000000009</v>
      </c>
      <c r="D229" s="9">
        <v>1480</v>
      </c>
      <c r="E229" s="9">
        <v>1482.5</v>
      </c>
      <c r="F229" s="13">
        <f t="shared" si="3"/>
        <v>1192.5</v>
      </c>
    </row>
    <row r="230" spans="1:6" ht="16" x14ac:dyDescent="0.2">
      <c r="A230" s="7" t="s">
        <v>7</v>
      </c>
      <c r="B230" s="8"/>
      <c r="C230" s="9">
        <v>1505.0000000000009</v>
      </c>
      <c r="D230" s="9">
        <v>1485</v>
      </c>
      <c r="E230" s="9">
        <v>1487.5</v>
      </c>
      <c r="F230" s="13">
        <f t="shared" si="3"/>
        <v>1197.5</v>
      </c>
    </row>
    <row r="231" spans="1:6" ht="16" x14ac:dyDescent="0.2">
      <c r="A231" s="7" t="s">
        <v>7</v>
      </c>
      <c r="B231" s="8">
        <v>16.100000000000001</v>
      </c>
      <c r="C231" s="9">
        <v>1530</v>
      </c>
      <c r="D231" s="9">
        <v>1510</v>
      </c>
      <c r="E231" s="9">
        <v>1512.5</v>
      </c>
      <c r="F231" s="13">
        <f t="shared" si="3"/>
        <v>1222.5</v>
      </c>
    </row>
    <row r="232" spans="1:6" ht="16" x14ac:dyDescent="0.2">
      <c r="A232" s="7" t="s">
        <v>7</v>
      </c>
      <c r="B232" s="8"/>
      <c r="C232" s="9">
        <v>1535</v>
      </c>
      <c r="D232" s="9">
        <v>1515</v>
      </c>
      <c r="E232" s="9">
        <v>1517.5</v>
      </c>
      <c r="F232" s="13">
        <f t="shared" si="3"/>
        <v>1227.5</v>
      </c>
    </row>
    <row r="233" spans="1:6" ht="16" x14ac:dyDescent="0.2">
      <c r="A233" s="7" t="s">
        <v>7</v>
      </c>
      <c r="B233" s="8"/>
      <c r="C233" s="9">
        <v>1540</v>
      </c>
      <c r="D233" s="9">
        <v>1520</v>
      </c>
      <c r="E233" s="9">
        <v>1522.5</v>
      </c>
      <c r="F233" s="13">
        <f t="shared" si="3"/>
        <v>1232.5</v>
      </c>
    </row>
    <row r="234" spans="1:6" ht="16" x14ac:dyDescent="0.2">
      <c r="A234" s="7" t="s">
        <v>7</v>
      </c>
      <c r="B234" s="8"/>
      <c r="C234" s="9">
        <v>1545</v>
      </c>
      <c r="D234" s="9">
        <v>1525</v>
      </c>
      <c r="E234" s="9">
        <v>1527.5</v>
      </c>
      <c r="F234" s="13">
        <f t="shared" si="3"/>
        <v>1237.5</v>
      </c>
    </row>
    <row r="235" spans="1:6" ht="16" x14ac:dyDescent="0.2">
      <c r="A235" s="7" t="s">
        <v>7</v>
      </c>
      <c r="B235" s="8"/>
      <c r="C235" s="9">
        <v>1550.0000000000002</v>
      </c>
      <c r="D235" s="9">
        <v>1530</v>
      </c>
      <c r="E235" s="9">
        <v>1532.5</v>
      </c>
      <c r="F235" s="13">
        <f t="shared" si="3"/>
        <v>1242.5</v>
      </c>
    </row>
    <row r="236" spans="1:6" ht="16" x14ac:dyDescent="0.2">
      <c r="A236" s="7" t="s">
        <v>7</v>
      </c>
      <c r="B236" s="8"/>
      <c r="C236" s="9">
        <v>1555.0000000000002</v>
      </c>
      <c r="D236" s="9">
        <v>1535</v>
      </c>
      <c r="E236" s="9">
        <v>1537.5</v>
      </c>
      <c r="F236" s="13">
        <f t="shared" si="3"/>
        <v>1247.5</v>
      </c>
    </row>
    <row r="237" spans="1:6" ht="16" x14ac:dyDescent="0.2">
      <c r="A237" s="7" t="s">
        <v>7</v>
      </c>
      <c r="B237" s="8"/>
      <c r="C237" s="9">
        <v>1560.0000000000002</v>
      </c>
      <c r="D237" s="9">
        <v>1540</v>
      </c>
      <c r="E237" s="9">
        <v>1542.5</v>
      </c>
      <c r="F237" s="13">
        <f t="shared" si="3"/>
        <v>1252.5</v>
      </c>
    </row>
    <row r="238" spans="1:6" ht="16" x14ac:dyDescent="0.2">
      <c r="A238" s="7" t="s">
        <v>7</v>
      </c>
      <c r="B238" s="8"/>
      <c r="C238" s="9">
        <v>1565.0000000000005</v>
      </c>
      <c r="D238" s="9">
        <v>1545</v>
      </c>
      <c r="E238" s="9">
        <v>1547.5</v>
      </c>
      <c r="F238" s="13">
        <f t="shared" si="3"/>
        <v>1257.5</v>
      </c>
    </row>
    <row r="239" spans="1:6" ht="16" x14ac:dyDescent="0.2">
      <c r="A239" s="7" t="s">
        <v>7</v>
      </c>
      <c r="B239" s="8"/>
      <c r="C239" s="9">
        <v>1570.0000000000005</v>
      </c>
      <c r="D239" s="9">
        <v>1550</v>
      </c>
      <c r="E239" s="9">
        <v>1552.5</v>
      </c>
      <c r="F239" s="13">
        <f t="shared" si="3"/>
        <v>1262.5</v>
      </c>
    </row>
    <row r="240" spans="1:6" ht="16" x14ac:dyDescent="0.2">
      <c r="A240" s="7" t="s">
        <v>7</v>
      </c>
      <c r="B240" s="8"/>
      <c r="C240" s="9">
        <v>1575.0000000000005</v>
      </c>
      <c r="D240" s="9">
        <v>1555</v>
      </c>
      <c r="E240" s="9">
        <v>1557.5</v>
      </c>
      <c r="F240" s="13">
        <f t="shared" si="3"/>
        <v>1267.5</v>
      </c>
    </row>
    <row r="241" spans="1:6" ht="16" x14ac:dyDescent="0.2">
      <c r="A241" s="7" t="s">
        <v>7</v>
      </c>
      <c r="B241" s="8"/>
      <c r="C241" s="9">
        <v>1580.0000000000007</v>
      </c>
      <c r="D241" s="9">
        <v>1560</v>
      </c>
      <c r="E241" s="9">
        <v>1562.5</v>
      </c>
      <c r="F241" s="13">
        <f t="shared" si="3"/>
        <v>1272.5</v>
      </c>
    </row>
    <row r="242" spans="1:6" ht="16" x14ac:dyDescent="0.2">
      <c r="A242" s="7" t="s">
        <v>7</v>
      </c>
      <c r="B242" s="8"/>
      <c r="C242" s="9">
        <v>1585.0000000000002</v>
      </c>
      <c r="D242" s="9">
        <v>1565</v>
      </c>
      <c r="E242" s="9">
        <v>1567.5</v>
      </c>
      <c r="F242" s="13">
        <f t="shared" si="3"/>
        <v>1277.5</v>
      </c>
    </row>
    <row r="243" spans="1:6" ht="16" x14ac:dyDescent="0.2">
      <c r="A243" s="7" t="s">
        <v>7</v>
      </c>
      <c r="B243" s="8"/>
      <c r="C243" s="9">
        <v>1590</v>
      </c>
      <c r="D243" s="9">
        <v>1570</v>
      </c>
      <c r="E243" s="9">
        <v>1572.5</v>
      </c>
      <c r="F243" s="13">
        <f t="shared" ref="F243:F306" si="4">E243-290</f>
        <v>1282.5</v>
      </c>
    </row>
    <row r="244" spans="1:6" ht="16" x14ac:dyDescent="0.2">
      <c r="A244" s="7" t="s">
        <v>7</v>
      </c>
      <c r="B244" s="8"/>
      <c r="C244" s="9">
        <v>1595</v>
      </c>
      <c r="D244" s="9">
        <v>1575</v>
      </c>
      <c r="E244" s="9">
        <v>1577.5</v>
      </c>
      <c r="F244" s="13">
        <f t="shared" si="4"/>
        <v>1287.5</v>
      </c>
    </row>
    <row r="245" spans="1:6" ht="16" x14ac:dyDescent="0.2">
      <c r="A245" s="7" t="s">
        <v>7</v>
      </c>
      <c r="B245" s="8"/>
      <c r="C245" s="9">
        <v>1600.0000000000011</v>
      </c>
      <c r="D245" s="9">
        <v>1580</v>
      </c>
      <c r="E245" s="9">
        <v>1582.5</v>
      </c>
      <c r="F245" s="13">
        <f t="shared" si="4"/>
        <v>1292.5</v>
      </c>
    </row>
    <row r="246" spans="1:6" ht="16" x14ac:dyDescent="0.2">
      <c r="A246" s="7" t="s">
        <v>7</v>
      </c>
      <c r="B246" s="8"/>
      <c r="C246" s="9">
        <v>1605.0000000000011</v>
      </c>
      <c r="D246" s="9">
        <v>1585</v>
      </c>
      <c r="E246" s="9">
        <v>1587.5</v>
      </c>
      <c r="F246" s="13">
        <f t="shared" si="4"/>
        <v>1297.5</v>
      </c>
    </row>
    <row r="247" spans="1:6" ht="16" x14ac:dyDescent="0.2">
      <c r="A247" s="7" t="s">
        <v>7</v>
      </c>
      <c r="B247" s="8">
        <v>17.100000000000001</v>
      </c>
      <c r="C247" s="9">
        <v>1630</v>
      </c>
      <c r="D247" s="9">
        <v>1610</v>
      </c>
      <c r="E247" s="9">
        <v>1612.5</v>
      </c>
      <c r="F247" s="13">
        <f t="shared" si="4"/>
        <v>1322.5</v>
      </c>
    </row>
    <row r="248" spans="1:6" ht="16" x14ac:dyDescent="0.2">
      <c r="A248" s="7" t="s">
        <v>7</v>
      </c>
      <c r="B248" s="8"/>
      <c r="C248" s="9">
        <v>1635.0000000000002</v>
      </c>
      <c r="D248" s="9">
        <v>1615</v>
      </c>
      <c r="E248" s="9">
        <v>1617.5</v>
      </c>
      <c r="F248" s="13">
        <f t="shared" si="4"/>
        <v>1327.5</v>
      </c>
    </row>
    <row r="249" spans="1:6" ht="16" x14ac:dyDescent="0.2">
      <c r="A249" s="7" t="s">
        <v>7</v>
      </c>
      <c r="B249" s="8"/>
      <c r="C249" s="9">
        <v>1639.9999999999998</v>
      </c>
      <c r="D249" s="9">
        <v>1620</v>
      </c>
      <c r="E249" s="9">
        <v>1622.5</v>
      </c>
      <c r="F249" s="13">
        <f t="shared" si="4"/>
        <v>1332.5</v>
      </c>
    </row>
    <row r="250" spans="1:6" ht="16" x14ac:dyDescent="0.2">
      <c r="A250" s="7" t="s">
        <v>7</v>
      </c>
      <c r="B250" s="8"/>
      <c r="C250" s="9">
        <v>1644.9999999999995</v>
      </c>
      <c r="D250" s="9">
        <v>1625</v>
      </c>
      <c r="E250" s="9">
        <v>1627.5</v>
      </c>
      <c r="F250" s="13">
        <f t="shared" si="4"/>
        <v>1337.5</v>
      </c>
    </row>
    <row r="251" spans="1:6" ht="16" x14ac:dyDescent="0.2">
      <c r="A251" s="7" t="s">
        <v>7</v>
      </c>
      <c r="B251" s="8"/>
      <c r="C251" s="9">
        <v>1649.9999999999993</v>
      </c>
      <c r="D251" s="9">
        <v>1630</v>
      </c>
      <c r="E251" s="9">
        <v>1632.5</v>
      </c>
      <c r="F251" s="13">
        <f t="shared" si="4"/>
        <v>1342.5</v>
      </c>
    </row>
    <row r="252" spans="1:6" ht="16" x14ac:dyDescent="0.2">
      <c r="A252" s="7" t="s">
        <v>7</v>
      </c>
      <c r="B252" s="8"/>
      <c r="C252" s="9">
        <v>1654.9999999999991</v>
      </c>
      <c r="D252" s="9">
        <v>1635</v>
      </c>
      <c r="E252" s="9">
        <v>1637.5</v>
      </c>
      <c r="F252" s="13">
        <f t="shared" si="4"/>
        <v>1347.5</v>
      </c>
    </row>
    <row r="253" spans="1:6" ht="16" x14ac:dyDescent="0.2">
      <c r="A253" s="7" t="s">
        <v>7</v>
      </c>
      <c r="B253" s="8"/>
      <c r="C253" s="9">
        <v>1659.9999999999986</v>
      </c>
      <c r="D253" s="9">
        <v>1640</v>
      </c>
      <c r="E253" s="9">
        <v>1642.5</v>
      </c>
      <c r="F253" s="13">
        <f t="shared" si="4"/>
        <v>1352.5</v>
      </c>
    </row>
    <row r="254" spans="1:6" ht="16" x14ac:dyDescent="0.2">
      <c r="A254" s="7" t="s">
        <v>7</v>
      </c>
      <c r="B254" s="8"/>
      <c r="C254" s="9">
        <v>1664.9999999999984</v>
      </c>
      <c r="D254" s="9">
        <v>1645</v>
      </c>
      <c r="E254" s="9">
        <v>1647.5</v>
      </c>
      <c r="F254" s="13">
        <f t="shared" si="4"/>
        <v>1357.5</v>
      </c>
    </row>
    <row r="255" spans="1:6" ht="16" x14ac:dyDescent="0.2">
      <c r="A255" s="7" t="s">
        <v>7</v>
      </c>
      <c r="B255" s="8"/>
      <c r="C255" s="9">
        <v>1669.9999999999982</v>
      </c>
      <c r="D255" s="9">
        <v>1650</v>
      </c>
      <c r="E255" s="9">
        <v>1652.5</v>
      </c>
      <c r="F255" s="13">
        <f t="shared" si="4"/>
        <v>1362.5</v>
      </c>
    </row>
    <row r="256" spans="1:6" ht="16" x14ac:dyDescent="0.2">
      <c r="A256" s="7" t="s">
        <v>7</v>
      </c>
      <c r="B256" s="8"/>
      <c r="C256" s="9">
        <v>1674.999999999998</v>
      </c>
      <c r="D256" s="9">
        <v>1655</v>
      </c>
      <c r="E256" s="9">
        <v>1657.5</v>
      </c>
      <c r="F256" s="13">
        <f t="shared" si="4"/>
        <v>1367.5</v>
      </c>
    </row>
    <row r="257" spans="1:6" ht="16" x14ac:dyDescent="0.2">
      <c r="A257" s="7" t="s">
        <v>7</v>
      </c>
      <c r="B257" s="8"/>
      <c r="C257" s="9">
        <v>1679.9999999999975</v>
      </c>
      <c r="D257" s="9">
        <v>1660</v>
      </c>
      <c r="E257" s="9">
        <v>1662.5</v>
      </c>
      <c r="F257" s="13">
        <f t="shared" si="4"/>
        <v>1372.5</v>
      </c>
    </row>
    <row r="258" spans="1:6" ht="16" x14ac:dyDescent="0.2">
      <c r="A258" s="7" t="s">
        <v>7</v>
      </c>
      <c r="B258" s="8"/>
      <c r="C258" s="9">
        <v>1684.9999999999973</v>
      </c>
      <c r="D258" s="9">
        <v>1665</v>
      </c>
      <c r="E258" s="9">
        <v>1667.5</v>
      </c>
      <c r="F258" s="13">
        <f t="shared" si="4"/>
        <v>1377.5</v>
      </c>
    </row>
    <row r="259" spans="1:6" ht="16" x14ac:dyDescent="0.2">
      <c r="A259" s="7" t="s">
        <v>7</v>
      </c>
      <c r="B259" s="8"/>
      <c r="C259" s="9">
        <v>1689.9999999999982</v>
      </c>
      <c r="D259" s="9">
        <v>1670</v>
      </c>
      <c r="E259" s="9">
        <v>1672.5</v>
      </c>
      <c r="F259" s="13">
        <f t="shared" si="4"/>
        <v>1382.5</v>
      </c>
    </row>
    <row r="260" spans="1:6" ht="16" x14ac:dyDescent="0.2">
      <c r="A260" s="7" t="s">
        <v>7</v>
      </c>
      <c r="B260" s="8"/>
      <c r="C260" s="9">
        <v>1694.9999999999989</v>
      </c>
      <c r="D260" s="9">
        <v>1675</v>
      </c>
      <c r="E260" s="9">
        <v>1677.5</v>
      </c>
      <c r="F260" s="13">
        <f t="shared" si="4"/>
        <v>1387.5</v>
      </c>
    </row>
    <row r="261" spans="1:6" ht="16" x14ac:dyDescent="0.2">
      <c r="A261" s="7" t="s">
        <v>7</v>
      </c>
      <c r="B261" s="8"/>
      <c r="C261" s="9">
        <v>1699.9999999999995</v>
      </c>
      <c r="D261" s="9">
        <v>1680</v>
      </c>
      <c r="E261" s="9">
        <v>1682.5</v>
      </c>
      <c r="F261" s="13">
        <f t="shared" si="4"/>
        <v>1392.5</v>
      </c>
    </row>
    <row r="262" spans="1:6" ht="16" x14ac:dyDescent="0.2">
      <c r="A262" s="7" t="s">
        <v>7</v>
      </c>
      <c r="B262" s="8"/>
      <c r="C262" s="9">
        <v>1705.0000000000005</v>
      </c>
      <c r="D262" s="9">
        <v>1685</v>
      </c>
      <c r="E262" s="9">
        <v>1687.5</v>
      </c>
      <c r="F262" s="13">
        <f t="shared" si="4"/>
        <v>1397.5</v>
      </c>
    </row>
    <row r="263" spans="1:6" ht="16" x14ac:dyDescent="0.2">
      <c r="A263" s="7" t="s">
        <v>7</v>
      </c>
      <c r="B263" s="8">
        <v>18.100000000000001</v>
      </c>
      <c r="C263" s="9">
        <v>1745</v>
      </c>
      <c r="D263" s="9">
        <v>1710</v>
      </c>
      <c r="E263" s="9">
        <v>1712.5</v>
      </c>
      <c r="F263" s="13">
        <f t="shared" si="4"/>
        <v>1422.5</v>
      </c>
    </row>
    <row r="264" spans="1:6" ht="16" x14ac:dyDescent="0.2">
      <c r="A264" s="7" t="s">
        <v>7</v>
      </c>
      <c r="B264" s="8"/>
      <c r="C264" s="9">
        <v>1750</v>
      </c>
      <c r="D264" s="9">
        <v>1715</v>
      </c>
      <c r="E264" s="9">
        <v>1717.5</v>
      </c>
      <c r="F264" s="13">
        <f t="shared" si="4"/>
        <v>1427.5</v>
      </c>
    </row>
    <row r="265" spans="1:6" ht="16" x14ac:dyDescent="0.2">
      <c r="A265" s="7" t="s">
        <v>7</v>
      </c>
      <c r="B265" s="8"/>
      <c r="C265" s="9">
        <v>1754.9999999999998</v>
      </c>
      <c r="D265" s="9">
        <v>1720</v>
      </c>
      <c r="E265" s="9">
        <v>1722.5</v>
      </c>
      <c r="F265" s="13">
        <f t="shared" si="4"/>
        <v>1432.5</v>
      </c>
    </row>
    <row r="266" spans="1:6" ht="16" x14ac:dyDescent="0.2">
      <c r="A266" s="7" t="s">
        <v>7</v>
      </c>
      <c r="B266" s="8"/>
      <c r="C266" s="9">
        <v>1759.9999999999995</v>
      </c>
      <c r="D266" s="9">
        <v>1725</v>
      </c>
      <c r="E266" s="9">
        <v>1727.5</v>
      </c>
      <c r="F266" s="13">
        <f t="shared" si="4"/>
        <v>1437.5</v>
      </c>
    </row>
    <row r="267" spans="1:6" ht="16" x14ac:dyDescent="0.2">
      <c r="A267" s="7" t="s">
        <v>7</v>
      </c>
      <c r="B267" s="8"/>
      <c r="C267" s="9">
        <v>1764.9999999999991</v>
      </c>
      <c r="D267" s="9">
        <v>1730</v>
      </c>
      <c r="E267" s="9">
        <v>1732.5</v>
      </c>
      <c r="F267" s="13">
        <f t="shared" si="4"/>
        <v>1442.5</v>
      </c>
    </row>
    <row r="268" spans="1:6" ht="16" x14ac:dyDescent="0.2">
      <c r="A268" s="7" t="s">
        <v>7</v>
      </c>
      <c r="B268" s="8"/>
      <c r="C268" s="9">
        <v>1769.9999999999989</v>
      </c>
      <c r="D268" s="9">
        <v>1735</v>
      </c>
      <c r="E268" s="9">
        <v>1737.5</v>
      </c>
      <c r="F268" s="13">
        <f t="shared" si="4"/>
        <v>1447.5</v>
      </c>
    </row>
    <row r="269" spans="1:6" ht="16" x14ac:dyDescent="0.2">
      <c r="A269" s="7" t="s">
        <v>7</v>
      </c>
      <c r="B269" s="8"/>
      <c r="C269" s="9">
        <v>1774.9999999999986</v>
      </c>
      <c r="D269" s="9">
        <v>1740</v>
      </c>
      <c r="E269" s="9">
        <v>1742.5</v>
      </c>
      <c r="F269" s="13">
        <f t="shared" si="4"/>
        <v>1452.5</v>
      </c>
    </row>
    <row r="270" spans="1:6" ht="16" x14ac:dyDescent="0.2">
      <c r="A270" s="7" t="s">
        <v>7</v>
      </c>
      <c r="B270" s="8"/>
      <c r="C270" s="9">
        <v>1779.9999999999982</v>
      </c>
      <c r="D270" s="9">
        <v>1745</v>
      </c>
      <c r="E270" s="9">
        <v>1747.5</v>
      </c>
      <c r="F270" s="13">
        <f t="shared" si="4"/>
        <v>1457.5</v>
      </c>
    </row>
    <row r="271" spans="1:6" ht="16" x14ac:dyDescent="0.2">
      <c r="A271" s="7" t="s">
        <v>7</v>
      </c>
      <c r="B271" s="8"/>
      <c r="C271" s="9">
        <v>1784.999999999998</v>
      </c>
      <c r="D271" s="9">
        <v>1750</v>
      </c>
      <c r="E271" s="9">
        <v>1752.5</v>
      </c>
      <c r="F271" s="13">
        <f t="shared" si="4"/>
        <v>1462.5</v>
      </c>
    </row>
    <row r="272" spans="1:6" ht="16" x14ac:dyDescent="0.2">
      <c r="A272" s="7" t="s">
        <v>7</v>
      </c>
      <c r="B272" s="8"/>
      <c r="C272" s="9">
        <v>1789.9999999999977</v>
      </c>
      <c r="D272" s="9">
        <v>1755</v>
      </c>
      <c r="E272" s="9">
        <v>1757.5</v>
      </c>
      <c r="F272" s="13">
        <f t="shared" si="4"/>
        <v>1467.5</v>
      </c>
    </row>
    <row r="273" spans="1:6" ht="16" x14ac:dyDescent="0.2">
      <c r="A273" s="7" t="s">
        <v>7</v>
      </c>
      <c r="B273" s="8"/>
      <c r="C273" s="9">
        <v>1794.9999999999975</v>
      </c>
      <c r="D273" s="9">
        <v>1760</v>
      </c>
      <c r="E273" s="9">
        <v>1762.5</v>
      </c>
      <c r="F273" s="13">
        <f t="shared" si="4"/>
        <v>1472.5</v>
      </c>
    </row>
    <row r="274" spans="1:6" ht="16" x14ac:dyDescent="0.2">
      <c r="A274" s="7" t="s">
        <v>7</v>
      </c>
      <c r="B274" s="8"/>
      <c r="C274" s="9">
        <v>1799.9999999999973</v>
      </c>
      <c r="D274" s="9">
        <v>1765</v>
      </c>
      <c r="E274" s="9">
        <v>1767.5</v>
      </c>
      <c r="F274" s="13">
        <f t="shared" si="4"/>
        <v>1477.5</v>
      </c>
    </row>
    <row r="275" spans="1:6" ht="16" x14ac:dyDescent="0.2">
      <c r="A275" s="7" t="s">
        <v>7</v>
      </c>
      <c r="B275" s="8"/>
      <c r="C275" s="9">
        <v>1804.9999999999968</v>
      </c>
      <c r="D275" s="9">
        <v>1770</v>
      </c>
      <c r="E275" s="9">
        <v>1772.5</v>
      </c>
      <c r="F275" s="13">
        <f t="shared" si="4"/>
        <v>1482.5</v>
      </c>
    </row>
    <row r="276" spans="1:6" ht="16" x14ac:dyDescent="0.2">
      <c r="A276" s="7" t="s">
        <v>7</v>
      </c>
      <c r="B276" s="8">
        <v>18.600000000000001</v>
      </c>
      <c r="C276" s="9">
        <v>1814.9999999999998</v>
      </c>
      <c r="D276" s="9">
        <v>1810</v>
      </c>
      <c r="E276" s="9">
        <v>1812.5</v>
      </c>
      <c r="F276" s="13">
        <f t="shared" si="4"/>
        <v>1522.5</v>
      </c>
    </row>
    <row r="277" spans="1:6" ht="16" x14ac:dyDescent="0.2">
      <c r="A277" s="7" t="s">
        <v>7</v>
      </c>
      <c r="B277" s="8"/>
      <c r="C277" s="9">
        <v>1820</v>
      </c>
      <c r="D277" s="9">
        <v>1815</v>
      </c>
      <c r="E277" s="9">
        <v>1817.5</v>
      </c>
      <c r="F277" s="13">
        <f t="shared" si="4"/>
        <v>1527.5</v>
      </c>
    </row>
    <row r="278" spans="1:6" ht="16" x14ac:dyDescent="0.2">
      <c r="A278" s="7" t="s">
        <v>7</v>
      </c>
      <c r="B278" s="8"/>
      <c r="C278" s="9">
        <v>1825.0000000000005</v>
      </c>
      <c r="D278" s="9">
        <v>1820</v>
      </c>
      <c r="E278" s="9">
        <v>1822.5</v>
      </c>
      <c r="F278" s="13">
        <f t="shared" si="4"/>
        <v>1532.5</v>
      </c>
    </row>
    <row r="279" spans="1:6" ht="16" x14ac:dyDescent="0.2">
      <c r="A279" s="7" t="s">
        <v>7</v>
      </c>
      <c r="B279" s="8"/>
      <c r="C279" s="9">
        <v>1830.0000000000007</v>
      </c>
      <c r="D279" s="9">
        <v>1825</v>
      </c>
      <c r="E279" s="9">
        <v>1827.5</v>
      </c>
      <c r="F279" s="13">
        <f t="shared" si="4"/>
        <v>1537.5</v>
      </c>
    </row>
    <row r="280" spans="1:6" ht="16" x14ac:dyDescent="0.2">
      <c r="A280" s="7" t="s">
        <v>7</v>
      </c>
      <c r="B280" s="8"/>
      <c r="C280" s="9">
        <v>1835.0000000000011</v>
      </c>
      <c r="D280" s="9">
        <v>1830</v>
      </c>
      <c r="E280" s="9">
        <v>1832.5</v>
      </c>
      <c r="F280" s="13">
        <f t="shared" si="4"/>
        <v>1542.5</v>
      </c>
    </row>
    <row r="281" spans="1:6" ht="16" x14ac:dyDescent="0.2">
      <c r="A281" s="7" t="s">
        <v>7</v>
      </c>
      <c r="B281" s="8"/>
      <c r="C281" s="9">
        <v>1839.9999999999998</v>
      </c>
      <c r="D281" s="9">
        <v>1835</v>
      </c>
      <c r="E281" s="9">
        <v>1837.5</v>
      </c>
      <c r="F281" s="13">
        <f t="shared" si="4"/>
        <v>1547.5</v>
      </c>
    </row>
    <row r="282" spans="1:6" ht="16" x14ac:dyDescent="0.2">
      <c r="A282" s="7" t="s">
        <v>7</v>
      </c>
      <c r="B282" s="8"/>
      <c r="C282" s="9">
        <v>1845.000000000002</v>
      </c>
      <c r="D282" s="9">
        <v>1840</v>
      </c>
      <c r="E282" s="9">
        <v>1842.5</v>
      </c>
      <c r="F282" s="13">
        <f t="shared" si="4"/>
        <v>1552.5</v>
      </c>
    </row>
    <row r="283" spans="1:6" ht="16" x14ac:dyDescent="0.2">
      <c r="A283" s="7" t="s">
        <v>7</v>
      </c>
      <c r="B283" s="8"/>
      <c r="C283" s="9">
        <v>1850.0000000000011</v>
      </c>
      <c r="D283" s="9">
        <v>1845</v>
      </c>
      <c r="E283" s="9">
        <v>1847.5</v>
      </c>
      <c r="F283" s="13">
        <f t="shared" si="4"/>
        <v>1557.5</v>
      </c>
    </row>
    <row r="284" spans="1:6" ht="16" x14ac:dyDescent="0.2">
      <c r="A284" s="7" t="s">
        <v>7</v>
      </c>
      <c r="B284" s="8"/>
      <c r="C284" s="9">
        <v>1855.0000000000016</v>
      </c>
      <c r="D284" s="9">
        <v>1850</v>
      </c>
      <c r="E284" s="9">
        <v>1852.5</v>
      </c>
      <c r="F284" s="13">
        <f t="shared" si="4"/>
        <v>1562.5</v>
      </c>
    </row>
    <row r="285" spans="1:6" ht="16" x14ac:dyDescent="0.2">
      <c r="A285" s="7" t="s">
        <v>7</v>
      </c>
      <c r="B285" s="8">
        <v>19.399999999999999</v>
      </c>
      <c r="C285" s="9">
        <v>1880</v>
      </c>
      <c r="D285" s="9">
        <v>1860</v>
      </c>
      <c r="E285" s="9">
        <v>1862.5</v>
      </c>
      <c r="F285" s="13">
        <f t="shared" si="4"/>
        <v>1572.5</v>
      </c>
    </row>
    <row r="286" spans="1:6" ht="16" x14ac:dyDescent="0.2">
      <c r="A286" s="7" t="s">
        <v>7</v>
      </c>
      <c r="B286" s="8"/>
      <c r="C286" s="9">
        <v>1885.0000000000002</v>
      </c>
      <c r="D286" s="9">
        <v>1860</v>
      </c>
      <c r="E286" s="9">
        <v>1862.5</v>
      </c>
      <c r="F286" s="13">
        <f t="shared" si="4"/>
        <v>1572.5</v>
      </c>
    </row>
    <row r="287" spans="1:6" ht="16" x14ac:dyDescent="0.2">
      <c r="A287" s="7" t="s">
        <v>7</v>
      </c>
      <c r="B287" s="8"/>
      <c r="C287" s="9">
        <v>1889.9999999999998</v>
      </c>
      <c r="D287" s="9">
        <v>1865</v>
      </c>
      <c r="E287" s="9">
        <v>1867.5</v>
      </c>
      <c r="F287" s="13">
        <f t="shared" si="4"/>
        <v>1577.5</v>
      </c>
    </row>
    <row r="288" spans="1:6" ht="16" x14ac:dyDescent="0.2">
      <c r="A288" s="7" t="s">
        <v>7</v>
      </c>
      <c r="B288" s="8"/>
      <c r="C288" s="9">
        <v>1894.9999999999995</v>
      </c>
      <c r="D288" s="9">
        <v>1870</v>
      </c>
      <c r="E288" s="9">
        <v>1872.5</v>
      </c>
      <c r="F288" s="13">
        <f t="shared" si="4"/>
        <v>1582.5</v>
      </c>
    </row>
    <row r="289" spans="1:6" ht="16" x14ac:dyDescent="0.2">
      <c r="A289" s="7" t="s">
        <v>7</v>
      </c>
      <c r="B289" s="8"/>
      <c r="C289" s="9">
        <v>1899.9999999999993</v>
      </c>
      <c r="D289" s="9">
        <v>1875</v>
      </c>
      <c r="E289" s="9">
        <v>1877.5</v>
      </c>
      <c r="F289" s="13">
        <f t="shared" si="4"/>
        <v>1587.5</v>
      </c>
    </row>
    <row r="290" spans="1:6" ht="16" x14ac:dyDescent="0.2">
      <c r="A290" s="7" t="s">
        <v>7</v>
      </c>
      <c r="B290" s="8"/>
      <c r="C290" s="9">
        <v>1904.9999999999991</v>
      </c>
      <c r="D290" s="9">
        <v>1880</v>
      </c>
      <c r="E290" s="9">
        <v>1882.5</v>
      </c>
      <c r="F290" s="13">
        <f t="shared" si="4"/>
        <v>1592.5</v>
      </c>
    </row>
    <row r="291" spans="1:6" ht="16" x14ac:dyDescent="0.2">
      <c r="A291" s="7" t="s">
        <v>7</v>
      </c>
      <c r="B291" s="8"/>
      <c r="C291" s="9">
        <v>1909.9999999999986</v>
      </c>
      <c r="D291" s="9">
        <v>1885</v>
      </c>
      <c r="E291" s="9">
        <v>1887.5</v>
      </c>
      <c r="F291" s="13">
        <f t="shared" si="4"/>
        <v>1597.5</v>
      </c>
    </row>
    <row r="292" spans="1:6" ht="16" x14ac:dyDescent="0.2">
      <c r="A292" s="7" t="s">
        <v>7</v>
      </c>
      <c r="B292" s="8"/>
      <c r="C292" s="9">
        <v>1914.9999999999984</v>
      </c>
      <c r="D292" s="9">
        <v>1890</v>
      </c>
      <c r="E292" s="9">
        <v>1892.5</v>
      </c>
      <c r="F292" s="13">
        <f t="shared" si="4"/>
        <v>1602.5</v>
      </c>
    </row>
    <row r="293" spans="1:6" ht="16" x14ac:dyDescent="0.2">
      <c r="A293" s="7" t="s">
        <v>7</v>
      </c>
      <c r="B293" s="8"/>
      <c r="C293" s="9">
        <v>1919.9999999999982</v>
      </c>
      <c r="D293" s="9">
        <v>1895</v>
      </c>
      <c r="E293" s="9">
        <v>1897.5</v>
      </c>
      <c r="F293" s="13">
        <f t="shared" si="4"/>
        <v>1607.5</v>
      </c>
    </row>
    <row r="294" spans="1:6" ht="16" x14ac:dyDescent="0.2">
      <c r="A294" s="7" t="s">
        <v>7</v>
      </c>
      <c r="B294" s="8"/>
      <c r="C294" s="9">
        <v>1924.999999999998</v>
      </c>
      <c r="D294" s="9">
        <v>1900</v>
      </c>
      <c r="E294" s="9">
        <v>1902.5</v>
      </c>
      <c r="F294" s="13">
        <f t="shared" si="4"/>
        <v>1612.5</v>
      </c>
    </row>
    <row r="295" spans="1:6" ht="16" x14ac:dyDescent="0.2">
      <c r="A295" s="7" t="s">
        <v>7</v>
      </c>
      <c r="B295" s="8"/>
      <c r="C295" s="9">
        <v>1929.9999999999975</v>
      </c>
      <c r="D295" s="9">
        <v>1905</v>
      </c>
      <c r="E295" s="9">
        <v>1907.5</v>
      </c>
      <c r="F295" s="13">
        <f t="shared" si="4"/>
        <v>1617.5</v>
      </c>
    </row>
    <row r="296" spans="1:6" ht="16" x14ac:dyDescent="0.2">
      <c r="A296" s="7" t="s">
        <v>7</v>
      </c>
      <c r="B296" s="8"/>
      <c r="C296" s="9">
        <v>1934.9999999999973</v>
      </c>
      <c r="D296" s="9">
        <v>1910</v>
      </c>
      <c r="E296" s="9">
        <v>1912.5</v>
      </c>
      <c r="F296" s="13">
        <f t="shared" si="4"/>
        <v>1622.5</v>
      </c>
    </row>
    <row r="297" spans="1:6" ht="16" x14ac:dyDescent="0.2">
      <c r="A297" s="7" t="s">
        <v>7</v>
      </c>
      <c r="B297" s="8">
        <v>20.399999999999999</v>
      </c>
      <c r="C297" s="9">
        <v>1955</v>
      </c>
      <c r="D297" s="9">
        <v>1940</v>
      </c>
      <c r="E297" s="9">
        <v>1942.5</v>
      </c>
      <c r="F297" s="13">
        <f t="shared" si="4"/>
        <v>1652.5</v>
      </c>
    </row>
    <row r="298" spans="1:6" ht="16" x14ac:dyDescent="0.2">
      <c r="A298" s="7" t="s">
        <v>7</v>
      </c>
      <c r="B298" s="8"/>
      <c r="C298" s="9">
        <v>1960.0000000000002</v>
      </c>
      <c r="D298" s="9">
        <v>1945</v>
      </c>
      <c r="E298" s="9">
        <v>1947.5</v>
      </c>
      <c r="F298" s="13">
        <f t="shared" si="4"/>
        <v>1657.5</v>
      </c>
    </row>
    <row r="299" spans="1:6" ht="16" x14ac:dyDescent="0.2">
      <c r="A299" s="7" t="s">
        <v>7</v>
      </c>
      <c r="B299" s="8"/>
      <c r="C299" s="9">
        <v>1964.9999999999998</v>
      </c>
      <c r="D299" s="9">
        <v>1950</v>
      </c>
      <c r="E299" s="9">
        <v>1952.5</v>
      </c>
      <c r="F299" s="13">
        <f t="shared" si="4"/>
        <v>1662.5</v>
      </c>
    </row>
    <row r="300" spans="1:6" ht="16" x14ac:dyDescent="0.2">
      <c r="A300" s="7" t="s">
        <v>7</v>
      </c>
      <c r="B300" s="8"/>
      <c r="C300" s="9">
        <v>1969.9999999999995</v>
      </c>
      <c r="D300" s="9">
        <v>1955</v>
      </c>
      <c r="E300" s="9">
        <v>1957.5</v>
      </c>
      <c r="F300" s="13">
        <f t="shared" si="4"/>
        <v>1667.5</v>
      </c>
    </row>
    <row r="301" spans="1:6" ht="16" x14ac:dyDescent="0.2">
      <c r="A301" s="7" t="s">
        <v>7</v>
      </c>
      <c r="B301" s="8"/>
      <c r="C301" s="9">
        <v>1974.9999999999993</v>
      </c>
      <c r="D301" s="9">
        <v>1960</v>
      </c>
      <c r="E301" s="9">
        <v>1962.5</v>
      </c>
      <c r="F301" s="13">
        <f t="shared" si="4"/>
        <v>1672.5</v>
      </c>
    </row>
    <row r="302" spans="1:6" ht="16" x14ac:dyDescent="0.2">
      <c r="A302" s="7" t="s">
        <v>7</v>
      </c>
      <c r="B302" s="8"/>
      <c r="C302" s="9">
        <v>1979.9999999999991</v>
      </c>
      <c r="D302" s="9">
        <v>1965</v>
      </c>
      <c r="E302" s="9">
        <v>1967.5</v>
      </c>
      <c r="F302" s="13">
        <f t="shared" si="4"/>
        <v>1677.5</v>
      </c>
    </row>
    <row r="303" spans="1:6" ht="16" x14ac:dyDescent="0.2">
      <c r="A303" s="7" t="s">
        <v>7</v>
      </c>
      <c r="B303" s="8"/>
      <c r="C303" s="9">
        <v>1984.9999999999986</v>
      </c>
      <c r="D303" s="9">
        <v>1970</v>
      </c>
      <c r="E303" s="9">
        <v>1972.5</v>
      </c>
      <c r="F303" s="13">
        <f t="shared" si="4"/>
        <v>1682.5</v>
      </c>
    </row>
    <row r="304" spans="1:6" ht="16" x14ac:dyDescent="0.2">
      <c r="A304" s="7" t="s">
        <v>7</v>
      </c>
      <c r="B304" s="8"/>
      <c r="C304" s="9">
        <v>1989.9999999999984</v>
      </c>
      <c r="D304" s="9">
        <v>1975</v>
      </c>
      <c r="E304" s="9">
        <v>1977.5</v>
      </c>
      <c r="F304" s="13">
        <f t="shared" si="4"/>
        <v>1687.5</v>
      </c>
    </row>
    <row r="305" spans="1:6" ht="16" x14ac:dyDescent="0.2">
      <c r="A305" s="7" t="s">
        <v>7</v>
      </c>
      <c r="B305" s="8"/>
      <c r="C305" s="9">
        <v>1994.9999999999982</v>
      </c>
      <c r="D305" s="9">
        <v>1980</v>
      </c>
      <c r="E305" s="9">
        <v>1982.5</v>
      </c>
      <c r="F305" s="13">
        <f t="shared" si="4"/>
        <v>1692.5</v>
      </c>
    </row>
    <row r="306" spans="1:6" ht="16" x14ac:dyDescent="0.2">
      <c r="A306" s="7" t="s">
        <v>7</v>
      </c>
      <c r="B306" s="8"/>
      <c r="C306" s="9">
        <v>1999.999999999998</v>
      </c>
      <c r="D306" s="9">
        <v>1985</v>
      </c>
      <c r="E306" s="9">
        <v>1987.5</v>
      </c>
      <c r="F306" s="13">
        <f t="shared" si="4"/>
        <v>1697.5</v>
      </c>
    </row>
    <row r="307" spans="1:6" ht="16" x14ac:dyDescent="0.2">
      <c r="A307" s="7" t="s">
        <v>7</v>
      </c>
      <c r="B307" s="8"/>
      <c r="C307" s="9">
        <v>2004.9999999999975</v>
      </c>
      <c r="D307" s="9">
        <v>1990</v>
      </c>
      <c r="E307" s="9">
        <v>1992.5</v>
      </c>
      <c r="F307" s="13">
        <f t="shared" ref="F307:F313" si="5">E307-290</f>
        <v>1702.5</v>
      </c>
    </row>
    <row r="308" spans="1:6" ht="16" x14ac:dyDescent="0.2">
      <c r="A308" s="7" t="s">
        <v>7</v>
      </c>
      <c r="B308" s="8"/>
      <c r="C308" s="9">
        <v>2009.9999999999973</v>
      </c>
      <c r="D308" s="9">
        <v>1995</v>
      </c>
      <c r="E308" s="9">
        <v>1997.5</v>
      </c>
      <c r="F308" s="13">
        <f t="shared" si="5"/>
        <v>1707.5</v>
      </c>
    </row>
    <row r="309" spans="1:6" ht="16" x14ac:dyDescent="0.2">
      <c r="A309" s="7" t="s">
        <v>7</v>
      </c>
      <c r="B309" s="14"/>
      <c r="C309" s="9">
        <v>2014.999999999997</v>
      </c>
      <c r="D309" s="9">
        <v>2000</v>
      </c>
      <c r="E309" s="9">
        <v>2002.5</v>
      </c>
      <c r="F309" s="13">
        <f t="shared" si="5"/>
        <v>1712.5</v>
      </c>
    </row>
    <row r="310" spans="1:6" ht="16" x14ac:dyDescent="0.2">
      <c r="A310" s="7" t="s">
        <v>7</v>
      </c>
      <c r="B310" s="14"/>
      <c r="C310" s="9">
        <v>2019.9999999999968</v>
      </c>
      <c r="D310" s="9">
        <v>2005</v>
      </c>
      <c r="E310" s="9">
        <v>2007.5</v>
      </c>
      <c r="F310" s="13">
        <f t="shared" si="5"/>
        <v>1717.5</v>
      </c>
    </row>
    <row r="311" spans="1:6" ht="16" x14ac:dyDescent="0.2">
      <c r="A311" s="7" t="s">
        <v>7</v>
      </c>
      <c r="B311" s="14"/>
      <c r="C311" s="9">
        <v>2024.9999999999964</v>
      </c>
      <c r="D311" s="9">
        <v>2010</v>
      </c>
      <c r="E311" s="9">
        <v>2012.5</v>
      </c>
      <c r="F311" s="13">
        <f t="shared" si="5"/>
        <v>1722.5</v>
      </c>
    </row>
    <row r="312" spans="1:6" ht="16" x14ac:dyDescent="0.2">
      <c r="A312" s="7" t="s">
        <v>7</v>
      </c>
      <c r="B312" s="14"/>
      <c r="C312" s="9">
        <v>2029.9999999999961</v>
      </c>
      <c r="D312" s="9">
        <v>2015</v>
      </c>
      <c r="E312" s="9">
        <v>2017.5</v>
      </c>
      <c r="F312" s="13">
        <f t="shared" si="5"/>
        <v>1727.5</v>
      </c>
    </row>
    <row r="313" spans="1:6" ht="16" x14ac:dyDescent="0.2">
      <c r="A313" s="7" t="s">
        <v>7</v>
      </c>
      <c r="B313" s="14"/>
      <c r="C313" s="9">
        <v>2034.9999999999959</v>
      </c>
      <c r="D313" s="9">
        <v>2020</v>
      </c>
      <c r="E313" s="9">
        <v>2022.5</v>
      </c>
      <c r="F313" s="13">
        <f t="shared" si="5"/>
        <v>1732.5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8"/>
  <sheetViews>
    <sheetView tabSelected="1" topLeftCell="A8" workbookViewId="0">
      <selection activeCell="A13" sqref="A13"/>
    </sheetView>
  </sheetViews>
  <sheetFormatPr baseColWidth="10" defaultColWidth="8.83203125" defaultRowHeight="15" x14ac:dyDescent="0.2"/>
  <cols>
    <col min="1" max="1" width="64.5" style="15" customWidth="1"/>
    <col min="6" max="7" width="16.1640625" customWidth="1"/>
  </cols>
  <sheetData>
    <row r="1" spans="1:36" x14ac:dyDescent="0.2">
      <c r="A1" s="16"/>
      <c r="B1" s="74" t="s">
        <v>24</v>
      </c>
      <c r="C1" s="74"/>
      <c r="D1" s="74"/>
      <c r="E1" s="74"/>
      <c r="F1" s="75" t="s">
        <v>25</v>
      </c>
      <c r="G1" s="76"/>
      <c r="H1" s="76"/>
      <c r="I1" s="7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</row>
    <row r="2" spans="1:36" ht="48" x14ac:dyDescent="0.2">
      <c r="A2" s="18" t="s">
        <v>26</v>
      </c>
      <c r="B2" s="19" t="s">
        <v>27</v>
      </c>
      <c r="C2" s="19" t="s">
        <v>28</v>
      </c>
      <c r="D2" s="19" t="s">
        <v>29</v>
      </c>
      <c r="E2" s="19" t="s">
        <v>30</v>
      </c>
      <c r="F2" s="20" t="s">
        <v>27</v>
      </c>
      <c r="G2" s="21" t="s">
        <v>28</v>
      </c>
      <c r="H2" s="19" t="s">
        <v>29</v>
      </c>
      <c r="I2" s="22" t="s">
        <v>30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spans="1:36" ht="32" x14ac:dyDescent="0.2">
      <c r="A3" s="23" t="s">
        <v>31</v>
      </c>
      <c r="B3" s="24">
        <v>315</v>
      </c>
      <c r="C3" s="24">
        <v>365</v>
      </c>
      <c r="D3" s="24">
        <v>315</v>
      </c>
      <c r="E3" s="24">
        <v>370</v>
      </c>
      <c r="F3" s="25">
        <v>0</v>
      </c>
      <c r="G3" s="24" t="s">
        <v>32</v>
      </c>
      <c r="H3" s="24">
        <v>0</v>
      </c>
      <c r="I3" s="26">
        <v>80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</row>
    <row r="4" spans="1:36" x14ac:dyDescent="0.2">
      <c r="A4" s="16"/>
      <c r="B4" s="17"/>
      <c r="C4" s="17"/>
      <c r="D4" s="17"/>
      <c r="E4" s="17"/>
      <c r="F4" s="27" t="s">
        <v>33</v>
      </c>
      <c r="G4" s="17"/>
      <c r="H4" s="17"/>
      <c r="I4" s="28" t="s">
        <v>33</v>
      </c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</row>
    <row r="5" spans="1:36" ht="48" x14ac:dyDescent="0.2">
      <c r="A5" s="23" t="s">
        <v>34</v>
      </c>
      <c r="B5" s="24">
        <v>370</v>
      </c>
      <c r="C5" s="24">
        <v>595</v>
      </c>
      <c r="D5" s="24">
        <v>370</v>
      </c>
      <c r="E5" s="24">
        <v>600</v>
      </c>
      <c r="F5" s="25" t="s">
        <v>35</v>
      </c>
      <c r="G5" s="24" t="s">
        <v>36</v>
      </c>
      <c r="H5" s="24">
        <v>80</v>
      </c>
      <c r="I5" s="26">
        <v>310</v>
      </c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</row>
    <row r="6" spans="1:36" ht="16" x14ac:dyDescent="0.2">
      <c r="A6" s="16"/>
      <c r="B6" s="17"/>
      <c r="C6" s="17"/>
      <c r="D6" s="17"/>
      <c r="E6" s="17"/>
      <c r="F6" s="27" t="s">
        <v>33</v>
      </c>
      <c r="G6" s="17"/>
      <c r="H6" s="17"/>
      <c r="I6" s="28" t="s">
        <v>33</v>
      </c>
      <c r="J6" s="17"/>
      <c r="K6" s="17"/>
      <c r="L6" s="17"/>
      <c r="M6" s="78" t="s">
        <v>37</v>
      </c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</row>
    <row r="7" spans="1:36" ht="48" x14ac:dyDescent="0.2">
      <c r="A7" s="23" t="s">
        <v>38</v>
      </c>
      <c r="B7" s="24">
        <v>600</v>
      </c>
      <c r="C7" s="24">
        <v>1025</v>
      </c>
      <c r="D7" s="24">
        <v>600</v>
      </c>
      <c r="E7" s="24">
        <v>1030</v>
      </c>
      <c r="F7" s="25" t="s">
        <v>39</v>
      </c>
      <c r="G7" s="24" t="s">
        <v>40</v>
      </c>
      <c r="H7" s="24">
        <v>310</v>
      </c>
      <c r="I7" s="26">
        <v>725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</row>
    <row r="8" spans="1:36" x14ac:dyDescent="0.2">
      <c r="A8" s="16"/>
      <c r="B8" s="17"/>
      <c r="C8" s="17"/>
      <c r="D8" s="17"/>
      <c r="E8" s="17"/>
      <c r="F8" s="27" t="s">
        <v>33</v>
      </c>
      <c r="G8" s="17"/>
      <c r="H8" s="17"/>
      <c r="I8" s="28" t="s">
        <v>33</v>
      </c>
      <c r="J8" s="17"/>
      <c r="K8" s="17"/>
      <c r="L8" s="17"/>
      <c r="M8" s="17"/>
      <c r="N8" s="17"/>
      <c r="O8" s="79" t="s">
        <v>41</v>
      </c>
      <c r="P8" s="79"/>
      <c r="Q8" s="79"/>
      <c r="R8" s="79"/>
      <c r="S8" s="17"/>
      <c r="T8" s="17"/>
      <c r="U8" s="17"/>
      <c r="V8" s="17"/>
      <c r="W8" s="17"/>
      <c r="X8" s="79" t="s">
        <v>42</v>
      </c>
      <c r="Y8" s="79"/>
      <c r="Z8" s="79"/>
      <c r="AA8" s="79"/>
      <c r="AB8" s="17"/>
      <c r="AC8" s="17"/>
      <c r="AD8" s="17"/>
      <c r="AE8" s="17"/>
      <c r="AF8" s="17"/>
      <c r="AG8" s="17"/>
      <c r="AH8" s="17"/>
      <c r="AI8" s="17"/>
      <c r="AJ8" s="17"/>
    </row>
    <row r="9" spans="1:36" ht="48" x14ac:dyDescent="0.2">
      <c r="A9" s="15" t="s">
        <v>43</v>
      </c>
      <c r="B9" s="29">
        <v>1030</v>
      </c>
      <c r="C9" s="29">
        <v>1265</v>
      </c>
      <c r="D9" s="29">
        <v>725</v>
      </c>
      <c r="E9" s="29">
        <v>1268</v>
      </c>
      <c r="F9" s="25" t="s">
        <v>44</v>
      </c>
      <c r="G9" s="24" t="s">
        <v>45</v>
      </c>
      <c r="H9" s="29">
        <v>725</v>
      </c>
      <c r="I9" s="30">
        <v>963</v>
      </c>
      <c r="J9" s="17"/>
      <c r="K9" s="17"/>
      <c r="L9" s="1"/>
      <c r="M9" s="17"/>
      <c r="N9" s="1"/>
      <c r="O9" s="17"/>
      <c r="P9" s="1"/>
      <c r="Q9" s="1"/>
      <c r="R9" s="1"/>
      <c r="S9" s="1"/>
      <c r="T9" s="1"/>
      <c r="U9" s="1"/>
      <c r="V9" s="17"/>
      <c r="W9" s="17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2">
      <c r="A10" s="16"/>
      <c r="B10" s="17"/>
      <c r="C10" s="17"/>
      <c r="D10" s="17"/>
      <c r="E10" s="17"/>
      <c r="F10" s="27" t="s">
        <v>33</v>
      </c>
      <c r="G10" s="17"/>
      <c r="H10" s="17"/>
      <c r="I10" s="28" t="s">
        <v>33</v>
      </c>
      <c r="J10" s="17"/>
      <c r="K10" s="17"/>
      <c r="L10" s="31"/>
      <c r="M10" s="32"/>
      <c r="N10" s="31"/>
      <c r="O10" s="31"/>
      <c r="P10" s="31"/>
      <c r="Q10" s="31"/>
      <c r="R10" s="31"/>
      <c r="S10" s="31"/>
      <c r="T10" s="31"/>
      <c r="U10" s="31"/>
      <c r="V10" s="17"/>
      <c r="W10" s="17"/>
      <c r="X10" s="32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</row>
    <row r="11" spans="1:36" ht="80" x14ac:dyDescent="0.2">
      <c r="A11" s="23" t="s">
        <v>46</v>
      </c>
      <c r="B11" s="24">
        <v>1270</v>
      </c>
      <c r="C11" s="33" t="s">
        <v>47</v>
      </c>
      <c r="D11" s="24">
        <v>1268</v>
      </c>
      <c r="E11" s="24">
        <v>1821</v>
      </c>
      <c r="F11" s="25" t="s">
        <v>48</v>
      </c>
      <c r="G11" s="34" t="s">
        <v>49</v>
      </c>
      <c r="H11" s="24">
        <v>963</v>
      </c>
      <c r="I11" s="26">
        <v>1526</v>
      </c>
      <c r="J11" s="17"/>
      <c r="K11" s="17"/>
      <c r="L11" s="31"/>
      <c r="M11" s="31"/>
      <c r="N11" s="32"/>
      <c r="O11" s="31"/>
      <c r="P11" s="31"/>
      <c r="Q11" s="31"/>
      <c r="R11" s="31"/>
      <c r="S11" s="31"/>
      <c r="T11" s="31"/>
      <c r="U11" s="31"/>
      <c r="V11" s="17"/>
      <c r="W11" s="17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spans="1:36" x14ac:dyDescent="0.2">
      <c r="A12" s="16"/>
      <c r="B12" s="17"/>
      <c r="C12" s="17"/>
      <c r="D12" s="17"/>
      <c r="E12" s="17"/>
      <c r="F12" s="27" t="s">
        <v>33</v>
      </c>
      <c r="G12" s="17"/>
      <c r="H12" s="17"/>
      <c r="I12" s="28" t="s">
        <v>33</v>
      </c>
      <c r="J12" s="17"/>
      <c r="K12" s="17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17"/>
      <c r="W12" s="17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</row>
    <row r="13" spans="1:36" ht="64" x14ac:dyDescent="0.2">
      <c r="A13" s="23" t="s">
        <v>50</v>
      </c>
      <c r="B13" s="33" t="s">
        <v>51</v>
      </c>
      <c r="C13" s="24">
        <v>1840</v>
      </c>
      <c r="D13" s="24">
        <v>1821</v>
      </c>
      <c r="E13" s="24">
        <v>1842</v>
      </c>
      <c r="F13" s="35" t="s">
        <v>52</v>
      </c>
      <c r="G13" s="24" t="s">
        <v>53</v>
      </c>
      <c r="H13" s="24">
        <v>1526</v>
      </c>
      <c r="I13" s="26">
        <v>1547</v>
      </c>
      <c r="J13" s="17"/>
      <c r="K13" s="17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17"/>
      <c r="W13" s="17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</row>
    <row r="14" spans="1:36" ht="64" x14ac:dyDescent="0.2">
      <c r="A14" s="36" t="s">
        <v>54</v>
      </c>
      <c r="B14" s="17"/>
      <c r="C14" s="17"/>
      <c r="D14" s="17"/>
      <c r="E14" s="17"/>
      <c r="F14" s="27" t="s">
        <v>33</v>
      </c>
      <c r="G14" s="17"/>
      <c r="H14" s="17"/>
      <c r="I14" s="28" t="s">
        <v>33</v>
      </c>
      <c r="J14" s="17"/>
      <c r="K14" s="17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</row>
    <row r="15" spans="1:36" x14ac:dyDescent="0.2">
      <c r="A15" s="16"/>
      <c r="B15" s="17"/>
      <c r="C15" s="17"/>
      <c r="D15" s="17"/>
      <c r="E15" s="17"/>
      <c r="F15" s="27" t="s">
        <v>33</v>
      </c>
      <c r="G15" s="17"/>
      <c r="H15" s="17"/>
      <c r="I15" s="28" t="s">
        <v>33</v>
      </c>
      <c r="J15" s="17"/>
      <c r="K15" s="17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</row>
    <row r="16" spans="1:36" ht="96" x14ac:dyDescent="0.2">
      <c r="A16" s="23" t="s">
        <v>55</v>
      </c>
      <c r="B16" s="24">
        <v>1840</v>
      </c>
      <c r="C16" s="24">
        <v>1990</v>
      </c>
      <c r="D16" s="24">
        <v>1842</v>
      </c>
      <c r="E16" s="24">
        <v>1995</v>
      </c>
      <c r="F16" s="25" t="s">
        <v>53</v>
      </c>
      <c r="G16" s="24" t="s">
        <v>56</v>
      </c>
      <c r="H16" s="24">
        <v>1547</v>
      </c>
      <c r="I16" s="26">
        <v>1690</v>
      </c>
      <c r="J16" s="17"/>
      <c r="K16" s="17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</row>
    <row r="17" spans="1:36" x14ac:dyDescent="0.2">
      <c r="A17" s="16"/>
      <c r="B17" s="17"/>
      <c r="C17" s="17"/>
      <c r="D17" s="17"/>
      <c r="E17" s="17"/>
      <c r="F17" s="27" t="s">
        <v>33</v>
      </c>
      <c r="G17" s="17"/>
      <c r="H17" s="17"/>
      <c r="I17" s="28" t="s">
        <v>33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</row>
    <row r="18" spans="1:36" ht="80" x14ac:dyDescent="0.2">
      <c r="A18" s="23" t="s">
        <v>57</v>
      </c>
      <c r="B18" s="24">
        <v>1995</v>
      </c>
      <c r="C18" s="24">
        <v>2035</v>
      </c>
      <c r="D18" s="24">
        <v>1995</v>
      </c>
      <c r="E18" s="24">
        <v>2040</v>
      </c>
      <c r="F18" s="37" t="s">
        <v>58</v>
      </c>
      <c r="G18" s="38" t="s">
        <v>59</v>
      </c>
      <c r="H18" s="38">
        <v>1690</v>
      </c>
      <c r="I18" s="39">
        <v>1735</v>
      </c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</row>
  </sheetData>
  <mergeCells count="5">
    <mergeCell ref="B1:E1"/>
    <mergeCell ref="F1:I1"/>
    <mergeCell ref="M6:AJ6"/>
    <mergeCell ref="O8:R8"/>
    <mergeCell ref="X8:AA8"/>
  </mergeCells>
  <pageMargins left="0.70078740157480324" right="0.70078740157480324" top="0.75196850393700787" bottom="0.75196850393700787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H56"/>
  <sheetViews>
    <sheetView zoomScale="87" workbookViewId="0">
      <selection activeCell="B39" sqref="B39:C39"/>
    </sheetView>
  </sheetViews>
  <sheetFormatPr baseColWidth="10" defaultColWidth="8.83203125" defaultRowHeight="15" x14ac:dyDescent="0.2"/>
  <cols>
    <col min="1" max="1" width="11.6640625" customWidth="1"/>
    <col min="2" max="2" width="22" customWidth="1"/>
    <col min="3" max="3" width="19.5" customWidth="1"/>
    <col min="4" max="4" width="11.6640625" customWidth="1"/>
    <col min="5" max="5" width="11.83203125" customWidth="1"/>
  </cols>
  <sheetData>
    <row r="1" spans="1:216" ht="48" x14ac:dyDescent="0.2">
      <c r="A1" s="40" t="s">
        <v>60</v>
      </c>
      <c r="B1" s="41" t="s">
        <v>61</v>
      </c>
      <c r="C1" s="42" t="s">
        <v>25</v>
      </c>
    </row>
    <row r="2" spans="1:216" x14ac:dyDescent="0.2">
      <c r="A2" s="14" t="s">
        <v>62</v>
      </c>
      <c r="B2" s="12">
        <v>400</v>
      </c>
      <c r="C2" s="13">
        <v>110</v>
      </c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/>
      <c r="BH2" s="44"/>
      <c r="BI2" s="44"/>
      <c r="BJ2" s="44"/>
      <c r="BK2" s="44"/>
      <c r="BL2" s="44"/>
      <c r="BM2" s="44"/>
      <c r="BN2" s="44"/>
      <c r="BO2" s="44"/>
      <c r="BP2" s="44"/>
      <c r="BQ2" s="44"/>
      <c r="BR2" s="44"/>
      <c r="BS2" s="44"/>
      <c r="BT2" s="44"/>
      <c r="BU2" s="44"/>
      <c r="BV2" s="44"/>
      <c r="BW2" s="44"/>
      <c r="BX2" s="44"/>
      <c r="BY2" s="44"/>
      <c r="BZ2" s="44"/>
      <c r="CA2" s="44"/>
      <c r="CB2" s="44"/>
      <c r="CC2" s="44"/>
      <c r="CD2" s="44"/>
      <c r="CE2" s="44"/>
      <c r="CF2" s="44"/>
      <c r="CG2" s="44"/>
      <c r="CH2" s="44"/>
      <c r="CI2" s="44"/>
      <c r="CJ2" s="44"/>
      <c r="CK2" s="44"/>
      <c r="CL2" s="44"/>
      <c r="CM2" s="44"/>
      <c r="CN2" s="44"/>
      <c r="CO2" s="44"/>
      <c r="CP2" s="44"/>
      <c r="CQ2" s="44"/>
      <c r="CR2" s="44"/>
      <c r="CS2" s="44"/>
      <c r="CT2" s="44"/>
      <c r="CU2" s="44"/>
      <c r="CV2" s="44"/>
      <c r="CW2" s="44"/>
      <c r="CX2" s="44"/>
      <c r="CY2" s="44"/>
      <c r="CZ2" s="44"/>
      <c r="DA2" s="44"/>
      <c r="DB2" s="44"/>
      <c r="DC2" s="44"/>
      <c r="DD2" s="44"/>
      <c r="DE2" s="44"/>
      <c r="DF2" s="44"/>
      <c r="DG2" s="44"/>
      <c r="DH2" s="44"/>
      <c r="DI2" s="44"/>
      <c r="DJ2" s="44"/>
      <c r="DK2" s="44"/>
      <c r="DL2" s="44"/>
      <c r="DM2" s="44"/>
      <c r="DN2" s="44"/>
      <c r="DO2" s="44"/>
      <c r="DP2" s="44"/>
      <c r="DQ2" s="44"/>
      <c r="DR2" s="44"/>
      <c r="DS2" s="44"/>
      <c r="DT2" s="44"/>
      <c r="DU2" s="44"/>
      <c r="DV2" s="44"/>
      <c r="DW2" s="44"/>
      <c r="DX2" s="44"/>
      <c r="DY2" s="44"/>
      <c r="DZ2" s="44"/>
      <c r="EA2" s="44"/>
      <c r="EB2" s="44"/>
      <c r="EC2" s="44"/>
      <c r="ED2" s="44"/>
      <c r="EE2" s="44"/>
      <c r="EF2" s="44"/>
      <c r="EG2" s="44"/>
      <c r="EH2" s="44"/>
      <c r="EI2" s="44"/>
      <c r="EJ2" s="44"/>
      <c r="EK2" s="44"/>
      <c r="EL2" s="44"/>
      <c r="EM2" s="44"/>
      <c r="EN2" s="44"/>
      <c r="EO2" s="44"/>
      <c r="EP2" s="44"/>
      <c r="EQ2" s="44"/>
      <c r="ER2" s="44"/>
      <c r="ES2" s="4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44"/>
      <c r="FF2" s="44"/>
      <c r="FG2" s="44"/>
      <c r="FH2" s="44"/>
      <c r="FI2" s="44"/>
      <c r="FJ2" s="44"/>
      <c r="FK2" s="44"/>
      <c r="FL2" s="44"/>
      <c r="FM2" s="44"/>
      <c r="FN2" s="44"/>
      <c r="FO2" s="44"/>
      <c r="FP2" s="44"/>
      <c r="FQ2" s="44"/>
      <c r="FR2" s="44"/>
      <c r="FS2" s="44"/>
      <c r="FT2" s="44"/>
      <c r="FU2" s="44"/>
      <c r="FV2" s="44"/>
      <c r="FW2" s="44"/>
      <c r="FX2" s="44"/>
      <c r="FY2" s="44"/>
      <c r="FZ2" s="44"/>
      <c r="GA2" s="44"/>
      <c r="GB2" s="44"/>
      <c r="GC2" s="44"/>
      <c r="GD2" s="44"/>
      <c r="GE2" s="44"/>
      <c r="GF2" s="44"/>
      <c r="GG2" s="44"/>
      <c r="GH2" s="44"/>
      <c r="GI2" s="44"/>
      <c r="GJ2" s="44"/>
      <c r="GK2" s="44"/>
      <c r="GL2" s="44"/>
      <c r="GM2" s="44"/>
      <c r="GN2" s="44"/>
      <c r="GO2" s="44"/>
      <c r="GP2" s="44"/>
      <c r="GQ2" s="44"/>
      <c r="GR2" s="44"/>
      <c r="GS2" s="44"/>
      <c r="GT2" s="44"/>
      <c r="GU2" s="44"/>
      <c r="GV2" s="44"/>
      <c r="GW2" s="44"/>
      <c r="GX2" s="44"/>
      <c r="GY2" s="44"/>
      <c r="GZ2" s="44"/>
      <c r="HA2" s="44"/>
      <c r="HB2" s="44"/>
      <c r="HC2" s="44"/>
      <c r="HD2" s="44"/>
      <c r="HE2" s="44"/>
      <c r="HF2" s="44"/>
      <c r="HG2" s="44"/>
      <c r="HH2" s="44"/>
    </row>
    <row r="3" spans="1:216" x14ac:dyDescent="0.2">
      <c r="A3" s="14" t="s">
        <v>63</v>
      </c>
      <c r="B3" s="12">
        <v>450</v>
      </c>
      <c r="C3" s="13">
        <v>160</v>
      </c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</row>
    <row r="4" spans="1:216" x14ac:dyDescent="0.2">
      <c r="A4" s="14" t="s">
        <v>64</v>
      </c>
      <c r="B4" s="12">
        <v>540</v>
      </c>
      <c r="C4" s="13">
        <v>250</v>
      </c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</row>
    <row r="5" spans="1:216" x14ac:dyDescent="0.2">
      <c r="A5" s="14" t="s">
        <v>65</v>
      </c>
      <c r="B5" s="12">
        <v>640</v>
      </c>
      <c r="C5" s="13">
        <v>350</v>
      </c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</row>
    <row r="6" spans="1:216" x14ac:dyDescent="0.2">
      <c r="A6" s="14" t="s">
        <v>66</v>
      </c>
      <c r="B6" s="12">
        <v>800</v>
      </c>
      <c r="C6" s="13">
        <v>505</v>
      </c>
      <c r="F6" s="45"/>
      <c r="G6" s="45"/>
      <c r="H6" s="45"/>
      <c r="I6" s="46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</row>
    <row r="7" spans="1:216" x14ac:dyDescent="0.2">
      <c r="A7" s="14" t="s">
        <v>67</v>
      </c>
      <c r="B7" s="12">
        <v>940</v>
      </c>
      <c r="C7" s="13">
        <v>645</v>
      </c>
      <c r="F7" s="45"/>
      <c r="G7" s="45"/>
      <c r="H7" s="45"/>
      <c r="I7" s="1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</row>
    <row r="8" spans="1:216" x14ac:dyDescent="0.2">
      <c r="A8" s="14">
        <v>10639</v>
      </c>
      <c r="B8" s="12">
        <v>1030</v>
      </c>
      <c r="C8" s="13">
        <v>725</v>
      </c>
      <c r="F8" s="45"/>
      <c r="G8" s="45"/>
      <c r="H8" s="45"/>
      <c r="I8" s="1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</row>
    <row r="9" spans="1:216" x14ac:dyDescent="0.2">
      <c r="A9" s="14">
        <v>10640</v>
      </c>
      <c r="B9" s="12">
        <v>1190</v>
      </c>
      <c r="C9" s="13">
        <v>885</v>
      </c>
      <c r="F9" s="45"/>
      <c r="G9" s="45"/>
      <c r="H9" s="45"/>
      <c r="I9" s="47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</row>
    <row r="10" spans="1:216" x14ac:dyDescent="0.2">
      <c r="A10" s="14">
        <v>10641</v>
      </c>
      <c r="B10" s="12">
        <v>1270</v>
      </c>
      <c r="C10" s="13">
        <v>965</v>
      </c>
      <c r="I10" s="1"/>
    </row>
    <row r="11" spans="1:216" x14ac:dyDescent="0.2">
      <c r="A11" s="14">
        <v>10857</v>
      </c>
      <c r="B11" s="12">
        <v>1272</v>
      </c>
      <c r="C11" s="13">
        <v>967</v>
      </c>
    </row>
    <row r="12" spans="1:216" x14ac:dyDescent="0.2">
      <c r="A12" s="14">
        <v>10858</v>
      </c>
      <c r="B12" s="12">
        <v>1405</v>
      </c>
      <c r="C12" s="13">
        <v>1095</v>
      </c>
      <c r="O12" s="45"/>
      <c r="P12" s="45"/>
      <c r="Q12" s="45"/>
      <c r="R12" s="45"/>
      <c r="S12" s="45"/>
      <c r="T12" s="45"/>
      <c r="U12" s="45"/>
      <c r="V12" s="45"/>
      <c r="W12" s="45"/>
    </row>
    <row r="13" spans="1:216" x14ac:dyDescent="0.2">
      <c r="A13" s="14">
        <v>10642</v>
      </c>
      <c r="B13" s="12">
        <v>1465</v>
      </c>
      <c r="C13" s="13">
        <v>1155</v>
      </c>
    </row>
    <row r="14" spans="1:216" x14ac:dyDescent="0.2">
      <c r="A14" s="14">
        <v>10859</v>
      </c>
      <c r="B14" s="12">
        <v>1541</v>
      </c>
      <c r="C14" s="13">
        <v>1231</v>
      </c>
    </row>
    <row r="15" spans="1:216" x14ac:dyDescent="0.2">
      <c r="A15" s="14">
        <v>10860</v>
      </c>
      <c r="B15" s="12">
        <v>1600</v>
      </c>
      <c r="C15" s="13">
        <v>1290</v>
      </c>
    </row>
    <row r="16" spans="1:216" x14ac:dyDescent="0.2">
      <c r="A16" s="14">
        <v>10643</v>
      </c>
      <c r="B16" s="12">
        <v>1650</v>
      </c>
      <c r="C16" s="13">
        <v>1340</v>
      </c>
    </row>
    <row r="17" spans="1:3" x14ac:dyDescent="0.2">
      <c r="A17" s="14">
        <v>10861</v>
      </c>
      <c r="B17" s="12">
        <v>1750</v>
      </c>
      <c r="C17" s="13">
        <v>1425</v>
      </c>
    </row>
    <row r="18" spans="1:3" x14ac:dyDescent="0.2">
      <c r="A18" s="14">
        <v>10862</v>
      </c>
      <c r="B18" s="12">
        <v>1775</v>
      </c>
      <c r="C18" s="13">
        <v>1450</v>
      </c>
    </row>
    <row r="19" spans="1:3" x14ac:dyDescent="0.2">
      <c r="A19" s="14">
        <v>10863</v>
      </c>
      <c r="B19" s="12">
        <v>1805</v>
      </c>
      <c r="C19" s="13">
        <v>1480</v>
      </c>
    </row>
    <row r="20" spans="1:3" x14ac:dyDescent="0.2">
      <c r="A20" s="14">
        <v>10644</v>
      </c>
      <c r="B20" s="12">
        <v>1819</v>
      </c>
      <c r="C20" s="13">
        <v>1524</v>
      </c>
    </row>
    <row r="21" spans="1:3" x14ac:dyDescent="0.2">
      <c r="A21" s="14">
        <v>10645</v>
      </c>
      <c r="B21" s="12">
        <v>1824</v>
      </c>
      <c r="C21" s="13">
        <v>1529</v>
      </c>
    </row>
    <row r="22" spans="1:3" x14ac:dyDescent="0.2">
      <c r="A22" s="14">
        <v>10646</v>
      </c>
      <c r="B22" s="12">
        <v>1855</v>
      </c>
      <c r="C22" s="13">
        <v>1560</v>
      </c>
    </row>
    <row r="23" spans="1:3" x14ac:dyDescent="0.2">
      <c r="A23" s="14">
        <v>10647</v>
      </c>
      <c r="B23" s="12">
        <v>1995</v>
      </c>
      <c r="C23" s="13">
        <v>1650</v>
      </c>
    </row>
    <row r="24" spans="1:3" x14ac:dyDescent="0.2">
      <c r="A24" s="14">
        <v>10648</v>
      </c>
      <c r="B24" s="12">
        <v>2040</v>
      </c>
      <c r="C24" s="13">
        <v>1735</v>
      </c>
    </row>
    <row r="25" spans="1:3" x14ac:dyDescent="0.2">
      <c r="A25" s="48"/>
    </row>
    <row r="26" spans="1:3" x14ac:dyDescent="0.2">
      <c r="A26" s="14" t="s">
        <v>68</v>
      </c>
      <c r="B26" s="12">
        <v>1270</v>
      </c>
      <c r="C26" s="13">
        <v>965</v>
      </c>
    </row>
    <row r="27" spans="1:3" x14ac:dyDescent="0.2">
      <c r="A27" s="14" t="s">
        <v>69</v>
      </c>
      <c r="B27" s="12">
        <v>1821</v>
      </c>
      <c r="C27" s="13">
        <v>1566</v>
      </c>
    </row>
    <row r="29" spans="1:3" x14ac:dyDescent="0.2">
      <c r="A29" s="1"/>
    </row>
    <row r="30" spans="1:3" ht="32" x14ac:dyDescent="0.2">
      <c r="A30" s="49" t="s">
        <v>70</v>
      </c>
      <c r="B30" s="42" t="s">
        <v>25</v>
      </c>
    </row>
    <row r="31" spans="1:3" x14ac:dyDescent="0.2">
      <c r="A31" s="14">
        <v>14.2</v>
      </c>
      <c r="B31" s="12">
        <v>1120</v>
      </c>
    </row>
    <row r="32" spans="1:3" x14ac:dyDescent="0.2">
      <c r="A32" s="14">
        <v>15.1</v>
      </c>
      <c r="B32" s="12">
        <v>1200</v>
      </c>
    </row>
    <row r="33" spans="1:3" x14ac:dyDescent="0.2">
      <c r="A33" s="14">
        <v>16.7</v>
      </c>
      <c r="B33" s="12">
        <v>1360</v>
      </c>
    </row>
    <row r="34" spans="1:3" x14ac:dyDescent="0.2">
      <c r="A34" s="14">
        <v>14.25</v>
      </c>
      <c r="B34" s="12">
        <v>1125</v>
      </c>
    </row>
    <row r="35" spans="1:3" x14ac:dyDescent="0.2">
      <c r="A35" s="14">
        <v>15.05</v>
      </c>
      <c r="B35" s="12">
        <v>1195</v>
      </c>
    </row>
    <row r="36" spans="1:3" x14ac:dyDescent="0.2">
      <c r="A36" s="14">
        <v>16.8</v>
      </c>
      <c r="B36" s="12">
        <v>1350</v>
      </c>
    </row>
    <row r="37" spans="1:3" x14ac:dyDescent="0.2">
      <c r="A37" s="14">
        <v>11.52</v>
      </c>
      <c r="B37" s="12">
        <v>847</v>
      </c>
    </row>
    <row r="38" spans="1:3" x14ac:dyDescent="0.2">
      <c r="A38" s="50">
        <v>11.95</v>
      </c>
      <c r="B38" s="51">
        <v>890</v>
      </c>
    </row>
    <row r="39" spans="1:3" x14ac:dyDescent="0.2">
      <c r="A39" s="14"/>
      <c r="B39" s="13" t="s">
        <v>71</v>
      </c>
      <c r="C39" s="13" t="s">
        <v>72</v>
      </c>
    </row>
    <row r="40" spans="1:3" x14ac:dyDescent="0.2">
      <c r="A40" s="14" t="s">
        <v>73</v>
      </c>
      <c r="B40" s="12">
        <v>966</v>
      </c>
      <c r="C40" s="12">
        <v>970</v>
      </c>
    </row>
    <row r="41" spans="1:3" x14ac:dyDescent="0.2">
      <c r="A41" s="14" t="s">
        <v>74</v>
      </c>
      <c r="B41" s="12">
        <v>994</v>
      </c>
      <c r="C41" s="12">
        <v>998</v>
      </c>
    </row>
    <row r="42" spans="1:3" x14ac:dyDescent="0.2">
      <c r="A42" s="14" t="s">
        <v>75</v>
      </c>
      <c r="B42" s="12">
        <v>1026</v>
      </c>
      <c r="C42" s="12">
        <v>1030</v>
      </c>
    </row>
    <row r="43" spans="1:3" x14ac:dyDescent="0.2">
      <c r="A43" s="14" t="s">
        <v>76</v>
      </c>
      <c r="B43" s="12">
        <v>1052</v>
      </c>
      <c r="C43" s="12">
        <v>1056</v>
      </c>
    </row>
    <row r="44" spans="1:3" x14ac:dyDescent="0.2">
      <c r="A44" s="14" t="s">
        <v>77</v>
      </c>
      <c r="B44" s="12">
        <v>1071</v>
      </c>
      <c r="C44" s="12">
        <v>1075</v>
      </c>
    </row>
    <row r="45" spans="1:3" x14ac:dyDescent="0.2">
      <c r="A45" s="14" t="s">
        <v>78</v>
      </c>
      <c r="B45" s="12">
        <v>1096</v>
      </c>
      <c r="C45" s="12">
        <v>1100</v>
      </c>
    </row>
    <row r="46" spans="1:3" x14ac:dyDescent="0.2">
      <c r="A46" s="14" t="s">
        <v>79</v>
      </c>
      <c r="B46" s="12">
        <v>1146</v>
      </c>
      <c r="C46" s="12">
        <v>1150</v>
      </c>
    </row>
    <row r="47" spans="1:3" x14ac:dyDescent="0.2">
      <c r="A47" s="14" t="s">
        <v>80</v>
      </c>
      <c r="B47" s="12">
        <v>1170</v>
      </c>
      <c r="C47" s="12">
        <v>1174</v>
      </c>
    </row>
    <row r="48" spans="1:3" x14ac:dyDescent="0.2">
      <c r="A48" s="14" t="s">
        <v>81</v>
      </c>
      <c r="B48" s="12">
        <v>1230</v>
      </c>
      <c r="C48" s="12">
        <v>1234</v>
      </c>
    </row>
    <row r="49" spans="1:3" x14ac:dyDescent="0.2">
      <c r="A49" s="14" t="s">
        <v>82</v>
      </c>
      <c r="B49" s="12">
        <v>1250</v>
      </c>
      <c r="C49" s="12">
        <v>1254</v>
      </c>
    </row>
    <row r="50" spans="1:3" x14ac:dyDescent="0.2">
      <c r="A50" s="14" t="s">
        <v>83</v>
      </c>
      <c r="B50" s="12">
        <v>1290</v>
      </c>
      <c r="C50" s="12">
        <v>1294</v>
      </c>
    </row>
    <row r="51" spans="1:3" x14ac:dyDescent="0.2">
      <c r="A51" s="14" t="s">
        <v>84</v>
      </c>
      <c r="B51" s="12">
        <v>1337</v>
      </c>
      <c r="C51" s="12">
        <v>1340</v>
      </c>
    </row>
    <row r="52" spans="1:3" x14ac:dyDescent="0.2">
      <c r="A52" s="14" t="s">
        <v>85</v>
      </c>
      <c r="B52" s="12">
        <v>1354</v>
      </c>
      <c r="C52" s="12">
        <v>1358</v>
      </c>
    </row>
    <row r="53" spans="1:3" x14ac:dyDescent="0.2">
      <c r="A53" s="14" t="s">
        <v>86</v>
      </c>
      <c r="B53" s="12">
        <v>1390</v>
      </c>
      <c r="C53" s="12">
        <v>1393</v>
      </c>
    </row>
    <row r="54" spans="1:3" x14ac:dyDescent="0.2">
      <c r="A54" s="14" t="s">
        <v>87</v>
      </c>
      <c r="B54" s="12">
        <v>1422</v>
      </c>
      <c r="C54" s="12">
        <v>1425</v>
      </c>
    </row>
    <row r="55" spans="1:3" x14ac:dyDescent="0.2">
      <c r="A55" s="14" t="s">
        <v>88</v>
      </c>
      <c r="B55" s="12">
        <v>1454</v>
      </c>
      <c r="C55" s="12">
        <v>1458</v>
      </c>
    </row>
    <row r="56" spans="1:3" x14ac:dyDescent="0.2">
      <c r="A56" s="14" t="s">
        <v>89</v>
      </c>
      <c r="B56" s="12">
        <v>1477</v>
      </c>
      <c r="C56" s="12">
        <v>1481</v>
      </c>
    </row>
  </sheetData>
  <pageMargins left="0.7" right="0.7" top="0.75" bottom="0.75" header="0.3" footer="0.3"/>
  <pageSetup paperSize="9" orientation="portrait" horizontalDpi="21474836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8"/>
  <sheetViews>
    <sheetView workbookViewId="0">
      <selection activeCell="B2" sqref="B2:B88"/>
    </sheetView>
  </sheetViews>
  <sheetFormatPr baseColWidth="10" defaultColWidth="8.83203125" defaultRowHeight="15" x14ac:dyDescent="0.2"/>
  <cols>
    <col min="1" max="1" width="20.1640625" customWidth="1"/>
    <col min="2" max="2" width="18.6640625" customWidth="1"/>
  </cols>
  <sheetData>
    <row r="1" spans="1:2" ht="48" x14ac:dyDescent="0.2">
      <c r="A1" s="41" t="s">
        <v>61</v>
      </c>
      <c r="B1" s="42" t="s">
        <v>25</v>
      </c>
    </row>
    <row r="2" spans="1:2" x14ac:dyDescent="0.2">
      <c r="A2" s="12">
        <v>315</v>
      </c>
      <c r="B2" s="13">
        <v>25</v>
      </c>
    </row>
    <row r="3" spans="1:2" x14ac:dyDescent="0.2">
      <c r="A3" s="12">
        <v>335</v>
      </c>
      <c r="B3" s="13">
        <v>45</v>
      </c>
    </row>
    <row r="4" spans="1:2" x14ac:dyDescent="0.2">
      <c r="A4" s="12">
        <v>355</v>
      </c>
      <c r="B4" s="13">
        <v>65</v>
      </c>
    </row>
    <row r="5" spans="1:2" x14ac:dyDescent="0.2">
      <c r="A5" s="12">
        <v>375</v>
      </c>
      <c r="B5" s="13">
        <v>85</v>
      </c>
    </row>
    <row r="6" spans="1:2" x14ac:dyDescent="0.2">
      <c r="A6" s="12">
        <v>395</v>
      </c>
      <c r="B6" s="13">
        <v>105</v>
      </c>
    </row>
    <row r="7" spans="1:2" x14ac:dyDescent="0.2">
      <c r="A7" s="12">
        <v>415.00000000000006</v>
      </c>
      <c r="B7" s="13">
        <v>125.00000000000006</v>
      </c>
    </row>
    <row r="8" spans="1:2" x14ac:dyDescent="0.2">
      <c r="A8" s="12">
        <v>434.99999999999994</v>
      </c>
      <c r="B8" s="13">
        <v>144.99999999999994</v>
      </c>
    </row>
    <row r="9" spans="1:2" x14ac:dyDescent="0.2">
      <c r="A9" s="12">
        <v>455</v>
      </c>
      <c r="B9" s="13">
        <v>165</v>
      </c>
    </row>
    <row r="10" spans="1:2" x14ac:dyDescent="0.2">
      <c r="A10" s="12">
        <v>475</v>
      </c>
      <c r="B10" s="13">
        <v>185</v>
      </c>
    </row>
    <row r="11" spans="1:2" x14ac:dyDescent="0.2">
      <c r="A11" s="12">
        <v>495</v>
      </c>
      <c r="B11" s="13">
        <v>205</v>
      </c>
    </row>
    <row r="12" spans="1:2" x14ac:dyDescent="0.2">
      <c r="A12" s="12">
        <v>515</v>
      </c>
      <c r="B12" s="13">
        <v>225</v>
      </c>
    </row>
    <row r="13" spans="1:2" x14ac:dyDescent="0.2">
      <c r="A13" s="12">
        <v>535</v>
      </c>
      <c r="B13" s="13">
        <v>245</v>
      </c>
    </row>
    <row r="14" spans="1:2" x14ac:dyDescent="0.2">
      <c r="A14" s="12">
        <v>555</v>
      </c>
      <c r="B14" s="13">
        <v>265</v>
      </c>
    </row>
    <row r="15" spans="1:2" x14ac:dyDescent="0.2">
      <c r="A15" s="12">
        <v>575</v>
      </c>
      <c r="B15" s="13">
        <v>285</v>
      </c>
    </row>
    <row r="16" spans="1:2" x14ac:dyDescent="0.2">
      <c r="A16" s="12">
        <v>595</v>
      </c>
      <c r="B16" s="13">
        <v>305</v>
      </c>
    </row>
    <row r="17" spans="1:2" x14ac:dyDescent="0.2">
      <c r="A17" s="12">
        <v>615</v>
      </c>
      <c r="B17" s="13">
        <v>325</v>
      </c>
    </row>
    <row r="18" spans="1:2" x14ac:dyDescent="0.2">
      <c r="A18" s="12">
        <v>635</v>
      </c>
      <c r="B18" s="13">
        <v>345</v>
      </c>
    </row>
    <row r="19" spans="1:2" x14ac:dyDescent="0.2">
      <c r="A19" s="12">
        <v>655</v>
      </c>
      <c r="B19" s="13">
        <v>365</v>
      </c>
    </row>
    <row r="20" spans="1:2" x14ac:dyDescent="0.2">
      <c r="A20" s="12">
        <v>675</v>
      </c>
      <c r="B20" s="13">
        <v>385</v>
      </c>
    </row>
    <row r="21" spans="1:2" x14ac:dyDescent="0.2">
      <c r="A21" s="12">
        <v>695</v>
      </c>
      <c r="B21" s="13">
        <v>405</v>
      </c>
    </row>
    <row r="22" spans="1:2" x14ac:dyDescent="0.2">
      <c r="A22" s="12">
        <v>715</v>
      </c>
      <c r="B22" s="13">
        <v>420</v>
      </c>
    </row>
    <row r="23" spans="1:2" x14ac:dyDescent="0.2">
      <c r="A23" s="12">
        <v>735</v>
      </c>
      <c r="B23" s="13">
        <v>440</v>
      </c>
    </row>
    <row r="24" spans="1:2" x14ac:dyDescent="0.2">
      <c r="A24" s="12">
        <v>755</v>
      </c>
      <c r="B24" s="13">
        <v>460</v>
      </c>
    </row>
    <row r="25" spans="1:2" x14ac:dyDescent="0.2">
      <c r="A25" s="12">
        <v>775</v>
      </c>
      <c r="B25" s="13">
        <v>480</v>
      </c>
    </row>
    <row r="26" spans="1:2" x14ac:dyDescent="0.2">
      <c r="A26" s="12">
        <v>795</v>
      </c>
      <c r="B26" s="13">
        <v>500</v>
      </c>
    </row>
    <row r="27" spans="1:2" x14ac:dyDescent="0.2">
      <c r="A27" s="12">
        <v>819.99999999999989</v>
      </c>
      <c r="B27" s="13">
        <v>525</v>
      </c>
    </row>
    <row r="28" spans="1:2" x14ac:dyDescent="0.2">
      <c r="A28" s="12">
        <v>835</v>
      </c>
      <c r="B28" s="13">
        <v>540</v>
      </c>
    </row>
    <row r="29" spans="1:2" x14ac:dyDescent="0.2">
      <c r="A29" s="12">
        <v>855.00000000000011</v>
      </c>
      <c r="B29" s="13">
        <v>560</v>
      </c>
    </row>
    <row r="30" spans="1:2" x14ac:dyDescent="0.2">
      <c r="A30" s="12">
        <v>875</v>
      </c>
      <c r="B30" s="13">
        <v>580</v>
      </c>
    </row>
    <row r="31" spans="1:2" x14ac:dyDescent="0.2">
      <c r="A31" s="12">
        <v>894.99999999999989</v>
      </c>
      <c r="B31" s="13">
        <v>600</v>
      </c>
    </row>
    <row r="32" spans="1:2" x14ac:dyDescent="0.2">
      <c r="A32" s="12">
        <v>919.99999999999989</v>
      </c>
      <c r="B32" s="13">
        <v>625</v>
      </c>
    </row>
    <row r="33" spans="1:2" x14ac:dyDescent="0.2">
      <c r="A33" s="12">
        <v>935</v>
      </c>
      <c r="B33" s="13">
        <v>640</v>
      </c>
    </row>
    <row r="34" spans="1:2" x14ac:dyDescent="0.2">
      <c r="A34" s="12">
        <v>955.00000000000011</v>
      </c>
      <c r="B34" s="13">
        <v>660</v>
      </c>
    </row>
    <row r="35" spans="1:2" x14ac:dyDescent="0.2">
      <c r="A35" s="12">
        <v>975</v>
      </c>
      <c r="B35" s="13">
        <v>680</v>
      </c>
    </row>
    <row r="36" spans="1:2" x14ac:dyDescent="0.2">
      <c r="A36" s="12">
        <v>994.99999999999989</v>
      </c>
      <c r="B36" s="13">
        <v>700</v>
      </c>
    </row>
    <row r="37" spans="1:2" x14ac:dyDescent="0.2">
      <c r="A37" s="12">
        <v>1015</v>
      </c>
      <c r="B37" s="13">
        <v>715</v>
      </c>
    </row>
    <row r="38" spans="1:2" x14ac:dyDescent="0.2">
      <c r="A38" s="12">
        <v>1035</v>
      </c>
      <c r="B38" s="13">
        <v>730</v>
      </c>
    </row>
    <row r="39" spans="1:2" x14ac:dyDescent="0.2">
      <c r="A39" s="12">
        <v>1055</v>
      </c>
      <c r="B39" s="13">
        <v>750</v>
      </c>
    </row>
    <row r="40" spans="1:2" x14ac:dyDescent="0.2">
      <c r="A40" s="12">
        <v>1075</v>
      </c>
      <c r="B40" s="13">
        <v>770</v>
      </c>
    </row>
    <row r="41" spans="1:2" x14ac:dyDescent="0.2">
      <c r="A41" s="12">
        <v>1095</v>
      </c>
      <c r="B41" s="13">
        <v>790</v>
      </c>
    </row>
    <row r="42" spans="1:2" x14ac:dyDescent="0.2">
      <c r="A42" s="12">
        <v>1115</v>
      </c>
      <c r="B42" s="13">
        <v>805</v>
      </c>
    </row>
    <row r="43" spans="1:2" x14ac:dyDescent="0.2">
      <c r="A43" s="12">
        <v>1135</v>
      </c>
      <c r="B43" s="13">
        <v>830</v>
      </c>
    </row>
    <row r="44" spans="1:2" x14ac:dyDescent="0.2">
      <c r="A44" s="12">
        <v>1155</v>
      </c>
      <c r="B44" s="13">
        <v>850</v>
      </c>
    </row>
    <row r="45" spans="1:2" x14ac:dyDescent="0.2">
      <c r="A45" s="12">
        <v>1175</v>
      </c>
      <c r="B45" s="13">
        <v>870</v>
      </c>
    </row>
    <row r="46" spans="1:2" x14ac:dyDescent="0.2">
      <c r="A46" s="12">
        <v>1195</v>
      </c>
      <c r="B46" s="13">
        <v>890</v>
      </c>
    </row>
    <row r="47" spans="1:2" x14ac:dyDescent="0.2">
      <c r="A47" s="12">
        <v>1215</v>
      </c>
      <c r="B47" s="13">
        <v>905</v>
      </c>
    </row>
    <row r="48" spans="1:2" x14ac:dyDescent="0.2">
      <c r="A48" s="12">
        <v>1235</v>
      </c>
      <c r="B48" s="13">
        <v>930</v>
      </c>
    </row>
    <row r="49" spans="1:2" x14ac:dyDescent="0.2">
      <c r="A49" s="12">
        <v>1255</v>
      </c>
      <c r="B49" s="13">
        <v>950</v>
      </c>
    </row>
    <row r="50" spans="1:2" x14ac:dyDescent="0.2">
      <c r="A50" s="12">
        <v>1275</v>
      </c>
      <c r="B50" s="13">
        <v>970</v>
      </c>
    </row>
    <row r="51" spans="1:2" x14ac:dyDescent="0.2">
      <c r="A51" s="12">
        <v>1295</v>
      </c>
      <c r="B51" s="13">
        <v>990</v>
      </c>
    </row>
    <row r="52" spans="1:2" x14ac:dyDescent="0.2">
      <c r="A52" s="12">
        <v>1315</v>
      </c>
      <c r="B52" s="13">
        <v>1005</v>
      </c>
    </row>
    <row r="53" spans="1:2" x14ac:dyDescent="0.2">
      <c r="A53" s="12">
        <v>1335</v>
      </c>
      <c r="B53" s="13">
        <v>1025</v>
      </c>
    </row>
    <row r="54" spans="1:2" x14ac:dyDescent="0.2">
      <c r="A54" s="12">
        <v>1355</v>
      </c>
      <c r="B54" s="13">
        <v>1035</v>
      </c>
    </row>
    <row r="55" spans="1:2" x14ac:dyDescent="0.2">
      <c r="A55" s="12">
        <v>1375</v>
      </c>
      <c r="B55" s="13">
        <v>1065</v>
      </c>
    </row>
    <row r="56" spans="1:2" x14ac:dyDescent="0.2">
      <c r="A56" s="12">
        <v>1395</v>
      </c>
      <c r="B56" s="13">
        <v>1085</v>
      </c>
    </row>
    <row r="57" spans="1:2" x14ac:dyDescent="0.2">
      <c r="A57" s="12">
        <v>1415</v>
      </c>
      <c r="B57" s="13">
        <v>1100</v>
      </c>
    </row>
    <row r="58" spans="1:2" x14ac:dyDescent="0.2">
      <c r="A58" s="12">
        <v>1435</v>
      </c>
      <c r="B58" s="13">
        <v>1125</v>
      </c>
    </row>
    <row r="59" spans="1:2" x14ac:dyDescent="0.2">
      <c r="A59" s="12">
        <v>1455</v>
      </c>
      <c r="B59" s="13">
        <v>1135</v>
      </c>
    </row>
    <row r="60" spans="1:2" x14ac:dyDescent="0.2">
      <c r="A60" s="12">
        <v>1475</v>
      </c>
      <c r="B60" s="13">
        <v>1165</v>
      </c>
    </row>
    <row r="61" spans="1:2" x14ac:dyDescent="0.2">
      <c r="A61" s="12">
        <v>1495</v>
      </c>
      <c r="B61" s="13">
        <v>1185</v>
      </c>
    </row>
    <row r="62" spans="1:2" x14ac:dyDescent="0.2">
      <c r="A62" s="12">
        <v>1515</v>
      </c>
      <c r="B62" s="13">
        <v>1200</v>
      </c>
    </row>
    <row r="63" spans="1:2" x14ac:dyDescent="0.2">
      <c r="A63" s="12">
        <v>1535</v>
      </c>
      <c r="B63" s="13">
        <v>1225</v>
      </c>
    </row>
    <row r="64" spans="1:2" x14ac:dyDescent="0.2">
      <c r="A64" s="12">
        <v>1555</v>
      </c>
      <c r="B64" s="13">
        <v>1235</v>
      </c>
    </row>
    <row r="65" spans="1:2" x14ac:dyDescent="0.2">
      <c r="A65" s="12">
        <v>1575</v>
      </c>
      <c r="B65" s="13">
        <v>1265</v>
      </c>
    </row>
    <row r="66" spans="1:2" x14ac:dyDescent="0.2">
      <c r="A66" s="12">
        <v>1595</v>
      </c>
      <c r="B66" s="13">
        <v>1285</v>
      </c>
    </row>
    <row r="67" spans="1:2" x14ac:dyDescent="0.2">
      <c r="A67" s="12">
        <v>1614.9999999999998</v>
      </c>
      <c r="B67" s="13">
        <v>1300</v>
      </c>
    </row>
    <row r="68" spans="1:2" x14ac:dyDescent="0.2">
      <c r="A68" s="12">
        <v>1635.0000000000002</v>
      </c>
      <c r="B68" s="13">
        <v>1325</v>
      </c>
    </row>
    <row r="69" spans="1:2" x14ac:dyDescent="0.2">
      <c r="A69" s="12">
        <v>1655</v>
      </c>
      <c r="B69" s="13">
        <v>1335</v>
      </c>
    </row>
    <row r="70" spans="1:2" x14ac:dyDescent="0.2">
      <c r="A70" s="12">
        <v>1675</v>
      </c>
      <c r="B70" s="13">
        <v>1365</v>
      </c>
    </row>
    <row r="71" spans="1:2" x14ac:dyDescent="0.2">
      <c r="A71" s="12">
        <v>1795</v>
      </c>
      <c r="B71" s="13">
        <v>1385</v>
      </c>
    </row>
    <row r="72" spans="1:2" x14ac:dyDescent="0.2">
      <c r="A72" s="12">
        <v>1714.9999999999998</v>
      </c>
      <c r="B72" s="13">
        <v>1400</v>
      </c>
    </row>
    <row r="73" spans="1:2" x14ac:dyDescent="0.2">
      <c r="A73" s="12">
        <v>1745</v>
      </c>
      <c r="B73" s="13">
        <v>1420</v>
      </c>
    </row>
    <row r="74" spans="1:2" x14ac:dyDescent="0.2">
      <c r="A74" s="12">
        <v>1755</v>
      </c>
      <c r="B74" s="13">
        <v>1430</v>
      </c>
    </row>
    <row r="75" spans="1:2" x14ac:dyDescent="0.2">
      <c r="A75" s="12">
        <v>1775</v>
      </c>
      <c r="B75" s="13">
        <v>1450</v>
      </c>
    </row>
    <row r="76" spans="1:2" x14ac:dyDescent="0.2">
      <c r="A76" s="12">
        <v>1795</v>
      </c>
      <c r="B76" s="13">
        <v>1470</v>
      </c>
    </row>
    <row r="77" spans="1:2" x14ac:dyDescent="0.2">
      <c r="A77" s="12">
        <v>1814.9999999999998</v>
      </c>
      <c r="B77" s="13">
        <v>1520</v>
      </c>
    </row>
    <row r="78" spans="1:2" x14ac:dyDescent="0.2">
      <c r="A78" s="12">
        <v>1835.0000000000002</v>
      </c>
      <c r="B78" s="13">
        <v>1540</v>
      </c>
    </row>
    <row r="79" spans="1:2" x14ac:dyDescent="0.2">
      <c r="A79" s="12">
        <v>1855</v>
      </c>
      <c r="B79" s="13">
        <v>1560</v>
      </c>
    </row>
    <row r="80" spans="1:2" x14ac:dyDescent="0.2">
      <c r="A80" s="12">
        <v>1875</v>
      </c>
      <c r="B80" s="13">
        <v>1570</v>
      </c>
    </row>
    <row r="81" spans="1:2" x14ac:dyDescent="0.2">
      <c r="A81" s="12">
        <v>1895</v>
      </c>
      <c r="B81" s="13">
        <v>1580</v>
      </c>
    </row>
    <row r="82" spans="1:2" x14ac:dyDescent="0.2">
      <c r="A82" s="12">
        <v>1914.9999999999998</v>
      </c>
      <c r="B82" s="13">
        <v>1600</v>
      </c>
    </row>
    <row r="83" spans="1:2" x14ac:dyDescent="0.2">
      <c r="A83" s="12">
        <v>1935.0000000000002</v>
      </c>
      <c r="B83" s="13">
        <v>1620</v>
      </c>
    </row>
    <row r="84" spans="1:2" x14ac:dyDescent="0.2">
      <c r="A84" s="12">
        <v>1955</v>
      </c>
      <c r="B84" s="13">
        <v>1650</v>
      </c>
    </row>
    <row r="85" spans="1:2" x14ac:dyDescent="0.2">
      <c r="A85" s="12">
        <v>1975</v>
      </c>
      <c r="B85" s="13">
        <v>1670</v>
      </c>
    </row>
    <row r="86" spans="1:2" x14ac:dyDescent="0.2">
      <c r="A86" s="12">
        <v>1995</v>
      </c>
      <c r="B86" s="13">
        <v>1690</v>
      </c>
    </row>
    <row r="87" spans="1:2" x14ac:dyDescent="0.2">
      <c r="A87" s="12">
        <v>2014.9999999999998</v>
      </c>
      <c r="B87" s="13">
        <v>1710</v>
      </c>
    </row>
    <row r="88" spans="1:2" x14ac:dyDescent="0.2">
      <c r="A88" s="12">
        <v>2035.0000000000002</v>
      </c>
      <c r="B88" s="13">
        <v>1730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10"/>
  <sheetViews>
    <sheetView zoomScale="79" workbookViewId="0">
      <selection activeCell="B6" sqref="B6"/>
    </sheetView>
  </sheetViews>
  <sheetFormatPr baseColWidth="10" defaultColWidth="8.83203125" defaultRowHeight="15" x14ac:dyDescent="0.2"/>
  <cols>
    <col min="2" max="2" width="9.6640625" style="1" customWidth="1"/>
    <col min="3" max="3" width="19.83203125" style="1" customWidth="1"/>
    <col min="4" max="4" width="21" style="1" customWidth="1"/>
    <col min="5" max="5" width="20" customWidth="1"/>
    <col min="12" max="12" width="19.33203125" customWidth="1"/>
    <col min="13" max="13" width="18.83203125" customWidth="1"/>
    <col min="14" max="14" width="18.1640625" customWidth="1"/>
    <col min="15" max="15" width="15.6640625" customWidth="1"/>
    <col min="16" max="16" width="15" customWidth="1"/>
    <col min="17" max="17" width="9" style="52"/>
    <col min="19" max="19" width="10.6640625" customWidth="1"/>
    <col min="20" max="20" width="12.6640625" customWidth="1"/>
    <col min="21" max="21" width="10" customWidth="1"/>
    <col min="22" max="22" width="13" customWidth="1"/>
    <col min="24" max="24" width="12.5" customWidth="1"/>
  </cols>
  <sheetData>
    <row r="1" spans="1:24" ht="21" x14ac:dyDescent="0.25">
      <c r="B1" s="53" t="s">
        <v>90</v>
      </c>
    </row>
    <row r="2" spans="1:24" ht="21" x14ac:dyDescent="0.25">
      <c r="B2" s="53" t="s">
        <v>91</v>
      </c>
    </row>
    <row r="3" spans="1:24" ht="21" x14ac:dyDescent="0.25">
      <c r="B3" s="53" t="s">
        <v>92</v>
      </c>
    </row>
    <row r="4" spans="1:24" ht="21" x14ac:dyDescent="0.25">
      <c r="B4" s="53" t="s">
        <v>93</v>
      </c>
    </row>
    <row r="5" spans="1:24" ht="21" x14ac:dyDescent="0.25">
      <c r="B5" s="53" t="s">
        <v>94</v>
      </c>
    </row>
    <row r="7" spans="1:24" ht="19" x14ac:dyDescent="0.25">
      <c r="B7" s="54" t="s">
        <v>95</v>
      </c>
      <c r="K7" s="54" t="s">
        <v>96</v>
      </c>
      <c r="S7" s="55" t="s">
        <v>97</v>
      </c>
      <c r="T7" s="56"/>
      <c r="U7" s="56"/>
    </row>
    <row r="8" spans="1:24" ht="48" x14ac:dyDescent="0.2">
      <c r="B8" s="57" t="s">
        <v>0</v>
      </c>
      <c r="C8" s="57" t="s">
        <v>98</v>
      </c>
      <c r="D8" s="57" t="s">
        <v>2</v>
      </c>
      <c r="E8" s="57" t="s">
        <v>3</v>
      </c>
      <c r="F8" s="58" t="s">
        <v>99</v>
      </c>
      <c r="G8" s="48"/>
      <c r="H8" s="48"/>
      <c r="I8" s="48"/>
      <c r="K8" s="57" t="s">
        <v>100</v>
      </c>
      <c r="L8" s="57" t="s">
        <v>101</v>
      </c>
      <c r="M8" s="57" t="s">
        <v>102</v>
      </c>
      <c r="N8" s="57" t="s">
        <v>103</v>
      </c>
      <c r="O8" s="57" t="s">
        <v>104</v>
      </c>
      <c r="P8" s="57" t="s">
        <v>105</v>
      </c>
      <c r="Q8" s="15"/>
      <c r="S8" s="59" t="s">
        <v>106</v>
      </c>
      <c r="T8" s="60" t="s">
        <v>107</v>
      </c>
      <c r="U8" s="59" t="s">
        <v>108</v>
      </c>
      <c r="V8" s="59" t="s">
        <v>109</v>
      </c>
      <c r="X8" s="61" t="s">
        <v>110</v>
      </c>
    </row>
    <row r="9" spans="1:24" x14ac:dyDescent="0.2">
      <c r="A9" s="48"/>
      <c r="B9" s="48">
        <v>4.0999999999999996</v>
      </c>
      <c r="C9" s="1">
        <v>315</v>
      </c>
      <c r="D9" s="1">
        <v>315</v>
      </c>
      <c r="E9">
        <f>Table6[[#This Row],[новая глубина (5-см интервал), см от льда]]+2.5</f>
        <v>317.5</v>
      </c>
      <c r="F9" s="62">
        <f>Table6[[#This Row],[новая глубина (среднее), см от льда]]-310</f>
        <v>7.5</v>
      </c>
      <c r="K9" s="63">
        <v>4.0999999999999996</v>
      </c>
      <c r="L9" s="1">
        <v>95</v>
      </c>
      <c r="M9" s="1">
        <v>5</v>
      </c>
      <c r="N9" s="1" t="s">
        <v>111</v>
      </c>
      <c r="O9" s="1">
        <v>315</v>
      </c>
      <c r="P9" s="64">
        <v>410</v>
      </c>
      <c r="S9" s="56">
        <v>315</v>
      </c>
      <c r="U9" s="56">
        <v>315</v>
      </c>
      <c r="V9" s="65">
        <f>U9-310</f>
        <v>5</v>
      </c>
    </row>
    <row r="10" spans="1:24" x14ac:dyDescent="0.2">
      <c r="A10" s="66"/>
      <c r="C10" s="1">
        <v>320</v>
      </c>
      <c r="D10" s="1">
        <v>320</v>
      </c>
      <c r="E10">
        <f>Table6[[#This Row],[новая глубина (5-см интервал), см от льда]]+2.5</f>
        <v>322.5</v>
      </c>
      <c r="F10" s="62">
        <f>Table6[[#This Row],[новая глубина (среднее), см от льда]]-310</f>
        <v>12.5</v>
      </c>
      <c r="K10" s="48">
        <v>5.0999999999999996</v>
      </c>
      <c r="L10" s="1">
        <v>100</v>
      </c>
      <c r="O10">
        <v>410</v>
      </c>
      <c r="P10" s="64">
        <v>510</v>
      </c>
      <c r="S10" s="56">
        <v>335</v>
      </c>
      <c r="U10" s="56">
        <v>335</v>
      </c>
      <c r="V10" s="65">
        <f t="shared" ref="V10:V73" si="0">U10-310</f>
        <v>25</v>
      </c>
      <c r="X10" s="56">
        <f>Table4[[#This Row],[новые, см от ДНА]]-V9</f>
        <v>20</v>
      </c>
    </row>
    <row r="11" spans="1:24" x14ac:dyDescent="0.2">
      <c r="A11" s="66"/>
      <c r="C11" s="1">
        <v>325</v>
      </c>
      <c r="D11" s="1">
        <v>325</v>
      </c>
      <c r="E11">
        <f>Table6[[#This Row],[новая глубина (5-см интервал), см от льда]]+2.5</f>
        <v>327.5</v>
      </c>
      <c r="F11" s="62">
        <f>Table6[[#This Row],[новая глубина (среднее), см от льда]]-310</f>
        <v>17.5</v>
      </c>
      <c r="K11" s="48">
        <v>6.1</v>
      </c>
      <c r="L11" s="1">
        <v>100</v>
      </c>
      <c r="O11">
        <v>510</v>
      </c>
      <c r="P11" s="64">
        <v>610</v>
      </c>
      <c r="S11" s="56">
        <v>355</v>
      </c>
      <c r="U11" s="56">
        <v>355</v>
      </c>
      <c r="V11" s="65">
        <f t="shared" si="0"/>
        <v>45</v>
      </c>
      <c r="X11" s="56">
        <f>Table4[[#This Row],[новые, см от ДНА]]-V10</f>
        <v>20</v>
      </c>
    </row>
    <row r="12" spans="1:24" x14ac:dyDescent="0.2">
      <c r="A12" s="66"/>
      <c r="C12" s="1">
        <v>330</v>
      </c>
      <c r="D12" s="1">
        <v>330</v>
      </c>
      <c r="E12">
        <f>Table6[[#This Row],[новая глубина (5-см интервал), см от льда]]+2.5</f>
        <v>332.5</v>
      </c>
      <c r="F12" s="62">
        <f>Table6[[#This Row],[новая глубина (среднее), см от льда]]-310</f>
        <v>22.5</v>
      </c>
      <c r="K12" s="48">
        <v>7.1</v>
      </c>
      <c r="L12" s="1">
        <v>100</v>
      </c>
      <c r="O12">
        <v>610</v>
      </c>
      <c r="P12" s="64">
        <v>710</v>
      </c>
      <c r="S12" s="56">
        <v>375</v>
      </c>
      <c r="U12" s="56">
        <v>375</v>
      </c>
      <c r="V12" s="65">
        <f t="shared" si="0"/>
        <v>65</v>
      </c>
      <c r="X12" s="56">
        <f>Table4[[#This Row],[новые, см от ДНА]]-V11</f>
        <v>20</v>
      </c>
    </row>
    <row r="13" spans="1:24" x14ac:dyDescent="0.2">
      <c r="A13" s="1"/>
      <c r="C13" s="1">
        <v>335</v>
      </c>
      <c r="D13" s="1">
        <v>335</v>
      </c>
      <c r="E13">
        <f>Table6[[#This Row],[новая глубина (5-см интервал), см от льда]]+2.5</f>
        <v>337.5</v>
      </c>
      <c r="F13" s="62">
        <f>Table6[[#This Row],[новая глубина (среднее), см от льда]]-310</f>
        <v>27.5</v>
      </c>
      <c r="K13" s="48">
        <v>8.1</v>
      </c>
      <c r="L13" s="1">
        <v>95</v>
      </c>
      <c r="M13" s="1">
        <v>5</v>
      </c>
      <c r="N13" s="1" t="s">
        <v>112</v>
      </c>
      <c r="O13">
        <v>710</v>
      </c>
      <c r="P13" s="64">
        <v>805</v>
      </c>
      <c r="S13" s="56">
        <v>395</v>
      </c>
      <c r="U13" s="56">
        <v>395</v>
      </c>
      <c r="V13" s="65">
        <f t="shared" si="0"/>
        <v>85</v>
      </c>
      <c r="X13" s="56">
        <f>Table4[[#This Row],[новые, см от ДНА]]-V12</f>
        <v>20</v>
      </c>
    </row>
    <row r="14" spans="1:24" x14ac:dyDescent="0.2">
      <c r="A14" s="1"/>
      <c r="C14" s="1">
        <v>340</v>
      </c>
      <c r="D14" s="1">
        <v>340</v>
      </c>
      <c r="E14">
        <f>Table6[[#This Row],[новая глубина (5-см интервал), см от льда]]+2.5</f>
        <v>342.5</v>
      </c>
      <c r="F14" s="62">
        <f>Table6[[#This Row],[новая глубина (среднее), см от льда]]-310</f>
        <v>32.5</v>
      </c>
      <c r="K14" s="48">
        <v>9.1</v>
      </c>
      <c r="L14" s="1">
        <v>95</v>
      </c>
      <c r="M14" s="1">
        <v>5</v>
      </c>
      <c r="N14" s="1" t="s">
        <v>112</v>
      </c>
      <c r="O14">
        <v>810</v>
      </c>
      <c r="P14" s="64">
        <v>905</v>
      </c>
      <c r="S14" s="56">
        <v>415.00000000000006</v>
      </c>
      <c r="U14" s="56">
        <v>415.00000000000006</v>
      </c>
      <c r="V14" s="65">
        <f t="shared" si="0"/>
        <v>105.00000000000006</v>
      </c>
      <c r="X14" s="56">
        <f>Table4[[#This Row],[новые, см от ДНА]]-V13</f>
        <v>20.000000000000057</v>
      </c>
    </row>
    <row r="15" spans="1:24" x14ac:dyDescent="0.2">
      <c r="A15" s="1"/>
      <c r="C15" s="1">
        <v>345</v>
      </c>
      <c r="D15" s="1">
        <v>345</v>
      </c>
      <c r="E15">
        <f>Table6[[#This Row],[новая глубина (5-см интервал), см от льда]]+2.5</f>
        <v>347.5</v>
      </c>
      <c r="F15" s="62">
        <f>Table6[[#This Row],[новая глубина (среднее), см от льда]]-310</f>
        <v>37.5</v>
      </c>
      <c r="K15" s="48">
        <v>10.1</v>
      </c>
      <c r="L15" s="1">
        <v>95</v>
      </c>
      <c r="M15" s="1">
        <v>5</v>
      </c>
      <c r="N15" s="1" t="s">
        <v>112</v>
      </c>
      <c r="O15">
        <v>910</v>
      </c>
      <c r="P15" s="64">
        <v>1005</v>
      </c>
      <c r="S15" s="56">
        <v>434.99999999999994</v>
      </c>
      <c r="U15" s="56">
        <v>434.99999999999994</v>
      </c>
      <c r="V15" s="65">
        <f t="shared" si="0"/>
        <v>124.99999999999994</v>
      </c>
      <c r="X15" s="56">
        <f>Table4[[#This Row],[новые, см от ДНА]]-V14</f>
        <v>19.999999999999886</v>
      </c>
    </row>
    <row r="16" spans="1:24" x14ac:dyDescent="0.2">
      <c r="A16" s="1"/>
      <c r="C16" s="1">
        <v>350</v>
      </c>
      <c r="D16" s="1">
        <v>350</v>
      </c>
      <c r="E16">
        <f>Table6[[#This Row],[новая глубина (5-см интервал), см от льда]]+2.5</f>
        <v>352.5</v>
      </c>
      <c r="F16" s="62">
        <f>Table6[[#This Row],[новая глубина (среднее), см от льда]]-310</f>
        <v>42.5</v>
      </c>
      <c r="K16" s="48">
        <v>11.1</v>
      </c>
      <c r="L16" s="1">
        <v>85</v>
      </c>
      <c r="M16" s="1">
        <v>5</v>
      </c>
      <c r="N16" s="1" t="s">
        <v>112</v>
      </c>
      <c r="O16">
        <v>1010</v>
      </c>
      <c r="P16" s="64">
        <v>1105</v>
      </c>
      <c r="S16" s="56">
        <v>455</v>
      </c>
      <c r="U16" s="56">
        <v>455</v>
      </c>
      <c r="V16" s="65">
        <f t="shared" si="0"/>
        <v>145</v>
      </c>
      <c r="X16" s="56">
        <f>Table4[[#This Row],[новые, см от ДНА]]-V15</f>
        <v>20.000000000000057</v>
      </c>
    </row>
    <row r="17" spans="1:24" x14ac:dyDescent="0.2">
      <c r="A17" s="1"/>
      <c r="C17" s="1">
        <v>355</v>
      </c>
      <c r="D17" s="1">
        <v>355</v>
      </c>
      <c r="E17">
        <f>Table6[[#This Row],[новая глубина (5-см интервал), см от льда]]+2.5</f>
        <v>357.5</v>
      </c>
      <c r="F17" s="62">
        <f>Table6[[#This Row],[новая глубина (среднее), см от льда]]-310</f>
        <v>47.5</v>
      </c>
      <c r="K17" s="48">
        <v>12.1</v>
      </c>
      <c r="L17" s="1">
        <v>85</v>
      </c>
      <c r="M17" s="1">
        <v>15</v>
      </c>
      <c r="N17" s="1" t="s">
        <v>112</v>
      </c>
      <c r="O17">
        <v>1110</v>
      </c>
      <c r="P17" s="64">
        <v>1195</v>
      </c>
      <c r="S17" s="56">
        <v>475</v>
      </c>
      <c r="U17" s="56">
        <v>475</v>
      </c>
      <c r="V17" s="65">
        <f t="shared" si="0"/>
        <v>165</v>
      </c>
      <c r="X17" s="56">
        <f>Table4[[#This Row],[новые, см от ДНА]]-V16</f>
        <v>20</v>
      </c>
    </row>
    <row r="18" spans="1:24" x14ac:dyDescent="0.2">
      <c r="A18" s="1"/>
      <c r="C18" s="1">
        <v>360</v>
      </c>
      <c r="D18" s="1">
        <v>360</v>
      </c>
      <c r="E18">
        <f>Table6[[#This Row],[новая глубина (5-см интервал), см от льда]]+2.5</f>
        <v>362.5</v>
      </c>
      <c r="F18" s="62">
        <f>Table6[[#This Row],[новая глубина (среднее), см от льда]]-310</f>
        <v>52.5</v>
      </c>
      <c r="K18" s="48">
        <v>13.1</v>
      </c>
      <c r="L18" s="1">
        <v>85</v>
      </c>
      <c r="M18" s="1">
        <v>15</v>
      </c>
      <c r="N18" s="1" t="s">
        <v>112</v>
      </c>
      <c r="O18">
        <v>1210</v>
      </c>
      <c r="P18" s="64">
        <v>1295</v>
      </c>
      <c r="S18" s="56">
        <v>495</v>
      </c>
      <c r="U18" s="56">
        <v>495</v>
      </c>
      <c r="V18" s="65">
        <f t="shared" si="0"/>
        <v>185</v>
      </c>
      <c r="X18" s="56">
        <f>Table4[[#This Row],[новые, см от ДНА]]-V17</f>
        <v>20</v>
      </c>
    </row>
    <row r="19" spans="1:24" x14ac:dyDescent="0.2">
      <c r="A19" s="1"/>
      <c r="C19" s="1">
        <v>365</v>
      </c>
      <c r="D19" s="1">
        <v>365</v>
      </c>
      <c r="E19">
        <f>Table6[[#This Row],[новая глубина (5-см интервал), см от льда]]+2.5</f>
        <v>367.5</v>
      </c>
      <c r="F19" s="62">
        <f>Table6[[#This Row],[новая глубина (среднее), см от льда]]-310</f>
        <v>57.5</v>
      </c>
      <c r="K19" s="48">
        <v>14.1</v>
      </c>
      <c r="L19" s="1">
        <v>80</v>
      </c>
      <c r="M19" s="1">
        <v>20</v>
      </c>
      <c r="N19" s="1" t="s">
        <v>112</v>
      </c>
      <c r="O19">
        <v>1310</v>
      </c>
      <c r="P19" s="64">
        <v>1390</v>
      </c>
      <c r="S19" s="56">
        <v>515</v>
      </c>
      <c r="U19" s="56">
        <v>515</v>
      </c>
      <c r="V19" s="65">
        <f t="shared" si="0"/>
        <v>205</v>
      </c>
      <c r="X19" s="56">
        <f>Table4[[#This Row],[новые, см от ДНА]]-V18</f>
        <v>20</v>
      </c>
    </row>
    <row r="20" spans="1:24" x14ac:dyDescent="0.2">
      <c r="A20" s="1"/>
      <c r="C20" s="1">
        <v>370</v>
      </c>
      <c r="D20" s="1">
        <v>370</v>
      </c>
      <c r="E20">
        <f>Table6[[#This Row],[новая глубина (5-см интервал), см от льда]]+2.5</f>
        <v>372.5</v>
      </c>
      <c r="F20" s="62">
        <f>Table6[[#This Row],[новая глубина (среднее), см от льда]]-310</f>
        <v>62.5</v>
      </c>
      <c r="K20" s="48">
        <v>15.1</v>
      </c>
      <c r="L20" s="1">
        <v>80</v>
      </c>
      <c r="M20" s="1">
        <v>20</v>
      </c>
      <c r="N20" s="1" t="s">
        <v>112</v>
      </c>
      <c r="O20">
        <v>1410</v>
      </c>
      <c r="P20" s="64">
        <v>1490</v>
      </c>
      <c r="S20" s="56">
        <v>535</v>
      </c>
      <c r="U20" s="56">
        <v>535</v>
      </c>
      <c r="V20" s="65">
        <f t="shared" si="0"/>
        <v>225</v>
      </c>
      <c r="X20" s="56">
        <f>Table4[[#This Row],[новые, см от ДНА]]-V19</f>
        <v>20</v>
      </c>
    </row>
    <row r="21" spans="1:24" x14ac:dyDescent="0.2">
      <c r="A21" s="1"/>
      <c r="C21" s="1">
        <v>375</v>
      </c>
      <c r="D21" s="1">
        <v>375</v>
      </c>
      <c r="E21">
        <f>Table6[[#This Row],[новая глубина (5-см интервал), см от льда]]+2.5</f>
        <v>377.5</v>
      </c>
      <c r="F21" s="62">
        <f>Table6[[#This Row],[новая глубина (среднее), см от льда]]-310</f>
        <v>67.5</v>
      </c>
      <c r="K21" s="48">
        <v>16.100000000000001</v>
      </c>
      <c r="L21" s="1">
        <v>80</v>
      </c>
      <c r="M21" s="1">
        <v>20</v>
      </c>
      <c r="N21" s="1" t="s">
        <v>112</v>
      </c>
      <c r="O21">
        <v>1510</v>
      </c>
      <c r="P21" s="64">
        <v>1590</v>
      </c>
      <c r="Q21" s="67"/>
      <c r="S21" s="56">
        <v>555</v>
      </c>
      <c r="U21" s="56">
        <v>555</v>
      </c>
      <c r="V21" s="65">
        <f t="shared" si="0"/>
        <v>245</v>
      </c>
      <c r="X21" s="56">
        <f>Table4[[#This Row],[новые, см от ДНА]]-V20</f>
        <v>20</v>
      </c>
    </row>
    <row r="22" spans="1:24" x14ac:dyDescent="0.2">
      <c r="A22" s="1"/>
      <c r="C22" s="1">
        <v>380</v>
      </c>
      <c r="D22" s="1">
        <v>380</v>
      </c>
      <c r="E22">
        <f>Table6[[#This Row],[новая глубина (5-см интервал), см от льда]]+2.5</f>
        <v>382.5</v>
      </c>
      <c r="F22" s="62">
        <f>Table6[[#This Row],[новая глубина (среднее), см от льда]]-310</f>
        <v>72.5</v>
      </c>
      <c r="K22" s="48">
        <v>17.100000000000001</v>
      </c>
      <c r="L22" s="1">
        <v>80</v>
      </c>
      <c r="M22" s="1">
        <v>20</v>
      </c>
      <c r="N22" s="1" t="s">
        <v>112</v>
      </c>
      <c r="O22">
        <v>1610</v>
      </c>
      <c r="P22" s="64">
        <v>1690</v>
      </c>
      <c r="Q22" s="67"/>
      <c r="S22" s="56">
        <v>575</v>
      </c>
      <c r="U22" s="56">
        <v>575</v>
      </c>
      <c r="V22" s="65">
        <f t="shared" si="0"/>
        <v>265</v>
      </c>
      <c r="X22" s="56">
        <f>Table4[[#This Row],[новые, см от ДНА]]-V21</f>
        <v>20</v>
      </c>
    </row>
    <row r="23" spans="1:24" x14ac:dyDescent="0.2">
      <c r="A23" s="1"/>
      <c r="C23" s="1">
        <v>385</v>
      </c>
      <c r="D23" s="1">
        <v>385</v>
      </c>
      <c r="E23">
        <f>Table6[[#This Row],[новая глубина (5-см интервал), см от льда]]+2.5</f>
        <v>387.5</v>
      </c>
      <c r="F23" s="62">
        <f>Table6[[#This Row],[новая глубина (среднее), см от льда]]-310</f>
        <v>77.5</v>
      </c>
      <c r="K23" s="48">
        <v>18.100000000000001</v>
      </c>
      <c r="L23" s="1">
        <v>65</v>
      </c>
      <c r="M23" s="1">
        <v>35</v>
      </c>
      <c r="N23" s="1" t="s">
        <v>112</v>
      </c>
      <c r="O23">
        <v>1710</v>
      </c>
      <c r="P23" s="64">
        <v>1775</v>
      </c>
      <c r="Q23" s="67"/>
      <c r="S23" s="56">
        <v>595</v>
      </c>
      <c r="U23" s="56">
        <v>595</v>
      </c>
      <c r="V23" s="65">
        <f t="shared" si="0"/>
        <v>285</v>
      </c>
      <c r="X23" s="56">
        <f>Table4[[#This Row],[новые, см от ДНА]]-V22</f>
        <v>20</v>
      </c>
    </row>
    <row r="24" spans="1:24" x14ac:dyDescent="0.2">
      <c r="A24" s="1"/>
      <c r="C24" s="1">
        <v>390</v>
      </c>
      <c r="D24" s="1">
        <v>390</v>
      </c>
      <c r="E24">
        <f>Table6[[#This Row],[новая глубина (5-см интервал), см от льда]]+2.5</f>
        <v>392.5</v>
      </c>
      <c r="F24" s="62">
        <f>Table6[[#This Row],[новая глубина (среднее), см от льда]]-310</f>
        <v>82.5</v>
      </c>
      <c r="K24" s="48">
        <v>18.600000000000001</v>
      </c>
      <c r="L24" s="1">
        <v>45</v>
      </c>
      <c r="M24" s="1">
        <v>5</v>
      </c>
      <c r="N24" s="1" t="s">
        <v>112</v>
      </c>
      <c r="O24">
        <v>1810</v>
      </c>
      <c r="P24" s="64">
        <v>1855</v>
      </c>
      <c r="Q24" s="67"/>
      <c r="S24" s="56">
        <v>615</v>
      </c>
      <c r="U24" s="56">
        <v>615</v>
      </c>
      <c r="V24" s="65">
        <f t="shared" si="0"/>
        <v>305</v>
      </c>
      <c r="X24" s="56">
        <f>Table4[[#This Row],[новые, см от ДНА]]-V23</f>
        <v>20</v>
      </c>
    </row>
    <row r="25" spans="1:24" x14ac:dyDescent="0.2">
      <c r="A25" s="1"/>
      <c r="C25" s="1">
        <v>395</v>
      </c>
      <c r="D25" s="1">
        <v>395</v>
      </c>
      <c r="E25">
        <f>Table6[[#This Row],[новая глубина (5-см интервал), см от льда]]+2.5</f>
        <v>397.5</v>
      </c>
      <c r="F25" s="62">
        <f>Table6[[#This Row],[новая глубина (среднее), см от льда]]-310</f>
        <v>87.5</v>
      </c>
      <c r="K25" s="48">
        <v>19.399999999999999</v>
      </c>
      <c r="L25" s="1">
        <v>65</v>
      </c>
      <c r="M25" s="1">
        <v>25</v>
      </c>
      <c r="N25" s="1" t="s">
        <v>112</v>
      </c>
      <c r="O25">
        <v>1860</v>
      </c>
      <c r="P25" s="64">
        <v>1915</v>
      </c>
      <c r="Q25" s="67"/>
      <c r="S25" s="56">
        <v>635</v>
      </c>
      <c r="U25" s="56">
        <v>635</v>
      </c>
      <c r="V25" s="65">
        <f t="shared" si="0"/>
        <v>325</v>
      </c>
      <c r="X25" s="56">
        <f>Table4[[#This Row],[новые, см от ДНА]]-V24</f>
        <v>20</v>
      </c>
    </row>
    <row r="26" spans="1:24" x14ac:dyDescent="0.2">
      <c r="A26" s="1"/>
      <c r="C26" s="1">
        <v>400</v>
      </c>
      <c r="D26" s="1">
        <v>400</v>
      </c>
      <c r="E26">
        <f>Table6[[#This Row],[новая глубина (5-см интервал), см от льда]]+2.5</f>
        <v>402.5</v>
      </c>
      <c r="F26" s="62">
        <f>Table6[[#This Row],[новая глубина (среднее), см от льда]]-310</f>
        <v>92.5</v>
      </c>
      <c r="K26" s="48">
        <v>20.399999999999999</v>
      </c>
      <c r="L26" s="1">
        <v>85</v>
      </c>
      <c r="M26" s="1">
        <v>15</v>
      </c>
      <c r="N26" s="1" t="s">
        <v>112</v>
      </c>
      <c r="O26">
        <v>1940</v>
      </c>
      <c r="P26" s="64">
        <v>2025</v>
      </c>
      <c r="Q26" s="67"/>
      <c r="S26" s="56">
        <v>655</v>
      </c>
      <c r="U26" s="56">
        <v>655</v>
      </c>
      <c r="V26" s="65">
        <f t="shared" si="0"/>
        <v>345</v>
      </c>
      <c r="X26" s="56">
        <f>Table4[[#This Row],[новые, см от ДНА]]-V25</f>
        <v>20</v>
      </c>
    </row>
    <row r="27" spans="1:24" x14ac:dyDescent="0.2">
      <c r="A27" s="1"/>
      <c r="C27" s="1">
        <v>405</v>
      </c>
      <c r="D27" s="1">
        <v>405</v>
      </c>
      <c r="E27">
        <f>Table6[[#This Row],[новая глубина (5-см интервал), см от льда]]+2.5</f>
        <v>407.5</v>
      </c>
      <c r="F27" s="62">
        <f>Table6[[#This Row],[новая глубина (среднее), см от льда]]-310</f>
        <v>97.5</v>
      </c>
      <c r="S27" s="56">
        <v>675</v>
      </c>
      <c r="U27" s="56">
        <v>675</v>
      </c>
      <c r="V27" s="65">
        <f t="shared" si="0"/>
        <v>365</v>
      </c>
      <c r="X27" s="56">
        <f>Table4[[#This Row],[новые, см от ДНА]]-V26</f>
        <v>20</v>
      </c>
    </row>
    <row r="28" spans="1:24" ht="19" x14ac:dyDescent="0.25">
      <c r="A28" s="1"/>
      <c r="B28" s="68">
        <v>5.0999999999999996</v>
      </c>
      <c r="C28" s="69">
        <v>410</v>
      </c>
      <c r="D28" s="69">
        <v>410</v>
      </c>
      <c r="E28">
        <f>Table6[[#This Row],[новая глубина (5-см интервал), см от льда]]+2.5</f>
        <v>412.5</v>
      </c>
      <c r="F28" s="62">
        <f>Table6[[#This Row],[новая глубина (среднее), см от льда]]-310</f>
        <v>102.5</v>
      </c>
      <c r="K28" s="54" t="s">
        <v>113</v>
      </c>
      <c r="R28" s="1"/>
      <c r="S28" s="56">
        <v>695</v>
      </c>
      <c r="U28" s="56">
        <v>695</v>
      </c>
      <c r="V28" s="65">
        <f t="shared" si="0"/>
        <v>385</v>
      </c>
      <c r="X28" s="56">
        <f>Table4[[#This Row],[новые, см от ДНА]]-V27</f>
        <v>20</v>
      </c>
    </row>
    <row r="29" spans="1:24" ht="32" x14ac:dyDescent="0.2">
      <c r="A29" s="1"/>
      <c r="B29" s="48"/>
      <c r="C29" s="1">
        <v>415</v>
      </c>
      <c r="D29" s="1">
        <v>415</v>
      </c>
      <c r="E29">
        <f>Table6[[#This Row],[новая глубина (5-см интервал), см от льда]]+2.5</f>
        <v>417.5</v>
      </c>
      <c r="F29" s="62">
        <f>Table6[[#This Row],[новая глубина (среднее), см от льда]]-310</f>
        <v>107.5</v>
      </c>
      <c r="H29" s="70" t="s">
        <v>114</v>
      </c>
      <c r="I29" s="70" t="s">
        <v>115</v>
      </c>
      <c r="K29" s="48" t="s">
        <v>60</v>
      </c>
      <c r="L29" s="48" t="s">
        <v>106</v>
      </c>
      <c r="M29" s="48" t="s">
        <v>108</v>
      </c>
      <c r="N29" s="48" t="s">
        <v>109</v>
      </c>
      <c r="P29" s="48"/>
      <c r="S29" s="56">
        <v>715</v>
      </c>
      <c r="U29" s="56">
        <v>710</v>
      </c>
      <c r="V29" s="65">
        <f t="shared" si="0"/>
        <v>400</v>
      </c>
      <c r="X29" s="56">
        <f>Table4[[#This Row],[новые, см от ДНА]]-V28</f>
        <v>15</v>
      </c>
    </row>
    <row r="30" spans="1:24" ht="16" x14ac:dyDescent="0.2">
      <c r="A30" s="1"/>
      <c r="C30" s="1">
        <v>420</v>
      </c>
      <c r="D30" s="1">
        <v>420</v>
      </c>
      <c r="E30">
        <f>Table6[[#This Row],[новая глубина (5-см интервал), см от льда]]+2.5</f>
        <v>422.5</v>
      </c>
      <c r="F30" s="62">
        <f>Table6[[#This Row],[новая глубина (среднее), см от льда]]-310</f>
        <v>112.5</v>
      </c>
      <c r="H30" s="71" t="s">
        <v>62</v>
      </c>
      <c r="I30" s="72" t="s">
        <v>116</v>
      </c>
      <c r="K30" t="s">
        <v>62</v>
      </c>
      <c r="L30">
        <v>400</v>
      </c>
      <c r="M30">
        <v>400</v>
      </c>
      <c r="N30" s="73">
        <f t="shared" ref="N30:N54" si="1">M30-310</f>
        <v>90</v>
      </c>
      <c r="S30" s="56">
        <v>735</v>
      </c>
      <c r="U30" s="56">
        <v>730</v>
      </c>
      <c r="V30" s="65">
        <f t="shared" si="0"/>
        <v>420</v>
      </c>
      <c r="X30" s="56">
        <f>Table4[[#This Row],[новые, см от ДНА]]-V29</f>
        <v>20</v>
      </c>
    </row>
    <row r="31" spans="1:24" ht="16" x14ac:dyDescent="0.2">
      <c r="A31" s="1"/>
      <c r="C31" s="1">
        <v>425</v>
      </c>
      <c r="D31" s="1">
        <v>425</v>
      </c>
      <c r="E31">
        <f>Table6[[#This Row],[новая глубина (5-см интервал), см от льда]]+2.5</f>
        <v>427.5</v>
      </c>
      <c r="F31" s="62">
        <f>Table6[[#This Row],[новая глубина (среднее), см от льда]]-310</f>
        <v>117.5</v>
      </c>
      <c r="H31" s="70" t="s">
        <v>63</v>
      </c>
      <c r="I31" s="72" t="s">
        <v>117</v>
      </c>
      <c r="K31" t="s">
        <v>63</v>
      </c>
      <c r="L31">
        <v>450</v>
      </c>
      <c r="M31">
        <v>450</v>
      </c>
      <c r="N31" s="73">
        <f t="shared" si="1"/>
        <v>140</v>
      </c>
      <c r="S31" s="56">
        <v>755</v>
      </c>
      <c r="U31" s="56">
        <v>750</v>
      </c>
      <c r="V31" s="65">
        <f t="shared" si="0"/>
        <v>440</v>
      </c>
      <c r="X31" s="56">
        <f>Table4[[#This Row],[новые, см от ДНА]]-V30</f>
        <v>20</v>
      </c>
    </row>
    <row r="32" spans="1:24" ht="16" x14ac:dyDescent="0.2">
      <c r="A32" s="1"/>
      <c r="C32" s="1">
        <v>430</v>
      </c>
      <c r="D32" s="1">
        <v>430</v>
      </c>
      <c r="E32">
        <f>Table6[[#This Row],[новая глубина (5-см интервал), см от льда]]+2.5</f>
        <v>432.5</v>
      </c>
      <c r="F32" s="62">
        <f>Table6[[#This Row],[новая глубина (среднее), см от льда]]-310</f>
        <v>122.5</v>
      </c>
      <c r="H32" s="71" t="s">
        <v>64</v>
      </c>
      <c r="I32" s="72" t="s">
        <v>118</v>
      </c>
      <c r="K32" t="s">
        <v>64</v>
      </c>
      <c r="L32">
        <v>540</v>
      </c>
      <c r="M32">
        <v>540</v>
      </c>
      <c r="N32" s="73">
        <f t="shared" si="1"/>
        <v>230</v>
      </c>
      <c r="S32" s="56">
        <v>775</v>
      </c>
      <c r="U32" s="56">
        <v>770</v>
      </c>
      <c r="V32" s="65">
        <f t="shared" si="0"/>
        <v>460</v>
      </c>
      <c r="X32" s="56">
        <f>Table4[[#This Row],[новые, см от ДНА]]-V31</f>
        <v>20</v>
      </c>
    </row>
    <row r="33" spans="1:24" ht="16" x14ac:dyDescent="0.2">
      <c r="A33" s="1"/>
      <c r="C33" s="1">
        <v>435</v>
      </c>
      <c r="D33" s="1">
        <v>435</v>
      </c>
      <c r="E33">
        <f>Table6[[#This Row],[новая глубина (5-см интервал), см от льда]]+2.5</f>
        <v>437.5</v>
      </c>
      <c r="F33" s="62">
        <f>Table6[[#This Row],[новая глубина (среднее), см от льда]]-310</f>
        <v>127.5</v>
      </c>
      <c r="H33" s="70" t="s">
        <v>65</v>
      </c>
      <c r="I33" s="72" t="s">
        <v>119</v>
      </c>
      <c r="K33" t="s">
        <v>65</v>
      </c>
      <c r="L33">
        <v>640</v>
      </c>
      <c r="M33">
        <v>640</v>
      </c>
      <c r="N33" s="73">
        <f t="shared" si="1"/>
        <v>330</v>
      </c>
      <c r="S33" s="56">
        <v>795</v>
      </c>
      <c r="U33" s="56">
        <v>790</v>
      </c>
      <c r="V33" s="65">
        <f t="shared" si="0"/>
        <v>480</v>
      </c>
      <c r="X33" s="56">
        <f>Table4[[#This Row],[новые, см от ДНА]]-V32</f>
        <v>20</v>
      </c>
    </row>
    <row r="34" spans="1:24" ht="16" x14ac:dyDescent="0.2">
      <c r="A34" s="1"/>
      <c r="C34" s="1">
        <v>440</v>
      </c>
      <c r="D34" s="1">
        <v>440</v>
      </c>
      <c r="E34">
        <f>Table6[[#This Row],[новая глубина (5-см интервал), см от льда]]+2.5</f>
        <v>442.5</v>
      </c>
      <c r="F34" s="62">
        <f>Table6[[#This Row],[новая глубина (среднее), см от льда]]-310</f>
        <v>132.5</v>
      </c>
      <c r="H34" s="71" t="s">
        <v>66</v>
      </c>
      <c r="I34" s="72" t="s">
        <v>120</v>
      </c>
      <c r="K34" t="s">
        <v>66</v>
      </c>
      <c r="L34">
        <v>800</v>
      </c>
      <c r="M34">
        <v>795</v>
      </c>
      <c r="N34" s="73">
        <f t="shared" si="1"/>
        <v>485</v>
      </c>
      <c r="S34" s="56">
        <v>819.99999999999989</v>
      </c>
      <c r="U34" s="56">
        <v>815</v>
      </c>
      <c r="V34" s="65">
        <f t="shared" si="0"/>
        <v>505</v>
      </c>
      <c r="X34" s="56">
        <f>Table4[[#This Row],[новые, см от ДНА]]-V33</f>
        <v>25</v>
      </c>
    </row>
    <row r="35" spans="1:24" ht="16" x14ac:dyDescent="0.2">
      <c r="A35" s="1"/>
      <c r="C35" s="1">
        <v>445</v>
      </c>
      <c r="D35" s="1">
        <v>445</v>
      </c>
      <c r="E35">
        <f>Table6[[#This Row],[новая глубина (5-см интервал), см от льда]]+2.5</f>
        <v>447.5</v>
      </c>
      <c r="F35" s="62">
        <f>Table6[[#This Row],[новая глубина (среднее), см от льда]]-310</f>
        <v>137.5</v>
      </c>
      <c r="H35" s="70" t="s">
        <v>67</v>
      </c>
      <c r="I35" s="72" t="s">
        <v>121</v>
      </c>
      <c r="K35" t="s">
        <v>67</v>
      </c>
      <c r="L35">
        <v>940</v>
      </c>
      <c r="M35">
        <v>935</v>
      </c>
      <c r="N35" s="73">
        <f t="shared" si="1"/>
        <v>625</v>
      </c>
      <c r="S35" s="56">
        <v>835</v>
      </c>
      <c r="U35" s="56">
        <v>830</v>
      </c>
      <c r="V35" s="65">
        <f t="shared" si="0"/>
        <v>520</v>
      </c>
      <c r="X35" s="56">
        <f>Table4[[#This Row],[новые, см от ДНА]]-V34</f>
        <v>15</v>
      </c>
    </row>
    <row r="36" spans="1:24" x14ac:dyDescent="0.2">
      <c r="A36" s="1"/>
      <c r="C36" s="1">
        <v>450</v>
      </c>
      <c r="D36" s="1">
        <v>450</v>
      </c>
      <c r="E36">
        <f>Table6[[#This Row],[новая глубина (5-см интервал), см от льда]]+2.5</f>
        <v>452.5</v>
      </c>
      <c r="F36" s="62">
        <f>Table6[[#This Row],[новая глубина (среднее), см от льда]]-310</f>
        <v>142.5</v>
      </c>
      <c r="K36">
        <v>10639</v>
      </c>
      <c r="L36">
        <v>1030</v>
      </c>
      <c r="M36">
        <v>1015</v>
      </c>
      <c r="N36" s="73">
        <f t="shared" si="1"/>
        <v>705</v>
      </c>
      <c r="S36" s="56">
        <v>855.00000000000011</v>
      </c>
      <c r="U36" s="56">
        <v>850</v>
      </c>
      <c r="V36" s="65">
        <f t="shared" si="0"/>
        <v>540</v>
      </c>
      <c r="X36" s="56">
        <f>Table4[[#This Row],[новые, см от ДНА]]-V35</f>
        <v>20</v>
      </c>
    </row>
    <row r="37" spans="1:24" x14ac:dyDescent="0.2">
      <c r="A37" s="1"/>
      <c r="C37" s="1">
        <v>455</v>
      </c>
      <c r="D37" s="1">
        <v>455</v>
      </c>
      <c r="E37">
        <f>Table6[[#This Row],[новая глубина (5-см интервал), см от льда]]+2.5</f>
        <v>457.5</v>
      </c>
      <c r="F37" s="62">
        <f>Table6[[#This Row],[новая глубина (среднее), см от льда]]-310</f>
        <v>147.5</v>
      </c>
      <c r="K37">
        <v>10640</v>
      </c>
      <c r="L37">
        <v>1190</v>
      </c>
      <c r="M37">
        <v>1175</v>
      </c>
      <c r="N37" s="73">
        <f t="shared" si="1"/>
        <v>865</v>
      </c>
      <c r="S37" s="56">
        <v>875</v>
      </c>
      <c r="U37" s="56">
        <v>870</v>
      </c>
      <c r="V37" s="65">
        <f t="shared" si="0"/>
        <v>560</v>
      </c>
      <c r="X37" s="56">
        <f>Table4[[#This Row],[новые, см от ДНА]]-V36</f>
        <v>20</v>
      </c>
    </row>
    <row r="38" spans="1:24" x14ac:dyDescent="0.2">
      <c r="A38" s="1"/>
      <c r="C38" s="1">
        <v>460</v>
      </c>
      <c r="D38" s="1">
        <v>460</v>
      </c>
      <c r="E38">
        <f>Table6[[#This Row],[новая глубина (5-см интервал), см от льда]]+2.5</f>
        <v>462.5</v>
      </c>
      <c r="F38" s="62">
        <f>Table6[[#This Row],[новая глубина (среднее), см от льда]]-310</f>
        <v>152.5</v>
      </c>
      <c r="K38">
        <v>10641</v>
      </c>
      <c r="L38">
        <v>1270</v>
      </c>
      <c r="M38">
        <v>1255</v>
      </c>
      <c r="N38" s="73">
        <f t="shared" si="1"/>
        <v>945</v>
      </c>
      <c r="S38" s="56">
        <v>894.99999999999989</v>
      </c>
      <c r="U38" s="56">
        <v>890</v>
      </c>
      <c r="V38" s="65">
        <f t="shared" si="0"/>
        <v>580</v>
      </c>
      <c r="X38" s="56">
        <f>Table4[[#This Row],[новые, см от ДНА]]-V37</f>
        <v>20</v>
      </c>
    </row>
    <row r="39" spans="1:24" x14ac:dyDescent="0.2">
      <c r="A39" s="1"/>
      <c r="C39" s="1">
        <v>465</v>
      </c>
      <c r="D39" s="1">
        <v>465</v>
      </c>
      <c r="E39">
        <f>Table6[[#This Row],[новая глубина (5-см интервал), см от льда]]+2.5</f>
        <v>467.5</v>
      </c>
      <c r="F39" s="62">
        <f>Table6[[#This Row],[новая глубина (среднее), см от льда]]-310</f>
        <v>157.5</v>
      </c>
      <c r="K39">
        <v>10857</v>
      </c>
      <c r="L39">
        <v>1272</v>
      </c>
      <c r="M39">
        <v>1257</v>
      </c>
      <c r="N39" s="73">
        <f t="shared" si="1"/>
        <v>947</v>
      </c>
      <c r="S39" s="56">
        <v>919.99999999999989</v>
      </c>
      <c r="U39" s="56">
        <v>915</v>
      </c>
      <c r="V39" s="65">
        <f t="shared" si="0"/>
        <v>605</v>
      </c>
      <c r="X39" s="56">
        <f>Table4[[#This Row],[новые, см от ДНА]]-V38</f>
        <v>25</v>
      </c>
    </row>
    <row r="40" spans="1:24" x14ac:dyDescent="0.2">
      <c r="A40" s="1"/>
      <c r="C40" s="1">
        <v>470</v>
      </c>
      <c r="D40" s="1">
        <v>470</v>
      </c>
      <c r="E40">
        <f>Table6[[#This Row],[новая глубина (5-см интервал), см от льда]]+2.5</f>
        <v>472.5</v>
      </c>
      <c r="F40" s="62">
        <f>Table6[[#This Row],[новая глубина (среднее), см от льда]]-310</f>
        <v>162.5</v>
      </c>
      <c r="K40">
        <v>10858</v>
      </c>
      <c r="L40">
        <v>1405</v>
      </c>
      <c r="M40">
        <v>1385</v>
      </c>
      <c r="N40" s="73">
        <f t="shared" si="1"/>
        <v>1075</v>
      </c>
      <c r="S40" s="56">
        <v>935</v>
      </c>
      <c r="U40" s="56">
        <v>930</v>
      </c>
      <c r="V40" s="65">
        <f t="shared" si="0"/>
        <v>620</v>
      </c>
      <c r="X40" s="56">
        <f>Table4[[#This Row],[новые, см от ДНА]]-V39</f>
        <v>15</v>
      </c>
    </row>
    <row r="41" spans="1:24" x14ac:dyDescent="0.2">
      <c r="A41" s="1"/>
      <c r="C41" s="1">
        <v>475</v>
      </c>
      <c r="D41" s="1">
        <v>475</v>
      </c>
      <c r="E41">
        <f>Table6[[#This Row],[новая глубина (5-см интервал), см от льда]]+2.5</f>
        <v>477.5</v>
      </c>
      <c r="F41" s="62">
        <f>Table6[[#This Row],[новая глубина (среднее), см от льда]]-310</f>
        <v>167.5</v>
      </c>
      <c r="K41">
        <v>10642</v>
      </c>
      <c r="L41">
        <v>1465</v>
      </c>
      <c r="M41">
        <v>1445</v>
      </c>
      <c r="N41" s="73">
        <f t="shared" si="1"/>
        <v>1135</v>
      </c>
      <c r="S41" s="56">
        <v>955.00000000000011</v>
      </c>
      <c r="U41" s="56">
        <v>950</v>
      </c>
      <c r="V41" s="65">
        <f t="shared" si="0"/>
        <v>640</v>
      </c>
      <c r="X41" s="56">
        <f>Table4[[#This Row],[новые, см от ДНА]]-V40</f>
        <v>20</v>
      </c>
    </row>
    <row r="42" spans="1:24" x14ac:dyDescent="0.2">
      <c r="A42" s="1"/>
      <c r="C42" s="1">
        <v>480</v>
      </c>
      <c r="D42" s="1">
        <v>480</v>
      </c>
      <c r="E42">
        <f>Table6[[#This Row],[новая глубина (5-см интервал), см от льда]]+2.5</f>
        <v>482.5</v>
      </c>
      <c r="F42" s="62">
        <f>Table6[[#This Row],[новая глубина (среднее), см от льда]]-310</f>
        <v>172.5</v>
      </c>
      <c r="K42">
        <v>10859</v>
      </c>
      <c r="L42">
        <v>1541</v>
      </c>
      <c r="M42">
        <v>1521</v>
      </c>
      <c r="N42" s="73">
        <f t="shared" si="1"/>
        <v>1211</v>
      </c>
      <c r="S42" s="56">
        <v>975</v>
      </c>
      <c r="U42" s="56">
        <v>970</v>
      </c>
      <c r="V42" s="65">
        <f t="shared" si="0"/>
        <v>660</v>
      </c>
      <c r="X42" s="56">
        <f>Table4[[#This Row],[новые, см от ДНА]]-V41</f>
        <v>20</v>
      </c>
    </row>
    <row r="43" spans="1:24" x14ac:dyDescent="0.2">
      <c r="A43" s="1"/>
      <c r="C43" s="1">
        <v>485</v>
      </c>
      <c r="D43" s="1">
        <v>485</v>
      </c>
      <c r="E43">
        <f>Table6[[#This Row],[новая глубина (5-см интервал), см от льда]]+2.5</f>
        <v>487.5</v>
      </c>
      <c r="F43" s="62">
        <f>Table6[[#This Row],[новая глубина (среднее), см от льда]]-310</f>
        <v>177.5</v>
      </c>
      <c r="K43">
        <v>10860</v>
      </c>
      <c r="L43">
        <v>1600</v>
      </c>
      <c r="M43">
        <v>1580</v>
      </c>
      <c r="N43" s="73">
        <f t="shared" si="1"/>
        <v>1270</v>
      </c>
      <c r="S43" s="56">
        <v>994.99999999999989</v>
      </c>
      <c r="U43" s="56">
        <v>990</v>
      </c>
      <c r="V43" s="65">
        <f t="shared" si="0"/>
        <v>680</v>
      </c>
      <c r="X43" s="56">
        <f>Table4[[#This Row],[новые, см от ДНА]]-V42</f>
        <v>20</v>
      </c>
    </row>
    <row r="44" spans="1:24" x14ac:dyDescent="0.2">
      <c r="A44" s="1"/>
      <c r="C44" s="1">
        <v>490</v>
      </c>
      <c r="D44" s="1">
        <v>490</v>
      </c>
      <c r="E44">
        <f>Table6[[#This Row],[новая глубина (5-см интервал), см от льда]]+2.5</f>
        <v>492.5</v>
      </c>
      <c r="F44" s="62">
        <f>Table6[[#This Row],[новая глубина (среднее), см от льда]]-310</f>
        <v>182.5</v>
      </c>
      <c r="K44">
        <v>10643</v>
      </c>
      <c r="L44">
        <v>1650</v>
      </c>
      <c r="M44">
        <v>1630</v>
      </c>
      <c r="N44" s="73">
        <f t="shared" si="1"/>
        <v>1320</v>
      </c>
      <c r="S44" s="56">
        <v>1015</v>
      </c>
      <c r="T44" s="56">
        <v>1010</v>
      </c>
      <c r="U44" s="56">
        <v>1005</v>
      </c>
      <c r="V44" s="65">
        <f t="shared" si="0"/>
        <v>695</v>
      </c>
      <c r="X44" s="56">
        <f>Table4[[#This Row],[новые, см от ДНА]]-V43</f>
        <v>15</v>
      </c>
    </row>
    <row r="45" spans="1:24" x14ac:dyDescent="0.2">
      <c r="A45" s="1"/>
      <c r="C45" s="1">
        <v>495</v>
      </c>
      <c r="D45" s="1">
        <v>495</v>
      </c>
      <c r="E45">
        <f>Table6[[#This Row],[новая глубина (5-см интервал), см от льда]]+2.5</f>
        <v>497.5</v>
      </c>
      <c r="F45" s="62">
        <f>Table6[[#This Row],[новая глубина (среднее), см от льда]]-310</f>
        <v>187.5</v>
      </c>
      <c r="K45">
        <v>10861</v>
      </c>
      <c r="L45">
        <v>1750</v>
      </c>
      <c r="M45">
        <v>1715</v>
      </c>
      <c r="N45" s="73">
        <f t="shared" si="1"/>
        <v>1405</v>
      </c>
      <c r="S45" s="56">
        <v>1035</v>
      </c>
      <c r="T45" s="56"/>
      <c r="U45" s="56">
        <v>1020</v>
      </c>
      <c r="V45" s="65">
        <f t="shared" si="0"/>
        <v>710</v>
      </c>
      <c r="X45" s="56">
        <f>Table4[[#This Row],[новые, см от ДНА]]-V44</f>
        <v>15</v>
      </c>
    </row>
    <row r="46" spans="1:24" x14ac:dyDescent="0.2">
      <c r="A46" s="1"/>
      <c r="C46" s="1">
        <v>500</v>
      </c>
      <c r="D46" s="1">
        <v>500</v>
      </c>
      <c r="E46">
        <f>Table6[[#This Row],[новая глубина (5-см интервал), см от льда]]+2.5</f>
        <v>502.5</v>
      </c>
      <c r="F46" s="62">
        <f>Table6[[#This Row],[новая глубина (среднее), см от льда]]-310</f>
        <v>192.5</v>
      </c>
      <c r="K46">
        <v>10862</v>
      </c>
      <c r="L46">
        <v>1775</v>
      </c>
      <c r="M46">
        <v>1740</v>
      </c>
      <c r="N46" s="73">
        <f t="shared" si="1"/>
        <v>1430</v>
      </c>
      <c r="S46" s="56">
        <v>1055</v>
      </c>
      <c r="T46" s="56"/>
      <c r="U46" s="56">
        <v>1040</v>
      </c>
      <c r="V46" s="65">
        <f t="shared" si="0"/>
        <v>730</v>
      </c>
      <c r="X46" s="56">
        <f>Table4[[#This Row],[новые, см от ДНА]]-V45</f>
        <v>20</v>
      </c>
    </row>
    <row r="47" spans="1:24" x14ac:dyDescent="0.2">
      <c r="A47" s="1"/>
      <c r="C47" s="1">
        <v>505</v>
      </c>
      <c r="D47" s="1">
        <v>505</v>
      </c>
      <c r="E47">
        <f>Table6[[#This Row],[новая глубина (5-см интервал), см от льда]]+2.5</f>
        <v>507.5</v>
      </c>
      <c r="F47" s="62">
        <f>Table6[[#This Row],[новая глубина (среднее), см от льда]]-310</f>
        <v>197.5</v>
      </c>
      <c r="K47">
        <v>10863</v>
      </c>
      <c r="L47">
        <v>1805</v>
      </c>
      <c r="M47">
        <v>1770</v>
      </c>
      <c r="N47" s="73">
        <f t="shared" si="1"/>
        <v>1460</v>
      </c>
      <c r="S47" s="56">
        <v>1075</v>
      </c>
      <c r="T47" s="56"/>
      <c r="U47" s="56">
        <v>1060</v>
      </c>
      <c r="V47" s="65">
        <f t="shared" si="0"/>
        <v>750</v>
      </c>
      <c r="X47" s="56">
        <f>Table4[[#This Row],[новые, см от ДНА]]-V46</f>
        <v>20</v>
      </c>
    </row>
    <row r="48" spans="1:24" x14ac:dyDescent="0.2">
      <c r="A48" s="1"/>
      <c r="B48" s="68">
        <v>6.1</v>
      </c>
      <c r="C48" s="69">
        <v>510</v>
      </c>
      <c r="D48" s="69">
        <v>510</v>
      </c>
      <c r="E48">
        <f>Table6[[#This Row],[новая глубина (5-см интервал), см от льда]]+2.5</f>
        <v>512.5</v>
      </c>
      <c r="F48" s="62">
        <f>Table6[[#This Row],[новая глубина (среднее), см от льда]]-310</f>
        <v>202.5</v>
      </c>
      <c r="K48">
        <v>10644</v>
      </c>
      <c r="L48">
        <v>1819</v>
      </c>
      <c r="M48">
        <v>1814</v>
      </c>
      <c r="N48" s="73">
        <f t="shared" si="1"/>
        <v>1504</v>
      </c>
      <c r="S48" s="56">
        <v>1095</v>
      </c>
      <c r="T48" s="56"/>
      <c r="U48" s="56">
        <v>1080</v>
      </c>
      <c r="V48" s="65">
        <f t="shared" si="0"/>
        <v>770</v>
      </c>
      <c r="X48" s="56">
        <f>Table4[[#This Row],[новые, см от ДНА]]-V47</f>
        <v>20</v>
      </c>
    </row>
    <row r="49" spans="1:24" x14ac:dyDescent="0.2">
      <c r="A49" s="1"/>
      <c r="C49" s="1">
        <v>515</v>
      </c>
      <c r="D49" s="1">
        <v>515</v>
      </c>
      <c r="E49">
        <f>Table6[[#This Row],[новая глубина (5-см интервал), см от льда]]+2.5</f>
        <v>517.5</v>
      </c>
      <c r="F49" s="62">
        <f>Table6[[#This Row],[новая глубина (среднее), см от льда]]-310</f>
        <v>207.5</v>
      </c>
      <c r="K49">
        <v>10645</v>
      </c>
      <c r="L49">
        <v>1824</v>
      </c>
      <c r="M49">
        <v>1819</v>
      </c>
      <c r="N49" s="73">
        <f t="shared" si="1"/>
        <v>1509</v>
      </c>
      <c r="S49" s="56">
        <v>1115</v>
      </c>
      <c r="T49" s="56">
        <v>1110</v>
      </c>
      <c r="U49" s="56">
        <v>1095</v>
      </c>
      <c r="V49" s="65">
        <f t="shared" si="0"/>
        <v>785</v>
      </c>
      <c r="X49" s="56">
        <f>Table4[[#This Row],[новые, см от ДНА]]-V48</f>
        <v>15</v>
      </c>
    </row>
    <row r="50" spans="1:24" x14ac:dyDescent="0.2">
      <c r="A50" s="1"/>
      <c r="B50" s="48"/>
      <c r="C50" s="1">
        <v>520</v>
      </c>
      <c r="D50" s="1">
        <v>520</v>
      </c>
      <c r="E50">
        <f>Table6[[#This Row],[новая глубина (5-см интервал), см от льда]]+2.5</f>
        <v>522.5</v>
      </c>
      <c r="F50" s="62">
        <f>Table6[[#This Row],[новая глубина (среднее), см от льда]]-310</f>
        <v>212.5</v>
      </c>
      <c r="K50">
        <v>10646</v>
      </c>
      <c r="L50">
        <v>1855</v>
      </c>
      <c r="M50">
        <v>1850</v>
      </c>
      <c r="N50" s="73">
        <f t="shared" si="1"/>
        <v>1540</v>
      </c>
      <c r="S50" s="56">
        <v>1135</v>
      </c>
      <c r="T50" s="56"/>
      <c r="U50" s="56">
        <v>1120</v>
      </c>
      <c r="V50" s="65">
        <f t="shared" si="0"/>
        <v>810</v>
      </c>
      <c r="X50" s="56">
        <f>Table4[[#This Row],[новые, см от ДНА]]-V49</f>
        <v>25</v>
      </c>
    </row>
    <row r="51" spans="1:24" x14ac:dyDescent="0.2">
      <c r="A51" s="1"/>
      <c r="C51" s="1">
        <v>525</v>
      </c>
      <c r="D51" s="1">
        <v>525</v>
      </c>
      <c r="E51">
        <f>Table6[[#This Row],[новая глубина (5-см интервал), см от льда]]+2.5</f>
        <v>527.5</v>
      </c>
      <c r="F51" s="62">
        <f>Table6[[#This Row],[новая глубина (среднее), см от льда]]-310</f>
        <v>217.5</v>
      </c>
      <c r="K51">
        <v>10647</v>
      </c>
      <c r="L51">
        <v>1995</v>
      </c>
      <c r="M51">
        <v>1980</v>
      </c>
      <c r="N51" s="73">
        <f t="shared" si="1"/>
        <v>1670</v>
      </c>
      <c r="S51" s="56">
        <v>1155</v>
      </c>
      <c r="T51" s="56"/>
      <c r="U51" s="56">
        <v>1140</v>
      </c>
      <c r="V51" s="65">
        <f t="shared" si="0"/>
        <v>830</v>
      </c>
      <c r="X51" s="56">
        <f>Table4[[#This Row],[новые, см от ДНА]]-V50</f>
        <v>20</v>
      </c>
    </row>
    <row r="52" spans="1:24" x14ac:dyDescent="0.2">
      <c r="A52" s="1"/>
      <c r="C52" s="1">
        <v>530</v>
      </c>
      <c r="D52" s="1">
        <v>530</v>
      </c>
      <c r="E52">
        <f>Table6[[#This Row],[новая глубина (5-см интервал), см от льда]]+2.5</f>
        <v>532.5</v>
      </c>
      <c r="F52" s="62">
        <f>Table6[[#This Row],[новая глубина (среднее), см от льда]]-310</f>
        <v>222.5</v>
      </c>
      <c r="K52">
        <v>10648</v>
      </c>
      <c r="L52">
        <v>2040</v>
      </c>
      <c r="M52">
        <v>2025</v>
      </c>
      <c r="N52" s="73">
        <f t="shared" si="1"/>
        <v>1715</v>
      </c>
      <c r="S52" s="56">
        <v>1175</v>
      </c>
      <c r="T52" s="56"/>
      <c r="U52" s="56">
        <v>1160</v>
      </c>
      <c r="V52" s="65">
        <f t="shared" si="0"/>
        <v>850</v>
      </c>
      <c r="X52" s="56">
        <f>Table4[[#This Row],[новые, см от ДНА]]-V51</f>
        <v>20</v>
      </c>
    </row>
    <row r="53" spans="1:24" x14ac:dyDescent="0.2">
      <c r="A53" s="1"/>
      <c r="C53" s="1">
        <v>535</v>
      </c>
      <c r="D53" s="1">
        <v>535</v>
      </c>
      <c r="E53">
        <f>Table6[[#This Row],[новая глубина (5-см интервал), см от льда]]+2.5</f>
        <v>537.5</v>
      </c>
      <c r="F53" s="62">
        <f>Table6[[#This Row],[новая глубина (среднее), см от льда]]-310</f>
        <v>227.5</v>
      </c>
      <c r="K53" s="1" t="s">
        <v>68</v>
      </c>
      <c r="L53">
        <v>1270</v>
      </c>
      <c r="M53">
        <v>1255</v>
      </c>
      <c r="N53" s="73">
        <f t="shared" si="1"/>
        <v>945</v>
      </c>
      <c r="S53" s="56">
        <v>1195</v>
      </c>
      <c r="T53" s="56"/>
      <c r="U53" s="56">
        <v>1180</v>
      </c>
      <c r="V53" s="65">
        <f t="shared" si="0"/>
        <v>870</v>
      </c>
      <c r="X53" s="56">
        <f>Table4[[#This Row],[новые, см от ДНА]]-V52</f>
        <v>20</v>
      </c>
    </row>
    <row r="54" spans="1:24" x14ac:dyDescent="0.2">
      <c r="A54" s="1"/>
      <c r="C54" s="1">
        <v>540</v>
      </c>
      <c r="D54" s="1">
        <v>540</v>
      </c>
      <c r="E54">
        <f>Table6[[#This Row],[новая глубина (5-см интервал), см от льда]]+2.5</f>
        <v>542.5</v>
      </c>
      <c r="F54" s="62">
        <f>Table6[[#This Row],[новая глубина (среднее), см от льда]]-310</f>
        <v>232.5</v>
      </c>
      <c r="K54" s="1" t="s">
        <v>69</v>
      </c>
      <c r="L54">
        <v>1821</v>
      </c>
      <c r="M54">
        <v>1816</v>
      </c>
      <c r="N54" s="73">
        <f t="shared" si="1"/>
        <v>1506</v>
      </c>
      <c r="S54" s="56">
        <v>1215</v>
      </c>
      <c r="T54" s="56">
        <v>1210</v>
      </c>
      <c r="U54" s="56">
        <v>1195</v>
      </c>
      <c r="V54" s="65">
        <f t="shared" si="0"/>
        <v>885</v>
      </c>
      <c r="X54" s="56">
        <f>Table4[[#This Row],[новые, см от ДНА]]-V53</f>
        <v>15</v>
      </c>
    </row>
    <row r="55" spans="1:24" x14ac:dyDescent="0.2">
      <c r="A55" s="1"/>
      <c r="C55" s="1">
        <v>545</v>
      </c>
      <c r="D55" s="1">
        <v>545</v>
      </c>
      <c r="E55">
        <f>Table6[[#This Row],[новая глубина (5-см интервал), см от льда]]+2.5</f>
        <v>547.5</v>
      </c>
      <c r="F55" s="62">
        <f>Table6[[#This Row],[новая глубина (среднее), см от льда]]-310</f>
        <v>237.5</v>
      </c>
      <c r="K55" s="1" t="s">
        <v>122</v>
      </c>
      <c r="N55" s="48"/>
      <c r="S55" s="56">
        <v>1235</v>
      </c>
      <c r="T55" s="56"/>
      <c r="U55" s="56">
        <v>1220</v>
      </c>
      <c r="V55" s="65">
        <f t="shared" si="0"/>
        <v>910</v>
      </c>
      <c r="X55" s="56">
        <f>Table4[[#This Row],[новые, см от ДНА]]-V54</f>
        <v>25</v>
      </c>
    </row>
    <row r="56" spans="1:24" x14ac:dyDescent="0.2">
      <c r="A56" s="1"/>
      <c r="C56" s="1">
        <v>550</v>
      </c>
      <c r="D56" s="1">
        <v>550</v>
      </c>
      <c r="E56">
        <f>Table6[[#This Row],[новая глубина (5-см интервал), см от льда]]+2.5</f>
        <v>552.5</v>
      </c>
      <c r="F56" s="62">
        <f>Table6[[#This Row],[новая глубина (среднее), см от льда]]-310</f>
        <v>242.5</v>
      </c>
      <c r="K56" s="1"/>
      <c r="M56" s="1"/>
      <c r="S56" s="56">
        <v>1255</v>
      </c>
      <c r="T56" s="56"/>
      <c r="U56" s="56">
        <v>1240</v>
      </c>
      <c r="V56" s="65">
        <f t="shared" si="0"/>
        <v>930</v>
      </c>
      <c r="X56" s="56">
        <f>Table4[[#This Row],[новые, см от ДНА]]-V55</f>
        <v>20</v>
      </c>
    </row>
    <row r="57" spans="1:24" ht="19" x14ac:dyDescent="0.25">
      <c r="A57" s="1"/>
      <c r="C57" s="1">
        <v>555</v>
      </c>
      <c r="D57" s="1">
        <v>555</v>
      </c>
      <c r="E57">
        <f>Table6[[#This Row],[новая глубина (5-см интервал), см от льда]]+2.5</f>
        <v>557.5</v>
      </c>
      <c r="F57" s="62">
        <f>Table6[[#This Row],[новая глубина (среднее), см от льда]]-310</f>
        <v>247.5</v>
      </c>
      <c r="K57" s="54" t="s">
        <v>123</v>
      </c>
      <c r="S57" s="56">
        <v>1275</v>
      </c>
      <c r="T57" s="56"/>
      <c r="U57" s="56">
        <v>1260</v>
      </c>
      <c r="V57" s="65">
        <f t="shared" si="0"/>
        <v>950</v>
      </c>
      <c r="X57" s="56">
        <f>Table4[[#This Row],[новые, см от ДНА]]-V56</f>
        <v>20</v>
      </c>
    </row>
    <row r="58" spans="1:24" x14ac:dyDescent="0.2">
      <c r="A58" s="1"/>
      <c r="C58" s="1">
        <v>560</v>
      </c>
      <c r="D58" s="1">
        <v>560</v>
      </c>
      <c r="E58">
        <f>Table6[[#This Row],[новая глубина (5-см интервал), см от льда]]+2.5</f>
        <v>562.5</v>
      </c>
      <c r="F58" s="62">
        <f>Table6[[#This Row],[новая глубина (среднее), см от льда]]-310</f>
        <v>252.5</v>
      </c>
      <c r="K58" s="1" t="s">
        <v>124</v>
      </c>
      <c r="L58" s="1" t="s">
        <v>125</v>
      </c>
      <c r="M58" s="1" t="s">
        <v>108</v>
      </c>
      <c r="N58" t="s">
        <v>126</v>
      </c>
      <c r="O58" t="s">
        <v>109</v>
      </c>
      <c r="P58" t="s">
        <v>127</v>
      </c>
      <c r="S58" s="56">
        <v>1295</v>
      </c>
      <c r="T58" s="56"/>
      <c r="U58" s="56">
        <v>1280</v>
      </c>
      <c r="V58" s="65">
        <f t="shared" si="0"/>
        <v>970</v>
      </c>
      <c r="X58" s="56">
        <f>Table4[[#This Row],[новые, см от ДНА]]-V57</f>
        <v>20</v>
      </c>
    </row>
    <row r="59" spans="1:24" x14ac:dyDescent="0.2">
      <c r="A59" s="1"/>
      <c r="C59" s="1">
        <v>565</v>
      </c>
      <c r="D59" s="1">
        <v>565</v>
      </c>
      <c r="E59">
        <f>Table6[[#This Row],[новая глубина (5-см интервал), см от льда]]+2.5</f>
        <v>567.5</v>
      </c>
      <c r="F59" s="62">
        <f>Table6[[#This Row],[новая глубина (среднее), см от льда]]-310</f>
        <v>257.5</v>
      </c>
      <c r="K59">
        <v>1</v>
      </c>
      <c r="L59" s="67" t="s">
        <v>128</v>
      </c>
      <c r="M59">
        <v>1410</v>
      </c>
      <c r="N59" s="1"/>
      <c r="O59" s="62">
        <f>Table3[[#This Row],[Новые, см от льда]]-310</f>
        <v>1100</v>
      </c>
      <c r="P59" s="62"/>
      <c r="S59" s="56">
        <v>1315</v>
      </c>
      <c r="T59" s="56">
        <v>1310</v>
      </c>
      <c r="U59" s="56">
        <v>1295</v>
      </c>
      <c r="V59" s="65">
        <f t="shared" si="0"/>
        <v>985</v>
      </c>
      <c r="X59" s="56">
        <f>Table4[[#This Row],[новые, см от ДНА]]-V58</f>
        <v>15</v>
      </c>
    </row>
    <row r="60" spans="1:24" x14ac:dyDescent="0.2">
      <c r="A60" s="1"/>
      <c r="C60" s="1">
        <v>570</v>
      </c>
      <c r="D60" s="1">
        <v>570</v>
      </c>
      <c r="E60">
        <f>Table6[[#This Row],[новая глубина (5-см интервал), см от льда]]+2.5</f>
        <v>572.5</v>
      </c>
      <c r="F60" s="62">
        <f>Table6[[#This Row],[новая глубина (среднее), см от льда]]-310</f>
        <v>262.5</v>
      </c>
      <c r="K60">
        <v>1</v>
      </c>
      <c r="L60" s="67">
        <v>15.1</v>
      </c>
      <c r="M60">
        <v>1490</v>
      </c>
      <c r="N60" s="1"/>
      <c r="O60" s="62">
        <f>Table3[[#This Row],[Новые, см от льда]]-310</f>
        <v>1180</v>
      </c>
      <c r="P60" s="62"/>
      <c r="S60" s="56">
        <v>1335</v>
      </c>
      <c r="T60" s="56"/>
      <c r="U60" s="56">
        <v>1315</v>
      </c>
      <c r="V60" s="65">
        <f t="shared" si="0"/>
        <v>1005</v>
      </c>
      <c r="X60" s="56">
        <f>Table4[[#This Row],[новые, см от ДНА]]-V59</f>
        <v>20</v>
      </c>
    </row>
    <row r="61" spans="1:24" x14ac:dyDescent="0.2">
      <c r="A61" s="1"/>
      <c r="C61" s="1">
        <v>575</v>
      </c>
      <c r="D61" s="1">
        <v>575</v>
      </c>
      <c r="E61">
        <f>Table6[[#This Row],[новая глубина (5-см интервал), см от льда]]+2.5</f>
        <v>577.5</v>
      </c>
      <c r="F61" s="62">
        <f>Table6[[#This Row],[новая глубина (среднее), см от льда]]-310</f>
        <v>267.5</v>
      </c>
      <c r="K61">
        <v>1</v>
      </c>
      <c r="L61" s="67">
        <v>16.7</v>
      </c>
      <c r="N61" s="1"/>
      <c r="O61" s="62">
        <f>Table3[[#This Row],[Новые, см от льда]]-310</f>
        <v>-310</v>
      </c>
      <c r="P61" s="62"/>
      <c r="S61" s="56">
        <v>1355</v>
      </c>
      <c r="T61" s="56"/>
      <c r="U61" s="56">
        <v>1325</v>
      </c>
      <c r="V61" s="65">
        <f t="shared" si="0"/>
        <v>1015</v>
      </c>
      <c r="X61" s="56">
        <f>Table4[[#This Row],[новые, см от ДНА]]-V60</f>
        <v>10</v>
      </c>
    </row>
    <row r="62" spans="1:24" x14ac:dyDescent="0.2">
      <c r="A62" s="1"/>
      <c r="C62" s="1">
        <v>580</v>
      </c>
      <c r="D62" s="1">
        <v>580</v>
      </c>
      <c r="E62">
        <f>Table6[[#This Row],[новая глубина (5-см интервал), см от льда]]+2.5</f>
        <v>582.5</v>
      </c>
      <c r="F62" s="62">
        <f>Table6[[#This Row],[новая глубина (среднее), см от льда]]-310</f>
        <v>272.5</v>
      </c>
      <c r="K62">
        <v>2</v>
      </c>
      <c r="L62" s="67" t="s">
        <v>129</v>
      </c>
      <c r="M62">
        <v>1415</v>
      </c>
      <c r="N62" s="1"/>
      <c r="O62" s="62">
        <f>Table3[[#This Row],[Новые, см от льда]]-310</f>
        <v>1105</v>
      </c>
      <c r="P62" s="62"/>
      <c r="S62" s="56">
        <v>1375</v>
      </c>
      <c r="T62" s="56"/>
      <c r="U62" s="56">
        <v>1355</v>
      </c>
      <c r="V62" s="65">
        <f t="shared" si="0"/>
        <v>1045</v>
      </c>
      <c r="X62" s="56">
        <f>Table4[[#This Row],[новые, см от ДНА]]-V61</f>
        <v>30</v>
      </c>
    </row>
    <row r="63" spans="1:24" x14ac:dyDescent="0.2">
      <c r="A63" s="1"/>
      <c r="C63" s="1">
        <v>585</v>
      </c>
      <c r="D63" s="1">
        <v>585</v>
      </c>
      <c r="E63">
        <f>Table6[[#This Row],[новая глубина (5-см интервал), см от льда]]+2.5</f>
        <v>587.5</v>
      </c>
      <c r="F63" s="62">
        <f>Table6[[#This Row],[новая глубина (среднее), см от льда]]-310</f>
        <v>277.5</v>
      </c>
      <c r="K63">
        <v>2</v>
      </c>
      <c r="L63" s="67">
        <v>15.05</v>
      </c>
      <c r="M63">
        <v>1485</v>
      </c>
      <c r="N63" s="1"/>
      <c r="O63" s="62">
        <f>Table3[[#This Row],[Новые, см от льда]]-310</f>
        <v>1175</v>
      </c>
      <c r="P63" s="62"/>
      <c r="S63" s="56">
        <v>1395</v>
      </c>
      <c r="T63" s="56"/>
      <c r="U63" s="56">
        <v>1375</v>
      </c>
      <c r="V63" s="65">
        <f t="shared" si="0"/>
        <v>1065</v>
      </c>
      <c r="X63" s="56">
        <f>Table4[[#This Row],[новые, см от ДНА]]-V62</f>
        <v>20</v>
      </c>
    </row>
    <row r="64" spans="1:24" x14ac:dyDescent="0.2">
      <c r="A64" s="1"/>
      <c r="C64" s="1">
        <v>590</v>
      </c>
      <c r="D64" s="1">
        <v>590</v>
      </c>
      <c r="E64">
        <f>Table6[[#This Row],[новая глубина (5-см интервал), см от льда]]+2.5</f>
        <v>592.5</v>
      </c>
      <c r="F64" s="62">
        <f>Table6[[#This Row],[новая глубина (среднее), см от льда]]-310</f>
        <v>282.5</v>
      </c>
      <c r="K64">
        <v>2</v>
      </c>
      <c r="L64" s="67">
        <v>16.8</v>
      </c>
      <c r="M64">
        <v>1640</v>
      </c>
      <c r="N64" s="1"/>
      <c r="O64" s="62">
        <f>Table3[[#This Row],[Новые, см от льда]]-310</f>
        <v>1330</v>
      </c>
      <c r="P64" s="62"/>
      <c r="S64" s="56">
        <v>1415</v>
      </c>
      <c r="T64" s="56">
        <v>1410</v>
      </c>
      <c r="U64" s="56">
        <v>1390</v>
      </c>
      <c r="V64" s="65">
        <f t="shared" si="0"/>
        <v>1080</v>
      </c>
      <c r="X64" s="56">
        <f>Table4[[#This Row],[новые, см от ДНА]]-V63</f>
        <v>15</v>
      </c>
    </row>
    <row r="65" spans="1:24" x14ac:dyDescent="0.2">
      <c r="A65" s="1"/>
      <c r="C65" s="1">
        <v>595</v>
      </c>
      <c r="D65" s="1">
        <v>595</v>
      </c>
      <c r="E65">
        <f>Table6[[#This Row],[новая глубина (5-см интервал), см от льда]]+2.5</f>
        <v>597.5</v>
      </c>
      <c r="F65" s="62">
        <f>Table6[[#This Row],[новая глубина (среднее), см от льда]]-310</f>
        <v>287.5</v>
      </c>
      <c r="K65">
        <v>3</v>
      </c>
      <c r="L65" s="67">
        <v>11.52</v>
      </c>
      <c r="M65">
        <v>1137</v>
      </c>
      <c r="N65" s="1"/>
      <c r="O65" s="62">
        <f>Table3[[#This Row],[Новые, см от льда]]-310</f>
        <v>827</v>
      </c>
      <c r="P65" s="62"/>
      <c r="S65" s="56">
        <v>1435</v>
      </c>
      <c r="T65" s="56"/>
      <c r="U65" s="56">
        <v>1415</v>
      </c>
      <c r="V65" s="65">
        <f t="shared" si="0"/>
        <v>1105</v>
      </c>
      <c r="X65" s="56">
        <f>Table4[[#This Row],[новые, см от ДНА]]-V64</f>
        <v>25</v>
      </c>
    </row>
    <row r="66" spans="1:24" x14ac:dyDescent="0.2">
      <c r="A66" s="1"/>
      <c r="C66" s="1">
        <v>600</v>
      </c>
      <c r="D66" s="1">
        <v>600</v>
      </c>
      <c r="E66">
        <f>Table6[[#This Row],[новая глубина (5-см интервал), см от льда]]+2.5</f>
        <v>602.5</v>
      </c>
      <c r="F66" s="62">
        <f>Table6[[#This Row],[новая глубина (среднее), см от льда]]-310</f>
        <v>292.5</v>
      </c>
      <c r="K66">
        <v>3</v>
      </c>
      <c r="L66" s="67">
        <v>11.95</v>
      </c>
      <c r="M66">
        <v>1180</v>
      </c>
      <c r="N66" s="1"/>
      <c r="O66" s="62">
        <f>Table3[[#This Row],[Новые, см от льда]]-310</f>
        <v>870</v>
      </c>
      <c r="P66" s="62"/>
      <c r="S66" s="56">
        <v>1455</v>
      </c>
      <c r="T66" s="56"/>
      <c r="U66" s="56">
        <v>1425</v>
      </c>
      <c r="V66" s="65">
        <f t="shared" si="0"/>
        <v>1115</v>
      </c>
      <c r="X66" s="56">
        <f>Table4[[#This Row],[новые, см от ДНА]]-V65</f>
        <v>10</v>
      </c>
    </row>
    <row r="67" spans="1:24" x14ac:dyDescent="0.2">
      <c r="A67" s="1"/>
      <c r="C67" s="1">
        <v>605</v>
      </c>
      <c r="D67" s="1">
        <v>605</v>
      </c>
      <c r="E67">
        <f>Table6[[#This Row],[новая глубина (5-см интервал), см от льда]]+2.5</f>
        <v>607.5</v>
      </c>
      <c r="F67" s="62">
        <f>Table6[[#This Row],[новая глубина (среднее), см от льда]]-310</f>
        <v>297.5</v>
      </c>
      <c r="L67" s="67"/>
      <c r="M67" s="1" t="s">
        <v>71</v>
      </c>
      <c r="N67" s="1" t="s">
        <v>72</v>
      </c>
      <c r="O67" s="62" t="s">
        <v>71</v>
      </c>
      <c r="P67" s="62" t="s">
        <v>72</v>
      </c>
      <c r="S67" s="56">
        <v>1475</v>
      </c>
      <c r="T67" s="56"/>
      <c r="U67" s="56">
        <v>1455</v>
      </c>
      <c r="V67" s="65">
        <f t="shared" si="0"/>
        <v>1145</v>
      </c>
      <c r="X67" s="56">
        <f>Table4[[#This Row],[новые, см от ДНА]]-V66</f>
        <v>30</v>
      </c>
    </row>
    <row r="68" spans="1:24" x14ac:dyDescent="0.2">
      <c r="A68" s="1"/>
      <c r="B68" s="68">
        <v>7.1</v>
      </c>
      <c r="C68" s="69">
        <v>610</v>
      </c>
      <c r="D68" s="69">
        <v>610</v>
      </c>
      <c r="E68">
        <f>Table6[[#This Row],[новая глубина (5-см интервал), см от льда]]+2.5</f>
        <v>612.5</v>
      </c>
      <c r="F68" s="62">
        <f>Table6[[#This Row],[новая глубина (среднее), см от льда]]-310</f>
        <v>302.5</v>
      </c>
      <c r="K68">
        <v>3</v>
      </c>
      <c r="L68" s="67" t="s">
        <v>73</v>
      </c>
      <c r="M68" s="1">
        <v>1256</v>
      </c>
      <c r="N68" s="1">
        <v>1260</v>
      </c>
      <c r="O68" s="62">
        <f>Table3[[#This Row],[Новые, см от льда]]-310</f>
        <v>946</v>
      </c>
      <c r="P68" s="62">
        <f>Table3[[#This Row],[Column1]]-310</f>
        <v>950</v>
      </c>
      <c r="S68" s="56">
        <v>1495</v>
      </c>
      <c r="T68" s="56"/>
      <c r="U68" s="56">
        <v>1475</v>
      </c>
      <c r="V68" s="65">
        <f t="shared" si="0"/>
        <v>1165</v>
      </c>
      <c r="X68" s="56">
        <f>Table4[[#This Row],[новые, см от ДНА]]-V67</f>
        <v>20</v>
      </c>
    </row>
    <row r="69" spans="1:24" x14ac:dyDescent="0.2">
      <c r="A69" s="1"/>
      <c r="C69" s="1">
        <v>615</v>
      </c>
      <c r="D69" s="1">
        <v>615</v>
      </c>
      <c r="E69">
        <f>Table6[[#This Row],[новая глубина (5-см интервал), см от льда]]+2.5</f>
        <v>617.5</v>
      </c>
      <c r="F69" s="62">
        <f>Table6[[#This Row],[новая глубина (среднее), см от льда]]-310</f>
        <v>307.5</v>
      </c>
      <c r="K69">
        <v>3</v>
      </c>
      <c r="L69" s="67" t="s">
        <v>74</v>
      </c>
      <c r="M69">
        <v>1284</v>
      </c>
      <c r="N69" s="1">
        <v>1288</v>
      </c>
      <c r="O69" s="62">
        <f>Table3[[#This Row],[Новые, см от льда]]-310</f>
        <v>974</v>
      </c>
      <c r="P69" s="62">
        <f>Table3[[#This Row],[Column1]]-310</f>
        <v>978</v>
      </c>
      <c r="S69" s="56">
        <v>1515</v>
      </c>
      <c r="T69" s="56">
        <v>1510</v>
      </c>
      <c r="U69" s="56">
        <v>1490</v>
      </c>
      <c r="V69" s="65">
        <f t="shared" si="0"/>
        <v>1180</v>
      </c>
      <c r="X69" s="56">
        <f>Table4[[#This Row],[новые, см от ДНА]]-V68</f>
        <v>15</v>
      </c>
    </row>
    <row r="70" spans="1:24" x14ac:dyDescent="0.2">
      <c r="A70" s="1"/>
      <c r="B70" s="48"/>
      <c r="C70" s="1">
        <v>620</v>
      </c>
      <c r="D70" s="1">
        <v>620</v>
      </c>
      <c r="E70">
        <f>Table6[[#This Row],[новая глубина (5-см интервал), см от льда]]+2.5</f>
        <v>622.5</v>
      </c>
      <c r="F70" s="62">
        <f>Table6[[#This Row],[новая глубина (среднее), см от льда]]-310</f>
        <v>312.5</v>
      </c>
      <c r="K70">
        <v>3</v>
      </c>
      <c r="L70" s="67" t="s">
        <v>75</v>
      </c>
      <c r="M70">
        <v>1316</v>
      </c>
      <c r="N70" s="1">
        <v>1320</v>
      </c>
      <c r="O70" s="62">
        <f>Table3[[#This Row],[Новые, см от льда]]-310</f>
        <v>1006</v>
      </c>
      <c r="P70" s="62">
        <f>Table3[[#This Row],[Column1]]-310</f>
        <v>1010</v>
      </c>
      <c r="S70" s="56">
        <v>1535</v>
      </c>
      <c r="T70" s="56"/>
      <c r="U70" s="56">
        <v>1515</v>
      </c>
      <c r="V70" s="65">
        <f t="shared" si="0"/>
        <v>1205</v>
      </c>
      <c r="X70" s="56">
        <f>Table4[[#This Row],[новые, см от ДНА]]-V69</f>
        <v>25</v>
      </c>
    </row>
    <row r="71" spans="1:24" x14ac:dyDescent="0.2">
      <c r="A71" s="1"/>
      <c r="C71" s="1">
        <v>625</v>
      </c>
      <c r="D71" s="1">
        <v>625</v>
      </c>
      <c r="E71">
        <f>Table6[[#This Row],[новая глубина (5-см интервал), см от льда]]+2.5</f>
        <v>627.5</v>
      </c>
      <c r="F71" s="62">
        <f>Table6[[#This Row],[новая глубина (среднее), см от льда]]-310</f>
        <v>317.5</v>
      </c>
      <c r="K71">
        <v>3</v>
      </c>
      <c r="L71" s="67" t="s">
        <v>76</v>
      </c>
      <c r="M71">
        <v>1342</v>
      </c>
      <c r="N71" s="1">
        <v>1346</v>
      </c>
      <c r="O71" s="62">
        <f>Table3[[#This Row],[Новые, см от льда]]-310</f>
        <v>1032</v>
      </c>
      <c r="P71" s="62">
        <f>Table3[[#This Row],[Column1]]-310</f>
        <v>1036</v>
      </c>
      <c r="S71" s="56">
        <v>1555</v>
      </c>
      <c r="T71" s="56"/>
      <c r="U71" s="56">
        <v>1525</v>
      </c>
      <c r="V71" s="65">
        <f t="shared" si="0"/>
        <v>1215</v>
      </c>
      <c r="X71" s="56">
        <f>Table4[[#This Row],[новые, см от ДНА]]-V70</f>
        <v>10</v>
      </c>
    </row>
    <row r="72" spans="1:24" x14ac:dyDescent="0.2">
      <c r="A72" s="1"/>
      <c r="C72" s="1">
        <v>630</v>
      </c>
      <c r="D72" s="1">
        <v>630</v>
      </c>
      <c r="E72">
        <f>Table6[[#This Row],[новая глубина (5-см интервал), см от льда]]+2.5</f>
        <v>632.5</v>
      </c>
      <c r="F72" s="62">
        <f>Table6[[#This Row],[новая глубина (среднее), см от льда]]-310</f>
        <v>322.5</v>
      </c>
      <c r="K72">
        <v>3</v>
      </c>
      <c r="L72" s="67" t="s">
        <v>77</v>
      </c>
      <c r="M72" s="1">
        <v>1361</v>
      </c>
      <c r="N72" s="1">
        <v>1365</v>
      </c>
      <c r="O72" s="62">
        <f>Table3[[#This Row],[Новые, см от льда]]-310</f>
        <v>1051</v>
      </c>
      <c r="P72" s="62">
        <f>Table3[[#This Row],[Column1]]-310</f>
        <v>1055</v>
      </c>
      <c r="S72" s="56">
        <v>1575</v>
      </c>
      <c r="T72" s="56"/>
      <c r="U72" s="56">
        <v>1555</v>
      </c>
      <c r="V72" s="65">
        <f t="shared" si="0"/>
        <v>1245</v>
      </c>
      <c r="X72" s="56">
        <f>Table4[[#This Row],[новые, см от ДНА]]-V71</f>
        <v>30</v>
      </c>
    </row>
    <row r="73" spans="1:24" x14ac:dyDescent="0.2">
      <c r="A73" s="1"/>
      <c r="C73" s="1">
        <v>635</v>
      </c>
      <c r="D73" s="1">
        <v>635</v>
      </c>
      <c r="E73">
        <f>Table6[[#This Row],[новая глубина (5-см интервал), см от льда]]+2.5</f>
        <v>637.5</v>
      </c>
      <c r="F73" s="62">
        <f>Table6[[#This Row],[новая глубина (среднее), см от льда]]-310</f>
        <v>327.5</v>
      </c>
      <c r="K73">
        <v>3</v>
      </c>
      <c r="L73" s="67" t="s">
        <v>78</v>
      </c>
      <c r="M73">
        <v>1386</v>
      </c>
      <c r="N73" s="1">
        <v>1390</v>
      </c>
      <c r="O73" s="62">
        <f>Table3[[#This Row],[Новые, см от льда]]-310</f>
        <v>1076</v>
      </c>
      <c r="P73" s="62">
        <f>Table3[[#This Row],[Column1]]-310</f>
        <v>1080</v>
      </c>
      <c r="S73" s="56">
        <v>1595</v>
      </c>
      <c r="T73" s="56"/>
      <c r="U73" s="56">
        <v>1575</v>
      </c>
      <c r="V73" s="65">
        <f t="shared" si="0"/>
        <v>1265</v>
      </c>
      <c r="X73" s="56">
        <f>Table4[[#This Row],[новые, см от ДНА]]-V72</f>
        <v>20</v>
      </c>
    </row>
    <row r="74" spans="1:24" x14ac:dyDescent="0.2">
      <c r="A74" s="1"/>
      <c r="C74" s="1">
        <v>640</v>
      </c>
      <c r="D74" s="1">
        <v>640</v>
      </c>
      <c r="E74">
        <f>Table6[[#This Row],[новая глубина (5-см интервал), см от льда]]+2.5</f>
        <v>642.5</v>
      </c>
      <c r="F74" s="62">
        <f>Table6[[#This Row],[новая глубина (среднее), см от льда]]-310</f>
        <v>332.5</v>
      </c>
      <c r="K74">
        <v>3</v>
      </c>
      <c r="L74" s="67" t="s">
        <v>79</v>
      </c>
      <c r="M74">
        <v>1436</v>
      </c>
      <c r="N74" s="1">
        <v>1440</v>
      </c>
      <c r="O74" s="62">
        <f>Table3[[#This Row],[Новые, см от льда]]-310</f>
        <v>1126</v>
      </c>
      <c r="P74" s="62">
        <f>Table3[[#This Row],[Column1]]-310</f>
        <v>1130</v>
      </c>
      <c r="S74" s="56">
        <v>1614.9999999999998</v>
      </c>
      <c r="T74" s="56">
        <v>1610</v>
      </c>
      <c r="U74" s="56">
        <v>1590</v>
      </c>
      <c r="V74" s="65">
        <f t="shared" ref="V74:V95" si="2">U74-310</f>
        <v>1280</v>
      </c>
      <c r="X74" s="56">
        <f>Table4[[#This Row],[новые, см от ДНА]]-V73</f>
        <v>15</v>
      </c>
    </row>
    <row r="75" spans="1:24" x14ac:dyDescent="0.2">
      <c r="A75" s="1"/>
      <c r="C75" s="1">
        <v>645</v>
      </c>
      <c r="D75" s="1">
        <v>645</v>
      </c>
      <c r="E75">
        <f>Table6[[#This Row],[новая глубина (5-см интервал), см от льда]]+2.5</f>
        <v>647.5</v>
      </c>
      <c r="F75" s="62">
        <f>Table6[[#This Row],[новая глубина (среднее), см от льда]]-310</f>
        <v>337.5</v>
      </c>
      <c r="K75">
        <v>3</v>
      </c>
      <c r="L75" s="67" t="s">
        <v>80</v>
      </c>
      <c r="M75">
        <v>1460</v>
      </c>
      <c r="N75" s="1">
        <v>1464</v>
      </c>
      <c r="O75" s="62">
        <f>Table3[[#This Row],[Новые, см от льда]]-310</f>
        <v>1150</v>
      </c>
      <c r="P75" s="62">
        <f>Table3[[#This Row],[Column1]]-310</f>
        <v>1154</v>
      </c>
      <c r="S75" s="56">
        <v>1635.0000000000002</v>
      </c>
      <c r="T75" s="56"/>
      <c r="U75" s="56">
        <v>1615</v>
      </c>
      <c r="V75" s="65">
        <f t="shared" si="2"/>
        <v>1305</v>
      </c>
      <c r="X75" s="56">
        <f>Table4[[#This Row],[новые, см от ДНА]]-V74</f>
        <v>25</v>
      </c>
    </row>
    <row r="76" spans="1:24" x14ac:dyDescent="0.2">
      <c r="A76" s="1"/>
      <c r="C76" s="1">
        <v>650</v>
      </c>
      <c r="D76" s="1">
        <v>650</v>
      </c>
      <c r="E76">
        <f>Table6[[#This Row],[новая глубина (5-см интервал), см от льда]]+2.5</f>
        <v>652.5</v>
      </c>
      <c r="F76" s="62">
        <f>Table6[[#This Row],[новая глубина (среднее), см от льда]]-310</f>
        <v>342.5</v>
      </c>
      <c r="K76">
        <v>3</v>
      </c>
      <c r="L76" s="67" t="s">
        <v>81</v>
      </c>
      <c r="M76">
        <v>1520</v>
      </c>
      <c r="N76" s="1">
        <v>1524</v>
      </c>
      <c r="O76" s="62">
        <f>Table3[[#This Row],[Новые, см от льда]]-310</f>
        <v>1210</v>
      </c>
      <c r="P76" s="62">
        <f>Table3[[#This Row],[Column1]]-310</f>
        <v>1214</v>
      </c>
      <c r="S76" s="56">
        <v>1655</v>
      </c>
      <c r="T76" s="56"/>
      <c r="U76" s="56">
        <v>1625</v>
      </c>
      <c r="V76" s="65">
        <f t="shared" si="2"/>
        <v>1315</v>
      </c>
      <c r="X76" s="56">
        <f>Table4[[#This Row],[новые, см от ДНА]]-V75</f>
        <v>10</v>
      </c>
    </row>
    <row r="77" spans="1:24" x14ac:dyDescent="0.2">
      <c r="A77" s="1"/>
      <c r="C77" s="1">
        <v>655</v>
      </c>
      <c r="D77" s="1">
        <v>655</v>
      </c>
      <c r="E77">
        <f>Table6[[#This Row],[новая глубина (5-см интервал), см от льда]]+2.5</f>
        <v>657.5</v>
      </c>
      <c r="F77" s="62">
        <f>Table6[[#This Row],[новая глубина (среднее), см от льда]]-310</f>
        <v>347.5</v>
      </c>
      <c r="K77">
        <v>3</v>
      </c>
      <c r="L77" s="67" t="s">
        <v>82</v>
      </c>
      <c r="M77">
        <v>1540</v>
      </c>
      <c r="N77" s="1">
        <v>1544</v>
      </c>
      <c r="O77" s="62">
        <f>Table3[[#This Row],[Новые, см от льда]]-310</f>
        <v>1230</v>
      </c>
      <c r="P77" s="62">
        <f>Table3[[#This Row],[Column1]]-310</f>
        <v>1234</v>
      </c>
      <c r="S77" s="56">
        <v>1675</v>
      </c>
      <c r="T77" s="56"/>
      <c r="U77" s="56">
        <v>1655</v>
      </c>
      <c r="V77" s="65">
        <f t="shared" si="2"/>
        <v>1345</v>
      </c>
      <c r="X77" s="56">
        <f>Table4[[#This Row],[новые, см от ДНА]]-V76</f>
        <v>30</v>
      </c>
    </row>
    <row r="78" spans="1:24" x14ac:dyDescent="0.2">
      <c r="A78" s="1"/>
      <c r="C78" s="1">
        <v>660</v>
      </c>
      <c r="D78" s="1">
        <v>660</v>
      </c>
      <c r="E78">
        <f>Table6[[#This Row],[новая глубина (5-см интервал), см от льда]]+2.5</f>
        <v>662.5</v>
      </c>
      <c r="F78" s="62">
        <f>Table6[[#This Row],[новая глубина (среднее), см от льда]]-310</f>
        <v>352.5</v>
      </c>
      <c r="K78">
        <v>3</v>
      </c>
      <c r="L78" s="67" t="s">
        <v>83</v>
      </c>
      <c r="M78">
        <v>1580</v>
      </c>
      <c r="N78" s="1">
        <v>1584</v>
      </c>
      <c r="O78" s="62">
        <f>Table3[[#This Row],[Новые, см от льда]]-310</f>
        <v>1270</v>
      </c>
      <c r="P78" s="62">
        <f>Table3[[#This Row],[Column1]]-310</f>
        <v>1274</v>
      </c>
      <c r="S78" s="56">
        <v>1795</v>
      </c>
      <c r="T78" s="56"/>
      <c r="U78" s="56">
        <v>1675</v>
      </c>
      <c r="V78" s="65">
        <f t="shared" si="2"/>
        <v>1365</v>
      </c>
      <c r="X78" s="56">
        <f>Table4[[#This Row],[новые, см от ДНА]]-V77</f>
        <v>20</v>
      </c>
    </row>
    <row r="79" spans="1:24" x14ac:dyDescent="0.2">
      <c r="A79" s="1"/>
      <c r="C79" s="1">
        <v>665</v>
      </c>
      <c r="D79" s="1">
        <v>665</v>
      </c>
      <c r="E79">
        <f>Table6[[#This Row],[новая глубина (5-см интервал), см от льда]]+2.5</f>
        <v>667.5</v>
      </c>
      <c r="F79" s="62">
        <f>Table6[[#This Row],[новая глубина (среднее), см от льда]]-310</f>
        <v>357.5</v>
      </c>
      <c r="K79">
        <v>3</v>
      </c>
      <c r="L79" s="67" t="s">
        <v>84</v>
      </c>
      <c r="M79">
        <v>1627</v>
      </c>
      <c r="N79" s="1">
        <v>1630</v>
      </c>
      <c r="O79" s="62">
        <f>Table3[[#This Row],[Новые, см от льда]]-310</f>
        <v>1317</v>
      </c>
      <c r="P79" s="62">
        <f>Table3[[#This Row],[Column1]]-310</f>
        <v>1320</v>
      </c>
      <c r="S79" s="56">
        <v>1714.9999999999998</v>
      </c>
      <c r="T79" s="56">
        <v>1710</v>
      </c>
      <c r="U79" s="56">
        <v>1690</v>
      </c>
      <c r="V79" s="65">
        <f t="shared" si="2"/>
        <v>1380</v>
      </c>
      <c r="X79" s="56">
        <f>Table4[[#This Row],[новые, см от ДНА]]-V78</f>
        <v>15</v>
      </c>
    </row>
    <row r="80" spans="1:24" x14ac:dyDescent="0.2">
      <c r="A80" s="1"/>
      <c r="C80" s="1">
        <v>670</v>
      </c>
      <c r="D80" s="1">
        <v>670</v>
      </c>
      <c r="E80">
        <f>Table6[[#This Row],[новая глубина (5-см интервал), см от льда]]+2.5</f>
        <v>672.5</v>
      </c>
      <c r="F80" s="62">
        <f>Table6[[#This Row],[новая глубина (среднее), см от льда]]-310</f>
        <v>362.5</v>
      </c>
      <c r="K80">
        <v>3</v>
      </c>
      <c r="L80" s="67" t="s">
        <v>85</v>
      </c>
      <c r="M80">
        <v>1644</v>
      </c>
      <c r="N80" s="1">
        <v>1648</v>
      </c>
      <c r="O80" s="62">
        <f>Table3[[#This Row],[Новые, см от льда]]-310</f>
        <v>1334</v>
      </c>
      <c r="P80" s="62">
        <f>Table3[[#This Row],[Column1]]-310</f>
        <v>1338</v>
      </c>
      <c r="S80" s="56">
        <v>1745</v>
      </c>
      <c r="T80" s="56"/>
      <c r="U80" s="56">
        <v>1710</v>
      </c>
      <c r="V80" s="65">
        <f t="shared" si="2"/>
        <v>1400</v>
      </c>
      <c r="X80" s="56">
        <f>Table4[[#This Row],[новые, см от ДНА]]-V79</f>
        <v>20</v>
      </c>
    </row>
    <row r="81" spans="1:24" x14ac:dyDescent="0.2">
      <c r="A81" s="1"/>
      <c r="C81" s="1">
        <v>675</v>
      </c>
      <c r="D81" s="1">
        <v>675</v>
      </c>
      <c r="E81">
        <f>Table6[[#This Row],[новая глубина (5-см интервал), см от льда]]+2.5</f>
        <v>677.5</v>
      </c>
      <c r="F81" s="62">
        <f>Table6[[#This Row],[новая глубина (среднее), см от льда]]-310</f>
        <v>367.5</v>
      </c>
      <c r="K81">
        <v>3</v>
      </c>
      <c r="L81" s="67" t="s">
        <v>86</v>
      </c>
      <c r="M81">
        <v>1680</v>
      </c>
      <c r="N81" s="1">
        <v>1683</v>
      </c>
      <c r="O81" s="62">
        <f>Table3[[#This Row],[Новые, см от льда]]-310</f>
        <v>1370</v>
      </c>
      <c r="P81" s="62">
        <f>Table3[[#This Row],[Column1]]-310</f>
        <v>1373</v>
      </c>
      <c r="S81" s="56">
        <v>1755</v>
      </c>
      <c r="T81" s="56"/>
      <c r="U81" s="56">
        <v>1720</v>
      </c>
      <c r="V81" s="65">
        <f t="shared" si="2"/>
        <v>1410</v>
      </c>
      <c r="X81" s="56">
        <f>Table4[[#This Row],[новые, см от ДНА]]-V80</f>
        <v>10</v>
      </c>
    </row>
    <row r="82" spans="1:24" x14ac:dyDescent="0.2">
      <c r="A82" s="1"/>
      <c r="C82" s="1">
        <v>680</v>
      </c>
      <c r="D82" s="1">
        <v>680</v>
      </c>
      <c r="E82">
        <f>Table6[[#This Row],[новая глубина (5-см интервал), см от льда]]+2.5</f>
        <v>682.5</v>
      </c>
      <c r="F82" s="62">
        <f>Table6[[#This Row],[новая глубина (среднее), см от льда]]-310</f>
        <v>372.5</v>
      </c>
      <c r="K82">
        <v>3</v>
      </c>
      <c r="L82" s="67" t="s">
        <v>87</v>
      </c>
      <c r="M82">
        <v>1712</v>
      </c>
      <c r="N82" s="1">
        <v>1715</v>
      </c>
      <c r="O82" s="62">
        <f>Table3[[#This Row],[Новые, см от льда]]-310</f>
        <v>1402</v>
      </c>
      <c r="P82" s="62">
        <f>Table3[[#This Row],[Column1]]-310</f>
        <v>1405</v>
      </c>
      <c r="S82" s="56">
        <v>1775</v>
      </c>
      <c r="T82" s="56"/>
      <c r="U82" s="56">
        <v>1740</v>
      </c>
      <c r="V82" s="65">
        <f t="shared" si="2"/>
        <v>1430</v>
      </c>
      <c r="X82" s="56">
        <f>Table4[[#This Row],[новые, см от ДНА]]-V81</f>
        <v>20</v>
      </c>
    </row>
    <row r="83" spans="1:24" x14ac:dyDescent="0.2">
      <c r="A83" s="1"/>
      <c r="C83" s="1">
        <v>685</v>
      </c>
      <c r="D83" s="1">
        <v>685</v>
      </c>
      <c r="E83">
        <f>Table6[[#This Row],[новая глубина (5-см интервал), см от льда]]+2.5</f>
        <v>687.5</v>
      </c>
      <c r="F83" s="62">
        <f>Table6[[#This Row],[новая глубина (среднее), см от льда]]-310</f>
        <v>377.5</v>
      </c>
      <c r="K83">
        <v>3</v>
      </c>
      <c r="L83" s="67" t="s">
        <v>88</v>
      </c>
      <c r="M83">
        <v>1744</v>
      </c>
      <c r="N83" s="1">
        <v>1748</v>
      </c>
      <c r="O83" s="62">
        <f>Table3[[#This Row],[Новые, см от льда]]-310</f>
        <v>1434</v>
      </c>
      <c r="P83" s="62">
        <f>Table3[[#This Row],[Column1]]-310</f>
        <v>1438</v>
      </c>
      <c r="S83" s="56">
        <v>1795</v>
      </c>
      <c r="T83" s="56"/>
      <c r="U83" s="56">
        <v>1760</v>
      </c>
      <c r="V83" s="65">
        <f t="shared" si="2"/>
        <v>1450</v>
      </c>
      <c r="X83" s="56">
        <f>Table4[[#This Row],[новые, см от ДНА]]-V82</f>
        <v>20</v>
      </c>
    </row>
    <row r="84" spans="1:24" x14ac:dyDescent="0.2">
      <c r="A84" s="1"/>
      <c r="C84" s="1">
        <v>690</v>
      </c>
      <c r="D84" s="1">
        <v>690</v>
      </c>
      <c r="E84">
        <f>Table6[[#This Row],[новая глубина (5-см интервал), см от льда]]+2.5</f>
        <v>692.5</v>
      </c>
      <c r="F84" s="62">
        <f>Table6[[#This Row],[новая глубина (среднее), см от льда]]-310</f>
        <v>382.5</v>
      </c>
      <c r="K84">
        <v>3</v>
      </c>
      <c r="L84" s="67" t="s">
        <v>89</v>
      </c>
      <c r="M84">
        <v>1767</v>
      </c>
      <c r="N84" s="1">
        <v>1771</v>
      </c>
      <c r="O84" s="62">
        <f>Table3[[#This Row],[Новые, см от льда]]-310</f>
        <v>1457</v>
      </c>
      <c r="P84" s="62">
        <f>Table3[[#This Row],[Column1]]-310</f>
        <v>1461</v>
      </c>
      <c r="S84" s="56">
        <v>1814.9999999999998</v>
      </c>
      <c r="T84" s="56"/>
      <c r="U84" s="56">
        <v>1810</v>
      </c>
      <c r="V84" s="65">
        <f t="shared" si="2"/>
        <v>1500</v>
      </c>
      <c r="X84" s="64">
        <f>Table4[[#This Row],[новые, см от ДНА]]-V83</f>
        <v>50</v>
      </c>
    </row>
    <row r="85" spans="1:24" x14ac:dyDescent="0.2">
      <c r="A85" s="1"/>
      <c r="C85" s="1">
        <v>695</v>
      </c>
      <c r="D85" s="1">
        <v>695</v>
      </c>
      <c r="E85">
        <f>Table6[[#This Row],[новая глубина (5-см интервал), см от льда]]+2.5</f>
        <v>697.5</v>
      </c>
      <c r="F85" s="62">
        <f>Table6[[#This Row],[новая глубина (среднее), см от льда]]-310</f>
        <v>387.5</v>
      </c>
      <c r="K85" s="1" t="s">
        <v>130</v>
      </c>
      <c r="L85" s="67"/>
      <c r="N85" s="1"/>
      <c r="S85" s="56">
        <v>1835.0000000000002</v>
      </c>
      <c r="T85" s="56"/>
      <c r="U85" s="56">
        <v>1830</v>
      </c>
      <c r="V85" s="65">
        <f t="shared" si="2"/>
        <v>1520</v>
      </c>
      <c r="X85" s="56">
        <f>Table4[[#This Row],[новые, см от ДНА]]-V84</f>
        <v>20</v>
      </c>
    </row>
    <row r="86" spans="1:24" x14ac:dyDescent="0.2">
      <c r="A86" s="1"/>
      <c r="C86" s="1">
        <v>700</v>
      </c>
      <c r="D86" s="1">
        <v>700</v>
      </c>
      <c r="E86">
        <f>Table6[[#This Row],[новая глубина (5-см интервал), см от льда]]+2.5</f>
        <v>702.5</v>
      </c>
      <c r="F86" s="62">
        <f>Table6[[#This Row],[новая глубина (среднее), см от льда]]-310</f>
        <v>392.5</v>
      </c>
      <c r="S86" s="56">
        <v>1855</v>
      </c>
      <c r="T86" s="56"/>
      <c r="U86" s="56">
        <v>1850</v>
      </c>
      <c r="V86" s="65">
        <f t="shared" si="2"/>
        <v>1540</v>
      </c>
      <c r="X86" s="56">
        <f>Table4[[#This Row],[новые, см от ДНА]]-V85</f>
        <v>20</v>
      </c>
    </row>
    <row r="87" spans="1:24" x14ac:dyDescent="0.2">
      <c r="A87" s="1"/>
      <c r="C87" s="1">
        <v>705</v>
      </c>
      <c r="D87" s="1">
        <v>705</v>
      </c>
      <c r="E87">
        <f>Table6[[#This Row],[новая глубина (5-см интервал), см от льда]]+2.5</f>
        <v>707.5</v>
      </c>
      <c r="F87" s="62">
        <f>Table6[[#This Row],[новая глубина (среднее), см от льда]]-310</f>
        <v>397.5</v>
      </c>
      <c r="S87" s="56">
        <v>1875</v>
      </c>
      <c r="T87" s="56">
        <v>1880</v>
      </c>
      <c r="U87" s="56">
        <v>1860</v>
      </c>
      <c r="V87" s="65">
        <f t="shared" si="2"/>
        <v>1550</v>
      </c>
      <c r="X87" s="56">
        <f>Table4[[#This Row],[новые, см от ДНА]]-V86</f>
        <v>10</v>
      </c>
    </row>
    <row r="88" spans="1:24" x14ac:dyDescent="0.2">
      <c r="A88" s="1"/>
      <c r="B88" s="68">
        <v>8.1</v>
      </c>
      <c r="C88" s="69">
        <v>715</v>
      </c>
      <c r="D88" s="69">
        <v>710</v>
      </c>
      <c r="E88">
        <f>Table6[[#This Row],[новая глубина (5-см интервал), см от льда]]+2.5</f>
        <v>712.5</v>
      </c>
      <c r="F88" s="62">
        <f>Table6[[#This Row],[новая глубина (среднее), см от льда]]-310</f>
        <v>402.5</v>
      </c>
      <c r="S88" s="56">
        <v>1895</v>
      </c>
      <c r="T88" s="56"/>
      <c r="U88" s="56">
        <v>1870</v>
      </c>
      <c r="V88" s="65">
        <f t="shared" si="2"/>
        <v>1560</v>
      </c>
      <c r="X88" s="56">
        <f>Table4[[#This Row],[новые, см от ДНА]]-V87</f>
        <v>10</v>
      </c>
    </row>
    <row r="89" spans="1:24" x14ac:dyDescent="0.2">
      <c r="A89" s="1"/>
      <c r="C89" s="1">
        <v>720</v>
      </c>
      <c r="D89" s="1">
        <v>715</v>
      </c>
      <c r="E89">
        <f>Table6[[#This Row],[новая глубина (5-см интервал), см от льда]]+2.5</f>
        <v>717.5</v>
      </c>
      <c r="F89" s="62">
        <f>Table6[[#This Row],[новая глубина (среднее), см от льда]]-310</f>
        <v>407.5</v>
      </c>
      <c r="S89" s="56">
        <v>1914.9999999999998</v>
      </c>
      <c r="T89" s="56"/>
      <c r="U89" s="56">
        <v>1890</v>
      </c>
      <c r="V89" s="65">
        <f t="shared" si="2"/>
        <v>1580</v>
      </c>
      <c r="X89" s="56">
        <f>Table4[[#This Row],[новые, см от ДНА]]-V88</f>
        <v>20</v>
      </c>
    </row>
    <row r="90" spans="1:24" x14ac:dyDescent="0.2">
      <c r="A90" s="1"/>
      <c r="B90" s="48"/>
      <c r="C90" s="1">
        <v>725</v>
      </c>
      <c r="D90" s="1">
        <v>720</v>
      </c>
      <c r="E90">
        <f>Table6[[#This Row],[новая глубина (5-см интервал), см от льда]]+2.5</f>
        <v>722.5</v>
      </c>
      <c r="F90" s="62">
        <f>Table6[[#This Row],[новая глубина (среднее), см от льда]]-310</f>
        <v>412.5</v>
      </c>
      <c r="S90" s="56">
        <v>1935.0000000000002</v>
      </c>
      <c r="T90" s="56"/>
      <c r="U90" s="56">
        <v>1910</v>
      </c>
      <c r="V90" s="65">
        <f t="shared" si="2"/>
        <v>1600</v>
      </c>
      <c r="X90" s="56">
        <f>Table4[[#This Row],[новые, см от ДНА]]-V89</f>
        <v>20</v>
      </c>
    </row>
    <row r="91" spans="1:24" x14ac:dyDescent="0.2">
      <c r="A91" s="1"/>
      <c r="C91" s="1">
        <v>730</v>
      </c>
      <c r="D91" s="1">
        <v>725</v>
      </c>
      <c r="E91">
        <f>Table6[[#This Row],[новая глубина (5-см интервал), см от льда]]+2.5</f>
        <v>727.5</v>
      </c>
      <c r="F91" s="62">
        <f>Table6[[#This Row],[новая глубина (среднее), см от льда]]-310</f>
        <v>417.5</v>
      </c>
      <c r="S91" s="56">
        <v>1955</v>
      </c>
      <c r="T91" s="56"/>
      <c r="U91" s="56">
        <v>1940</v>
      </c>
      <c r="V91" s="65">
        <f t="shared" si="2"/>
        <v>1630</v>
      </c>
      <c r="X91" s="56">
        <f>Table4[[#This Row],[новые, см от ДНА]]-V90</f>
        <v>30</v>
      </c>
    </row>
    <row r="92" spans="1:24" x14ac:dyDescent="0.2">
      <c r="A92" s="1"/>
      <c r="C92" s="1">
        <v>735</v>
      </c>
      <c r="D92" s="1">
        <v>730</v>
      </c>
      <c r="E92">
        <f>Table6[[#This Row],[новая глубина (5-см интервал), см от льда]]+2.5</f>
        <v>732.5</v>
      </c>
      <c r="F92" s="62">
        <f>Table6[[#This Row],[новая глубина (среднее), см от льда]]-310</f>
        <v>422.5</v>
      </c>
      <c r="S92" s="56">
        <v>1975</v>
      </c>
      <c r="T92" s="56"/>
      <c r="U92" s="56">
        <v>1960</v>
      </c>
      <c r="V92" s="65">
        <f t="shared" si="2"/>
        <v>1650</v>
      </c>
      <c r="X92" s="56">
        <f>Table4[[#This Row],[новые, см от ДНА]]-V91</f>
        <v>20</v>
      </c>
    </row>
    <row r="93" spans="1:24" x14ac:dyDescent="0.2">
      <c r="A93" s="1"/>
      <c r="C93" s="1">
        <v>740</v>
      </c>
      <c r="D93" s="1">
        <v>735</v>
      </c>
      <c r="E93">
        <f>Table6[[#This Row],[новая глубина (5-см интервал), см от льда]]+2.5</f>
        <v>737.5</v>
      </c>
      <c r="F93" s="62">
        <f>Table6[[#This Row],[новая глубина (среднее), см от льда]]-310</f>
        <v>427.5</v>
      </c>
      <c r="S93" s="56">
        <v>1995</v>
      </c>
      <c r="T93" s="56"/>
      <c r="U93" s="56">
        <v>1980</v>
      </c>
      <c r="V93" s="65">
        <f t="shared" si="2"/>
        <v>1670</v>
      </c>
      <c r="X93" s="56">
        <f>Table4[[#This Row],[новые, см от ДНА]]-V92</f>
        <v>20</v>
      </c>
    </row>
    <row r="94" spans="1:24" x14ac:dyDescent="0.2">
      <c r="A94" s="1"/>
      <c r="C94" s="1">
        <v>745</v>
      </c>
      <c r="D94" s="1">
        <v>740</v>
      </c>
      <c r="E94">
        <f>Table6[[#This Row],[новая глубина (5-см интервал), см от льда]]+2.5</f>
        <v>742.5</v>
      </c>
      <c r="F94" s="62">
        <f>Table6[[#This Row],[новая глубина (среднее), см от льда]]-310</f>
        <v>432.5</v>
      </c>
      <c r="S94" s="56">
        <v>2014.9999999999998</v>
      </c>
      <c r="T94" s="56"/>
      <c r="U94" s="56">
        <v>2000</v>
      </c>
      <c r="V94" s="65">
        <f t="shared" si="2"/>
        <v>1690</v>
      </c>
      <c r="X94" s="56">
        <f>Table4[[#This Row],[новые, см от ДНА]]-V93</f>
        <v>20</v>
      </c>
    </row>
    <row r="95" spans="1:24" x14ac:dyDescent="0.2">
      <c r="A95" s="1"/>
      <c r="C95" s="1">
        <v>750</v>
      </c>
      <c r="D95" s="1">
        <v>745</v>
      </c>
      <c r="E95">
        <f>Table6[[#This Row],[новая глубина (5-см интервал), см от льда]]+2.5</f>
        <v>747.5</v>
      </c>
      <c r="F95" s="62">
        <f>Table6[[#This Row],[новая глубина (среднее), см от льда]]-310</f>
        <v>437.5</v>
      </c>
      <c r="S95" s="56">
        <v>2035.0000000000002</v>
      </c>
      <c r="T95" s="56"/>
      <c r="U95" s="56">
        <v>2020</v>
      </c>
      <c r="V95" s="65">
        <f t="shared" si="2"/>
        <v>1710</v>
      </c>
      <c r="X95" s="56">
        <f>Table4[[#This Row],[новые, см от ДНА]]-V94</f>
        <v>20</v>
      </c>
    </row>
    <row r="96" spans="1:24" x14ac:dyDescent="0.2">
      <c r="A96" s="1"/>
      <c r="C96" s="1">
        <v>755</v>
      </c>
      <c r="D96" s="1">
        <v>750</v>
      </c>
      <c r="E96">
        <f>Table6[[#This Row],[новая глубина (5-см интервал), см от льда]]+2.5</f>
        <v>752.5</v>
      </c>
      <c r="F96" s="62">
        <f>Table6[[#This Row],[новая глубина (среднее), см от льда]]-310</f>
        <v>442.5</v>
      </c>
      <c r="V96" s="56"/>
    </row>
    <row r="97" spans="1:19" x14ac:dyDescent="0.2">
      <c r="A97" s="1"/>
      <c r="C97" s="1">
        <v>760</v>
      </c>
      <c r="D97" s="1">
        <v>755</v>
      </c>
      <c r="E97">
        <f>Table6[[#This Row],[новая глубина (5-см интервал), см от льда]]+2.5</f>
        <v>757.5</v>
      </c>
      <c r="F97" s="62">
        <f>Table6[[#This Row],[новая глубина (среднее), см от льда]]-310</f>
        <v>447.5</v>
      </c>
      <c r="S97" s="1" t="s">
        <v>131</v>
      </c>
    </row>
    <row r="98" spans="1:19" x14ac:dyDescent="0.2">
      <c r="A98" s="1"/>
      <c r="C98" s="1">
        <v>765</v>
      </c>
      <c r="D98" s="1">
        <v>760</v>
      </c>
      <c r="E98">
        <f>Table6[[#This Row],[новая глубина (5-см интервал), см от льда]]+2.5</f>
        <v>762.5</v>
      </c>
      <c r="F98" s="62">
        <f>Table6[[#This Row],[новая глубина (среднее), см от льда]]-310</f>
        <v>452.5</v>
      </c>
      <c r="S98" s="1" t="s">
        <v>132</v>
      </c>
    </row>
    <row r="99" spans="1:19" x14ac:dyDescent="0.2">
      <c r="A99" s="1"/>
      <c r="C99" s="1">
        <v>770</v>
      </c>
      <c r="D99" s="1">
        <v>765</v>
      </c>
      <c r="E99">
        <f>Table6[[#This Row],[новая глубина (5-см интервал), см от льда]]+2.5</f>
        <v>767.5</v>
      </c>
      <c r="F99" s="62">
        <f>Table6[[#This Row],[новая глубина (среднее), см от льда]]-310</f>
        <v>457.5</v>
      </c>
    </row>
    <row r="100" spans="1:19" x14ac:dyDescent="0.2">
      <c r="A100" s="1"/>
      <c r="C100" s="1">
        <v>775</v>
      </c>
      <c r="D100" s="1">
        <v>770</v>
      </c>
      <c r="E100">
        <f>Table6[[#This Row],[новая глубина (5-см интервал), см от льда]]+2.5</f>
        <v>772.5</v>
      </c>
      <c r="F100" s="62">
        <f>Table6[[#This Row],[новая глубина (среднее), см от льда]]-310</f>
        <v>462.5</v>
      </c>
    </row>
    <row r="101" spans="1:19" x14ac:dyDescent="0.2">
      <c r="A101" s="1"/>
      <c r="C101" s="1">
        <v>780</v>
      </c>
      <c r="D101" s="1">
        <v>775</v>
      </c>
      <c r="E101">
        <f>Table6[[#This Row],[новая глубина (5-см интервал), см от льда]]+2.5</f>
        <v>777.5</v>
      </c>
      <c r="F101" s="62">
        <f>Table6[[#This Row],[новая глубина (среднее), см от льда]]-310</f>
        <v>467.5</v>
      </c>
    </row>
    <row r="102" spans="1:19" x14ac:dyDescent="0.2">
      <c r="A102" s="1"/>
      <c r="C102" s="1">
        <v>785</v>
      </c>
      <c r="D102" s="1">
        <v>780</v>
      </c>
      <c r="E102">
        <f>Table6[[#This Row],[новая глубина (5-см интервал), см от льда]]+2.5</f>
        <v>782.5</v>
      </c>
      <c r="F102" s="62">
        <f>Table6[[#This Row],[новая глубина (среднее), см от льда]]-310</f>
        <v>472.5</v>
      </c>
    </row>
    <row r="103" spans="1:19" x14ac:dyDescent="0.2">
      <c r="A103" s="1"/>
      <c r="C103" s="1">
        <v>790</v>
      </c>
      <c r="D103" s="1">
        <v>785</v>
      </c>
      <c r="E103">
        <f>Table6[[#This Row],[новая глубина (5-см интервал), см от льда]]+2.5</f>
        <v>787.5</v>
      </c>
      <c r="F103" s="62">
        <f>Table6[[#This Row],[новая глубина (среднее), см от льда]]-310</f>
        <v>477.5</v>
      </c>
    </row>
    <row r="104" spans="1:19" x14ac:dyDescent="0.2">
      <c r="A104" s="1"/>
      <c r="C104" s="1">
        <v>795</v>
      </c>
      <c r="D104" s="1">
        <v>790</v>
      </c>
      <c r="E104">
        <f>Table6[[#This Row],[новая глубина (5-см интервал), см от льда]]+2.5</f>
        <v>792.5</v>
      </c>
      <c r="F104" s="62">
        <f>Table6[[#This Row],[новая глубина (среднее), см от льда]]-310</f>
        <v>482.5</v>
      </c>
    </row>
    <row r="105" spans="1:19" x14ac:dyDescent="0.2">
      <c r="C105" s="1">
        <v>800</v>
      </c>
      <c r="D105" s="1">
        <v>795</v>
      </c>
      <c r="E105">
        <f>Table6[[#This Row],[новая глубина (5-см интервал), см от льда]]+2.5</f>
        <v>797.5</v>
      </c>
      <c r="F105" s="62">
        <f>Table6[[#This Row],[новая глубина (среднее), см от льда]]-310</f>
        <v>487.5</v>
      </c>
    </row>
    <row r="106" spans="1:19" x14ac:dyDescent="0.2">
      <c r="C106" s="1">
        <v>805</v>
      </c>
      <c r="D106" s="1">
        <v>800</v>
      </c>
      <c r="E106">
        <f>Table6[[#This Row],[новая глубина (5-см интервал), см от льда]]+2.5</f>
        <v>802.5</v>
      </c>
      <c r="F106" s="62">
        <f>Table6[[#This Row],[новая глубина (среднее), см от льда]]-310</f>
        <v>492.5</v>
      </c>
    </row>
    <row r="107" spans="1:19" x14ac:dyDescent="0.2">
      <c r="B107" s="68">
        <v>9.1</v>
      </c>
      <c r="C107" s="69">
        <v>815</v>
      </c>
      <c r="D107" s="69">
        <v>810</v>
      </c>
      <c r="E107">
        <f>Table6[[#This Row],[новая глубина (5-см интервал), см от льда]]+2.5</f>
        <v>812.5</v>
      </c>
      <c r="F107" s="62">
        <f>Table6[[#This Row],[новая глубина (среднее), см от льда]]-310</f>
        <v>502.5</v>
      </c>
    </row>
    <row r="108" spans="1:19" x14ac:dyDescent="0.2">
      <c r="C108" s="1">
        <v>819.99999999999989</v>
      </c>
      <c r="D108" s="1">
        <v>815</v>
      </c>
      <c r="E108">
        <f>Table6[[#This Row],[новая глубина (5-см интервал), см от льда]]+2.5</f>
        <v>817.5</v>
      </c>
      <c r="F108" s="62">
        <f>Table6[[#This Row],[новая глубина (среднее), см от льда]]-310</f>
        <v>507.5</v>
      </c>
    </row>
    <row r="109" spans="1:19" x14ac:dyDescent="0.2">
      <c r="C109" s="1">
        <v>825</v>
      </c>
      <c r="D109" s="1">
        <v>820</v>
      </c>
      <c r="E109">
        <f>Table6[[#This Row],[новая глубина (5-см интервал), см от льда]]+2.5</f>
        <v>822.5</v>
      </c>
      <c r="F109" s="62">
        <f>Table6[[#This Row],[новая глубина (среднее), см от льда]]-310</f>
        <v>512.5</v>
      </c>
    </row>
    <row r="110" spans="1:19" x14ac:dyDescent="0.2">
      <c r="C110" s="1">
        <v>830.00000000000011</v>
      </c>
      <c r="D110" s="1">
        <v>825</v>
      </c>
      <c r="E110">
        <f>Table6[[#This Row],[новая глубина (5-см интервал), см от льда]]+2.5</f>
        <v>827.5</v>
      </c>
      <c r="F110" s="62">
        <f>Table6[[#This Row],[новая глубина (среднее), см от льда]]-310</f>
        <v>517.5</v>
      </c>
    </row>
    <row r="111" spans="1:19" x14ac:dyDescent="0.2">
      <c r="C111" s="1">
        <v>835</v>
      </c>
      <c r="D111" s="1">
        <v>830</v>
      </c>
      <c r="E111">
        <f>Table6[[#This Row],[новая глубина (5-см интервал), см от льда]]+2.5</f>
        <v>832.5</v>
      </c>
      <c r="F111" s="62">
        <f>Table6[[#This Row],[новая глубина (среднее), см от льда]]-310</f>
        <v>522.5</v>
      </c>
    </row>
    <row r="112" spans="1:19" x14ac:dyDescent="0.2">
      <c r="C112" s="1">
        <v>840</v>
      </c>
      <c r="D112" s="1">
        <v>835</v>
      </c>
      <c r="E112">
        <f>Table6[[#This Row],[новая глубина (5-см интервал), см от льда]]+2.5</f>
        <v>837.5</v>
      </c>
      <c r="F112" s="62">
        <f>Table6[[#This Row],[новая глубина (среднее), см от льда]]-310</f>
        <v>527.5</v>
      </c>
    </row>
    <row r="113" spans="2:6" x14ac:dyDescent="0.2">
      <c r="C113" s="1">
        <v>844.99999999999989</v>
      </c>
      <c r="D113" s="1">
        <v>840</v>
      </c>
      <c r="E113">
        <f>Table6[[#This Row],[новая глубина (5-см интервал), см от льда]]+2.5</f>
        <v>842.5</v>
      </c>
      <c r="F113" s="62">
        <f>Table6[[#This Row],[новая глубина (среднее), см от льда]]-310</f>
        <v>532.5</v>
      </c>
    </row>
    <row r="114" spans="2:6" x14ac:dyDescent="0.2">
      <c r="C114" s="1">
        <v>850</v>
      </c>
      <c r="D114" s="1">
        <v>845</v>
      </c>
      <c r="E114">
        <f>Table6[[#This Row],[новая глубина (5-см интервал), см от льда]]+2.5</f>
        <v>847.5</v>
      </c>
      <c r="F114" s="62">
        <f>Table6[[#This Row],[новая глубина (среднее), см от льда]]-310</f>
        <v>537.5</v>
      </c>
    </row>
    <row r="115" spans="2:6" x14ac:dyDescent="0.2">
      <c r="C115" s="1">
        <v>855.00000000000011</v>
      </c>
      <c r="D115" s="1">
        <v>850</v>
      </c>
      <c r="E115">
        <f>Table6[[#This Row],[новая глубина (5-см интервал), см от льда]]+2.5</f>
        <v>852.5</v>
      </c>
      <c r="F115" s="62">
        <f>Table6[[#This Row],[новая глубина (среднее), см от льда]]-310</f>
        <v>542.5</v>
      </c>
    </row>
    <row r="116" spans="2:6" x14ac:dyDescent="0.2">
      <c r="C116" s="1">
        <v>860</v>
      </c>
      <c r="D116" s="1">
        <v>855</v>
      </c>
      <c r="E116">
        <f>Table6[[#This Row],[новая глубина (5-см интервал), см от льда]]+2.5</f>
        <v>857.5</v>
      </c>
      <c r="F116" s="62">
        <f>Table6[[#This Row],[новая глубина (среднее), см от льда]]-310</f>
        <v>547.5</v>
      </c>
    </row>
    <row r="117" spans="2:6" x14ac:dyDescent="0.2">
      <c r="C117" s="1">
        <v>865</v>
      </c>
      <c r="D117" s="1">
        <v>860</v>
      </c>
      <c r="E117">
        <f>Table6[[#This Row],[новая глубина (5-см интервал), см от льда]]+2.5</f>
        <v>862.5</v>
      </c>
      <c r="F117" s="62">
        <f>Table6[[#This Row],[новая глубина (среднее), см от льда]]-310</f>
        <v>552.5</v>
      </c>
    </row>
    <row r="118" spans="2:6" x14ac:dyDescent="0.2">
      <c r="C118" s="1">
        <v>869.99999999999989</v>
      </c>
      <c r="D118" s="1">
        <v>865</v>
      </c>
      <c r="E118">
        <f>Table6[[#This Row],[новая глубина (5-см интервал), см от льда]]+2.5</f>
        <v>867.5</v>
      </c>
      <c r="F118" s="62">
        <f>Table6[[#This Row],[новая глубина (среднее), см от льда]]-310</f>
        <v>557.5</v>
      </c>
    </row>
    <row r="119" spans="2:6" x14ac:dyDescent="0.2">
      <c r="C119" s="1">
        <v>875</v>
      </c>
      <c r="D119" s="1">
        <v>870</v>
      </c>
      <c r="E119">
        <f>Table6[[#This Row],[новая глубина (5-см интервал), см от льда]]+2.5</f>
        <v>872.5</v>
      </c>
      <c r="F119" s="62">
        <f>Table6[[#This Row],[новая глубина (среднее), см от льда]]-310</f>
        <v>562.5</v>
      </c>
    </row>
    <row r="120" spans="2:6" x14ac:dyDescent="0.2">
      <c r="C120" s="1">
        <v>880.00000000000011</v>
      </c>
      <c r="D120" s="1">
        <v>875</v>
      </c>
      <c r="E120">
        <f>Table6[[#This Row],[новая глубина (5-см интервал), см от льда]]+2.5</f>
        <v>877.5</v>
      </c>
      <c r="F120" s="62">
        <f>Table6[[#This Row],[новая глубина (среднее), см от льда]]-310</f>
        <v>567.5</v>
      </c>
    </row>
    <row r="121" spans="2:6" x14ac:dyDescent="0.2">
      <c r="C121" s="1">
        <v>885</v>
      </c>
      <c r="D121" s="1">
        <v>880</v>
      </c>
      <c r="E121">
        <f>Table6[[#This Row],[новая глубина (5-см интервал), см от льда]]+2.5</f>
        <v>882.5</v>
      </c>
      <c r="F121" s="62">
        <f>Table6[[#This Row],[новая глубина (среднее), см от льда]]-310</f>
        <v>572.5</v>
      </c>
    </row>
    <row r="122" spans="2:6" x14ac:dyDescent="0.2">
      <c r="C122" s="1">
        <v>890</v>
      </c>
      <c r="D122" s="1">
        <v>885</v>
      </c>
      <c r="E122">
        <f>Table6[[#This Row],[новая глубина (5-см интервал), см от льда]]+2.5</f>
        <v>887.5</v>
      </c>
      <c r="F122" s="62">
        <f>Table6[[#This Row],[новая глубина (среднее), см от льда]]-310</f>
        <v>577.5</v>
      </c>
    </row>
    <row r="123" spans="2:6" x14ac:dyDescent="0.2">
      <c r="C123" s="1">
        <v>894.99999999999989</v>
      </c>
      <c r="D123" s="1">
        <v>890</v>
      </c>
      <c r="E123">
        <f>Table6[[#This Row],[новая глубина (5-см интервал), см от льда]]+2.5</f>
        <v>892.5</v>
      </c>
      <c r="F123" s="62">
        <f>Table6[[#This Row],[новая глубина (среднее), см от льда]]-310</f>
        <v>582.5</v>
      </c>
    </row>
    <row r="124" spans="2:6" x14ac:dyDescent="0.2">
      <c r="C124" s="1">
        <v>900</v>
      </c>
      <c r="D124" s="1">
        <v>895</v>
      </c>
      <c r="E124">
        <f>Table6[[#This Row],[новая глубина (5-см интервал), см от льда]]+2.5</f>
        <v>897.5</v>
      </c>
      <c r="F124" s="62">
        <f>Table6[[#This Row],[новая глубина (среднее), см от льда]]-310</f>
        <v>587.5</v>
      </c>
    </row>
    <row r="125" spans="2:6" x14ac:dyDescent="0.2">
      <c r="C125" s="1">
        <v>905.00000000000011</v>
      </c>
      <c r="D125" s="1">
        <v>900</v>
      </c>
      <c r="E125">
        <f>Table6[[#This Row],[новая глубина (5-см интервал), см от льда]]+2.5</f>
        <v>902.5</v>
      </c>
      <c r="F125" s="62">
        <f>Table6[[#This Row],[новая глубина (среднее), см от льда]]-310</f>
        <v>592.5</v>
      </c>
    </row>
    <row r="126" spans="2:6" x14ac:dyDescent="0.2">
      <c r="B126" s="68">
        <v>10.1</v>
      </c>
      <c r="C126" s="69">
        <v>915</v>
      </c>
      <c r="D126" s="69">
        <v>910</v>
      </c>
      <c r="E126">
        <f>Table6[[#This Row],[новая глубина (5-см интервал), см от льда]]+2.5</f>
        <v>912.5</v>
      </c>
      <c r="F126" s="62">
        <f>Table6[[#This Row],[новая глубина (среднее), см от льда]]-310</f>
        <v>602.5</v>
      </c>
    </row>
    <row r="127" spans="2:6" x14ac:dyDescent="0.2">
      <c r="C127" s="1">
        <v>919.99999999999989</v>
      </c>
      <c r="D127" s="1">
        <v>915</v>
      </c>
      <c r="E127">
        <f>Table6[[#This Row],[новая глубина (5-см интервал), см от льда]]+2.5</f>
        <v>917.5</v>
      </c>
      <c r="F127" s="62">
        <f>Table6[[#This Row],[новая глубина (среднее), см от льда]]-310</f>
        <v>607.5</v>
      </c>
    </row>
    <row r="128" spans="2:6" x14ac:dyDescent="0.2">
      <c r="C128" s="1">
        <v>924.99999999999966</v>
      </c>
      <c r="D128" s="1">
        <v>920</v>
      </c>
      <c r="E128">
        <f>Table6[[#This Row],[новая глубина (5-см интервал), см от льда]]+2.5</f>
        <v>922.5</v>
      </c>
      <c r="F128" s="62">
        <f>Table6[[#This Row],[новая глубина (среднее), см от льда]]-310</f>
        <v>612.5</v>
      </c>
    </row>
    <row r="129" spans="3:6" x14ac:dyDescent="0.2">
      <c r="C129" s="1">
        <v>929.99999999999932</v>
      </c>
      <c r="D129" s="1">
        <v>925</v>
      </c>
      <c r="E129">
        <f>Table6[[#This Row],[новая глубина (5-см интервал), см от льда]]+2.5</f>
        <v>927.5</v>
      </c>
      <c r="F129" s="62">
        <f>Table6[[#This Row],[новая глубина (среднее), см от льда]]-310</f>
        <v>617.5</v>
      </c>
    </row>
    <row r="130" spans="3:6" x14ac:dyDescent="0.2">
      <c r="C130" s="1">
        <v>935</v>
      </c>
      <c r="D130" s="1">
        <v>930</v>
      </c>
      <c r="E130">
        <f>Table6[[#This Row],[новая глубина (5-см интервал), см от льда]]+2.5</f>
        <v>932.5</v>
      </c>
      <c r="F130" s="62">
        <f>Table6[[#This Row],[новая глубина (среднее), см от льда]]-310</f>
        <v>622.5</v>
      </c>
    </row>
    <row r="131" spans="3:6" x14ac:dyDescent="0.2">
      <c r="C131" s="1">
        <v>940</v>
      </c>
      <c r="D131" s="1">
        <v>935</v>
      </c>
      <c r="E131">
        <f>Table6[[#This Row],[новая глубина (5-см интервал), см от льда]]+2.5</f>
        <v>937.5</v>
      </c>
      <c r="F131" s="62">
        <f>Table6[[#This Row],[новая глубина (среднее), см от льда]]-310</f>
        <v>627.5</v>
      </c>
    </row>
    <row r="132" spans="3:6" x14ac:dyDescent="0.2">
      <c r="C132" s="1">
        <v>944.99999999999989</v>
      </c>
      <c r="D132" s="1">
        <v>940</v>
      </c>
      <c r="E132">
        <f>Table6[[#This Row],[новая глубина (5-см интервал), см от льда]]+2.5</f>
        <v>942.5</v>
      </c>
      <c r="F132" s="62">
        <f>Table6[[#This Row],[новая глубина (среднее), см от льда]]-310</f>
        <v>632.5</v>
      </c>
    </row>
    <row r="133" spans="3:6" x14ac:dyDescent="0.2">
      <c r="C133" s="1">
        <v>950</v>
      </c>
      <c r="D133" s="1">
        <v>945</v>
      </c>
      <c r="E133">
        <f>Table6[[#This Row],[новая глубина (5-см интервал), см от льда]]+2.5</f>
        <v>947.5</v>
      </c>
      <c r="F133" s="62">
        <f>Table6[[#This Row],[новая глубина (среднее), см от льда]]-310</f>
        <v>637.5</v>
      </c>
    </row>
    <row r="134" spans="3:6" x14ac:dyDescent="0.2">
      <c r="C134" s="1">
        <v>955.00000000000011</v>
      </c>
      <c r="D134" s="1">
        <v>950</v>
      </c>
      <c r="E134">
        <f>Table6[[#This Row],[новая глубина (5-см интервал), см от льда]]+2.5</f>
        <v>952.5</v>
      </c>
      <c r="F134" s="62">
        <f>Table6[[#This Row],[новая глубина (среднее), см от льда]]-310</f>
        <v>642.5</v>
      </c>
    </row>
    <row r="135" spans="3:6" x14ac:dyDescent="0.2">
      <c r="C135" s="1">
        <v>960</v>
      </c>
      <c r="D135" s="1">
        <v>955</v>
      </c>
      <c r="E135">
        <f>Table6[[#This Row],[новая глубина (5-см интервал), см от льда]]+2.5</f>
        <v>957.5</v>
      </c>
      <c r="F135" s="62">
        <f>Table6[[#This Row],[новая глубина (среднее), см от льда]]-310</f>
        <v>647.5</v>
      </c>
    </row>
    <row r="136" spans="3:6" x14ac:dyDescent="0.2">
      <c r="C136" s="1">
        <v>965</v>
      </c>
      <c r="D136" s="1">
        <v>960</v>
      </c>
      <c r="E136">
        <f>Table6[[#This Row],[новая глубина (5-см интервал), см от льда]]+2.5</f>
        <v>962.5</v>
      </c>
      <c r="F136" s="62">
        <f>Table6[[#This Row],[новая глубина (среднее), см от льда]]-310</f>
        <v>652.5</v>
      </c>
    </row>
    <row r="137" spans="3:6" x14ac:dyDescent="0.2">
      <c r="C137" s="1">
        <v>969.99999999999989</v>
      </c>
      <c r="D137" s="1">
        <v>965</v>
      </c>
      <c r="E137">
        <f>Table6[[#This Row],[новая глубина (5-см интервал), см от льда]]+2.5</f>
        <v>967.5</v>
      </c>
      <c r="F137" s="62">
        <f>Table6[[#This Row],[новая глубина (среднее), см от льда]]-310</f>
        <v>657.5</v>
      </c>
    </row>
    <row r="138" spans="3:6" x14ac:dyDescent="0.2">
      <c r="C138" s="1">
        <v>975</v>
      </c>
      <c r="D138" s="1">
        <v>970</v>
      </c>
      <c r="E138">
        <f>Table6[[#This Row],[новая глубина (5-см интервал), см от льда]]+2.5</f>
        <v>972.5</v>
      </c>
      <c r="F138" s="62">
        <f>Table6[[#This Row],[новая глубина (среднее), см от льда]]-310</f>
        <v>662.5</v>
      </c>
    </row>
    <row r="139" spans="3:6" x14ac:dyDescent="0.2">
      <c r="C139" s="1">
        <v>980.00000000000011</v>
      </c>
      <c r="D139" s="1">
        <v>975</v>
      </c>
      <c r="E139">
        <f>Table6[[#This Row],[новая глубина (5-см интервал), см от льда]]+2.5</f>
        <v>977.5</v>
      </c>
      <c r="F139" s="62">
        <f>Table6[[#This Row],[новая глубина (среднее), см от льда]]-310</f>
        <v>667.5</v>
      </c>
    </row>
    <row r="140" spans="3:6" x14ac:dyDescent="0.2">
      <c r="C140" s="1">
        <v>985</v>
      </c>
      <c r="D140" s="1">
        <v>980</v>
      </c>
      <c r="E140">
        <f>Table6[[#This Row],[новая глубина (5-см интервал), см от льда]]+2.5</f>
        <v>982.5</v>
      </c>
      <c r="F140" s="62">
        <f>Table6[[#This Row],[новая глубина (среднее), см от льда]]-310</f>
        <v>672.5</v>
      </c>
    </row>
    <row r="141" spans="3:6" x14ac:dyDescent="0.2">
      <c r="C141" s="1">
        <v>990</v>
      </c>
      <c r="D141" s="1">
        <v>985</v>
      </c>
      <c r="E141">
        <f>Table6[[#This Row],[новая глубина (5-см интервал), см от льда]]+2.5</f>
        <v>987.5</v>
      </c>
      <c r="F141" s="62">
        <f>Table6[[#This Row],[новая глубина (среднее), см от льда]]-310</f>
        <v>677.5</v>
      </c>
    </row>
    <row r="142" spans="3:6" x14ac:dyDescent="0.2">
      <c r="C142" s="1">
        <v>994.99999999999989</v>
      </c>
      <c r="D142" s="1">
        <v>990</v>
      </c>
      <c r="E142">
        <f>Table6[[#This Row],[новая глубина (5-см интервал), см от льда]]+2.5</f>
        <v>992.5</v>
      </c>
      <c r="F142" s="62">
        <f>Table6[[#This Row],[новая глубина (среднее), см от льда]]-310</f>
        <v>682.5</v>
      </c>
    </row>
    <row r="143" spans="3:6" x14ac:dyDescent="0.2">
      <c r="C143" s="1">
        <v>1000</v>
      </c>
      <c r="D143" s="1">
        <v>995</v>
      </c>
      <c r="E143">
        <f>Table6[[#This Row],[новая глубина (5-см интервал), см от льда]]+2.5</f>
        <v>997.5</v>
      </c>
      <c r="F143" s="62">
        <f>Table6[[#This Row],[новая глубина (среднее), см от льда]]-310</f>
        <v>687.5</v>
      </c>
    </row>
    <row r="144" spans="3:6" x14ac:dyDescent="0.2">
      <c r="C144" s="1">
        <v>1005.0000000000001</v>
      </c>
      <c r="D144" s="1">
        <v>1000</v>
      </c>
      <c r="E144">
        <f>Table6[[#This Row],[новая глубина (5-см интервал), см от льда]]+2.5</f>
        <v>1002.5</v>
      </c>
      <c r="F144" s="62">
        <f>Table6[[#This Row],[новая глубина (среднее), см от льда]]-310</f>
        <v>692.5</v>
      </c>
    </row>
    <row r="145" spans="2:6" x14ac:dyDescent="0.2">
      <c r="B145" s="68">
        <v>11.1</v>
      </c>
      <c r="C145" s="69">
        <v>1025</v>
      </c>
      <c r="D145" s="69">
        <v>1010</v>
      </c>
      <c r="E145">
        <f>Table6[[#This Row],[новая глубина (5-см интервал), см от льда]]+2.5</f>
        <v>1012.5</v>
      </c>
      <c r="F145" s="62">
        <f>Table6[[#This Row],[новая глубина (среднее), см от льда]]-310</f>
        <v>702.5</v>
      </c>
    </row>
    <row r="146" spans="2:6" x14ac:dyDescent="0.2">
      <c r="C146" s="1">
        <v>1030</v>
      </c>
      <c r="D146" s="1">
        <v>1015</v>
      </c>
      <c r="E146">
        <f>Table6[[#This Row],[новая глубина (5-см интервал), см от льда]]+2.5</f>
        <v>1017.5</v>
      </c>
      <c r="F146" s="62">
        <f>Table6[[#This Row],[новая глубина (среднее), см от льда]]-310</f>
        <v>707.5</v>
      </c>
    </row>
    <row r="147" spans="2:6" x14ac:dyDescent="0.2">
      <c r="C147" s="1">
        <v>1035.0000000000002</v>
      </c>
      <c r="D147" s="1">
        <v>1020</v>
      </c>
      <c r="E147">
        <f>Table6[[#This Row],[новая глубина (5-см интервал), см от льда]]+2.5</f>
        <v>1022.5</v>
      </c>
      <c r="F147" s="62">
        <f>Table6[[#This Row],[новая глубина (среднее), см от льда]]-310</f>
        <v>712.5</v>
      </c>
    </row>
    <row r="148" spans="2:6" x14ac:dyDescent="0.2">
      <c r="C148" s="1">
        <v>1040.0000000000002</v>
      </c>
      <c r="D148" s="1">
        <v>1025</v>
      </c>
      <c r="E148">
        <f>Table6[[#This Row],[новая глубина (5-см интервал), см от льда]]+2.5</f>
        <v>1027.5</v>
      </c>
      <c r="F148" s="62">
        <f>Table6[[#This Row],[новая глубина (среднее), см от льда]]-310</f>
        <v>717.5</v>
      </c>
    </row>
    <row r="149" spans="2:6" x14ac:dyDescent="0.2">
      <c r="C149" s="1">
        <v>1045.0000000000002</v>
      </c>
      <c r="D149" s="1">
        <v>1030</v>
      </c>
      <c r="E149">
        <f>Table6[[#This Row],[новая глубина (5-см интервал), см от льда]]+2.5</f>
        <v>1032.5</v>
      </c>
      <c r="F149" s="62">
        <f>Table6[[#This Row],[новая глубина (среднее), см от льда]]-310</f>
        <v>722.5</v>
      </c>
    </row>
    <row r="150" spans="2:6" x14ac:dyDescent="0.2">
      <c r="C150" s="1">
        <v>1050.0000000000005</v>
      </c>
      <c r="D150" s="1">
        <v>1035</v>
      </c>
      <c r="E150">
        <f>Table6[[#This Row],[новая глубина (5-см интервал), см от льда]]+2.5</f>
        <v>1037.5</v>
      </c>
      <c r="F150" s="62">
        <f>Table6[[#This Row],[новая глубина (среднее), см от льда]]-310</f>
        <v>727.5</v>
      </c>
    </row>
    <row r="151" spans="2:6" x14ac:dyDescent="0.2">
      <c r="C151" s="1">
        <v>1055.0000000000005</v>
      </c>
      <c r="D151" s="1">
        <v>1040</v>
      </c>
      <c r="E151">
        <f>Table6[[#This Row],[новая глубина (5-см интервал), см от льда]]+2.5</f>
        <v>1042.5</v>
      </c>
      <c r="F151" s="62">
        <f>Table6[[#This Row],[новая глубина (среднее), см от льда]]-310</f>
        <v>732.5</v>
      </c>
    </row>
    <row r="152" spans="2:6" x14ac:dyDescent="0.2">
      <c r="C152" s="1">
        <v>1060.0000000000005</v>
      </c>
      <c r="D152" s="1">
        <v>1045</v>
      </c>
      <c r="E152">
        <f>Table6[[#This Row],[новая глубина (5-см интервал), см от льда]]+2.5</f>
        <v>1047.5</v>
      </c>
      <c r="F152" s="62">
        <f>Table6[[#This Row],[новая глубина (среднее), см от льда]]-310</f>
        <v>737.5</v>
      </c>
    </row>
    <row r="153" spans="2:6" x14ac:dyDescent="0.2">
      <c r="C153" s="1">
        <v>1065.0000000000005</v>
      </c>
      <c r="D153" s="1">
        <v>1050</v>
      </c>
      <c r="E153">
        <f>Table6[[#This Row],[новая глубина (5-см интервал), см от льда]]+2.5</f>
        <v>1052.5</v>
      </c>
      <c r="F153" s="62">
        <f>Table6[[#This Row],[новая глубина (среднее), см от льда]]-310</f>
        <v>742.5</v>
      </c>
    </row>
    <row r="154" spans="2:6" x14ac:dyDescent="0.2">
      <c r="C154" s="1">
        <v>1070.0000000000007</v>
      </c>
      <c r="D154" s="1">
        <v>1055</v>
      </c>
      <c r="E154">
        <f>Table6[[#This Row],[новая глубина (5-см интервал), см от льда]]+2.5</f>
        <v>1057.5</v>
      </c>
      <c r="F154" s="62">
        <f>Table6[[#This Row],[новая глубина (среднее), см от льда]]-310</f>
        <v>747.5</v>
      </c>
    </row>
    <row r="155" spans="2:6" x14ac:dyDescent="0.2">
      <c r="C155" s="1">
        <v>1075.0000000000007</v>
      </c>
      <c r="D155" s="1">
        <v>1060</v>
      </c>
      <c r="E155">
        <f>Table6[[#This Row],[новая глубина (5-см интервал), см от льда]]+2.5</f>
        <v>1062.5</v>
      </c>
      <c r="F155" s="62">
        <f>Table6[[#This Row],[новая глубина (среднее), см от льда]]-310</f>
        <v>752.5</v>
      </c>
    </row>
    <row r="156" spans="2:6" x14ac:dyDescent="0.2">
      <c r="C156" s="1">
        <v>1080.0000000000007</v>
      </c>
      <c r="D156" s="1">
        <v>1065</v>
      </c>
      <c r="E156">
        <f>Table6[[#This Row],[новая глубина (5-см интервал), см от льда]]+2.5</f>
        <v>1067.5</v>
      </c>
      <c r="F156" s="62">
        <f>Table6[[#This Row],[новая глубина (среднее), см от льда]]-310</f>
        <v>757.5</v>
      </c>
    </row>
    <row r="157" spans="2:6" x14ac:dyDescent="0.2">
      <c r="C157" s="1">
        <v>1085.0000000000009</v>
      </c>
      <c r="D157" s="1">
        <v>1070</v>
      </c>
      <c r="E157">
        <f>Table6[[#This Row],[новая глубина (5-см интервал), см от льда]]+2.5</f>
        <v>1072.5</v>
      </c>
      <c r="F157" s="62">
        <f>Table6[[#This Row],[новая глубина (среднее), см от льда]]-310</f>
        <v>762.5</v>
      </c>
    </row>
    <row r="158" spans="2:6" x14ac:dyDescent="0.2">
      <c r="C158" s="1">
        <v>1090.0000000000009</v>
      </c>
      <c r="D158" s="1">
        <v>1075</v>
      </c>
      <c r="E158">
        <f>Table6[[#This Row],[новая глубина (5-см интервал), см от льда]]+2.5</f>
        <v>1077.5</v>
      </c>
      <c r="F158" s="62">
        <f>Table6[[#This Row],[новая глубина (среднее), см от льда]]-310</f>
        <v>767.5</v>
      </c>
    </row>
    <row r="159" spans="2:6" x14ac:dyDescent="0.2">
      <c r="C159" s="1">
        <v>1095.0000000000009</v>
      </c>
      <c r="D159" s="1">
        <v>1080</v>
      </c>
      <c r="E159">
        <f>Table6[[#This Row],[новая глубина (5-см интервал), см от льда]]+2.5</f>
        <v>1082.5</v>
      </c>
      <c r="F159" s="62">
        <f>Table6[[#This Row],[новая глубина (среднее), см от льда]]-310</f>
        <v>772.5</v>
      </c>
    </row>
    <row r="160" spans="2:6" x14ac:dyDescent="0.2">
      <c r="C160" s="1">
        <v>1100.0000000000011</v>
      </c>
      <c r="D160" s="1">
        <v>1085</v>
      </c>
      <c r="E160">
        <f>Table6[[#This Row],[новая глубина (5-см интервал), см от льда]]+2.5</f>
        <v>1087.5</v>
      </c>
      <c r="F160" s="62">
        <f>Table6[[#This Row],[новая глубина (среднее), см от льда]]-310</f>
        <v>777.5</v>
      </c>
    </row>
    <row r="161" spans="2:6" x14ac:dyDescent="0.2">
      <c r="C161" s="1">
        <v>1105.0000000000011</v>
      </c>
      <c r="D161" s="1">
        <v>1090</v>
      </c>
      <c r="E161">
        <f>Table6[[#This Row],[новая глубина (5-см интервал), см от льда]]+2.5</f>
        <v>1092.5</v>
      </c>
      <c r="F161" s="62">
        <f>Table6[[#This Row],[новая глубина (среднее), см от льда]]-310</f>
        <v>782.5</v>
      </c>
    </row>
    <row r="162" spans="2:6" x14ac:dyDescent="0.2">
      <c r="B162" s="68">
        <v>12.1</v>
      </c>
      <c r="C162" s="69">
        <v>1125</v>
      </c>
      <c r="D162" s="69">
        <v>1110</v>
      </c>
      <c r="E162">
        <f>Table6[[#This Row],[новая глубина (5-см интервал), см от льда]]+2.5</f>
        <v>1112.5</v>
      </c>
      <c r="F162" s="62">
        <f>Table6[[#This Row],[новая глубина (среднее), см от льда]]-310</f>
        <v>802.5</v>
      </c>
    </row>
    <row r="163" spans="2:6" x14ac:dyDescent="0.2">
      <c r="C163" s="1">
        <v>1130</v>
      </c>
      <c r="D163" s="1">
        <v>1115</v>
      </c>
      <c r="E163">
        <f>Table6[[#This Row],[новая глубина (5-см интервал), см от льда]]+2.5</f>
        <v>1117.5</v>
      </c>
      <c r="F163" s="62">
        <f>Table6[[#This Row],[новая глубина (среднее), см от льда]]-310</f>
        <v>807.5</v>
      </c>
    </row>
    <row r="164" spans="2:6" x14ac:dyDescent="0.2">
      <c r="C164" s="1">
        <v>1135.0000000000002</v>
      </c>
      <c r="D164" s="1">
        <v>1120</v>
      </c>
      <c r="E164">
        <f>Table6[[#This Row],[новая глубина (5-см интервал), см от льда]]+2.5</f>
        <v>1122.5</v>
      </c>
      <c r="F164" s="62">
        <f>Table6[[#This Row],[новая глубина (среднее), см от льда]]-310</f>
        <v>812.5</v>
      </c>
    </row>
    <row r="165" spans="2:6" x14ac:dyDescent="0.2">
      <c r="C165" s="1">
        <v>1140.0000000000002</v>
      </c>
      <c r="D165" s="1">
        <v>1125</v>
      </c>
      <c r="E165">
        <f>Table6[[#This Row],[новая глубина (5-см интервал), см от льда]]+2.5</f>
        <v>1127.5</v>
      </c>
      <c r="F165" s="62">
        <f>Table6[[#This Row],[новая глубина (среднее), см от льда]]-310</f>
        <v>817.5</v>
      </c>
    </row>
    <row r="166" spans="2:6" x14ac:dyDescent="0.2">
      <c r="C166" s="1">
        <v>1145.0000000000002</v>
      </c>
      <c r="D166" s="1">
        <v>1130</v>
      </c>
      <c r="E166">
        <f>Table6[[#This Row],[новая глубина (5-см интервал), см от льда]]+2.5</f>
        <v>1132.5</v>
      </c>
      <c r="F166" s="62">
        <f>Table6[[#This Row],[новая глубина (среднее), см от льда]]-310</f>
        <v>822.5</v>
      </c>
    </row>
    <row r="167" spans="2:6" x14ac:dyDescent="0.2">
      <c r="C167" s="1">
        <v>1150.0000000000005</v>
      </c>
      <c r="D167" s="1">
        <v>1135</v>
      </c>
      <c r="E167">
        <f>Table6[[#This Row],[новая глубина (5-см интервал), см от льда]]+2.5</f>
        <v>1137.5</v>
      </c>
      <c r="F167" s="62">
        <f>Table6[[#This Row],[новая глубина (среднее), см от льда]]-310</f>
        <v>827.5</v>
      </c>
    </row>
    <row r="168" spans="2:6" x14ac:dyDescent="0.2">
      <c r="C168" s="1">
        <v>1155.0000000000005</v>
      </c>
      <c r="D168" s="1">
        <v>1140</v>
      </c>
      <c r="E168">
        <f>Table6[[#This Row],[новая глубина (5-см интервал), см от льда]]+2.5</f>
        <v>1142.5</v>
      </c>
      <c r="F168" s="62">
        <f>Table6[[#This Row],[новая глубина (среднее), см от льда]]-310</f>
        <v>832.5</v>
      </c>
    </row>
    <row r="169" spans="2:6" x14ac:dyDescent="0.2">
      <c r="C169" s="1">
        <v>1160.0000000000005</v>
      </c>
      <c r="D169" s="1">
        <v>1145</v>
      </c>
      <c r="E169">
        <f>Table6[[#This Row],[новая глубина (5-см интервал), см от льда]]+2.5</f>
        <v>1147.5</v>
      </c>
      <c r="F169" s="62">
        <f>Table6[[#This Row],[новая глубина (среднее), см от льда]]-310</f>
        <v>837.5</v>
      </c>
    </row>
    <row r="170" spans="2:6" x14ac:dyDescent="0.2">
      <c r="C170" s="1">
        <v>1165.0000000000005</v>
      </c>
      <c r="D170" s="1">
        <v>1150</v>
      </c>
      <c r="E170">
        <f>Table6[[#This Row],[новая глубина (5-см интервал), см от льда]]+2.5</f>
        <v>1152.5</v>
      </c>
      <c r="F170" s="62">
        <f>Table6[[#This Row],[новая глубина (среднее), см от льда]]-310</f>
        <v>842.5</v>
      </c>
    </row>
    <row r="171" spans="2:6" x14ac:dyDescent="0.2">
      <c r="C171" s="1">
        <v>1170.0000000000007</v>
      </c>
      <c r="D171" s="1">
        <v>1155</v>
      </c>
      <c r="E171">
        <f>Table6[[#This Row],[новая глубина (5-см интервал), см от льда]]+2.5</f>
        <v>1157.5</v>
      </c>
      <c r="F171" s="62">
        <f>Table6[[#This Row],[новая глубина (среднее), см от льда]]-310</f>
        <v>847.5</v>
      </c>
    </row>
    <row r="172" spans="2:6" x14ac:dyDescent="0.2">
      <c r="C172" s="1">
        <v>1175.0000000000007</v>
      </c>
      <c r="D172" s="1">
        <v>1160</v>
      </c>
      <c r="E172">
        <f>Table6[[#This Row],[новая глубина (5-см интервал), см от льда]]+2.5</f>
        <v>1162.5</v>
      </c>
      <c r="F172" s="62">
        <f>Table6[[#This Row],[новая глубина (среднее), см от льда]]-310</f>
        <v>852.5</v>
      </c>
    </row>
    <row r="173" spans="2:6" x14ac:dyDescent="0.2">
      <c r="C173" s="1">
        <v>1180.0000000000007</v>
      </c>
      <c r="D173" s="1">
        <v>1165</v>
      </c>
      <c r="E173">
        <f>Table6[[#This Row],[новая глубина (5-см интервал), см от льда]]+2.5</f>
        <v>1167.5</v>
      </c>
      <c r="F173" s="62">
        <f>Table6[[#This Row],[новая глубина (среднее), см от льда]]-310</f>
        <v>857.5</v>
      </c>
    </row>
    <row r="174" spans="2:6" x14ac:dyDescent="0.2">
      <c r="C174" s="1">
        <v>1185.0000000000009</v>
      </c>
      <c r="D174" s="1">
        <v>1170</v>
      </c>
      <c r="E174">
        <f>Table6[[#This Row],[новая глубина (5-см интервал), см от льда]]+2.5</f>
        <v>1172.5</v>
      </c>
      <c r="F174" s="62">
        <f>Table6[[#This Row],[новая глубина (среднее), см от льда]]-310</f>
        <v>862.5</v>
      </c>
    </row>
    <row r="175" spans="2:6" x14ac:dyDescent="0.2">
      <c r="C175" s="1">
        <v>1190.0000000000009</v>
      </c>
      <c r="D175" s="1">
        <v>1175</v>
      </c>
      <c r="E175">
        <f>Table6[[#This Row],[новая глубина (5-см интервал), см от льда]]+2.5</f>
        <v>1177.5</v>
      </c>
      <c r="F175" s="62">
        <f>Table6[[#This Row],[новая глубина (среднее), см от льда]]-310</f>
        <v>867.5</v>
      </c>
    </row>
    <row r="176" spans="2:6" x14ac:dyDescent="0.2">
      <c r="C176" s="1">
        <v>1195.0000000000009</v>
      </c>
      <c r="D176" s="1">
        <v>1180</v>
      </c>
      <c r="E176">
        <f>Table6[[#This Row],[новая глубина (5-см интервал), см от льда]]+2.5</f>
        <v>1182.5</v>
      </c>
      <c r="F176" s="62">
        <f>Table6[[#This Row],[новая глубина (среднее), см от льда]]-310</f>
        <v>872.5</v>
      </c>
    </row>
    <row r="177" spans="2:6" x14ac:dyDescent="0.2">
      <c r="C177" s="1">
        <v>1200.0000000000011</v>
      </c>
      <c r="D177" s="1">
        <v>1185</v>
      </c>
      <c r="E177">
        <f>Table6[[#This Row],[новая глубина (5-см интервал), см от льда]]+2.5</f>
        <v>1187.5</v>
      </c>
      <c r="F177" s="62">
        <f>Table6[[#This Row],[новая глубина (среднее), см от льда]]-310</f>
        <v>877.5</v>
      </c>
    </row>
    <row r="178" spans="2:6" x14ac:dyDescent="0.2">
      <c r="C178" s="1">
        <v>1205.0000000000011</v>
      </c>
      <c r="D178" s="1">
        <v>1190</v>
      </c>
      <c r="E178">
        <f>Table6[[#This Row],[новая глубина (5-см интервал), см от льда]]+2.5</f>
        <v>1192.5</v>
      </c>
      <c r="F178" s="62">
        <f>Table6[[#This Row],[новая глубина (среднее), см от льда]]-310</f>
        <v>882.5</v>
      </c>
    </row>
    <row r="179" spans="2:6" x14ac:dyDescent="0.2">
      <c r="B179" s="68">
        <v>13.1</v>
      </c>
      <c r="C179" s="69">
        <v>1225</v>
      </c>
      <c r="D179" s="69">
        <v>1210</v>
      </c>
      <c r="E179">
        <f>Table6[[#This Row],[новая глубина (5-см интервал), см от льда]]+2.5</f>
        <v>1212.5</v>
      </c>
      <c r="F179" s="62">
        <f>Table6[[#This Row],[новая глубина (среднее), см от льда]]-310</f>
        <v>902.5</v>
      </c>
    </row>
    <row r="180" spans="2:6" x14ac:dyDescent="0.2">
      <c r="C180" s="1">
        <v>1230</v>
      </c>
      <c r="D180" s="1">
        <v>1215</v>
      </c>
      <c r="E180">
        <f>Table6[[#This Row],[новая глубина (5-см интервал), см от льда]]+2.5</f>
        <v>1217.5</v>
      </c>
      <c r="F180" s="62">
        <f>Table6[[#This Row],[новая глубина (среднее), см от льда]]-310</f>
        <v>907.5</v>
      </c>
    </row>
    <row r="181" spans="2:6" x14ac:dyDescent="0.2">
      <c r="C181" s="1">
        <v>1235.0000000000002</v>
      </c>
      <c r="D181" s="1">
        <v>1220</v>
      </c>
      <c r="E181">
        <f>Table6[[#This Row],[новая глубина (5-см интервал), см от льда]]+2.5</f>
        <v>1222.5</v>
      </c>
      <c r="F181" s="62">
        <f>Table6[[#This Row],[новая глубина (среднее), см от льда]]-310</f>
        <v>912.5</v>
      </c>
    </row>
    <row r="182" spans="2:6" x14ac:dyDescent="0.2">
      <c r="C182" s="1">
        <v>1240.0000000000002</v>
      </c>
      <c r="D182" s="1">
        <v>1225</v>
      </c>
      <c r="E182">
        <f>Table6[[#This Row],[новая глубина (5-см интервал), см от льда]]+2.5</f>
        <v>1227.5</v>
      </c>
      <c r="F182" s="62">
        <f>Table6[[#This Row],[новая глубина (среднее), см от льда]]-310</f>
        <v>917.5</v>
      </c>
    </row>
    <row r="183" spans="2:6" x14ac:dyDescent="0.2">
      <c r="C183" s="1">
        <v>1245.0000000000002</v>
      </c>
      <c r="D183" s="1">
        <v>1230</v>
      </c>
      <c r="E183">
        <f>Table6[[#This Row],[новая глубина (5-см интервал), см от льда]]+2.5</f>
        <v>1232.5</v>
      </c>
      <c r="F183" s="62">
        <f>Table6[[#This Row],[новая глубина (среднее), см от льда]]-310</f>
        <v>922.5</v>
      </c>
    </row>
    <row r="184" spans="2:6" x14ac:dyDescent="0.2">
      <c r="C184" s="1">
        <v>1250.0000000000005</v>
      </c>
      <c r="D184" s="1">
        <v>1235</v>
      </c>
      <c r="E184">
        <f>Table6[[#This Row],[новая глубина (5-см интервал), см от льда]]+2.5</f>
        <v>1237.5</v>
      </c>
      <c r="F184" s="62">
        <f>Table6[[#This Row],[новая глубина (среднее), см от льда]]-310</f>
        <v>927.5</v>
      </c>
    </row>
    <row r="185" spans="2:6" x14ac:dyDescent="0.2">
      <c r="C185" s="1">
        <v>1255.0000000000005</v>
      </c>
      <c r="D185" s="1">
        <v>1240</v>
      </c>
      <c r="E185">
        <f>Table6[[#This Row],[новая глубина (5-см интервал), см от льда]]+2.5</f>
        <v>1242.5</v>
      </c>
      <c r="F185" s="62">
        <f>Table6[[#This Row],[новая глубина (среднее), см от льда]]-310</f>
        <v>932.5</v>
      </c>
    </row>
    <row r="186" spans="2:6" x14ac:dyDescent="0.2">
      <c r="C186" s="1">
        <v>1260.0000000000005</v>
      </c>
      <c r="D186" s="1">
        <v>1245</v>
      </c>
      <c r="E186">
        <f>Table6[[#This Row],[новая глубина (5-см интервал), см от льда]]+2.5</f>
        <v>1247.5</v>
      </c>
      <c r="F186" s="62">
        <f>Table6[[#This Row],[новая глубина (среднее), см от льда]]-310</f>
        <v>937.5</v>
      </c>
    </row>
    <row r="187" spans="2:6" x14ac:dyDescent="0.2">
      <c r="C187" s="1">
        <v>1265.0000000000005</v>
      </c>
      <c r="D187" s="1">
        <v>1250</v>
      </c>
      <c r="E187">
        <f>Table6[[#This Row],[новая глубина (5-см интервал), см от льда]]+2.5</f>
        <v>1252.5</v>
      </c>
      <c r="F187" s="62">
        <f>Table6[[#This Row],[новая глубина (среднее), см от льда]]-310</f>
        <v>942.5</v>
      </c>
    </row>
    <row r="188" spans="2:6" x14ac:dyDescent="0.2">
      <c r="C188" s="1">
        <v>1270.0000000000007</v>
      </c>
      <c r="D188" s="1">
        <v>1255</v>
      </c>
      <c r="E188">
        <f>Table6[[#This Row],[новая глубина (5-см интервал), см от льда]]+2.5</f>
        <v>1257.5</v>
      </c>
      <c r="F188" s="62">
        <f>Table6[[#This Row],[новая глубина (среднее), см от льда]]-310</f>
        <v>947.5</v>
      </c>
    </row>
    <row r="189" spans="2:6" x14ac:dyDescent="0.2">
      <c r="C189" s="1">
        <v>1275.0000000000007</v>
      </c>
      <c r="D189" s="1">
        <v>1260</v>
      </c>
      <c r="E189">
        <f>Table6[[#This Row],[новая глубина (5-см интервал), см от льда]]+2.5</f>
        <v>1262.5</v>
      </c>
      <c r="F189" s="62">
        <f>Table6[[#This Row],[новая глубина (среднее), см от льда]]-310</f>
        <v>952.5</v>
      </c>
    </row>
    <row r="190" spans="2:6" x14ac:dyDescent="0.2">
      <c r="C190" s="1">
        <v>1280.0000000000007</v>
      </c>
      <c r="D190" s="1">
        <v>1265</v>
      </c>
      <c r="E190">
        <f>Table6[[#This Row],[новая глубина (5-см интервал), см от льда]]+2.5</f>
        <v>1267.5</v>
      </c>
      <c r="F190" s="62">
        <f>Table6[[#This Row],[новая глубина (среднее), см от льда]]-310</f>
        <v>957.5</v>
      </c>
    </row>
    <row r="191" spans="2:6" x14ac:dyDescent="0.2">
      <c r="C191" s="1">
        <v>1285.0000000000009</v>
      </c>
      <c r="D191" s="1">
        <v>1270</v>
      </c>
      <c r="E191">
        <f>Table6[[#This Row],[новая глубина (5-см интервал), см от льда]]+2.5</f>
        <v>1272.5</v>
      </c>
      <c r="F191" s="62">
        <f>Table6[[#This Row],[новая глубина (среднее), см от льда]]-310</f>
        <v>962.5</v>
      </c>
    </row>
    <row r="192" spans="2:6" x14ac:dyDescent="0.2">
      <c r="C192" s="1">
        <v>1290.0000000000009</v>
      </c>
      <c r="D192" s="1">
        <v>1275</v>
      </c>
      <c r="E192">
        <f>Table6[[#This Row],[новая глубина (5-см интервал), см от льда]]+2.5</f>
        <v>1277.5</v>
      </c>
      <c r="F192" s="62">
        <f>Table6[[#This Row],[новая глубина (среднее), см от льда]]-310</f>
        <v>967.5</v>
      </c>
    </row>
    <row r="193" spans="2:6" x14ac:dyDescent="0.2">
      <c r="C193" s="1">
        <v>1295.0000000000009</v>
      </c>
      <c r="D193" s="1">
        <v>1280</v>
      </c>
      <c r="E193">
        <f>Table6[[#This Row],[новая глубина (5-см интервал), см от льда]]+2.5</f>
        <v>1282.5</v>
      </c>
      <c r="F193" s="62">
        <f>Table6[[#This Row],[новая глубина (среднее), см от льда]]-310</f>
        <v>972.5</v>
      </c>
    </row>
    <row r="194" spans="2:6" x14ac:dyDescent="0.2">
      <c r="C194" s="1">
        <v>1300.0000000000011</v>
      </c>
      <c r="D194" s="1">
        <v>1285</v>
      </c>
      <c r="E194">
        <f>Table6[[#This Row],[новая глубина (5-см интервал), см от льда]]+2.5</f>
        <v>1287.5</v>
      </c>
      <c r="F194" s="62">
        <f>Table6[[#This Row],[новая глубина (среднее), см от льда]]-310</f>
        <v>977.5</v>
      </c>
    </row>
    <row r="195" spans="2:6" x14ac:dyDescent="0.2">
      <c r="C195" s="1">
        <v>1305.0000000000011</v>
      </c>
      <c r="D195" s="1">
        <v>1290</v>
      </c>
      <c r="E195">
        <f>Table6[[#This Row],[новая глубина (5-см интервал), см от льда]]+2.5</f>
        <v>1292.5</v>
      </c>
      <c r="F195" s="62">
        <f>Table6[[#This Row],[новая глубина (среднее), см от льда]]-310</f>
        <v>982.5</v>
      </c>
    </row>
    <row r="196" spans="2:6" x14ac:dyDescent="0.2">
      <c r="B196" s="68">
        <v>14.1</v>
      </c>
      <c r="C196" s="69">
        <v>1330</v>
      </c>
      <c r="D196" s="69">
        <v>1310</v>
      </c>
      <c r="E196">
        <f>Table6[[#This Row],[новая глубина (5-см интервал), см от льда]]+2.5</f>
        <v>1312.5</v>
      </c>
      <c r="F196" s="62">
        <f>Table6[[#This Row],[новая глубина (среднее), см от льда]]-310</f>
        <v>1002.5</v>
      </c>
    </row>
    <row r="197" spans="2:6" x14ac:dyDescent="0.2">
      <c r="C197" s="1">
        <v>1335</v>
      </c>
      <c r="D197" s="1">
        <v>1315</v>
      </c>
      <c r="E197">
        <f>Table6[[#This Row],[новая глубина (5-см интервал), см от льда]]+2.5</f>
        <v>1317.5</v>
      </c>
      <c r="F197" s="62">
        <f>Table6[[#This Row],[новая глубина (среднее), см от льда]]-310</f>
        <v>1007.5</v>
      </c>
    </row>
    <row r="198" spans="2:6" x14ac:dyDescent="0.2">
      <c r="C198" s="1">
        <v>1340</v>
      </c>
      <c r="D198" s="1">
        <v>1320</v>
      </c>
      <c r="E198">
        <f>Table6[[#This Row],[новая глубина (5-см интервал), см от льда]]+2.5</f>
        <v>1322.5</v>
      </c>
      <c r="F198" s="62">
        <f>Table6[[#This Row],[новая глубина (среднее), см от льда]]-310</f>
        <v>1012.5</v>
      </c>
    </row>
    <row r="199" spans="2:6" x14ac:dyDescent="0.2">
      <c r="C199" s="1">
        <v>1345</v>
      </c>
      <c r="D199" s="1">
        <v>1325</v>
      </c>
      <c r="E199">
        <f>Table6[[#This Row],[новая глубина (5-см интервал), см от льда]]+2.5</f>
        <v>1327.5</v>
      </c>
      <c r="F199" s="62">
        <f>Table6[[#This Row],[новая глубина (среднее), см от льда]]-310</f>
        <v>1017.5</v>
      </c>
    </row>
    <row r="200" spans="2:6" x14ac:dyDescent="0.2">
      <c r="C200" s="1">
        <v>1350.0000000000002</v>
      </c>
      <c r="D200" s="1">
        <v>1330</v>
      </c>
      <c r="E200">
        <f>Table6[[#This Row],[новая глубина (5-см интервал), см от льда]]+2.5</f>
        <v>1332.5</v>
      </c>
      <c r="F200" s="62">
        <f>Table6[[#This Row],[новая глубина (среднее), см от льда]]-310</f>
        <v>1022.5</v>
      </c>
    </row>
    <row r="201" spans="2:6" x14ac:dyDescent="0.2">
      <c r="C201" s="1">
        <v>1355.0000000000002</v>
      </c>
      <c r="D201" s="1">
        <v>1335</v>
      </c>
      <c r="E201">
        <f>Table6[[#This Row],[новая глубина (5-см интервал), см от льда]]+2.5</f>
        <v>1337.5</v>
      </c>
      <c r="F201" s="62">
        <f>Table6[[#This Row],[новая глубина (среднее), см от льда]]-310</f>
        <v>1027.5</v>
      </c>
    </row>
    <row r="202" spans="2:6" x14ac:dyDescent="0.2">
      <c r="C202" s="1">
        <v>1360.0000000000002</v>
      </c>
      <c r="D202" s="1">
        <v>1340</v>
      </c>
      <c r="E202">
        <f>Table6[[#This Row],[новая глубина (5-см интервал), см от льда]]+2.5</f>
        <v>1342.5</v>
      </c>
      <c r="F202" s="62">
        <f>Table6[[#This Row],[новая глубина (среднее), см от льда]]-310</f>
        <v>1032.5</v>
      </c>
    </row>
    <row r="203" spans="2:6" x14ac:dyDescent="0.2">
      <c r="C203" s="1">
        <v>1365.0000000000005</v>
      </c>
      <c r="D203" s="1">
        <v>1345</v>
      </c>
      <c r="E203">
        <f>Table6[[#This Row],[новая глубина (5-см интервал), см от льда]]+2.5</f>
        <v>1347.5</v>
      </c>
      <c r="F203" s="62">
        <f>Table6[[#This Row],[новая глубина (среднее), см от льда]]-310</f>
        <v>1037.5</v>
      </c>
    </row>
    <row r="204" spans="2:6" x14ac:dyDescent="0.2">
      <c r="C204" s="1">
        <v>1370.0000000000005</v>
      </c>
      <c r="D204" s="1">
        <v>1350</v>
      </c>
      <c r="E204">
        <f>Table6[[#This Row],[новая глубина (5-см интервал), см от льда]]+2.5</f>
        <v>1352.5</v>
      </c>
      <c r="F204" s="62">
        <f>Table6[[#This Row],[новая глубина (среднее), см от льда]]-310</f>
        <v>1042.5</v>
      </c>
    </row>
    <row r="205" spans="2:6" x14ac:dyDescent="0.2">
      <c r="C205" s="1">
        <v>1375.0000000000005</v>
      </c>
      <c r="D205" s="1">
        <v>1355</v>
      </c>
      <c r="E205">
        <f>Table6[[#This Row],[новая глубина (5-см интервал), см от льда]]+2.5</f>
        <v>1357.5</v>
      </c>
      <c r="F205" s="62">
        <f>Table6[[#This Row],[новая глубина (среднее), см от льда]]-310</f>
        <v>1047.5</v>
      </c>
    </row>
    <row r="206" spans="2:6" x14ac:dyDescent="0.2">
      <c r="C206" s="1">
        <v>1380.0000000000007</v>
      </c>
      <c r="D206" s="1">
        <v>1360</v>
      </c>
      <c r="E206">
        <f>Table6[[#This Row],[новая глубина (5-см интервал), см от льда]]+2.5</f>
        <v>1362.5</v>
      </c>
      <c r="F206" s="62">
        <f>Table6[[#This Row],[новая глубина (среднее), см от льда]]-310</f>
        <v>1052.5</v>
      </c>
    </row>
    <row r="207" spans="2:6" x14ac:dyDescent="0.2">
      <c r="C207" s="1">
        <v>1385.0000000000007</v>
      </c>
      <c r="D207" s="1">
        <v>1365</v>
      </c>
      <c r="E207">
        <f>Table6[[#This Row],[новая глубина (5-см интервал), см от льда]]+2.5</f>
        <v>1367.5</v>
      </c>
      <c r="F207" s="62">
        <f>Table6[[#This Row],[новая глубина (среднее), см от льда]]-310</f>
        <v>1057.5</v>
      </c>
    </row>
    <row r="208" spans="2:6" x14ac:dyDescent="0.2">
      <c r="C208" s="1">
        <v>1390.0000000000007</v>
      </c>
      <c r="D208" s="1">
        <v>1370</v>
      </c>
      <c r="E208">
        <f>Table6[[#This Row],[новая глубина (5-см интервал), см от льда]]+2.5</f>
        <v>1372.5</v>
      </c>
      <c r="F208" s="62">
        <f>Table6[[#This Row],[новая глубина (среднее), см от льда]]-310</f>
        <v>1062.5</v>
      </c>
    </row>
    <row r="209" spans="2:6" x14ac:dyDescent="0.2">
      <c r="C209" s="1">
        <v>1395.0000000000009</v>
      </c>
      <c r="D209" s="1">
        <v>1375</v>
      </c>
      <c r="E209">
        <f>Table6[[#This Row],[новая глубина (5-см интервал), см от льда]]+2.5</f>
        <v>1377.5</v>
      </c>
      <c r="F209" s="62">
        <f>Table6[[#This Row],[новая глубина (среднее), см от льда]]-310</f>
        <v>1067.5</v>
      </c>
    </row>
    <row r="210" spans="2:6" x14ac:dyDescent="0.2">
      <c r="C210" s="1">
        <v>1400.0000000000009</v>
      </c>
      <c r="D210" s="1">
        <v>1380</v>
      </c>
      <c r="E210">
        <f>Table6[[#This Row],[новая глубина (5-см интервал), см от льда]]+2.5</f>
        <v>1382.5</v>
      </c>
      <c r="F210" s="62">
        <f>Table6[[#This Row],[новая глубина (среднее), см от льда]]-310</f>
        <v>1072.5</v>
      </c>
    </row>
    <row r="211" spans="2:6" x14ac:dyDescent="0.2">
      <c r="C211" s="1">
        <v>1405.0000000000009</v>
      </c>
      <c r="D211" s="1">
        <v>1385</v>
      </c>
      <c r="E211">
        <f>Table6[[#This Row],[новая глубина (5-см интервал), см от льда]]+2.5</f>
        <v>1387.5</v>
      </c>
      <c r="F211" s="62">
        <f>Table6[[#This Row],[новая глубина (среднее), см от льда]]-310</f>
        <v>1077.5</v>
      </c>
    </row>
    <row r="212" spans="2:6" x14ac:dyDescent="0.2">
      <c r="B212" s="68">
        <v>15.1</v>
      </c>
      <c r="C212" s="69">
        <v>1430</v>
      </c>
      <c r="D212" s="69">
        <v>1410</v>
      </c>
      <c r="E212">
        <f>Table6[[#This Row],[новая глубина (5-см интервал), см от льда]]+2.5</f>
        <v>1412.5</v>
      </c>
      <c r="F212" s="62">
        <f>Table6[[#This Row],[новая глубина (среднее), см от льда]]-310</f>
        <v>1102.5</v>
      </c>
    </row>
    <row r="213" spans="2:6" x14ac:dyDescent="0.2">
      <c r="C213" s="1">
        <v>1435</v>
      </c>
      <c r="D213" s="1">
        <v>1415</v>
      </c>
      <c r="E213">
        <f>Table6[[#This Row],[новая глубина (5-см интервал), см от льда]]+2.5</f>
        <v>1417.5</v>
      </c>
      <c r="F213" s="62">
        <f>Table6[[#This Row],[новая глубина (среднее), см от льда]]-310</f>
        <v>1107.5</v>
      </c>
    </row>
    <row r="214" spans="2:6" x14ac:dyDescent="0.2">
      <c r="C214" s="1">
        <v>1440</v>
      </c>
      <c r="D214" s="1">
        <v>1420</v>
      </c>
      <c r="E214">
        <f>Table6[[#This Row],[новая глубина (5-см интервал), см от льда]]+2.5</f>
        <v>1422.5</v>
      </c>
      <c r="F214" s="62">
        <f>Table6[[#This Row],[новая глубина (среднее), см от льда]]-310</f>
        <v>1112.5</v>
      </c>
    </row>
    <row r="215" spans="2:6" x14ac:dyDescent="0.2">
      <c r="C215" s="1">
        <v>1445</v>
      </c>
      <c r="D215" s="1">
        <v>1425</v>
      </c>
      <c r="E215">
        <f>Table6[[#This Row],[новая глубина (5-см интервал), см от льда]]+2.5</f>
        <v>1427.5</v>
      </c>
      <c r="F215" s="62">
        <f>Table6[[#This Row],[новая глубина (среднее), см от льда]]-310</f>
        <v>1117.5</v>
      </c>
    </row>
    <row r="216" spans="2:6" x14ac:dyDescent="0.2">
      <c r="C216" s="1">
        <v>1450.0000000000002</v>
      </c>
      <c r="D216" s="1">
        <v>1430</v>
      </c>
      <c r="E216">
        <f>Table6[[#This Row],[новая глубина (5-см интервал), см от льда]]+2.5</f>
        <v>1432.5</v>
      </c>
      <c r="F216" s="62">
        <f>Table6[[#This Row],[новая глубина (среднее), см от льда]]-310</f>
        <v>1122.5</v>
      </c>
    </row>
    <row r="217" spans="2:6" x14ac:dyDescent="0.2">
      <c r="C217" s="1">
        <v>1455.0000000000002</v>
      </c>
      <c r="D217" s="1">
        <v>1435</v>
      </c>
      <c r="E217">
        <f>Table6[[#This Row],[новая глубина (5-см интервал), см от льда]]+2.5</f>
        <v>1437.5</v>
      </c>
      <c r="F217" s="62">
        <f>Table6[[#This Row],[новая глубина (среднее), см от льда]]-310</f>
        <v>1127.5</v>
      </c>
    </row>
    <row r="218" spans="2:6" x14ac:dyDescent="0.2">
      <c r="C218" s="1">
        <v>1460.0000000000002</v>
      </c>
      <c r="D218" s="1">
        <v>1440</v>
      </c>
      <c r="E218">
        <f>Table6[[#This Row],[новая глубина (5-см интервал), см от льда]]+2.5</f>
        <v>1442.5</v>
      </c>
      <c r="F218" s="62">
        <f>Table6[[#This Row],[новая глубина (среднее), см от льда]]-310</f>
        <v>1132.5</v>
      </c>
    </row>
    <row r="219" spans="2:6" x14ac:dyDescent="0.2">
      <c r="C219" s="1">
        <v>1465.0000000000005</v>
      </c>
      <c r="D219" s="1">
        <v>1445</v>
      </c>
      <c r="E219">
        <f>Table6[[#This Row],[новая глубина (5-см интервал), см от льда]]+2.5</f>
        <v>1447.5</v>
      </c>
      <c r="F219" s="62">
        <f>Table6[[#This Row],[новая глубина (среднее), см от льда]]-310</f>
        <v>1137.5</v>
      </c>
    </row>
    <row r="220" spans="2:6" x14ac:dyDescent="0.2">
      <c r="C220" s="1">
        <v>1470.0000000000005</v>
      </c>
      <c r="D220" s="1">
        <v>1450</v>
      </c>
      <c r="E220">
        <f>Table6[[#This Row],[новая глубина (5-см интервал), см от льда]]+2.5</f>
        <v>1452.5</v>
      </c>
      <c r="F220" s="62">
        <f>Table6[[#This Row],[новая глубина (среднее), см от льда]]-310</f>
        <v>1142.5</v>
      </c>
    </row>
    <row r="221" spans="2:6" x14ac:dyDescent="0.2">
      <c r="C221" s="1">
        <v>1475.0000000000005</v>
      </c>
      <c r="D221" s="1">
        <v>1455</v>
      </c>
      <c r="E221">
        <f>Table6[[#This Row],[новая глубина (5-см интервал), см от льда]]+2.5</f>
        <v>1457.5</v>
      </c>
      <c r="F221" s="62">
        <f>Table6[[#This Row],[новая глубина (среднее), см от льда]]-310</f>
        <v>1147.5</v>
      </c>
    </row>
    <row r="222" spans="2:6" x14ac:dyDescent="0.2">
      <c r="C222" s="1">
        <v>1480.0000000000007</v>
      </c>
      <c r="D222" s="1">
        <v>1460</v>
      </c>
      <c r="E222">
        <f>Table6[[#This Row],[новая глубина (5-см интервал), см от льда]]+2.5</f>
        <v>1462.5</v>
      </c>
      <c r="F222" s="62">
        <f>Table6[[#This Row],[новая глубина (среднее), см от льда]]-310</f>
        <v>1152.5</v>
      </c>
    </row>
    <row r="223" spans="2:6" x14ac:dyDescent="0.2">
      <c r="C223" s="1">
        <v>1485.0000000000007</v>
      </c>
      <c r="D223" s="1">
        <v>1465</v>
      </c>
      <c r="E223">
        <f>Table6[[#This Row],[новая глубина (5-см интервал), см от льда]]+2.5</f>
        <v>1467.5</v>
      </c>
      <c r="F223" s="62">
        <f>Table6[[#This Row],[новая глубина (среднее), см от льда]]-310</f>
        <v>1157.5</v>
      </c>
    </row>
    <row r="224" spans="2:6" x14ac:dyDescent="0.2">
      <c r="C224" s="1">
        <v>1490.0000000000007</v>
      </c>
      <c r="D224" s="1">
        <v>1470</v>
      </c>
      <c r="E224">
        <f>Table6[[#This Row],[новая глубина (5-см интервал), см от льда]]+2.5</f>
        <v>1472.5</v>
      </c>
      <c r="F224" s="62">
        <f>Table6[[#This Row],[новая глубина (среднее), см от льда]]-310</f>
        <v>1162.5</v>
      </c>
    </row>
    <row r="225" spans="2:6" x14ac:dyDescent="0.2">
      <c r="C225" s="1">
        <v>1495.0000000000009</v>
      </c>
      <c r="D225" s="1">
        <v>1475</v>
      </c>
      <c r="E225">
        <f>Table6[[#This Row],[новая глубина (5-см интервал), см от льда]]+2.5</f>
        <v>1477.5</v>
      </c>
      <c r="F225" s="62">
        <f>Table6[[#This Row],[новая глубина (среднее), см от льда]]-310</f>
        <v>1167.5</v>
      </c>
    </row>
    <row r="226" spans="2:6" x14ac:dyDescent="0.2">
      <c r="C226" s="1">
        <v>1500.0000000000009</v>
      </c>
      <c r="D226" s="1">
        <v>1480</v>
      </c>
      <c r="E226">
        <f>Table6[[#This Row],[новая глубина (5-см интервал), см от льда]]+2.5</f>
        <v>1482.5</v>
      </c>
      <c r="F226" s="62">
        <f>Table6[[#This Row],[новая глубина (среднее), см от льда]]-310</f>
        <v>1172.5</v>
      </c>
    </row>
    <row r="227" spans="2:6" x14ac:dyDescent="0.2">
      <c r="C227" s="1">
        <v>1505.0000000000009</v>
      </c>
      <c r="D227" s="1">
        <v>1485</v>
      </c>
      <c r="E227">
        <f>Table6[[#This Row],[новая глубина (5-см интервал), см от льда]]+2.5</f>
        <v>1487.5</v>
      </c>
      <c r="F227" s="62">
        <f>Table6[[#This Row],[новая глубина (среднее), см от льда]]-310</f>
        <v>1177.5</v>
      </c>
    </row>
    <row r="228" spans="2:6" x14ac:dyDescent="0.2">
      <c r="B228" s="68">
        <v>16.100000000000001</v>
      </c>
      <c r="C228" s="69">
        <v>1530</v>
      </c>
      <c r="D228" s="69">
        <v>1510</v>
      </c>
      <c r="E228">
        <f>Table6[[#This Row],[новая глубина (5-см интервал), см от льда]]+2.5</f>
        <v>1512.5</v>
      </c>
      <c r="F228" s="62">
        <f>Table6[[#This Row],[новая глубина (среднее), см от льда]]-310</f>
        <v>1202.5</v>
      </c>
    </row>
    <row r="229" spans="2:6" x14ac:dyDescent="0.2">
      <c r="C229" s="1">
        <v>1535</v>
      </c>
      <c r="D229" s="1">
        <v>1515</v>
      </c>
      <c r="E229">
        <f>Table6[[#This Row],[новая глубина (5-см интервал), см от льда]]+2.5</f>
        <v>1517.5</v>
      </c>
      <c r="F229" s="62">
        <f>Table6[[#This Row],[новая глубина (среднее), см от льда]]-310</f>
        <v>1207.5</v>
      </c>
    </row>
    <row r="230" spans="2:6" x14ac:dyDescent="0.2">
      <c r="C230" s="1">
        <v>1540</v>
      </c>
      <c r="D230" s="1">
        <v>1520</v>
      </c>
      <c r="E230">
        <f>Table6[[#This Row],[новая глубина (5-см интервал), см от льда]]+2.5</f>
        <v>1522.5</v>
      </c>
      <c r="F230" s="62">
        <f>Table6[[#This Row],[новая глубина (среднее), см от льда]]-310</f>
        <v>1212.5</v>
      </c>
    </row>
    <row r="231" spans="2:6" x14ac:dyDescent="0.2">
      <c r="C231" s="1">
        <v>1545</v>
      </c>
      <c r="D231" s="1">
        <v>1525</v>
      </c>
      <c r="E231">
        <f>Table6[[#This Row],[новая глубина (5-см интервал), см от льда]]+2.5</f>
        <v>1527.5</v>
      </c>
      <c r="F231" s="62">
        <f>Table6[[#This Row],[новая глубина (среднее), см от льда]]-310</f>
        <v>1217.5</v>
      </c>
    </row>
    <row r="232" spans="2:6" x14ac:dyDescent="0.2">
      <c r="C232" s="1">
        <v>1550.0000000000002</v>
      </c>
      <c r="D232" s="1">
        <v>1530</v>
      </c>
      <c r="E232">
        <f>Table6[[#This Row],[новая глубина (5-см интервал), см от льда]]+2.5</f>
        <v>1532.5</v>
      </c>
      <c r="F232" s="62">
        <f>Table6[[#This Row],[новая глубина (среднее), см от льда]]-310</f>
        <v>1222.5</v>
      </c>
    </row>
    <row r="233" spans="2:6" x14ac:dyDescent="0.2">
      <c r="C233" s="1">
        <v>1555.0000000000002</v>
      </c>
      <c r="D233" s="1">
        <v>1535</v>
      </c>
      <c r="E233">
        <f>Table6[[#This Row],[новая глубина (5-см интервал), см от льда]]+2.5</f>
        <v>1537.5</v>
      </c>
      <c r="F233" s="62">
        <f>Table6[[#This Row],[новая глубина (среднее), см от льда]]-310</f>
        <v>1227.5</v>
      </c>
    </row>
    <row r="234" spans="2:6" x14ac:dyDescent="0.2">
      <c r="C234" s="1">
        <v>1560.0000000000002</v>
      </c>
      <c r="D234" s="1">
        <v>1540</v>
      </c>
      <c r="E234">
        <f>Table6[[#This Row],[новая глубина (5-см интервал), см от льда]]+2.5</f>
        <v>1542.5</v>
      </c>
      <c r="F234" s="62">
        <f>Table6[[#This Row],[новая глубина (среднее), см от льда]]-310</f>
        <v>1232.5</v>
      </c>
    </row>
    <row r="235" spans="2:6" x14ac:dyDescent="0.2">
      <c r="C235" s="1">
        <v>1565.0000000000005</v>
      </c>
      <c r="D235" s="1">
        <v>1545</v>
      </c>
      <c r="E235">
        <f>Table6[[#This Row],[новая глубина (5-см интервал), см от льда]]+2.5</f>
        <v>1547.5</v>
      </c>
      <c r="F235" s="62">
        <f>Table6[[#This Row],[новая глубина (среднее), см от льда]]-310</f>
        <v>1237.5</v>
      </c>
    </row>
    <row r="236" spans="2:6" x14ac:dyDescent="0.2">
      <c r="C236" s="1">
        <v>1570.0000000000005</v>
      </c>
      <c r="D236" s="1">
        <v>1550</v>
      </c>
      <c r="E236">
        <f>Table6[[#This Row],[новая глубина (5-см интервал), см от льда]]+2.5</f>
        <v>1552.5</v>
      </c>
      <c r="F236" s="62">
        <f>Table6[[#This Row],[новая глубина (среднее), см от льда]]-310</f>
        <v>1242.5</v>
      </c>
    </row>
    <row r="237" spans="2:6" x14ac:dyDescent="0.2">
      <c r="C237" s="1">
        <v>1575.0000000000005</v>
      </c>
      <c r="D237" s="1">
        <v>1555</v>
      </c>
      <c r="E237">
        <f>Table6[[#This Row],[новая глубина (5-см интервал), см от льда]]+2.5</f>
        <v>1557.5</v>
      </c>
      <c r="F237" s="62">
        <f>Table6[[#This Row],[новая глубина (среднее), см от льда]]-310</f>
        <v>1247.5</v>
      </c>
    </row>
    <row r="238" spans="2:6" x14ac:dyDescent="0.2">
      <c r="C238" s="1">
        <v>1580.0000000000007</v>
      </c>
      <c r="D238" s="1">
        <v>1560</v>
      </c>
      <c r="E238">
        <f>Table6[[#This Row],[новая глубина (5-см интервал), см от льда]]+2.5</f>
        <v>1562.5</v>
      </c>
      <c r="F238" s="62">
        <f>Table6[[#This Row],[новая глубина (среднее), см от льда]]-310</f>
        <v>1252.5</v>
      </c>
    </row>
    <row r="239" spans="2:6" x14ac:dyDescent="0.2">
      <c r="C239" s="1">
        <v>1585.0000000000002</v>
      </c>
      <c r="D239" s="1">
        <v>1565</v>
      </c>
      <c r="E239">
        <f>Table6[[#This Row],[новая глубина (5-см интервал), см от льда]]+2.5</f>
        <v>1567.5</v>
      </c>
      <c r="F239" s="62">
        <f>Table6[[#This Row],[новая глубина (среднее), см от льда]]-310</f>
        <v>1257.5</v>
      </c>
    </row>
    <row r="240" spans="2:6" x14ac:dyDescent="0.2">
      <c r="C240" s="1">
        <v>1590</v>
      </c>
      <c r="D240" s="1">
        <v>1570</v>
      </c>
      <c r="E240">
        <f>Table6[[#This Row],[новая глубина (5-см интервал), см от льда]]+2.5</f>
        <v>1572.5</v>
      </c>
      <c r="F240" s="62">
        <f>Table6[[#This Row],[новая глубина (среднее), см от льда]]-310</f>
        <v>1262.5</v>
      </c>
    </row>
    <row r="241" spans="2:6" x14ac:dyDescent="0.2">
      <c r="C241" s="1">
        <v>1595</v>
      </c>
      <c r="D241" s="1">
        <v>1575</v>
      </c>
      <c r="E241">
        <f>Table6[[#This Row],[новая глубина (5-см интервал), см от льда]]+2.5</f>
        <v>1577.5</v>
      </c>
      <c r="F241" s="62">
        <f>Table6[[#This Row],[новая глубина (среднее), см от льда]]-310</f>
        <v>1267.5</v>
      </c>
    </row>
    <row r="242" spans="2:6" x14ac:dyDescent="0.2">
      <c r="C242" s="1">
        <v>1600.0000000000011</v>
      </c>
      <c r="D242" s="1">
        <v>1580</v>
      </c>
      <c r="E242">
        <f>Table6[[#This Row],[новая глубина (5-см интервал), см от льда]]+2.5</f>
        <v>1582.5</v>
      </c>
      <c r="F242" s="62">
        <f>Table6[[#This Row],[новая глубина (среднее), см от льда]]-310</f>
        <v>1272.5</v>
      </c>
    </row>
    <row r="243" spans="2:6" x14ac:dyDescent="0.2">
      <c r="C243" s="1">
        <v>1605.0000000000011</v>
      </c>
      <c r="D243" s="1">
        <v>1585</v>
      </c>
      <c r="E243">
        <f>Table6[[#This Row],[новая глубина (5-см интервал), см от льда]]+2.5</f>
        <v>1587.5</v>
      </c>
      <c r="F243" s="62">
        <f>Table6[[#This Row],[новая глубина (среднее), см от льда]]-310</f>
        <v>1277.5</v>
      </c>
    </row>
    <row r="244" spans="2:6" x14ac:dyDescent="0.2">
      <c r="B244" s="68">
        <v>17.100000000000001</v>
      </c>
      <c r="C244" s="69">
        <v>1630</v>
      </c>
      <c r="D244" s="69">
        <v>1610</v>
      </c>
      <c r="E244">
        <f>Table6[[#This Row],[новая глубина (5-см интервал), см от льда]]+2.5</f>
        <v>1612.5</v>
      </c>
      <c r="F244" s="62">
        <f>Table6[[#This Row],[новая глубина (среднее), см от льда]]-310</f>
        <v>1302.5</v>
      </c>
    </row>
    <row r="245" spans="2:6" x14ac:dyDescent="0.2">
      <c r="C245" s="1">
        <v>1635.0000000000002</v>
      </c>
      <c r="D245" s="1">
        <v>1615</v>
      </c>
      <c r="E245">
        <f>Table6[[#This Row],[новая глубина (5-см интервал), см от льда]]+2.5</f>
        <v>1617.5</v>
      </c>
      <c r="F245" s="62">
        <f>Table6[[#This Row],[новая глубина (среднее), см от льда]]-310</f>
        <v>1307.5</v>
      </c>
    </row>
    <row r="246" spans="2:6" x14ac:dyDescent="0.2">
      <c r="C246" s="1">
        <v>1639.9999999999998</v>
      </c>
      <c r="D246" s="1">
        <v>1620</v>
      </c>
      <c r="E246">
        <f>Table6[[#This Row],[новая глубина (5-см интервал), см от льда]]+2.5</f>
        <v>1622.5</v>
      </c>
      <c r="F246" s="62">
        <f>Table6[[#This Row],[новая глубина (среднее), см от льда]]-310</f>
        <v>1312.5</v>
      </c>
    </row>
    <row r="247" spans="2:6" x14ac:dyDescent="0.2">
      <c r="C247" s="1">
        <v>1644.9999999999995</v>
      </c>
      <c r="D247" s="1">
        <v>1625</v>
      </c>
      <c r="E247">
        <f>Table6[[#This Row],[новая глубина (5-см интервал), см от льда]]+2.5</f>
        <v>1627.5</v>
      </c>
      <c r="F247" s="62">
        <f>Table6[[#This Row],[новая глубина (среднее), см от льда]]-310</f>
        <v>1317.5</v>
      </c>
    </row>
    <row r="248" spans="2:6" x14ac:dyDescent="0.2">
      <c r="C248" s="1">
        <v>1649.9999999999993</v>
      </c>
      <c r="D248" s="1">
        <v>1630</v>
      </c>
      <c r="E248">
        <f>Table6[[#This Row],[новая глубина (5-см интервал), см от льда]]+2.5</f>
        <v>1632.5</v>
      </c>
      <c r="F248" s="62">
        <f>Table6[[#This Row],[новая глубина (среднее), см от льда]]-310</f>
        <v>1322.5</v>
      </c>
    </row>
    <row r="249" spans="2:6" x14ac:dyDescent="0.2">
      <c r="C249" s="1">
        <v>1654.9999999999991</v>
      </c>
      <c r="D249" s="1">
        <v>1635</v>
      </c>
      <c r="E249">
        <f>Table6[[#This Row],[новая глубина (5-см интервал), см от льда]]+2.5</f>
        <v>1637.5</v>
      </c>
      <c r="F249" s="62">
        <f>Table6[[#This Row],[новая глубина (среднее), см от льда]]-310</f>
        <v>1327.5</v>
      </c>
    </row>
    <row r="250" spans="2:6" x14ac:dyDescent="0.2">
      <c r="C250" s="1">
        <v>1659.9999999999986</v>
      </c>
      <c r="D250" s="1">
        <v>1640</v>
      </c>
      <c r="E250">
        <f>Table6[[#This Row],[новая глубина (5-см интервал), см от льда]]+2.5</f>
        <v>1642.5</v>
      </c>
      <c r="F250" s="62">
        <f>Table6[[#This Row],[новая глубина (среднее), см от льда]]-310</f>
        <v>1332.5</v>
      </c>
    </row>
    <row r="251" spans="2:6" x14ac:dyDescent="0.2">
      <c r="C251" s="1">
        <v>1664.9999999999984</v>
      </c>
      <c r="D251" s="1">
        <v>1645</v>
      </c>
      <c r="E251">
        <f>Table6[[#This Row],[новая глубина (5-см интервал), см от льда]]+2.5</f>
        <v>1647.5</v>
      </c>
      <c r="F251" s="62">
        <f>Table6[[#This Row],[новая глубина (среднее), см от льда]]-310</f>
        <v>1337.5</v>
      </c>
    </row>
    <row r="252" spans="2:6" x14ac:dyDescent="0.2">
      <c r="C252" s="1">
        <v>1669.9999999999982</v>
      </c>
      <c r="D252" s="1">
        <v>1650</v>
      </c>
      <c r="E252">
        <f>Table6[[#This Row],[новая глубина (5-см интервал), см от льда]]+2.5</f>
        <v>1652.5</v>
      </c>
      <c r="F252" s="62">
        <f>Table6[[#This Row],[новая глубина (среднее), см от льда]]-310</f>
        <v>1342.5</v>
      </c>
    </row>
    <row r="253" spans="2:6" x14ac:dyDescent="0.2">
      <c r="C253" s="1">
        <v>1674.999999999998</v>
      </c>
      <c r="D253" s="1">
        <v>1655</v>
      </c>
      <c r="E253">
        <f>Table6[[#This Row],[новая глубина (5-см интервал), см от льда]]+2.5</f>
        <v>1657.5</v>
      </c>
      <c r="F253" s="62">
        <f>Table6[[#This Row],[новая глубина (среднее), см от льда]]-310</f>
        <v>1347.5</v>
      </c>
    </row>
    <row r="254" spans="2:6" x14ac:dyDescent="0.2">
      <c r="C254" s="1">
        <v>1679.9999999999975</v>
      </c>
      <c r="D254" s="1">
        <v>1660</v>
      </c>
      <c r="E254">
        <f>Table6[[#This Row],[новая глубина (5-см интервал), см от льда]]+2.5</f>
        <v>1662.5</v>
      </c>
      <c r="F254" s="62">
        <f>Table6[[#This Row],[новая глубина (среднее), см от льда]]-310</f>
        <v>1352.5</v>
      </c>
    </row>
    <row r="255" spans="2:6" x14ac:dyDescent="0.2">
      <c r="C255" s="1">
        <v>1684.9999999999973</v>
      </c>
      <c r="D255" s="1">
        <v>1665</v>
      </c>
      <c r="E255">
        <f>Table6[[#This Row],[новая глубина (5-см интервал), см от льда]]+2.5</f>
        <v>1667.5</v>
      </c>
      <c r="F255" s="62">
        <f>Table6[[#This Row],[новая глубина (среднее), см от льда]]-310</f>
        <v>1357.5</v>
      </c>
    </row>
    <row r="256" spans="2:6" x14ac:dyDescent="0.2">
      <c r="C256" s="1">
        <v>1689.9999999999982</v>
      </c>
      <c r="D256" s="1">
        <v>1670</v>
      </c>
      <c r="E256">
        <f>Table6[[#This Row],[новая глубина (5-см интервал), см от льда]]+2.5</f>
        <v>1672.5</v>
      </c>
      <c r="F256" s="62">
        <f>Table6[[#This Row],[новая глубина (среднее), см от льда]]-310</f>
        <v>1362.5</v>
      </c>
    </row>
    <row r="257" spans="2:6" x14ac:dyDescent="0.2">
      <c r="C257" s="1">
        <v>1694.9999999999989</v>
      </c>
      <c r="D257" s="1">
        <v>1675</v>
      </c>
      <c r="E257">
        <f>Table6[[#This Row],[новая глубина (5-см интервал), см от льда]]+2.5</f>
        <v>1677.5</v>
      </c>
      <c r="F257" s="62">
        <f>Table6[[#This Row],[новая глубина (среднее), см от льда]]-310</f>
        <v>1367.5</v>
      </c>
    </row>
    <row r="258" spans="2:6" x14ac:dyDescent="0.2">
      <c r="C258" s="1">
        <v>1699.9999999999995</v>
      </c>
      <c r="D258" s="1">
        <v>1680</v>
      </c>
      <c r="E258">
        <f>Table6[[#This Row],[новая глубина (5-см интервал), см от льда]]+2.5</f>
        <v>1682.5</v>
      </c>
      <c r="F258" s="62">
        <f>Table6[[#This Row],[новая глубина (среднее), см от льда]]-310</f>
        <v>1372.5</v>
      </c>
    </row>
    <row r="259" spans="2:6" x14ac:dyDescent="0.2">
      <c r="C259" s="1">
        <v>1705.0000000000005</v>
      </c>
      <c r="D259" s="1">
        <v>1685</v>
      </c>
      <c r="E259">
        <f>Table6[[#This Row],[новая глубина (5-см интервал), см от льда]]+2.5</f>
        <v>1687.5</v>
      </c>
      <c r="F259" s="62">
        <f>Table6[[#This Row],[новая глубина (среднее), см от льда]]-310</f>
        <v>1377.5</v>
      </c>
    </row>
    <row r="260" spans="2:6" x14ac:dyDescent="0.2">
      <c r="B260" s="68">
        <v>18.100000000000001</v>
      </c>
      <c r="C260" s="69">
        <v>1745</v>
      </c>
      <c r="D260" s="69">
        <v>1710</v>
      </c>
      <c r="E260">
        <f>Table6[[#This Row],[новая глубина (5-см интервал), см от льда]]+2.5</f>
        <v>1712.5</v>
      </c>
      <c r="F260" s="62">
        <f>Table6[[#This Row],[новая глубина (среднее), см от льда]]-310</f>
        <v>1402.5</v>
      </c>
    </row>
    <row r="261" spans="2:6" x14ac:dyDescent="0.2">
      <c r="C261" s="1">
        <v>1750</v>
      </c>
      <c r="D261" s="1">
        <v>1715</v>
      </c>
      <c r="E261">
        <f>Table6[[#This Row],[новая глубина (5-см интервал), см от льда]]+2.5</f>
        <v>1717.5</v>
      </c>
      <c r="F261" s="62">
        <f>Table6[[#This Row],[новая глубина (среднее), см от льда]]-310</f>
        <v>1407.5</v>
      </c>
    </row>
    <row r="262" spans="2:6" x14ac:dyDescent="0.2">
      <c r="C262" s="1">
        <v>1754.9999999999998</v>
      </c>
      <c r="D262" s="1">
        <v>1720</v>
      </c>
      <c r="E262">
        <f>Table6[[#This Row],[новая глубина (5-см интервал), см от льда]]+2.5</f>
        <v>1722.5</v>
      </c>
      <c r="F262" s="62">
        <f>Table6[[#This Row],[новая глубина (среднее), см от льда]]-310</f>
        <v>1412.5</v>
      </c>
    </row>
    <row r="263" spans="2:6" x14ac:dyDescent="0.2">
      <c r="C263" s="1">
        <v>1759.9999999999995</v>
      </c>
      <c r="D263" s="1">
        <v>1725</v>
      </c>
      <c r="E263">
        <f>Table6[[#This Row],[новая глубина (5-см интервал), см от льда]]+2.5</f>
        <v>1727.5</v>
      </c>
      <c r="F263" s="62">
        <f>Table6[[#This Row],[новая глубина (среднее), см от льда]]-310</f>
        <v>1417.5</v>
      </c>
    </row>
    <row r="264" spans="2:6" x14ac:dyDescent="0.2">
      <c r="C264" s="1">
        <v>1764.9999999999991</v>
      </c>
      <c r="D264" s="1">
        <v>1730</v>
      </c>
      <c r="E264">
        <f>Table6[[#This Row],[новая глубина (5-см интервал), см от льда]]+2.5</f>
        <v>1732.5</v>
      </c>
      <c r="F264" s="62">
        <f>Table6[[#This Row],[новая глубина (среднее), см от льда]]-310</f>
        <v>1422.5</v>
      </c>
    </row>
    <row r="265" spans="2:6" x14ac:dyDescent="0.2">
      <c r="C265" s="1">
        <v>1769.9999999999989</v>
      </c>
      <c r="D265" s="1">
        <v>1735</v>
      </c>
      <c r="E265">
        <f>Table6[[#This Row],[новая глубина (5-см интервал), см от льда]]+2.5</f>
        <v>1737.5</v>
      </c>
      <c r="F265" s="62">
        <f>Table6[[#This Row],[новая глубина (среднее), см от льда]]-310</f>
        <v>1427.5</v>
      </c>
    </row>
    <row r="266" spans="2:6" x14ac:dyDescent="0.2">
      <c r="C266" s="1">
        <v>1774.9999999999986</v>
      </c>
      <c r="D266" s="1">
        <v>1740</v>
      </c>
      <c r="E266">
        <f>Table6[[#This Row],[новая глубина (5-см интервал), см от льда]]+2.5</f>
        <v>1742.5</v>
      </c>
      <c r="F266" s="62">
        <f>Table6[[#This Row],[новая глубина (среднее), см от льда]]-310</f>
        <v>1432.5</v>
      </c>
    </row>
    <row r="267" spans="2:6" x14ac:dyDescent="0.2">
      <c r="C267" s="1">
        <v>1779.9999999999982</v>
      </c>
      <c r="D267" s="1">
        <v>1745</v>
      </c>
      <c r="E267">
        <f>Table6[[#This Row],[новая глубина (5-см интервал), см от льда]]+2.5</f>
        <v>1747.5</v>
      </c>
      <c r="F267" s="62">
        <f>Table6[[#This Row],[новая глубина (среднее), см от льда]]-310</f>
        <v>1437.5</v>
      </c>
    </row>
    <row r="268" spans="2:6" x14ac:dyDescent="0.2">
      <c r="C268" s="1">
        <v>1784.999999999998</v>
      </c>
      <c r="D268" s="1">
        <v>1750</v>
      </c>
      <c r="E268">
        <f>Table6[[#This Row],[новая глубина (5-см интервал), см от льда]]+2.5</f>
        <v>1752.5</v>
      </c>
      <c r="F268" s="62">
        <f>Table6[[#This Row],[новая глубина (среднее), см от льда]]-310</f>
        <v>1442.5</v>
      </c>
    </row>
    <row r="269" spans="2:6" x14ac:dyDescent="0.2">
      <c r="C269" s="1">
        <v>1789.9999999999977</v>
      </c>
      <c r="D269" s="1">
        <v>1755</v>
      </c>
      <c r="E269">
        <f>Table6[[#This Row],[новая глубина (5-см интервал), см от льда]]+2.5</f>
        <v>1757.5</v>
      </c>
      <c r="F269" s="62">
        <f>Table6[[#This Row],[новая глубина (среднее), см от льда]]-310</f>
        <v>1447.5</v>
      </c>
    </row>
    <row r="270" spans="2:6" x14ac:dyDescent="0.2">
      <c r="C270" s="1">
        <v>1794.9999999999975</v>
      </c>
      <c r="D270" s="1">
        <v>1760</v>
      </c>
      <c r="E270">
        <f>Table6[[#This Row],[новая глубина (5-см интервал), см от льда]]+2.5</f>
        <v>1762.5</v>
      </c>
      <c r="F270" s="62">
        <f>Table6[[#This Row],[новая глубина (среднее), см от льда]]-310</f>
        <v>1452.5</v>
      </c>
    </row>
    <row r="271" spans="2:6" x14ac:dyDescent="0.2">
      <c r="C271" s="1">
        <v>1799.9999999999973</v>
      </c>
      <c r="D271" s="1">
        <v>1765</v>
      </c>
      <c r="E271">
        <f>Table6[[#This Row],[новая глубина (5-см интервал), см от льда]]+2.5</f>
        <v>1767.5</v>
      </c>
      <c r="F271" s="62">
        <f>Table6[[#This Row],[новая глубина (среднее), см от льда]]-310</f>
        <v>1457.5</v>
      </c>
    </row>
    <row r="272" spans="2:6" x14ac:dyDescent="0.2">
      <c r="C272" s="1">
        <v>1804.9999999999968</v>
      </c>
      <c r="D272" s="1">
        <v>1770</v>
      </c>
      <c r="E272">
        <f>Table6[[#This Row],[новая глубина (5-см интервал), см от льда]]+2.5</f>
        <v>1772.5</v>
      </c>
      <c r="F272" s="62">
        <f>Table6[[#This Row],[новая глубина (среднее), см от льда]]-310</f>
        <v>1462.5</v>
      </c>
    </row>
    <row r="273" spans="2:6" x14ac:dyDescent="0.2">
      <c r="B273" s="68">
        <v>18.600000000000001</v>
      </c>
      <c r="C273" s="69">
        <v>1814.9999999999998</v>
      </c>
      <c r="D273" s="69">
        <v>1810</v>
      </c>
      <c r="E273">
        <f>Table6[[#This Row],[новая глубина (5-см интервал), см от льда]]+2.5</f>
        <v>1812.5</v>
      </c>
      <c r="F273" s="62">
        <f>Table6[[#This Row],[новая глубина (среднее), см от льда]]-310</f>
        <v>1502.5</v>
      </c>
    </row>
    <row r="274" spans="2:6" x14ac:dyDescent="0.2">
      <c r="C274" s="1">
        <v>1820</v>
      </c>
      <c r="D274" s="1">
        <v>1815</v>
      </c>
      <c r="E274">
        <f>Table6[[#This Row],[новая глубина (5-см интервал), см от льда]]+2.5</f>
        <v>1817.5</v>
      </c>
      <c r="F274" s="62">
        <f>Table6[[#This Row],[новая глубина (среднее), см от льда]]-310</f>
        <v>1507.5</v>
      </c>
    </row>
    <row r="275" spans="2:6" x14ac:dyDescent="0.2">
      <c r="C275" s="1">
        <v>1825.0000000000005</v>
      </c>
      <c r="D275" s="1">
        <v>1820</v>
      </c>
      <c r="E275">
        <f>Table6[[#This Row],[новая глубина (5-см интервал), см от льда]]+2.5</f>
        <v>1822.5</v>
      </c>
      <c r="F275" s="62">
        <f>Table6[[#This Row],[новая глубина (среднее), см от льда]]-310</f>
        <v>1512.5</v>
      </c>
    </row>
    <row r="276" spans="2:6" x14ac:dyDescent="0.2">
      <c r="C276" s="1">
        <v>1830.0000000000007</v>
      </c>
      <c r="D276" s="1">
        <v>1825</v>
      </c>
      <c r="E276">
        <f>Table6[[#This Row],[новая глубина (5-см интервал), см от льда]]+2.5</f>
        <v>1827.5</v>
      </c>
      <c r="F276" s="62">
        <f>Table6[[#This Row],[новая глубина (среднее), см от льда]]-310</f>
        <v>1517.5</v>
      </c>
    </row>
    <row r="277" spans="2:6" x14ac:dyDescent="0.2">
      <c r="C277" s="1">
        <v>1835.0000000000011</v>
      </c>
      <c r="D277" s="1">
        <v>1830</v>
      </c>
      <c r="E277">
        <f>Table6[[#This Row],[новая глубина (5-см интервал), см от льда]]+2.5</f>
        <v>1832.5</v>
      </c>
      <c r="F277" s="62">
        <f>Table6[[#This Row],[новая глубина (среднее), см от льда]]-310</f>
        <v>1522.5</v>
      </c>
    </row>
    <row r="278" spans="2:6" x14ac:dyDescent="0.2">
      <c r="C278" s="1">
        <v>1839.9999999999998</v>
      </c>
      <c r="D278" s="1">
        <v>1835</v>
      </c>
      <c r="E278">
        <f>Table6[[#This Row],[новая глубина (5-см интервал), см от льда]]+2.5</f>
        <v>1837.5</v>
      </c>
      <c r="F278" s="62">
        <f>Table6[[#This Row],[новая глубина (среднее), см от льда]]-310</f>
        <v>1527.5</v>
      </c>
    </row>
    <row r="279" spans="2:6" x14ac:dyDescent="0.2">
      <c r="C279" s="1">
        <v>1845.000000000002</v>
      </c>
      <c r="D279" s="1">
        <v>1840</v>
      </c>
      <c r="E279">
        <f>Table6[[#This Row],[новая глубина (5-см интервал), см от льда]]+2.5</f>
        <v>1842.5</v>
      </c>
      <c r="F279" s="62">
        <f>Table6[[#This Row],[новая глубина (среднее), см от льда]]-310</f>
        <v>1532.5</v>
      </c>
    </row>
    <row r="280" spans="2:6" x14ac:dyDescent="0.2">
      <c r="C280" s="1">
        <v>1850.0000000000011</v>
      </c>
      <c r="D280" s="1">
        <v>1845</v>
      </c>
      <c r="E280">
        <f>Table6[[#This Row],[новая глубина (5-см интервал), см от льда]]+2.5</f>
        <v>1847.5</v>
      </c>
      <c r="F280" s="62">
        <f>Table6[[#This Row],[новая глубина (среднее), см от льда]]-310</f>
        <v>1537.5</v>
      </c>
    </row>
    <row r="281" spans="2:6" x14ac:dyDescent="0.2">
      <c r="C281" s="1">
        <v>1855.0000000000016</v>
      </c>
      <c r="D281" s="1">
        <v>1850</v>
      </c>
      <c r="E281">
        <f>Table6[[#This Row],[новая глубина (5-см интервал), см от льда]]+2.5</f>
        <v>1852.5</v>
      </c>
      <c r="F281" s="62">
        <f>Table6[[#This Row],[новая глубина (среднее), см от льда]]-310</f>
        <v>1542.5</v>
      </c>
    </row>
    <row r="282" spans="2:6" x14ac:dyDescent="0.2">
      <c r="B282" s="68">
        <v>19.399999999999999</v>
      </c>
      <c r="C282" s="69">
        <v>1880</v>
      </c>
      <c r="D282" s="69">
        <v>1860</v>
      </c>
      <c r="E282">
        <f>Table6[[#This Row],[новая глубина (5-см интервал), см от льда]]+2.5</f>
        <v>1862.5</v>
      </c>
      <c r="F282" s="62">
        <f>Table6[[#This Row],[новая глубина (среднее), см от льда]]-310</f>
        <v>1552.5</v>
      </c>
    </row>
    <row r="283" spans="2:6" x14ac:dyDescent="0.2">
      <c r="C283" s="1">
        <v>1885.0000000000002</v>
      </c>
      <c r="D283" s="1">
        <v>1860</v>
      </c>
      <c r="E283">
        <f>Table6[[#This Row],[новая глубина (5-см интервал), см от льда]]+2.5</f>
        <v>1862.5</v>
      </c>
      <c r="F283" s="62">
        <f>Table6[[#This Row],[новая глубина (среднее), см от льда]]-310</f>
        <v>1552.5</v>
      </c>
    </row>
    <row r="284" spans="2:6" x14ac:dyDescent="0.2">
      <c r="C284" s="1">
        <v>1889.9999999999998</v>
      </c>
      <c r="D284" s="1">
        <v>1865</v>
      </c>
      <c r="E284">
        <f>Table6[[#This Row],[новая глубина (5-см интервал), см от льда]]+2.5</f>
        <v>1867.5</v>
      </c>
      <c r="F284" s="62">
        <f>Table6[[#This Row],[новая глубина (среднее), см от льда]]-310</f>
        <v>1557.5</v>
      </c>
    </row>
    <row r="285" spans="2:6" x14ac:dyDescent="0.2">
      <c r="C285" s="1">
        <v>1894.9999999999995</v>
      </c>
      <c r="D285" s="1">
        <v>1870</v>
      </c>
      <c r="E285">
        <f>Table6[[#This Row],[новая глубина (5-см интервал), см от льда]]+2.5</f>
        <v>1872.5</v>
      </c>
      <c r="F285" s="62">
        <f>Table6[[#This Row],[новая глубина (среднее), см от льда]]-310</f>
        <v>1562.5</v>
      </c>
    </row>
    <row r="286" spans="2:6" x14ac:dyDescent="0.2">
      <c r="C286" s="1">
        <v>1899.9999999999993</v>
      </c>
      <c r="D286" s="1">
        <v>1875</v>
      </c>
      <c r="E286">
        <f>Table6[[#This Row],[новая глубина (5-см интервал), см от льда]]+2.5</f>
        <v>1877.5</v>
      </c>
      <c r="F286" s="62">
        <f>Table6[[#This Row],[новая глубина (среднее), см от льда]]-310</f>
        <v>1567.5</v>
      </c>
    </row>
    <row r="287" spans="2:6" x14ac:dyDescent="0.2">
      <c r="C287" s="1">
        <v>1904.9999999999991</v>
      </c>
      <c r="D287" s="1">
        <v>1880</v>
      </c>
      <c r="E287">
        <f>Table6[[#This Row],[новая глубина (5-см интервал), см от льда]]+2.5</f>
        <v>1882.5</v>
      </c>
      <c r="F287" s="62">
        <f>Table6[[#This Row],[новая глубина (среднее), см от льда]]-310</f>
        <v>1572.5</v>
      </c>
    </row>
    <row r="288" spans="2:6" x14ac:dyDescent="0.2">
      <c r="C288" s="1">
        <v>1909.9999999999986</v>
      </c>
      <c r="D288" s="1">
        <v>1885</v>
      </c>
      <c r="E288">
        <f>Table6[[#This Row],[новая глубина (5-см интервал), см от льда]]+2.5</f>
        <v>1887.5</v>
      </c>
      <c r="F288" s="62">
        <f>Table6[[#This Row],[новая глубина (среднее), см от льда]]-310</f>
        <v>1577.5</v>
      </c>
    </row>
    <row r="289" spans="2:6" x14ac:dyDescent="0.2">
      <c r="C289" s="1">
        <v>1914.9999999999984</v>
      </c>
      <c r="D289" s="1">
        <v>1890</v>
      </c>
      <c r="E289">
        <f>Table6[[#This Row],[новая глубина (5-см интервал), см от льда]]+2.5</f>
        <v>1892.5</v>
      </c>
      <c r="F289" s="62">
        <f>Table6[[#This Row],[новая глубина (среднее), см от льда]]-310</f>
        <v>1582.5</v>
      </c>
    </row>
    <row r="290" spans="2:6" x14ac:dyDescent="0.2">
      <c r="C290" s="1">
        <v>1919.9999999999982</v>
      </c>
      <c r="D290" s="1">
        <v>1895</v>
      </c>
      <c r="E290">
        <f>Table6[[#This Row],[новая глубина (5-см интервал), см от льда]]+2.5</f>
        <v>1897.5</v>
      </c>
      <c r="F290" s="62">
        <f>Table6[[#This Row],[новая глубина (среднее), см от льда]]-310</f>
        <v>1587.5</v>
      </c>
    </row>
    <row r="291" spans="2:6" x14ac:dyDescent="0.2">
      <c r="C291" s="1">
        <v>1924.999999999998</v>
      </c>
      <c r="D291" s="1">
        <v>1900</v>
      </c>
      <c r="E291">
        <f>Table6[[#This Row],[новая глубина (5-см интервал), см от льда]]+2.5</f>
        <v>1902.5</v>
      </c>
      <c r="F291" s="62">
        <f>Table6[[#This Row],[новая глубина (среднее), см от льда]]-310</f>
        <v>1592.5</v>
      </c>
    </row>
    <row r="292" spans="2:6" x14ac:dyDescent="0.2">
      <c r="C292" s="1">
        <v>1929.9999999999975</v>
      </c>
      <c r="D292" s="1">
        <v>1905</v>
      </c>
      <c r="E292">
        <f>Table6[[#This Row],[новая глубина (5-см интервал), см от льда]]+2.5</f>
        <v>1907.5</v>
      </c>
      <c r="F292" s="62">
        <f>Table6[[#This Row],[новая глубина (среднее), см от льда]]-310</f>
        <v>1597.5</v>
      </c>
    </row>
    <row r="293" spans="2:6" x14ac:dyDescent="0.2">
      <c r="C293" s="1">
        <v>1934.9999999999973</v>
      </c>
      <c r="D293" s="1">
        <v>1910</v>
      </c>
      <c r="E293">
        <f>Table6[[#This Row],[новая глубина (5-см интервал), см от льда]]+2.5</f>
        <v>1912.5</v>
      </c>
      <c r="F293" s="62">
        <f>Table6[[#This Row],[новая глубина (среднее), см от льда]]-310</f>
        <v>1602.5</v>
      </c>
    </row>
    <row r="294" spans="2:6" x14ac:dyDescent="0.2">
      <c r="B294" s="68">
        <v>20.399999999999999</v>
      </c>
      <c r="C294" s="69">
        <v>1955</v>
      </c>
      <c r="D294" s="69">
        <v>1940</v>
      </c>
      <c r="E294">
        <f>Table6[[#This Row],[новая глубина (5-см интервал), см от льда]]+2.5</f>
        <v>1942.5</v>
      </c>
      <c r="F294" s="62">
        <f>Table6[[#This Row],[новая глубина (среднее), см от льда]]-310</f>
        <v>1632.5</v>
      </c>
    </row>
    <row r="295" spans="2:6" x14ac:dyDescent="0.2">
      <c r="C295" s="1">
        <v>1960.0000000000002</v>
      </c>
      <c r="D295" s="1">
        <v>1945</v>
      </c>
      <c r="E295">
        <f>Table6[[#This Row],[новая глубина (5-см интервал), см от льда]]+2.5</f>
        <v>1947.5</v>
      </c>
      <c r="F295" s="62">
        <f>Table6[[#This Row],[новая глубина (среднее), см от льда]]-310</f>
        <v>1637.5</v>
      </c>
    </row>
    <row r="296" spans="2:6" x14ac:dyDescent="0.2">
      <c r="C296" s="1">
        <v>1964.9999999999998</v>
      </c>
      <c r="D296" s="1">
        <v>1950</v>
      </c>
      <c r="E296">
        <f>Table6[[#This Row],[новая глубина (5-см интервал), см от льда]]+2.5</f>
        <v>1952.5</v>
      </c>
      <c r="F296" s="62">
        <f>Table6[[#This Row],[новая глубина (среднее), см от льда]]-310</f>
        <v>1642.5</v>
      </c>
    </row>
    <row r="297" spans="2:6" x14ac:dyDescent="0.2">
      <c r="C297" s="1">
        <v>1969.9999999999995</v>
      </c>
      <c r="D297" s="1">
        <v>1955</v>
      </c>
      <c r="E297">
        <f>Table6[[#This Row],[новая глубина (5-см интервал), см от льда]]+2.5</f>
        <v>1957.5</v>
      </c>
      <c r="F297" s="62">
        <f>Table6[[#This Row],[новая глубина (среднее), см от льда]]-310</f>
        <v>1647.5</v>
      </c>
    </row>
    <row r="298" spans="2:6" x14ac:dyDescent="0.2">
      <c r="C298" s="1">
        <v>1974.9999999999993</v>
      </c>
      <c r="D298" s="1">
        <v>1960</v>
      </c>
      <c r="E298">
        <f>Table6[[#This Row],[новая глубина (5-см интервал), см от льда]]+2.5</f>
        <v>1962.5</v>
      </c>
      <c r="F298" s="62">
        <f>Table6[[#This Row],[новая глубина (среднее), см от льда]]-310</f>
        <v>1652.5</v>
      </c>
    </row>
    <row r="299" spans="2:6" x14ac:dyDescent="0.2">
      <c r="C299" s="1">
        <v>1979.9999999999991</v>
      </c>
      <c r="D299" s="1">
        <v>1965</v>
      </c>
      <c r="E299">
        <f>Table6[[#This Row],[новая глубина (5-см интервал), см от льда]]+2.5</f>
        <v>1967.5</v>
      </c>
      <c r="F299" s="62">
        <f>Table6[[#This Row],[новая глубина (среднее), см от льда]]-310</f>
        <v>1657.5</v>
      </c>
    </row>
    <row r="300" spans="2:6" x14ac:dyDescent="0.2">
      <c r="C300" s="1">
        <v>1984.9999999999986</v>
      </c>
      <c r="D300" s="1">
        <v>1970</v>
      </c>
      <c r="E300">
        <f>Table6[[#This Row],[новая глубина (5-см интервал), см от льда]]+2.5</f>
        <v>1972.5</v>
      </c>
      <c r="F300" s="62">
        <f>Table6[[#This Row],[новая глубина (среднее), см от льда]]-310</f>
        <v>1662.5</v>
      </c>
    </row>
    <row r="301" spans="2:6" x14ac:dyDescent="0.2">
      <c r="C301" s="1">
        <v>1989.9999999999984</v>
      </c>
      <c r="D301" s="1">
        <v>1975</v>
      </c>
      <c r="E301">
        <f>Table6[[#This Row],[новая глубина (5-см интервал), см от льда]]+2.5</f>
        <v>1977.5</v>
      </c>
      <c r="F301" s="62">
        <f>Table6[[#This Row],[новая глубина (среднее), см от льда]]-310</f>
        <v>1667.5</v>
      </c>
    </row>
    <row r="302" spans="2:6" x14ac:dyDescent="0.2">
      <c r="C302" s="1">
        <v>1994.9999999999982</v>
      </c>
      <c r="D302" s="1">
        <v>1980</v>
      </c>
      <c r="E302">
        <f>Table6[[#This Row],[новая глубина (5-см интервал), см от льда]]+2.5</f>
        <v>1982.5</v>
      </c>
      <c r="F302" s="62">
        <f>Table6[[#This Row],[новая глубина (среднее), см от льда]]-310</f>
        <v>1672.5</v>
      </c>
    </row>
    <row r="303" spans="2:6" x14ac:dyDescent="0.2">
      <c r="C303" s="1">
        <v>1999.999999999998</v>
      </c>
      <c r="D303" s="1">
        <v>1985</v>
      </c>
      <c r="E303">
        <f>Table6[[#This Row],[новая глубина (5-см интервал), см от льда]]+2.5</f>
        <v>1987.5</v>
      </c>
      <c r="F303" s="62">
        <f>Table6[[#This Row],[новая глубина (среднее), см от льда]]-310</f>
        <v>1677.5</v>
      </c>
    </row>
    <row r="304" spans="2:6" x14ac:dyDescent="0.2">
      <c r="C304" s="1">
        <v>2004.9999999999975</v>
      </c>
      <c r="D304" s="1">
        <v>1990</v>
      </c>
      <c r="E304">
        <f>Table6[[#This Row],[новая глубина (5-см интервал), см от льда]]+2.5</f>
        <v>1992.5</v>
      </c>
      <c r="F304" s="62">
        <f>Table6[[#This Row],[новая глубина (среднее), см от льда]]-310</f>
        <v>1682.5</v>
      </c>
    </row>
    <row r="305" spans="3:6" x14ac:dyDescent="0.2">
      <c r="C305" s="1">
        <v>2009.9999999999973</v>
      </c>
      <c r="D305" s="1">
        <v>1995</v>
      </c>
      <c r="E305">
        <f>Table6[[#This Row],[новая глубина (5-см интервал), см от льда]]+2.5</f>
        <v>1997.5</v>
      </c>
      <c r="F305" s="62">
        <f>Table6[[#This Row],[новая глубина (среднее), см от льда]]-310</f>
        <v>1687.5</v>
      </c>
    </row>
    <row r="306" spans="3:6" x14ac:dyDescent="0.2">
      <c r="C306" s="1">
        <v>2014.999999999997</v>
      </c>
      <c r="D306" s="1">
        <v>2000</v>
      </c>
      <c r="E306">
        <f>Table6[[#This Row],[новая глубина (5-см интервал), см от льда]]+2.5</f>
        <v>2002.5</v>
      </c>
      <c r="F306" s="62">
        <f>Table6[[#This Row],[новая глубина (среднее), см от льда]]-310</f>
        <v>1692.5</v>
      </c>
    </row>
    <row r="307" spans="3:6" x14ac:dyDescent="0.2">
      <c r="C307" s="1">
        <v>2019.9999999999968</v>
      </c>
      <c r="D307" s="1">
        <v>2005</v>
      </c>
      <c r="E307">
        <f>Table6[[#This Row],[новая глубина (5-см интервал), см от льда]]+2.5</f>
        <v>2007.5</v>
      </c>
      <c r="F307" s="62">
        <f>Table6[[#This Row],[новая глубина (среднее), см от льда]]-310</f>
        <v>1697.5</v>
      </c>
    </row>
    <row r="308" spans="3:6" x14ac:dyDescent="0.2">
      <c r="C308" s="1">
        <v>2024.9999999999964</v>
      </c>
      <c r="D308" s="1">
        <v>2010</v>
      </c>
      <c r="E308">
        <f>Table6[[#This Row],[новая глубина (5-см интервал), см от льда]]+2.5</f>
        <v>2012.5</v>
      </c>
      <c r="F308" s="62">
        <f>Table6[[#This Row],[новая глубина (среднее), см от льда]]-310</f>
        <v>1702.5</v>
      </c>
    </row>
    <row r="309" spans="3:6" x14ac:dyDescent="0.2">
      <c r="C309" s="1">
        <v>2029.9999999999961</v>
      </c>
      <c r="D309" s="1">
        <v>2015</v>
      </c>
      <c r="E309">
        <f>Table6[[#This Row],[новая глубина (5-см интервал), см от льда]]+2.5</f>
        <v>2017.5</v>
      </c>
      <c r="F309" s="62">
        <f>Table6[[#This Row],[новая глубина (среднее), см от льда]]-310</f>
        <v>1707.5</v>
      </c>
    </row>
    <row r="310" spans="3:6" x14ac:dyDescent="0.2">
      <c r="C310" s="1">
        <v>2034.9999999999959</v>
      </c>
      <c r="D310" s="1">
        <v>2020</v>
      </c>
      <c r="E310">
        <f>Table6[[#This Row],[новая глубина (5-см интервал), см от льда]]+2.5</f>
        <v>2022.5</v>
      </c>
      <c r="F310" s="62">
        <f>Table6[[#This Row],[новая глубина (среднее), см от льда]]-310</f>
        <v>1712.5</v>
      </c>
    </row>
  </sheetData>
  <conditionalFormatting sqref="X10:X9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Композит общие лит.анализы, рфа</vt:lpstr>
      <vt:lpstr>лит.границы</vt:lpstr>
      <vt:lpstr>14С, варвы, шлифы</vt:lpstr>
      <vt:lpstr>СП, диатомовый</vt:lpstr>
      <vt:lpstr>пересчёт подробный - без верхуш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cp:revision>6</cp:revision>
  <dcterms:created xsi:type="dcterms:W3CDTF">2015-06-05T18:19:34Z</dcterms:created>
  <dcterms:modified xsi:type="dcterms:W3CDTF">2025-05-07T13:15:18Z</dcterms:modified>
</cp:coreProperties>
</file>