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39.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trodução" sheetId="1" state="visible" r:id="rId2"/>
    <sheet name="pizzas" sheetId="2" state="visible" r:id="rId3"/>
    <sheet name="Qtds" sheetId="3" state="visible" r:id="rId4"/>
  </sheets>
  <definedNames>
    <definedName function="false" hidden="true" localSheetId="1" name="_xlnm._FilterDatabase" vbProcedure="false">pizzas!$A$1:$F$94</definedName>
    <definedName function="false" hidden="false" localSheetId="1" name="_xlnm._FilterDatabase" vbProcedure="false">pizzas!$A:$E</definedName>
    <definedName function="false" hidden="false" localSheetId="1" name="_xlnm._FilterDatabase_0_0" vbProcedure="false">pizzas!$A$1:$D$101</definedName>
    <definedName function="false" hidden="false" localSheetId="1" name="_xlnm._FilterDatabase_0_0_0" vbProcedure="false">pizzas!$A$1:$D$101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sz val="10"/>
            <rFont val="Arial"/>
            <family val="2"/>
            <charset val="1"/>
          </rPr>
          <t xml:space="preserve">Qual a quantidade mínima de cada sabor que a gerência julga necessário para que se atenda a demanda.</t>
        </r>
      </text>
    </comment>
    <comment ref="A3" authorId="0">
      <text>
        <r>
          <rPr>
            <sz val="10"/>
            <rFont val="Arial"/>
            <family val="2"/>
            <charset val="1"/>
          </rPr>
          <t xml:space="preserve">Qual a quantidade mínima de cada sabor que a gerência julga necessário para que se atenda a demanda.</t>
        </r>
      </text>
    </comment>
    <comment ref="A5" authorId="0">
      <text>
        <r>
          <rPr>
            <sz val="10"/>
            <rFont val="Arial"/>
            <family val="2"/>
            <charset val="1"/>
          </rPr>
          <t xml:space="preserve">Qual a quantidade mínima que a gerência julga necessário para que se atenda a demanda.</t>
        </r>
      </text>
    </comment>
    <comment ref="A6" authorId="0">
      <text>
        <r>
          <rPr>
            <sz val="10"/>
            <rFont val="Arial"/>
            <family val="2"/>
            <charset val="1"/>
          </rPr>
          <t xml:space="preserve">Quantidade  mão de obra disponível atualmente para produzir x pizzas</t>
        </r>
      </text>
    </comment>
  </commentList>
</comments>
</file>

<file path=xl/sharedStrings.xml><?xml version="1.0" encoding="utf-8"?>
<sst xmlns="http://schemas.openxmlformats.org/spreadsheetml/2006/main" count="122" uniqueCount="117">
  <si>
    <t xml:space="preserve">Mix Ótimo de Produção de Pizzas</t>
  </si>
  <si>
    <t xml:space="preserve">A produção eficiente de pizzas em uma pizzaria demanda, entre outros fatores, a determinação da quantidade ideal a ser produzida de cada sabor. </t>
  </si>
  <si>
    <r>
      <rPr>
        <sz val="15"/>
        <rFont val="Manjari Thin"/>
        <family val="0"/>
        <charset val="1"/>
      </rPr>
      <t xml:space="preserve">Dado a grande variedade de sabores disponíveis, a definição da quantidade </t>
    </r>
    <r>
      <rPr>
        <b val="true"/>
        <sz val="15"/>
        <rFont val="Manjari Thin"/>
        <family val="0"/>
        <charset val="1"/>
      </rPr>
      <t xml:space="preserve">ótima</t>
    </r>
    <r>
      <rPr>
        <sz val="15"/>
        <rFont val="Manjari Thin"/>
        <family val="0"/>
        <charset val="1"/>
      </rPr>
      <t xml:space="preserve"> </t>
    </r>
    <r>
      <rPr>
        <sz val="15"/>
        <rFont val="Manjari Thin"/>
        <family val="0"/>
      </rPr>
      <t xml:space="preserve">de cada pizza </t>
    </r>
    <r>
      <rPr>
        <sz val="15"/>
        <rFont val="Manjari Thin"/>
        <family val="0"/>
        <charset val="1"/>
      </rPr>
      <t xml:space="preserve">a ser produzida é um problema basante complicado.</t>
    </r>
  </si>
  <si>
    <t xml:space="preserve">Ainda existem diversos fatores que dificultam a determinação do mix de produção ótimo, tais como: a quantidade de cada ingredientes disponível em estoque, o custo de cada ingrediente, as quantidades a serem utlizadas em cada sabor, a quantidade de homem-hora disponível, o preço de venda da pizza, etc.   </t>
  </si>
  <si>
    <r>
      <rPr>
        <sz val="15"/>
        <rFont val="Manjari Thin"/>
        <family val="0"/>
        <charset val="1"/>
      </rPr>
      <t xml:space="preserve">A </t>
    </r>
    <r>
      <rPr>
        <b val="true"/>
        <sz val="15"/>
        <rFont val="Manjari Thin"/>
        <family val="0"/>
        <charset val="1"/>
      </rPr>
      <t xml:space="preserve">otimização</t>
    </r>
    <r>
      <rPr>
        <sz val="15"/>
        <rFont val="Manjari Thin"/>
        <family val="0"/>
        <charset val="1"/>
      </rPr>
      <t xml:space="preserve"> do mix de produção permite ao empresário obter, assim, o </t>
    </r>
    <r>
      <rPr>
        <b val="true"/>
        <sz val="15"/>
        <rFont val="Manjari Thin"/>
        <family val="0"/>
        <charset val="1"/>
      </rPr>
      <t xml:space="preserve">máximo lucro</t>
    </r>
    <r>
      <rPr>
        <sz val="15"/>
        <rFont val="Manjari Thin"/>
        <family val="0"/>
        <charset val="1"/>
      </rPr>
      <t xml:space="preserve"> dadas as condições atuais de mercado.</t>
    </r>
  </si>
  <si>
    <t xml:space="preserve">Ingredientes/Pizzas</t>
  </si>
  <si>
    <t xml:space="preserve">Unidade de compra padrão</t>
  </si>
  <si>
    <t xml:space="preserve">Custo da unidade padrão (R$)</t>
  </si>
  <si>
    <t xml:space="preserve">Preço por unidade (R$/unidade)</t>
  </si>
  <si>
    <t xml:space="preserve">Disponibilidade em estoque (Kg)</t>
  </si>
  <si>
    <t xml:space="preserve">Disponibilidade em  gramas(g)</t>
  </si>
  <si>
    <t xml:space="preserve">Pizza Mussarela</t>
  </si>
  <si>
    <t xml:space="preserve">Pizza Calabreza</t>
  </si>
  <si>
    <t xml:space="preserve">Pizza Portuguesa</t>
  </si>
  <si>
    <t xml:space="preserve">Pizza Bacon</t>
  </si>
  <si>
    <t xml:space="preserve">Pizza Escarola</t>
  </si>
  <si>
    <t xml:space="preserve">Pizza de Frango com Catupiry</t>
  </si>
  <si>
    <t xml:space="preserve">Pizza 4 Queijos</t>
  </si>
  <si>
    <t xml:space="preserve">Pizza Milho</t>
  </si>
  <si>
    <t xml:space="preserve">Pizza Atum</t>
  </si>
  <si>
    <t xml:space="preserve">Subtotal (Custo)</t>
  </si>
  <si>
    <t xml:space="preserve">-</t>
  </si>
  <si>
    <t xml:space="preserve">Preço da Pizza</t>
  </si>
  <si>
    <t xml:space="preserve">abacate</t>
  </si>
  <si>
    <t xml:space="preserve">açúcar</t>
  </si>
  <si>
    <t xml:space="preserve">açúcar mascavo</t>
  </si>
  <si>
    <t xml:space="preserve">água</t>
  </si>
  <si>
    <t xml:space="preserve">alho</t>
  </si>
  <si>
    <t xml:space="preserve">alho cofitado</t>
  </si>
  <si>
    <t xml:space="preserve">alho em pó</t>
  </si>
  <si>
    <t xml:space="preserve">alho frito</t>
  </si>
  <si>
    <t xml:space="preserve">alho poró</t>
  </si>
  <si>
    <t xml:space="preserve">alicci</t>
  </si>
  <si>
    <t xml:space="preserve">amido de milho</t>
  </si>
  <si>
    <t xml:space="preserve">atum chicharro</t>
  </si>
  <si>
    <t xml:space="preserve">atum em pedaços</t>
  </si>
  <si>
    <t xml:space="preserve">atum sólido</t>
  </si>
  <si>
    <t xml:space="preserve">azeite</t>
  </si>
  <si>
    <t xml:space="preserve">azeitona fatiada</t>
  </si>
  <si>
    <t xml:space="preserve">azeitona preta</t>
  </si>
  <si>
    <t xml:space="preserve">azeitona verde</t>
  </si>
  <si>
    <t xml:space="preserve">bacalhau desfiado</t>
  </si>
  <si>
    <t xml:space="preserve">bacon</t>
  </si>
  <si>
    <t xml:space="preserve">banha</t>
  </si>
  <si>
    <t xml:space="preserve">berinjela</t>
  </si>
  <si>
    <t xml:space="preserve">berinjela temperada</t>
  </si>
  <si>
    <t xml:space="preserve">bicarbonato</t>
  </si>
  <si>
    <t xml:space="preserve">brócolis</t>
  </si>
  <si>
    <t xml:space="preserve">brócolis temperado</t>
  </si>
  <si>
    <t xml:space="preserve">calabresa</t>
  </si>
  <si>
    <t xml:space="preserve">calabresa fatiada</t>
  </si>
  <si>
    <t xml:space="preserve">calabresa fresca</t>
  </si>
  <si>
    <t xml:space="preserve">calabresa moída</t>
  </si>
  <si>
    <t xml:space="preserve">camarão frito</t>
  </si>
  <si>
    <t xml:space="preserve">camarão refogado</t>
  </si>
  <si>
    <t xml:space="preserve">cebola</t>
  </si>
  <si>
    <t xml:space="preserve">cebola fatiada</t>
  </si>
  <si>
    <t xml:space="preserve">cebola roxa</t>
  </si>
  <si>
    <t xml:space="preserve">cerveja</t>
  </si>
  <si>
    <t xml:space="preserve">champignon inteiro</t>
  </si>
  <si>
    <t xml:space="preserve">champignon picado</t>
  </si>
  <si>
    <t xml:space="preserve">copa</t>
  </si>
  <si>
    <t xml:space="preserve">ervilha</t>
  </si>
  <si>
    <t xml:space="preserve">escarola refogada</t>
  </si>
  <si>
    <t xml:space="preserve">farinha de trigo</t>
  </si>
  <si>
    <t xml:space="preserve">farinha de trigo integral</t>
  </si>
  <si>
    <t xml:space="preserve">fermento fresco</t>
  </si>
  <si>
    <t xml:space="preserve">fermento químico</t>
  </si>
  <si>
    <t xml:space="preserve">fermento seco</t>
  </si>
  <si>
    <t xml:space="preserve">frango desfiado</t>
  </si>
  <si>
    <t xml:space="preserve">glutamato monossódico</t>
  </si>
  <si>
    <t xml:space="preserve">gorgonzola</t>
  </si>
  <si>
    <t xml:space="preserve">leite em pó</t>
  </si>
  <si>
    <t xml:space="preserve">leite fresco</t>
  </si>
  <si>
    <t xml:space="preserve">levedura inerte</t>
  </si>
  <si>
    <t xml:space="preserve">lombo canadense</t>
  </si>
  <si>
    <t xml:space="preserve">maçã</t>
  </si>
  <si>
    <t xml:space="preserve">manjericão</t>
  </si>
  <si>
    <t xml:space="preserve">manjerona</t>
  </si>
  <si>
    <t xml:space="preserve">manteiga</t>
  </si>
  <si>
    <t xml:space="preserve">margarina</t>
  </si>
  <si>
    <t xml:space="preserve">mel</t>
  </si>
  <si>
    <t xml:space="preserve">milho verde</t>
  </si>
  <si>
    <t xml:space="preserve">mussarela</t>
  </si>
  <si>
    <t xml:space="preserve">mussarela de búfala</t>
  </si>
  <si>
    <t xml:space="preserve">óleo de girassol</t>
  </si>
  <si>
    <t xml:space="preserve">óleo de milho</t>
  </si>
  <si>
    <t xml:space="preserve">óleo de soja</t>
  </si>
  <si>
    <t xml:space="preserve">orégano</t>
  </si>
  <si>
    <t xml:space="preserve">ovo</t>
  </si>
  <si>
    <t xml:space="preserve">palmito inteiro</t>
  </si>
  <si>
    <t xml:space="preserve">palmito picado</t>
  </si>
  <si>
    <t xml:space="preserve">parmesão ralado</t>
  </si>
  <si>
    <t xml:space="preserve">peito de peru defumado</t>
  </si>
  <si>
    <t xml:space="preserve">peperone</t>
  </si>
  <si>
    <t xml:space="preserve">pimenta branca</t>
  </si>
  <si>
    <t xml:space="preserve">pimenta malagueta</t>
  </si>
  <si>
    <t xml:space="preserve">presunto</t>
  </si>
  <si>
    <t xml:space="preserve">presunto picado</t>
  </si>
  <si>
    <t xml:space="preserve">provolone</t>
  </si>
  <si>
    <t xml:space="preserve">queijo cremoso</t>
  </si>
  <si>
    <t xml:space="preserve">queijo prato</t>
  </si>
  <si>
    <t xml:space="preserve">requeijão tipo catupiry</t>
  </si>
  <si>
    <t xml:space="preserve">rúcula picada</t>
  </si>
  <si>
    <t xml:space="preserve">sal</t>
  </si>
  <si>
    <t xml:space="preserve">semolina</t>
  </si>
  <si>
    <t xml:space="preserve">tomate fatiado em rodelas</t>
  </si>
  <si>
    <t xml:space="preserve">tomate moído</t>
  </si>
  <si>
    <t xml:space="preserve">tomate picado</t>
  </si>
  <si>
    <t xml:space="preserve">tomate seco</t>
  </si>
  <si>
    <t xml:space="preserve">toscana fresca</t>
  </si>
  <si>
    <t xml:space="preserve">vinagre</t>
  </si>
  <si>
    <t xml:space="preserve">chocolate em pó</t>
  </si>
  <si>
    <t xml:space="preserve">molho de tomate Fugini</t>
  </si>
  <si>
    <t xml:space="preserve">Quantidades/Pizzas</t>
  </si>
  <si>
    <t xml:space="preserve">Mínimo (qtd)</t>
  </si>
  <si>
    <t xml:space="preserve">Máximo (qtd)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</si>
</sst>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[$R$-416]\ #,##0.0000;[RED]\-[$R$-416]\ #,##0.0000"/>
    <numFmt numFmtId="166" formatCode="[$R$]\ #,##0.00;[RED]\-[$R$]\ #,##0.00"/>
    <numFmt numFmtId="167" formatCode="General&quot; kg&quot;"/>
    <numFmt numFmtId="168" formatCode="[$R$-416]\ #,##0.00;[RED]\-[$R$-416]\ #,##0.00"/>
    <numFmt numFmtId="169" formatCode="General&quot; g&quot;"/>
    <numFmt numFmtId="170" formatCode="#,##0.0"/>
  </numFmts>
  <fonts count="2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sz val="22"/>
      <name val="Times New Roman"/>
      <family val="1"/>
      <charset val="1"/>
    </font>
    <font>
      <sz val="20"/>
      <name val="Manjari Thin"/>
      <family val="0"/>
      <charset val="1"/>
    </font>
    <font>
      <sz val="15"/>
      <name val="Manjari Thin"/>
      <family val="0"/>
      <charset val="1"/>
    </font>
    <font>
      <b val="true"/>
      <sz val="10"/>
      <color rgb="FFCE181E"/>
      <name val="Arial"/>
      <family val="2"/>
      <charset val="1"/>
    </font>
    <font>
      <b val="true"/>
      <sz val="15"/>
      <name val="Manjari Thin"/>
      <family val="0"/>
      <charset val="1"/>
    </font>
    <font>
      <sz val="15"/>
      <name val="Manjari Thin"/>
      <family val="0"/>
    </font>
    <font>
      <b val="true"/>
      <sz val="10"/>
      <color rgb="FF21409A"/>
      <name val="Arial"/>
      <family val="2"/>
      <charset val="1"/>
    </font>
    <font>
      <b val="true"/>
      <sz val="10"/>
      <color rgb="FF579835"/>
      <name val="Arial"/>
      <family val="2"/>
      <charset val="1"/>
    </font>
    <font>
      <sz val="9"/>
      <name val="Arial"/>
      <family val="2"/>
      <charset val="1"/>
    </font>
    <font>
      <b val="true"/>
      <sz val="10"/>
      <color rgb="FF826AAF"/>
      <name val="Arial"/>
      <family val="2"/>
      <charset val="1"/>
    </font>
    <font>
      <sz val="10"/>
      <color rgb="FF000080"/>
      <name val="Arial"/>
      <family val="2"/>
      <charset val="1"/>
    </font>
    <font>
      <b val="true"/>
      <sz val="10.5"/>
      <color rgb="FF579835"/>
      <name val="Arial"/>
      <family val="2"/>
      <charset val="1"/>
    </font>
    <font>
      <sz val="10"/>
      <color rgb="FF21409A"/>
      <name val="Arial"/>
      <family val="2"/>
      <charset val="1"/>
    </font>
    <font>
      <b val="true"/>
      <sz val="10.5"/>
      <color rgb="FF21409A"/>
      <name val="Arial"/>
      <family val="2"/>
      <charset val="1"/>
    </font>
    <font>
      <sz val="10"/>
      <color rgb="FFCE181E"/>
      <name val="Arial"/>
      <family val="2"/>
      <charset val="1"/>
    </font>
    <font>
      <b val="true"/>
      <sz val="10.5"/>
      <color rgb="FFED1C24"/>
      <name val="Arial"/>
      <family val="2"/>
      <charset val="1"/>
    </font>
    <font>
      <sz val="12"/>
      <name val="Arial"/>
      <family val="2"/>
      <charset val="1"/>
    </font>
    <font>
      <sz val="12"/>
      <color rgb="FFFFFFFF"/>
      <name val="Arial"/>
      <family val="2"/>
      <charset val="1"/>
    </font>
    <font>
      <sz val="14"/>
      <color rgb="FFED1C24"/>
      <name val="Arial"/>
      <family val="2"/>
      <charset val="1"/>
    </font>
    <font>
      <sz val="12"/>
      <color rgb="FF000000"/>
      <name val="Arial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  <fill>
      <patternFill patternType="solid">
        <fgColor rgb="FFCCCCCC"/>
        <bgColor rgb="FFDDDDDD"/>
      </patternFill>
    </fill>
    <fill>
      <patternFill patternType="solid">
        <fgColor rgb="FFDDDDDD"/>
        <bgColor rgb="FFE0EFD4"/>
      </patternFill>
    </fill>
    <fill>
      <patternFill patternType="solid">
        <fgColor rgb="FFFDC578"/>
        <bgColor rgb="FFCCCCCC"/>
      </patternFill>
    </fill>
    <fill>
      <patternFill patternType="solid">
        <fgColor rgb="FFC7A0CB"/>
        <bgColor rgb="FF9999FF"/>
      </patternFill>
    </fill>
    <fill>
      <patternFill patternType="solid">
        <fgColor rgb="FF87D1D1"/>
        <bgColor rgb="FFCCCCCC"/>
      </patternFill>
    </fill>
    <fill>
      <patternFill patternType="solid">
        <fgColor rgb="FFCE181E"/>
        <bgColor rgb="FFED1C24"/>
      </patternFill>
    </fill>
    <fill>
      <patternFill patternType="solid">
        <fgColor rgb="FFF37B70"/>
        <bgColor rgb="FFFF99CC"/>
      </patternFill>
    </fill>
    <fill>
      <patternFill patternType="solid">
        <fgColor rgb="FF579835"/>
        <bgColor rgb="FF808000"/>
      </patternFill>
    </fill>
    <fill>
      <patternFill patternType="solid">
        <fgColor rgb="FF00A65D"/>
        <bgColor rgb="FF008080"/>
      </patternFill>
    </fill>
    <fill>
      <patternFill patternType="solid">
        <fgColor rgb="FF820F71"/>
        <bgColor rgb="FF800080"/>
      </patternFill>
    </fill>
    <fill>
      <patternFill patternType="solid">
        <fgColor rgb="FF003D73"/>
        <bgColor rgb="FF21409A"/>
      </patternFill>
    </fill>
    <fill>
      <patternFill patternType="solid">
        <fgColor rgb="FFE0EFD4"/>
        <bgColor rgb="FFDDDDDD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7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3" fillId="7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8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9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1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11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4" fillId="1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8" fontId="14" fillId="0" borderId="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5" fillId="4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15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15" fillId="4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1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6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8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1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1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1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4" fillId="1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20F71"/>
      <rgbColor rgb="FF00A65D"/>
      <rgbColor rgb="FFCCCCCC"/>
      <rgbColor rgb="FF808080"/>
      <rgbColor rgb="FF9999FF"/>
      <rgbColor rgb="FF993366"/>
      <rgbColor rgb="FFFFFFCC"/>
      <rgbColor rgb="FFCCFFFF"/>
      <rgbColor rgb="FF660066"/>
      <rgbColor rgb="FFF37B7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87D1D1"/>
      <rgbColor rgb="FFFF99CC"/>
      <rgbColor rgb="FFC7A0CB"/>
      <rgbColor rgb="FFFDC578"/>
      <rgbColor rgb="FF3366FF"/>
      <rgbColor rgb="FF33CCCC"/>
      <rgbColor rgb="FF99CC00"/>
      <rgbColor rgb="FFFFCC00"/>
      <rgbColor rgb="FFFF9900"/>
      <rgbColor rgb="FFFF6600"/>
      <rgbColor rgb="FF826AAF"/>
      <rgbColor rgb="FF969696"/>
      <rgbColor rgb="FF003D73"/>
      <rgbColor rgb="FF579835"/>
      <rgbColor rgb="FF003300"/>
      <rgbColor rgb="FF333300"/>
      <rgbColor rgb="FFCE181E"/>
      <rgbColor rgb="FF993366"/>
      <rgbColor rgb="FF21409A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9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12</xdr:col>
      <xdr:colOff>299160</xdr:colOff>
      <xdr:row>5</xdr:row>
      <xdr:rowOff>114120</xdr:rowOff>
    </xdr:from>
    <xdr:to>
      <xdr:col>17</xdr:col>
      <xdr:colOff>332640</xdr:colOff>
      <xdr:row>17</xdr:row>
      <xdr:rowOff>73080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9533880" y="1044360"/>
          <a:ext cx="3056040" cy="1909440"/>
        </a:xfrm>
        <a:prstGeom prst="rect">
          <a:avLst/>
        </a:prstGeom>
        <a:ln>
          <a:noFill/>
        </a:ln>
        <a:effectLst>
          <a:outerShdw dist="152735" dir="2700000">
            <a:srgbClr val="000000"/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4" activeCellId="0" sqref="L34"/>
    </sheetView>
  </sheetViews>
  <sheetFormatPr defaultRowHeight="12.8" zeroHeight="false" outlineLevelRow="0" outlineLevelCol="0"/>
  <cols>
    <col collapsed="false" customWidth="true" hidden="false" outlineLevel="0" max="1" min="1" style="0" width="1.6"/>
    <col collapsed="false" customWidth="true" hidden="false" outlineLevel="0" max="2" min="2" style="0" width="10.28"/>
    <col collapsed="false" customWidth="true" hidden="false" outlineLevel="0" max="3" min="3" style="0" width="9.93"/>
    <col collapsed="false" customWidth="true" hidden="false" outlineLevel="0" max="4" min="4" style="0" width="15.17"/>
    <col collapsed="false" customWidth="true" hidden="false" outlineLevel="0" max="6" min="5" style="0" width="11.34"/>
    <col collapsed="false" customWidth="true" hidden="false" outlineLevel="0" max="7" min="7" style="0" width="13.89"/>
    <col collapsed="false" customWidth="true" hidden="false" outlineLevel="0" max="9" min="8" style="0" width="11.34"/>
    <col collapsed="false" customWidth="true" hidden="false" outlineLevel="0" max="10" min="10" style="0" width="11.97"/>
    <col collapsed="false" customWidth="true" hidden="false" outlineLevel="0" max="12" min="11" style="0" width="11.34"/>
    <col collapsed="false" customWidth="true" hidden="false" outlineLevel="0" max="13" min="13" style="0" width="12.18"/>
    <col collapsed="false" customWidth="true" hidden="false" outlineLevel="0" max="14" min="14" style="0" width="11.34"/>
    <col collapsed="false" customWidth="true" hidden="false" outlineLevel="0" max="15" min="15" style="0" width="6.94"/>
    <col collapsed="false" customWidth="true" hidden="false" outlineLevel="0" max="16" min="16" style="0" width="4.59"/>
    <col collapsed="false" customWidth="true" hidden="false" outlineLevel="0" max="17" min="17" style="0" width="7.8"/>
    <col collapsed="false" customWidth="true" hidden="false" outlineLevel="0" max="18" min="18" style="0" width="8.44"/>
    <col collapsed="false" customWidth="true" hidden="false" outlineLevel="0" max="19" min="19" style="0" width="1.92"/>
    <col collapsed="false" customWidth="true" hidden="false" outlineLevel="0" max="1025" min="20" style="0" width="11.34"/>
  </cols>
  <sheetData>
    <row r="1" customFormat="false" ht="8.0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2"/>
      <c r="U1" s="2"/>
      <c r="V1" s="2"/>
      <c r="W1" s="2"/>
      <c r="X1" s="2"/>
    </row>
    <row r="2" customFormat="false" ht="26.8" hidden="false" customHeight="false" outlineLevel="0" collapsed="false">
      <c r="A2" s="3"/>
      <c r="B2" s="4"/>
      <c r="C2" s="4"/>
      <c r="D2" s="5"/>
      <c r="E2" s="6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1"/>
      <c r="T2" s="2"/>
      <c r="U2" s="2"/>
      <c r="V2" s="2"/>
      <c r="W2" s="2"/>
      <c r="X2" s="2"/>
    </row>
    <row r="3" customFormat="false" ht="12.8" hidden="false" customHeight="false" outlineLevel="0" collapsed="false">
      <c r="A3" s="3"/>
      <c r="B3" s="4"/>
      <c r="C3" s="4"/>
      <c r="D3" s="7" t="s">
        <v>0</v>
      </c>
      <c r="E3" s="7"/>
      <c r="F3" s="7"/>
      <c r="G3" s="7"/>
      <c r="H3" s="7"/>
      <c r="I3" s="7"/>
      <c r="J3" s="7"/>
      <c r="K3" s="7"/>
      <c r="L3" s="7"/>
      <c r="M3" s="7"/>
      <c r="N3" s="4"/>
      <c r="O3" s="4"/>
      <c r="P3" s="4"/>
      <c r="Q3" s="4"/>
      <c r="R3" s="4"/>
      <c r="S3" s="1"/>
      <c r="T3" s="2"/>
      <c r="U3" s="2"/>
      <c r="V3" s="2"/>
      <c r="W3" s="2"/>
      <c r="X3" s="2"/>
    </row>
    <row r="4" customFormat="false" ht="12.8" hidden="false" customHeight="false" outlineLevel="0" collapsed="false">
      <c r="A4" s="1"/>
      <c r="B4" s="4"/>
      <c r="C4" s="4"/>
      <c r="D4" s="7"/>
      <c r="E4" s="7"/>
      <c r="F4" s="7"/>
      <c r="G4" s="7"/>
      <c r="H4" s="7"/>
      <c r="I4" s="7"/>
      <c r="J4" s="7"/>
      <c r="K4" s="7"/>
      <c r="L4" s="7"/>
      <c r="M4" s="7"/>
      <c r="N4" s="4"/>
      <c r="O4" s="4"/>
      <c r="P4" s="4"/>
      <c r="Q4" s="4"/>
      <c r="R4" s="4"/>
      <c r="S4" s="1"/>
      <c r="T4" s="2"/>
      <c r="U4" s="2"/>
      <c r="V4" s="2"/>
      <c r="W4" s="2"/>
      <c r="X4" s="2"/>
    </row>
    <row r="5" customFormat="false" ht="12.8" hidden="false" customHeight="false" outlineLevel="0" collapsed="false">
      <c r="A5" s="1"/>
      <c r="B5" s="4"/>
      <c r="C5" s="4"/>
      <c r="D5" s="7"/>
      <c r="E5" s="7"/>
      <c r="F5" s="7"/>
      <c r="G5" s="7"/>
      <c r="H5" s="7"/>
      <c r="I5" s="7"/>
      <c r="J5" s="7"/>
      <c r="K5" s="7"/>
      <c r="L5" s="7"/>
      <c r="M5" s="7"/>
      <c r="N5" s="4"/>
      <c r="O5" s="4"/>
      <c r="P5" s="4"/>
      <c r="Q5" s="4"/>
      <c r="R5" s="4"/>
      <c r="S5" s="1"/>
      <c r="T5" s="2"/>
      <c r="U5" s="2"/>
      <c r="V5" s="2"/>
      <c r="W5" s="2"/>
      <c r="X5" s="2"/>
    </row>
    <row r="6" customFormat="false" ht="12.8" hidden="false" customHeight="false" outlineLevel="0" collapsed="false">
      <c r="A6" s="1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1"/>
      <c r="T6" s="2"/>
      <c r="U6" s="2"/>
      <c r="V6" s="2"/>
      <c r="W6" s="2"/>
      <c r="X6" s="2"/>
    </row>
    <row r="7" customFormat="false" ht="12.8" hidden="false" customHeight="false" outlineLevel="0" collapsed="false">
      <c r="A7" s="1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1"/>
      <c r="T7" s="2"/>
      <c r="U7" s="2"/>
      <c r="V7" s="2"/>
      <c r="W7" s="2"/>
      <c r="X7" s="2"/>
    </row>
    <row r="8" customFormat="false" ht="12.8" hidden="false" customHeight="true" outlineLevel="0" collapsed="false">
      <c r="A8" s="1"/>
      <c r="B8" s="4"/>
      <c r="C8" s="4"/>
      <c r="D8" s="4"/>
      <c r="E8" s="8" t="s">
        <v>1</v>
      </c>
      <c r="F8" s="8"/>
      <c r="G8" s="8"/>
      <c r="H8" s="8"/>
      <c r="I8" s="8"/>
      <c r="J8" s="8"/>
      <c r="K8" s="8"/>
      <c r="L8" s="8"/>
      <c r="M8" s="4"/>
      <c r="N8" s="4"/>
      <c r="O8" s="4"/>
      <c r="P8" s="4"/>
      <c r="Q8" s="4"/>
      <c r="R8" s="4"/>
      <c r="S8" s="1"/>
      <c r="T8" s="2"/>
      <c r="U8" s="2"/>
      <c r="V8" s="2"/>
      <c r="W8" s="2"/>
      <c r="X8" s="2"/>
    </row>
    <row r="9" customFormat="false" ht="12.8" hidden="false" customHeight="false" outlineLevel="0" collapsed="false">
      <c r="A9" s="1"/>
      <c r="B9" s="4"/>
      <c r="C9" s="4"/>
      <c r="D9" s="4"/>
      <c r="E9" s="8"/>
      <c r="F9" s="8"/>
      <c r="G9" s="8"/>
      <c r="H9" s="8"/>
      <c r="I9" s="8"/>
      <c r="J9" s="8"/>
      <c r="K9" s="8"/>
      <c r="L9" s="8"/>
      <c r="M9" s="4"/>
      <c r="N9" s="4"/>
      <c r="O9" s="4"/>
      <c r="P9" s="4"/>
      <c r="Q9" s="4"/>
      <c r="R9" s="4"/>
      <c r="S9" s="1"/>
      <c r="T9" s="2"/>
      <c r="U9" s="2"/>
      <c r="V9" s="2"/>
      <c r="W9" s="2"/>
      <c r="X9" s="2"/>
    </row>
    <row r="10" customFormat="false" ht="12.8" hidden="false" customHeight="false" outlineLevel="0" collapsed="false">
      <c r="A10" s="1"/>
      <c r="B10" s="4"/>
      <c r="C10" s="4"/>
      <c r="D10" s="4"/>
      <c r="E10" s="8"/>
      <c r="F10" s="8"/>
      <c r="G10" s="8"/>
      <c r="H10" s="8"/>
      <c r="I10" s="8"/>
      <c r="J10" s="8"/>
      <c r="K10" s="8"/>
      <c r="L10" s="8"/>
      <c r="M10" s="4"/>
      <c r="N10" s="4"/>
      <c r="O10" s="4"/>
      <c r="P10" s="4"/>
      <c r="Q10" s="4"/>
      <c r="R10" s="4"/>
      <c r="S10" s="1"/>
      <c r="T10" s="2"/>
      <c r="U10" s="2"/>
      <c r="V10" s="2"/>
      <c r="W10" s="2"/>
      <c r="X10" s="2"/>
    </row>
    <row r="11" customFormat="false" ht="12.8" hidden="false" customHeight="true" outlineLevel="0" collapsed="false">
      <c r="A11" s="1"/>
      <c r="B11" s="9"/>
      <c r="C11" s="9"/>
      <c r="D11" s="4"/>
      <c r="E11" s="8" t="s">
        <v>2</v>
      </c>
      <c r="F11" s="8"/>
      <c r="G11" s="8"/>
      <c r="H11" s="8"/>
      <c r="I11" s="8"/>
      <c r="J11" s="8"/>
      <c r="K11" s="8"/>
      <c r="L11" s="8"/>
      <c r="M11" s="4"/>
      <c r="N11" s="4"/>
      <c r="O11" s="4"/>
      <c r="P11" s="4"/>
      <c r="Q11" s="4"/>
      <c r="R11" s="4"/>
      <c r="S11" s="1"/>
      <c r="T11" s="2"/>
      <c r="U11" s="2"/>
      <c r="V11" s="2"/>
      <c r="W11" s="2"/>
      <c r="X11" s="2"/>
    </row>
    <row r="12" customFormat="false" ht="12.8" hidden="false" customHeight="false" outlineLevel="0" collapsed="false">
      <c r="A12" s="1"/>
      <c r="B12" s="10"/>
      <c r="C12" s="10"/>
      <c r="D12" s="4"/>
      <c r="E12" s="8"/>
      <c r="F12" s="8"/>
      <c r="G12" s="8"/>
      <c r="H12" s="8"/>
      <c r="I12" s="8"/>
      <c r="J12" s="8"/>
      <c r="K12" s="8"/>
      <c r="L12" s="8"/>
      <c r="M12" s="4"/>
      <c r="N12" s="4"/>
      <c r="O12" s="4"/>
      <c r="P12" s="4"/>
      <c r="Q12" s="4"/>
      <c r="R12" s="4"/>
      <c r="S12" s="1"/>
      <c r="T12" s="2"/>
      <c r="U12" s="2"/>
      <c r="V12" s="2"/>
      <c r="W12" s="2"/>
      <c r="X12" s="2"/>
    </row>
    <row r="13" customFormat="false" ht="12.8" hidden="false" customHeight="false" outlineLevel="0" collapsed="false">
      <c r="A13" s="1"/>
      <c r="B13" s="11"/>
      <c r="C13" s="11"/>
      <c r="D13" s="4"/>
      <c r="E13" s="8"/>
      <c r="F13" s="8"/>
      <c r="G13" s="8"/>
      <c r="H13" s="8"/>
      <c r="I13" s="8"/>
      <c r="J13" s="8"/>
      <c r="K13" s="8"/>
      <c r="L13" s="8"/>
      <c r="M13" s="4"/>
      <c r="N13" s="4"/>
      <c r="O13" s="4"/>
      <c r="P13" s="4"/>
      <c r="Q13" s="4"/>
      <c r="R13" s="4"/>
      <c r="S13" s="1"/>
      <c r="T13" s="2"/>
      <c r="U13" s="2"/>
      <c r="V13" s="2"/>
      <c r="W13" s="2"/>
      <c r="X13" s="2"/>
    </row>
    <row r="14" customFormat="false" ht="12.8" hidden="false" customHeight="false" outlineLevel="0" collapsed="false">
      <c r="A14" s="1"/>
      <c r="B14" s="4"/>
      <c r="C14" s="4"/>
      <c r="D14" s="4"/>
      <c r="E14" s="8"/>
      <c r="F14" s="8"/>
      <c r="G14" s="8"/>
      <c r="H14" s="8"/>
      <c r="I14" s="8"/>
      <c r="J14" s="8"/>
      <c r="K14" s="8"/>
      <c r="L14" s="8"/>
      <c r="M14" s="4"/>
      <c r="N14" s="4"/>
      <c r="O14" s="4"/>
      <c r="P14" s="4"/>
      <c r="Q14" s="4"/>
      <c r="R14" s="4"/>
      <c r="S14" s="1"/>
      <c r="T14" s="2"/>
      <c r="U14" s="2"/>
      <c r="V14" s="2"/>
      <c r="W14" s="2"/>
      <c r="X14" s="2"/>
    </row>
    <row r="15" customFormat="false" ht="12.8" hidden="false" customHeight="false" outlineLevel="0" collapsed="false">
      <c r="A15" s="1"/>
      <c r="B15" s="4"/>
      <c r="C15" s="4"/>
      <c r="D15" s="4"/>
      <c r="E15" s="8"/>
      <c r="F15" s="8"/>
      <c r="G15" s="8"/>
      <c r="H15" s="8"/>
      <c r="I15" s="8"/>
      <c r="J15" s="8"/>
      <c r="K15" s="8"/>
      <c r="L15" s="8"/>
      <c r="M15" s="4"/>
      <c r="N15" s="4"/>
      <c r="O15" s="4"/>
      <c r="P15" s="4"/>
      <c r="Q15" s="4"/>
      <c r="R15" s="4"/>
      <c r="S15" s="1"/>
      <c r="T15" s="2"/>
      <c r="U15" s="2"/>
      <c r="V15" s="2"/>
      <c r="W15" s="2"/>
      <c r="X15" s="2"/>
    </row>
    <row r="16" customFormat="false" ht="12.8" hidden="false" customHeight="false" outlineLevel="0" collapsed="false">
      <c r="A16" s="1"/>
      <c r="B16" s="4"/>
      <c r="C16" s="4"/>
      <c r="D16" s="4"/>
      <c r="E16" s="8"/>
      <c r="F16" s="8"/>
      <c r="G16" s="8"/>
      <c r="H16" s="8"/>
      <c r="I16" s="8"/>
      <c r="J16" s="8"/>
      <c r="K16" s="8"/>
      <c r="L16" s="8"/>
      <c r="M16" s="4"/>
      <c r="N16" s="4"/>
      <c r="O16" s="4"/>
      <c r="P16" s="4"/>
      <c r="Q16" s="4"/>
      <c r="R16" s="4"/>
      <c r="S16" s="1"/>
      <c r="T16" s="2"/>
      <c r="U16" s="2"/>
      <c r="V16" s="2"/>
      <c r="W16" s="2"/>
      <c r="X16" s="2"/>
    </row>
    <row r="17" customFormat="false" ht="12.8" hidden="false" customHeight="true" outlineLevel="0" collapsed="false">
      <c r="A17" s="1"/>
      <c r="B17" s="4"/>
      <c r="C17" s="4"/>
      <c r="D17" s="4"/>
      <c r="E17" s="8" t="s">
        <v>3</v>
      </c>
      <c r="F17" s="8"/>
      <c r="G17" s="8"/>
      <c r="H17" s="8"/>
      <c r="I17" s="8"/>
      <c r="J17" s="8"/>
      <c r="K17" s="8"/>
      <c r="L17" s="8"/>
      <c r="M17" s="4"/>
      <c r="N17" s="4"/>
      <c r="O17" s="4"/>
      <c r="P17" s="4"/>
      <c r="Q17" s="4"/>
      <c r="R17" s="4"/>
      <c r="S17" s="1"/>
      <c r="T17" s="2"/>
      <c r="U17" s="2"/>
      <c r="V17" s="2"/>
      <c r="W17" s="2"/>
      <c r="X17" s="2"/>
    </row>
    <row r="18" customFormat="false" ht="12.8" hidden="false" customHeight="false" outlineLevel="0" collapsed="false">
      <c r="A18" s="1"/>
      <c r="B18" s="4"/>
      <c r="C18" s="4"/>
      <c r="D18" s="4"/>
      <c r="E18" s="8"/>
      <c r="F18" s="8"/>
      <c r="G18" s="8"/>
      <c r="H18" s="8"/>
      <c r="I18" s="8"/>
      <c r="J18" s="8"/>
      <c r="K18" s="8"/>
      <c r="L18" s="8"/>
      <c r="M18" s="4"/>
      <c r="N18" s="4"/>
      <c r="O18" s="4"/>
      <c r="P18" s="4"/>
      <c r="Q18" s="4"/>
      <c r="R18" s="4"/>
      <c r="S18" s="1"/>
      <c r="T18" s="2"/>
      <c r="U18" s="2"/>
      <c r="V18" s="2"/>
      <c r="W18" s="2"/>
      <c r="X18" s="2"/>
    </row>
    <row r="19" customFormat="false" ht="12.8" hidden="false" customHeight="false" outlineLevel="0" collapsed="false">
      <c r="A19" s="1"/>
      <c r="B19" s="4"/>
      <c r="C19" s="4"/>
      <c r="D19" s="4"/>
      <c r="E19" s="8"/>
      <c r="F19" s="8"/>
      <c r="G19" s="8"/>
      <c r="H19" s="8"/>
      <c r="I19" s="8"/>
      <c r="J19" s="8"/>
      <c r="K19" s="8"/>
      <c r="L19" s="8"/>
      <c r="M19" s="4"/>
      <c r="N19" s="4"/>
      <c r="O19" s="4"/>
      <c r="P19" s="4"/>
      <c r="Q19" s="4"/>
      <c r="R19" s="4"/>
      <c r="S19" s="1"/>
      <c r="T19" s="2"/>
      <c r="U19" s="2"/>
      <c r="V19" s="2"/>
      <c r="W19" s="2"/>
      <c r="X19" s="2"/>
    </row>
    <row r="20" customFormat="false" ht="12.8" hidden="false" customHeight="false" outlineLevel="0" collapsed="false">
      <c r="A20" s="1"/>
      <c r="B20" s="4"/>
      <c r="C20" s="4"/>
      <c r="D20" s="4"/>
      <c r="E20" s="8"/>
      <c r="F20" s="8"/>
      <c r="G20" s="8"/>
      <c r="H20" s="8"/>
      <c r="I20" s="8"/>
      <c r="J20" s="8"/>
      <c r="K20" s="8"/>
      <c r="L20" s="8"/>
      <c r="M20" s="4"/>
      <c r="N20" s="4"/>
      <c r="O20" s="4"/>
      <c r="P20" s="4"/>
      <c r="Q20" s="4"/>
      <c r="R20" s="4"/>
      <c r="S20" s="1"/>
      <c r="T20" s="2"/>
      <c r="U20" s="2"/>
      <c r="V20" s="2"/>
      <c r="W20" s="2"/>
      <c r="X20" s="2"/>
    </row>
    <row r="21" customFormat="false" ht="17.85" hidden="false" customHeight="true" outlineLevel="0" collapsed="false">
      <c r="A21" s="1"/>
      <c r="B21" s="4"/>
      <c r="C21" s="4"/>
      <c r="D21" s="4"/>
      <c r="E21" s="8"/>
      <c r="F21" s="8"/>
      <c r="G21" s="8"/>
      <c r="H21" s="8"/>
      <c r="I21" s="8"/>
      <c r="J21" s="8"/>
      <c r="K21" s="8"/>
      <c r="L21" s="8"/>
      <c r="M21" s="4"/>
      <c r="N21" s="4"/>
      <c r="O21" s="4"/>
      <c r="P21" s="4"/>
      <c r="Q21" s="4"/>
      <c r="R21" s="4"/>
      <c r="S21" s="1"/>
      <c r="T21" s="2"/>
      <c r="U21" s="2"/>
      <c r="V21" s="2"/>
      <c r="W21" s="2"/>
      <c r="X21" s="2"/>
    </row>
    <row r="22" customFormat="false" ht="17.85" hidden="false" customHeight="true" outlineLevel="0" collapsed="false">
      <c r="A22" s="1"/>
      <c r="B22" s="4"/>
      <c r="C22" s="4"/>
      <c r="D22" s="4"/>
      <c r="E22" s="8"/>
      <c r="F22" s="8"/>
      <c r="G22" s="8"/>
      <c r="H22" s="8"/>
      <c r="I22" s="8"/>
      <c r="J22" s="8"/>
      <c r="K22" s="8"/>
      <c r="L22" s="8"/>
      <c r="M22" s="4"/>
      <c r="N22" s="4"/>
      <c r="O22" s="4"/>
      <c r="P22" s="4"/>
      <c r="Q22" s="4"/>
      <c r="R22" s="4"/>
      <c r="S22" s="1"/>
      <c r="T22" s="2"/>
      <c r="U22" s="2"/>
      <c r="V22" s="2"/>
      <c r="W22" s="2"/>
      <c r="X22" s="2"/>
    </row>
    <row r="23" customFormat="false" ht="12.8" hidden="false" customHeight="true" outlineLevel="0" collapsed="false">
      <c r="A23" s="1"/>
      <c r="B23" s="4"/>
      <c r="C23" s="4"/>
      <c r="D23" s="4"/>
      <c r="E23" s="8" t="s">
        <v>4</v>
      </c>
      <c r="F23" s="8"/>
      <c r="G23" s="8"/>
      <c r="H23" s="8"/>
      <c r="I23" s="8"/>
      <c r="J23" s="8"/>
      <c r="K23" s="8"/>
      <c r="L23" s="8"/>
      <c r="M23" s="4"/>
      <c r="N23" s="4"/>
      <c r="O23" s="4"/>
      <c r="P23" s="4"/>
      <c r="Q23" s="4"/>
      <c r="R23" s="4"/>
      <c r="S23" s="1"/>
      <c r="T23" s="2"/>
      <c r="U23" s="2"/>
      <c r="V23" s="2"/>
      <c r="W23" s="2"/>
      <c r="X23" s="2"/>
    </row>
    <row r="24" customFormat="false" ht="12.8" hidden="false" customHeight="false" outlineLevel="0" collapsed="false">
      <c r="A24" s="1"/>
      <c r="B24" s="4"/>
      <c r="C24" s="4"/>
      <c r="D24" s="4"/>
      <c r="E24" s="8"/>
      <c r="F24" s="8"/>
      <c r="G24" s="8"/>
      <c r="H24" s="8"/>
      <c r="I24" s="8"/>
      <c r="J24" s="8"/>
      <c r="K24" s="8"/>
      <c r="L24" s="8"/>
      <c r="M24" s="4"/>
      <c r="N24" s="4"/>
      <c r="O24" s="4"/>
      <c r="P24" s="4"/>
      <c r="Q24" s="4"/>
      <c r="R24" s="4"/>
      <c r="S24" s="1"/>
      <c r="T24" s="2"/>
      <c r="U24" s="2"/>
      <c r="V24" s="2"/>
      <c r="W24" s="2"/>
      <c r="X24" s="2"/>
    </row>
    <row r="25" customFormat="false" ht="12.8" hidden="false" customHeight="false" outlineLevel="0" collapsed="false">
      <c r="A25" s="1"/>
      <c r="B25" s="4"/>
      <c r="C25" s="4"/>
      <c r="D25" s="4"/>
      <c r="E25" s="8"/>
      <c r="F25" s="8"/>
      <c r="G25" s="8"/>
      <c r="H25" s="8"/>
      <c r="I25" s="8"/>
      <c r="J25" s="8"/>
      <c r="K25" s="8"/>
      <c r="L25" s="8"/>
      <c r="M25" s="4"/>
      <c r="N25" s="4"/>
      <c r="O25" s="4"/>
      <c r="P25" s="4"/>
      <c r="Q25" s="4"/>
      <c r="R25" s="4"/>
      <c r="S25" s="1"/>
      <c r="T25" s="2"/>
      <c r="U25" s="2"/>
      <c r="V25" s="2"/>
      <c r="W25" s="2"/>
      <c r="X25" s="2"/>
    </row>
    <row r="26" customFormat="false" ht="12.8" hidden="false" customHeight="false" outlineLevel="0" collapsed="false">
      <c r="A26" s="1"/>
      <c r="B26" s="4"/>
      <c r="C26" s="4"/>
      <c r="D26" s="4"/>
      <c r="E26" s="8"/>
      <c r="F26" s="8"/>
      <c r="G26" s="8"/>
      <c r="H26" s="8"/>
      <c r="I26" s="8"/>
      <c r="J26" s="8"/>
      <c r="K26" s="8"/>
      <c r="L26" s="8"/>
      <c r="M26" s="4"/>
      <c r="N26" s="4"/>
      <c r="O26" s="4"/>
      <c r="P26" s="4"/>
      <c r="Q26" s="4"/>
      <c r="R26" s="4"/>
      <c r="S26" s="1"/>
      <c r="T26" s="2"/>
      <c r="U26" s="2"/>
      <c r="V26" s="2"/>
      <c r="W26" s="2"/>
      <c r="X26" s="2"/>
    </row>
    <row r="27" customFormat="false" ht="12.8" hidden="false" customHeight="false" outlineLevel="0" collapsed="false">
      <c r="A27" s="1"/>
      <c r="B27" s="4"/>
      <c r="C27" s="4"/>
      <c r="D27" s="4"/>
      <c r="E27" s="8"/>
      <c r="F27" s="8"/>
      <c r="G27" s="8"/>
      <c r="H27" s="8"/>
      <c r="I27" s="8"/>
      <c r="J27" s="8"/>
      <c r="K27" s="8"/>
      <c r="L27" s="8"/>
      <c r="M27" s="4"/>
      <c r="N27" s="4"/>
      <c r="O27" s="4"/>
      <c r="P27" s="4"/>
      <c r="Q27" s="4"/>
      <c r="R27" s="4"/>
      <c r="S27" s="1"/>
      <c r="T27" s="2"/>
      <c r="U27" s="2"/>
      <c r="V27" s="2"/>
      <c r="W27" s="2"/>
      <c r="X27" s="2"/>
    </row>
    <row r="28" customFormat="false" ht="12.8" hidden="false" customHeight="false" outlineLevel="0" collapsed="false">
      <c r="A28" s="1"/>
      <c r="B28" s="4"/>
      <c r="C28" s="4"/>
      <c r="D28" s="4"/>
      <c r="E28" s="8"/>
      <c r="F28" s="8"/>
      <c r="G28" s="8"/>
      <c r="H28" s="8"/>
      <c r="I28" s="8"/>
      <c r="J28" s="8"/>
      <c r="K28" s="8"/>
      <c r="L28" s="8"/>
      <c r="M28" s="4"/>
      <c r="N28" s="4"/>
      <c r="O28" s="4"/>
      <c r="P28" s="4"/>
      <c r="Q28" s="4"/>
      <c r="R28" s="4"/>
      <c r="S28" s="1"/>
      <c r="T28" s="2"/>
      <c r="U28" s="2"/>
      <c r="V28" s="2"/>
      <c r="W28" s="2"/>
      <c r="X28" s="2"/>
    </row>
    <row r="29" customFormat="false" ht="7.5" hidden="false" customHeight="true" outlineLevel="0" collapsed="false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2"/>
      <c r="U29" s="2"/>
      <c r="V29" s="2"/>
      <c r="W29" s="2"/>
      <c r="X29" s="2"/>
    </row>
    <row r="30" customFormat="false" ht="12.8" hidden="false" customHeight="false" outlineLevel="0" collapsed="false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2"/>
      <c r="U30" s="2"/>
      <c r="V30" s="2"/>
      <c r="W30" s="2"/>
      <c r="X30" s="2"/>
    </row>
    <row r="31" customFormat="false" ht="12.8" hidden="false" customHeight="false" outlineLevel="0" collapsed="false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2"/>
      <c r="U31" s="2"/>
      <c r="V31" s="2"/>
      <c r="W31" s="2"/>
      <c r="X31" s="2"/>
    </row>
    <row r="32" customFormat="false" ht="12.8" hidden="false" customHeight="false" outlineLevel="0" collapsed="false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2"/>
      <c r="U32" s="2"/>
      <c r="V32" s="2"/>
      <c r="W32" s="2"/>
      <c r="X32" s="2"/>
    </row>
    <row r="33" customFormat="false" ht="12.8" hidden="false" customHeight="false" outlineLevel="0" collapsed="false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2"/>
      <c r="U33" s="2"/>
      <c r="V33" s="2"/>
      <c r="W33" s="2"/>
      <c r="X33" s="2"/>
    </row>
    <row r="34" customFormat="false" ht="12.8" hidden="false" customHeight="false" outlineLevel="0" collapsed="false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2"/>
      <c r="U34" s="2"/>
      <c r="V34" s="2"/>
      <c r="W34" s="2"/>
      <c r="X34" s="2"/>
    </row>
    <row r="35" customFormat="false" ht="12.8" hidden="false" customHeight="false" outlineLevel="0" collapsed="false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2"/>
      <c r="U35" s="2"/>
      <c r="V35" s="2"/>
      <c r="W35" s="2"/>
      <c r="X35" s="2"/>
    </row>
    <row r="36" customFormat="false" ht="12.8" hidden="false" customHeight="false" outlineLevel="0" collapsed="false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2"/>
      <c r="U36" s="2"/>
      <c r="V36" s="2"/>
      <c r="W36" s="2"/>
      <c r="X36" s="2"/>
    </row>
    <row r="37" customFormat="false" ht="12.8" hidden="false" customHeight="false" outlineLevel="0" collapsed="false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2"/>
      <c r="U37" s="2"/>
      <c r="V37" s="2"/>
      <c r="W37" s="2"/>
      <c r="X37" s="2"/>
    </row>
    <row r="38" customFormat="false" ht="12.8" hidden="false" customHeight="false" outlineLevel="0" collapsed="false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2"/>
      <c r="U38" s="2"/>
      <c r="V38" s="2"/>
      <c r="W38" s="2"/>
      <c r="X38" s="2"/>
    </row>
    <row r="39" customFormat="false" ht="12.8" hidden="false" customHeight="false" outlineLevel="0" collapsed="false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2"/>
      <c r="U39" s="2"/>
      <c r="V39" s="2"/>
      <c r="W39" s="2"/>
      <c r="X39" s="2"/>
    </row>
    <row r="40" customFormat="false" ht="12.8" hidden="false" customHeight="false" outlineLevel="0" collapsed="false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2"/>
      <c r="U40" s="2"/>
      <c r="V40" s="2"/>
      <c r="W40" s="2"/>
      <c r="X40" s="2"/>
    </row>
    <row r="41" customFormat="false" ht="12.8" hidden="false" customHeight="false" outlineLevel="0" collapsed="false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2"/>
      <c r="U41" s="2"/>
      <c r="V41" s="2"/>
      <c r="W41" s="2"/>
      <c r="X41" s="2"/>
    </row>
    <row r="42" customFormat="false" ht="12.8" hidden="false" customHeight="false" outlineLevel="0" collapsed="false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2"/>
      <c r="U42" s="2"/>
      <c r="V42" s="2"/>
      <c r="W42" s="2"/>
      <c r="X42" s="2"/>
    </row>
    <row r="43" customFormat="false" ht="12.8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customFormat="false" ht="12.8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customFormat="false" ht="12.8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customFormat="false" ht="12.8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customFormat="false" ht="12.8" hidden="false" customHeight="fals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customFormat="false" ht="12.8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customFormat="false" ht="12.8" hidden="false" customHeight="fals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customFormat="false" ht="12.8" hidden="false" customHeight="fals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customFormat="false" ht="12.8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customFormat="false" ht="12.8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customFormat="false" ht="12.8" hidden="false" customHeight="fals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customFormat="false" ht="12.8" hidden="false" customHeight="fals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</sheetData>
  <mergeCells count="5">
    <mergeCell ref="D3:M5"/>
    <mergeCell ref="E8:L10"/>
    <mergeCell ref="E11:L16"/>
    <mergeCell ref="E17:L22"/>
    <mergeCell ref="E23:L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94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pane xSplit="0" ySplit="3" topLeftCell="G4" activePane="bottomLeft" state="frozen"/>
      <selection pane="topLeft" activeCell="C1" activeCellId="0" sqref="C1"/>
      <selection pane="bottomLeft" activeCell="L7" activeCellId="0" sqref="L7"/>
    </sheetView>
  </sheetViews>
  <sheetFormatPr defaultRowHeight="12.8" zeroHeight="false" outlineLevelRow="0" outlineLevelCol="0"/>
  <cols>
    <col collapsed="false" customWidth="true" hidden="false" outlineLevel="0" max="1" min="1" style="0" width="21.46"/>
    <col collapsed="false" customWidth="true" hidden="false" outlineLevel="0" max="2" min="2" style="0" width="10.68"/>
    <col collapsed="false" customWidth="true" hidden="false" outlineLevel="0" max="3" min="3" style="0" width="9.85"/>
    <col collapsed="false" customWidth="true" hidden="false" outlineLevel="0" max="4" min="4" style="13" width="12.29"/>
    <col collapsed="false" customWidth="true" hidden="false" outlineLevel="0" max="5" min="5" style="13" width="14.43"/>
    <col collapsed="false" customWidth="true" hidden="false" outlineLevel="0" max="6" min="6" style="13" width="14.96"/>
    <col collapsed="false" customWidth="true" hidden="false" outlineLevel="0" max="1025" min="7" style="0" width="11.34"/>
  </cols>
  <sheetData>
    <row r="1" customFormat="false" ht="57.1" hidden="false" customHeight="true" outlineLevel="0" collapsed="false">
      <c r="A1" s="14" t="s">
        <v>5</v>
      </c>
      <c r="B1" s="15" t="s">
        <v>6</v>
      </c>
      <c r="C1" s="15" t="s">
        <v>7</v>
      </c>
      <c r="D1" s="16" t="s">
        <v>8</v>
      </c>
      <c r="E1" s="16" t="s">
        <v>9</v>
      </c>
      <c r="F1" s="16" t="s">
        <v>10</v>
      </c>
      <c r="G1" s="17" t="s">
        <v>11</v>
      </c>
      <c r="H1" s="17" t="s">
        <v>12</v>
      </c>
      <c r="I1" s="17" t="s">
        <v>13</v>
      </c>
      <c r="J1" s="17" t="s">
        <v>14</v>
      </c>
      <c r="K1" s="17" t="s">
        <v>15</v>
      </c>
      <c r="L1" s="17" t="s">
        <v>16</v>
      </c>
      <c r="M1" s="17" t="s">
        <v>17</v>
      </c>
      <c r="N1" s="17" t="s">
        <v>18</v>
      </c>
      <c r="O1" s="17" t="s">
        <v>19</v>
      </c>
    </row>
    <row r="2" customFormat="false" ht="12.8" hidden="false" customHeight="false" outlineLevel="0" collapsed="false">
      <c r="A2" s="18" t="s">
        <v>20</v>
      </c>
      <c r="B2" s="15" t="s">
        <v>21</v>
      </c>
      <c r="C2" s="15" t="s">
        <v>21</v>
      </c>
      <c r="D2" s="16"/>
      <c r="E2" s="16"/>
      <c r="F2" s="16"/>
      <c r="G2" s="19" t="n">
        <f aca="false">SUMPRODUCT($D$4:$D$94,G4:G94)</f>
        <v>5.90340218292682</v>
      </c>
      <c r="H2" s="19" t="n">
        <f aca="false">SUMPRODUCT($D$4:$D$94,H4:H94)</f>
        <v>6.2901095</v>
      </c>
      <c r="I2" s="19" t="n">
        <f aca="false">SUMPRODUCT($D$4:$D$94,I4:I94)</f>
        <v>6.86031855923345</v>
      </c>
      <c r="J2" s="19" t="n">
        <f aca="false">SUMPRODUCT($D$4:$D$94,J4:J94)</f>
        <v>3.95437779268292</v>
      </c>
      <c r="K2" s="19" t="n">
        <f aca="false">SUMPRODUCT($D$4:$D$94,K4:K94)</f>
        <v>5.7641338902439</v>
      </c>
      <c r="L2" s="19" t="n">
        <f aca="false">SUMPRODUCT($D$4:$D$94,L4:L94)</f>
        <v>6.18477616666667</v>
      </c>
      <c r="M2" s="19" t="n">
        <f aca="false">SUMPRODUCT($D$4:$D$94,M4:M94)</f>
        <v>6.58722332113821</v>
      </c>
      <c r="N2" s="19" t="n">
        <f aca="false">SUMPRODUCT($D$4:$D$94,N4:N94)</f>
        <v>6.52340218292683</v>
      </c>
      <c r="O2" s="19" t="n">
        <f aca="false">SUMPRODUCT($D$4:$D$94,O4:O94)</f>
        <v>9.24863891176471</v>
      </c>
    </row>
    <row r="3" customFormat="false" ht="12.8" hidden="false" customHeight="false" outlineLevel="0" collapsed="false">
      <c r="A3" s="20" t="s">
        <v>22</v>
      </c>
      <c r="B3" s="15" t="s">
        <v>21</v>
      </c>
      <c r="C3" s="15" t="s">
        <v>21</v>
      </c>
      <c r="D3" s="16"/>
      <c r="E3" s="16"/>
      <c r="F3" s="16"/>
      <c r="G3" s="21" t="n">
        <v>15</v>
      </c>
      <c r="H3" s="21" t="n">
        <v>15</v>
      </c>
      <c r="I3" s="21" t="n">
        <v>19</v>
      </c>
      <c r="J3" s="21" t="n">
        <v>12</v>
      </c>
      <c r="K3" s="21" t="n">
        <v>21</v>
      </c>
      <c r="L3" s="21" t="n">
        <v>18</v>
      </c>
      <c r="M3" s="21" t="n">
        <v>19</v>
      </c>
      <c r="N3" s="21" t="n">
        <v>18</v>
      </c>
      <c r="O3" s="21" t="n">
        <v>23</v>
      </c>
    </row>
    <row r="4" customFormat="false" ht="13.2" hidden="false" customHeight="false" outlineLevel="0" collapsed="false">
      <c r="A4" s="22" t="s">
        <v>23</v>
      </c>
      <c r="B4" s="23" t="n">
        <v>1</v>
      </c>
      <c r="C4" s="24" t="n">
        <v>2</v>
      </c>
      <c r="D4" s="25" t="n">
        <f aca="false">C4/(B4*1000)</f>
        <v>0.002</v>
      </c>
      <c r="E4" s="26"/>
      <c r="F4" s="27" t="n">
        <f aca="false">E4*1000</f>
        <v>0</v>
      </c>
      <c r="G4" s="28"/>
      <c r="H4" s="28"/>
      <c r="I4" s="28"/>
      <c r="J4" s="28"/>
      <c r="K4" s="28"/>
      <c r="L4" s="28"/>
      <c r="M4" s="28"/>
      <c r="N4" s="28"/>
      <c r="O4" s="28"/>
    </row>
    <row r="5" customFormat="false" ht="13.2" hidden="false" customHeight="false" outlineLevel="0" collapsed="false">
      <c r="A5" s="29" t="s">
        <v>24</v>
      </c>
      <c r="B5" s="23" t="n">
        <v>1</v>
      </c>
      <c r="C5" s="24" t="n">
        <v>2.1</v>
      </c>
      <c r="D5" s="25" t="n">
        <f aca="false">C5/(B5*1000)</f>
        <v>0.0021</v>
      </c>
      <c r="E5" s="26" t="n">
        <v>10</v>
      </c>
      <c r="F5" s="27" t="n">
        <f aca="false">E5*1000</f>
        <v>10000</v>
      </c>
      <c r="G5" s="30" t="n">
        <v>1</v>
      </c>
      <c r="H5" s="30" t="n">
        <v>1</v>
      </c>
      <c r="I5" s="30" t="n">
        <v>1</v>
      </c>
      <c r="J5" s="30" t="n">
        <v>1</v>
      </c>
      <c r="K5" s="30" t="n">
        <v>1</v>
      </c>
      <c r="L5" s="30" t="n">
        <v>1</v>
      </c>
      <c r="M5" s="30" t="n">
        <v>1</v>
      </c>
      <c r="N5" s="30" t="n">
        <v>1</v>
      </c>
      <c r="O5" s="30" t="n">
        <v>1</v>
      </c>
    </row>
    <row r="6" customFormat="false" ht="13.2" hidden="false" customHeight="false" outlineLevel="0" collapsed="false">
      <c r="A6" s="22" t="s">
        <v>25</v>
      </c>
      <c r="B6" s="23" t="n">
        <v>1</v>
      </c>
      <c r="C6" s="24" t="n">
        <v>3.1</v>
      </c>
      <c r="D6" s="25" t="n">
        <f aca="false">C6/(B6*1000)</f>
        <v>0.0031</v>
      </c>
      <c r="E6" s="26"/>
      <c r="F6" s="27" t="n">
        <f aca="false">E6*1000</f>
        <v>0</v>
      </c>
      <c r="G6" s="28"/>
      <c r="H6" s="28"/>
      <c r="I6" s="28"/>
      <c r="J6" s="28"/>
      <c r="K6" s="28"/>
      <c r="L6" s="28"/>
      <c r="M6" s="28"/>
      <c r="N6" s="28"/>
      <c r="O6" s="28"/>
    </row>
    <row r="7" customFormat="false" ht="13.2" hidden="false" customHeight="false" outlineLevel="0" collapsed="false">
      <c r="A7" s="31" t="s">
        <v>26</v>
      </c>
      <c r="B7" s="23" t="n">
        <v>1000</v>
      </c>
      <c r="C7" s="24" t="n">
        <v>3.5</v>
      </c>
      <c r="D7" s="25" t="n">
        <f aca="false">C7/(B7*1000)</f>
        <v>3.5E-006</v>
      </c>
      <c r="E7" s="26" t="n">
        <v>50</v>
      </c>
      <c r="F7" s="27" t="n">
        <f aca="false">E7*1000</f>
        <v>50000</v>
      </c>
      <c r="G7" s="32" t="n">
        <v>57</v>
      </c>
      <c r="H7" s="32" t="n">
        <v>57</v>
      </c>
      <c r="I7" s="32" t="n">
        <v>57</v>
      </c>
      <c r="J7" s="32" t="n">
        <v>57</v>
      </c>
      <c r="K7" s="32" t="n">
        <v>57</v>
      </c>
      <c r="L7" s="32" t="n">
        <v>57</v>
      </c>
      <c r="M7" s="32" t="n">
        <v>57</v>
      </c>
      <c r="N7" s="32" t="n">
        <v>57</v>
      </c>
      <c r="O7" s="32" t="n">
        <v>57</v>
      </c>
    </row>
    <row r="8" customFormat="false" ht="13.2" hidden="false" customHeight="false" outlineLevel="0" collapsed="false">
      <c r="A8" s="29" t="s">
        <v>27</v>
      </c>
      <c r="B8" s="23" t="n">
        <v>0.1</v>
      </c>
      <c r="C8" s="24" t="n">
        <v>1</v>
      </c>
      <c r="D8" s="25" t="n">
        <f aca="false">C8/(B8*1000)</f>
        <v>0.01</v>
      </c>
      <c r="E8" s="26" t="n">
        <v>40</v>
      </c>
      <c r="F8" s="27" t="n">
        <f aca="false">E8*1000</f>
        <v>40000</v>
      </c>
      <c r="G8" s="30" t="n">
        <v>2</v>
      </c>
      <c r="H8" s="30" t="n">
        <v>2</v>
      </c>
      <c r="I8" s="30" t="n">
        <v>2</v>
      </c>
      <c r="J8" s="30" t="n">
        <v>2</v>
      </c>
      <c r="K8" s="30" t="n">
        <v>2</v>
      </c>
      <c r="L8" s="30" t="n">
        <v>2</v>
      </c>
      <c r="M8" s="30" t="n">
        <v>2</v>
      </c>
      <c r="N8" s="30" t="n">
        <v>2</v>
      </c>
      <c r="O8" s="30" t="n">
        <v>2</v>
      </c>
    </row>
    <row r="9" customFormat="false" ht="13.2" hidden="false" customHeight="false" outlineLevel="0" collapsed="false">
      <c r="A9" s="22" t="s">
        <v>28</v>
      </c>
      <c r="B9" s="23" t="n">
        <v>0.1</v>
      </c>
      <c r="C9" s="24" t="n">
        <v>2.5</v>
      </c>
      <c r="D9" s="25" t="n">
        <f aca="false">C9/(B9*1000)</f>
        <v>0.025</v>
      </c>
      <c r="E9" s="26"/>
      <c r="F9" s="27" t="n">
        <f aca="false">E9*1000</f>
        <v>0</v>
      </c>
      <c r="G9" s="28"/>
      <c r="H9" s="28"/>
      <c r="I9" s="28"/>
      <c r="J9" s="28"/>
      <c r="K9" s="28"/>
      <c r="L9" s="28"/>
      <c r="M9" s="28"/>
      <c r="N9" s="28"/>
      <c r="O9" s="28"/>
    </row>
    <row r="10" customFormat="false" ht="13.2" hidden="false" customHeight="false" outlineLevel="0" collapsed="false">
      <c r="A10" s="22" t="s">
        <v>29</v>
      </c>
      <c r="B10" s="23" t="n">
        <v>0.5</v>
      </c>
      <c r="C10" s="24" t="n">
        <v>10</v>
      </c>
      <c r="D10" s="25" t="n">
        <f aca="false">C10/(B10*1000)</f>
        <v>0.02</v>
      </c>
      <c r="E10" s="26" t="n">
        <v>90</v>
      </c>
      <c r="F10" s="27" t="n">
        <f aca="false">E10*1000</f>
        <v>90000</v>
      </c>
      <c r="G10" s="28" t="n">
        <f aca="false">SUM(G11:G26)</f>
        <v>25</v>
      </c>
      <c r="H10" s="28"/>
      <c r="I10" s="28"/>
      <c r="J10" s="28"/>
      <c r="K10" s="28"/>
      <c r="L10" s="28"/>
      <c r="M10" s="28"/>
      <c r="N10" s="28"/>
      <c r="O10" s="28"/>
    </row>
    <row r="11" customFormat="false" ht="13.2" hidden="false" customHeight="false" outlineLevel="0" collapsed="false">
      <c r="A11" s="22" t="s">
        <v>30</v>
      </c>
      <c r="B11" s="23" t="n">
        <v>4</v>
      </c>
      <c r="C11" s="24" t="n">
        <v>6</v>
      </c>
      <c r="D11" s="25" t="n">
        <f aca="false">C11/(B11*1000)</f>
        <v>0.0015</v>
      </c>
      <c r="E11" s="26"/>
      <c r="F11" s="27" t="n">
        <f aca="false">E11*1000</f>
        <v>0</v>
      </c>
      <c r="G11" s="28"/>
      <c r="H11" s="28"/>
      <c r="I11" s="28"/>
      <c r="J11" s="28"/>
      <c r="K11" s="28"/>
      <c r="L11" s="28"/>
      <c r="M11" s="28"/>
      <c r="N11" s="28"/>
      <c r="O11" s="28"/>
    </row>
    <row r="12" customFormat="false" ht="13.2" hidden="false" customHeight="false" outlineLevel="0" collapsed="false">
      <c r="A12" s="22" t="s">
        <v>31</v>
      </c>
      <c r="B12" s="23" t="n">
        <v>0.25</v>
      </c>
      <c r="C12" s="24" t="n">
        <v>5</v>
      </c>
      <c r="D12" s="25" t="n">
        <f aca="false">C12/(B12*1000)</f>
        <v>0.02</v>
      </c>
      <c r="E12" s="26"/>
      <c r="F12" s="27" t="n">
        <f aca="false">E12*1000</f>
        <v>0</v>
      </c>
      <c r="G12" s="28"/>
      <c r="H12" s="28"/>
      <c r="I12" s="28"/>
      <c r="J12" s="28"/>
      <c r="K12" s="28"/>
      <c r="L12" s="28"/>
      <c r="M12" s="28"/>
      <c r="N12" s="28"/>
      <c r="O12" s="28"/>
    </row>
    <row r="13" customFormat="false" ht="13.2" hidden="false" customHeight="false" outlineLevel="0" collapsed="false">
      <c r="A13" s="22" t="s">
        <v>32</v>
      </c>
      <c r="B13" s="23" t="n">
        <v>1</v>
      </c>
      <c r="C13" s="24" t="n">
        <v>77</v>
      </c>
      <c r="D13" s="25" t="n">
        <f aca="false">C13/(B13*1000)</f>
        <v>0.077</v>
      </c>
      <c r="E13" s="26"/>
      <c r="F13" s="27" t="n">
        <f aca="false">E13*1000</f>
        <v>0</v>
      </c>
      <c r="G13" s="28"/>
      <c r="H13" s="28"/>
      <c r="I13" s="28"/>
      <c r="J13" s="28"/>
      <c r="K13" s="28"/>
      <c r="L13" s="28"/>
      <c r="M13" s="28"/>
      <c r="N13" s="28"/>
      <c r="O13" s="28"/>
    </row>
    <row r="14" customFormat="false" ht="13.2" hidden="false" customHeight="false" outlineLevel="0" collapsed="false">
      <c r="A14" s="22" t="s">
        <v>33</v>
      </c>
      <c r="B14" s="23" t="n">
        <v>0.2</v>
      </c>
      <c r="C14" s="24" t="n">
        <v>3.5</v>
      </c>
      <c r="D14" s="25" t="n">
        <f aca="false">C14/(B14*1000)</f>
        <v>0.0175</v>
      </c>
      <c r="E14" s="26"/>
      <c r="F14" s="27" t="n">
        <f aca="false">E14*1000</f>
        <v>0</v>
      </c>
      <c r="G14" s="28"/>
      <c r="H14" s="28"/>
      <c r="I14" s="28"/>
      <c r="J14" s="28"/>
      <c r="K14" s="28"/>
      <c r="L14" s="28"/>
      <c r="M14" s="28"/>
      <c r="N14" s="28"/>
      <c r="O14" s="28"/>
    </row>
    <row r="15" customFormat="false" ht="13.2" hidden="false" customHeight="false" outlineLevel="0" collapsed="false">
      <c r="A15" s="22" t="s">
        <v>34</v>
      </c>
      <c r="B15" s="23" t="n">
        <v>0.38</v>
      </c>
      <c r="C15" s="24" t="n">
        <v>2.5</v>
      </c>
      <c r="D15" s="25" t="n">
        <f aca="false">C15/(B15*1000)</f>
        <v>0.00657894736842105</v>
      </c>
      <c r="E15" s="26"/>
      <c r="F15" s="27" t="n">
        <f aca="false">E15*1000</f>
        <v>0</v>
      </c>
      <c r="G15" s="28"/>
      <c r="H15" s="28"/>
      <c r="I15" s="28"/>
      <c r="J15" s="28"/>
      <c r="K15" s="28"/>
      <c r="L15" s="28"/>
      <c r="M15" s="28"/>
      <c r="N15" s="28"/>
      <c r="O15" s="28"/>
    </row>
    <row r="16" customFormat="false" ht="13.2" hidden="false" customHeight="false" outlineLevel="0" collapsed="false">
      <c r="A16" s="22" t="s">
        <v>35</v>
      </c>
      <c r="B16" s="23" t="n">
        <v>0.17</v>
      </c>
      <c r="C16" s="24" t="n">
        <v>3.8</v>
      </c>
      <c r="D16" s="25" t="n">
        <f aca="false">C16/(B16*1000)</f>
        <v>0.0223529411764706</v>
      </c>
      <c r="E16" s="26" t="n">
        <v>50</v>
      </c>
      <c r="F16" s="27" t="n">
        <f aca="false">E16*1000</f>
        <v>50000</v>
      </c>
      <c r="G16" s="28"/>
      <c r="H16" s="28"/>
      <c r="I16" s="28"/>
      <c r="J16" s="28"/>
      <c r="K16" s="28"/>
      <c r="L16" s="28"/>
      <c r="M16" s="28"/>
      <c r="N16" s="28"/>
      <c r="O16" s="28" t="n">
        <v>350</v>
      </c>
    </row>
    <row r="17" customFormat="false" ht="13.2" hidden="false" customHeight="false" outlineLevel="0" collapsed="false">
      <c r="A17" s="22" t="s">
        <v>36</v>
      </c>
      <c r="B17" s="23" t="n">
        <v>1.73</v>
      </c>
      <c r="C17" s="24" t="n">
        <v>39</v>
      </c>
      <c r="D17" s="25" t="n">
        <f aca="false">C17/(B17*1000)</f>
        <v>0.0225433526011561</v>
      </c>
      <c r="E17" s="26"/>
      <c r="F17" s="27" t="n">
        <f aca="false">E17*1000</f>
        <v>0</v>
      </c>
      <c r="G17" s="28"/>
      <c r="H17" s="28"/>
      <c r="I17" s="28"/>
      <c r="J17" s="28"/>
      <c r="K17" s="28"/>
      <c r="L17" s="28"/>
      <c r="M17" s="28"/>
      <c r="N17" s="28"/>
      <c r="O17" s="28"/>
    </row>
    <row r="18" customFormat="false" ht="13.2" hidden="false" customHeight="false" outlineLevel="0" collapsed="false">
      <c r="A18" s="22" t="s">
        <v>37</v>
      </c>
      <c r="B18" s="23" t="n">
        <v>0.45</v>
      </c>
      <c r="C18" s="24" t="n">
        <v>7</v>
      </c>
      <c r="D18" s="25" t="n">
        <f aca="false">C18/(B18*1000)</f>
        <v>0.0155555555555556</v>
      </c>
      <c r="E18" s="26"/>
      <c r="F18" s="27" t="n">
        <f aca="false">E18*1000</f>
        <v>0</v>
      </c>
      <c r="G18" s="28"/>
      <c r="H18" s="28"/>
      <c r="I18" s="28"/>
      <c r="J18" s="28"/>
      <c r="K18" s="28"/>
      <c r="L18" s="28"/>
      <c r="M18" s="28"/>
      <c r="N18" s="28"/>
      <c r="O18" s="28"/>
    </row>
    <row r="19" customFormat="false" ht="13.2" hidden="false" customHeight="false" outlineLevel="0" collapsed="false">
      <c r="A19" s="22" t="s">
        <v>38</v>
      </c>
      <c r="B19" s="23" t="n">
        <v>1</v>
      </c>
      <c r="C19" s="24" t="n">
        <v>6</v>
      </c>
      <c r="D19" s="25" t="n">
        <f aca="false">C19/(B19*1000)</f>
        <v>0.006</v>
      </c>
      <c r="E19" s="26"/>
      <c r="F19" s="27" t="n">
        <f aca="false">E19*1000</f>
        <v>0</v>
      </c>
      <c r="G19" s="28"/>
      <c r="H19" s="28"/>
      <c r="I19" s="28"/>
      <c r="J19" s="28"/>
      <c r="K19" s="28"/>
      <c r="L19" s="28"/>
      <c r="M19" s="28"/>
      <c r="N19" s="28"/>
      <c r="O19" s="28"/>
    </row>
    <row r="20" customFormat="false" ht="13.2" hidden="false" customHeight="false" outlineLevel="0" collapsed="false">
      <c r="A20" s="22" t="s">
        <v>39</v>
      </c>
      <c r="B20" s="23" t="n">
        <v>1</v>
      </c>
      <c r="C20" s="24" t="n">
        <v>8</v>
      </c>
      <c r="D20" s="25" t="n">
        <f aca="false">C20/(B20*1000)</f>
        <v>0.008</v>
      </c>
      <c r="E20" s="26"/>
      <c r="F20" s="27" t="n">
        <f aca="false">E20*1000</f>
        <v>0</v>
      </c>
      <c r="G20" s="28"/>
      <c r="H20" s="28"/>
      <c r="I20" s="28"/>
      <c r="J20" s="28"/>
      <c r="K20" s="28"/>
      <c r="L20" s="28"/>
      <c r="M20" s="28"/>
      <c r="N20" s="28"/>
      <c r="O20" s="28"/>
    </row>
    <row r="21" customFormat="false" ht="13.2" hidden="false" customHeight="false" outlineLevel="0" collapsed="false">
      <c r="A21" s="22" t="s">
        <v>40</v>
      </c>
      <c r="B21" s="23" t="n">
        <v>1</v>
      </c>
      <c r="C21" s="24" t="n">
        <v>6.5</v>
      </c>
      <c r="D21" s="25" t="n">
        <f aca="false">C21/(B21*1000)</f>
        <v>0.0065</v>
      </c>
      <c r="E21" s="26" t="n">
        <v>100</v>
      </c>
      <c r="F21" s="27" t="n">
        <f aca="false">E21*1000</f>
        <v>100000</v>
      </c>
      <c r="G21" s="28" t="n">
        <v>25</v>
      </c>
      <c r="H21" s="28" t="n">
        <v>25</v>
      </c>
      <c r="I21" s="28" t="n">
        <v>25</v>
      </c>
      <c r="J21" s="28" t="n">
        <v>25</v>
      </c>
      <c r="K21" s="28" t="n">
        <v>25</v>
      </c>
      <c r="L21" s="28" t="n">
        <v>25</v>
      </c>
      <c r="M21" s="28" t="n">
        <v>25</v>
      </c>
      <c r="N21" s="28" t="n">
        <v>25</v>
      </c>
      <c r="O21" s="28" t="n">
        <v>25</v>
      </c>
    </row>
    <row r="22" customFormat="false" ht="13.2" hidden="false" customHeight="false" outlineLevel="0" collapsed="false">
      <c r="A22" s="22" t="s">
        <v>41</v>
      </c>
      <c r="B22" s="23" t="n">
        <v>1</v>
      </c>
      <c r="C22" s="24" t="n">
        <v>22</v>
      </c>
      <c r="D22" s="25" t="n">
        <f aca="false">C22/(B22*1000)</f>
        <v>0.022</v>
      </c>
      <c r="E22" s="26"/>
      <c r="F22" s="27" t="n">
        <f aca="false">E22*1000</f>
        <v>0</v>
      </c>
      <c r="G22" s="28"/>
      <c r="H22" s="28"/>
      <c r="I22" s="28"/>
      <c r="J22" s="28"/>
      <c r="K22" s="28"/>
      <c r="L22" s="28"/>
      <c r="M22" s="28"/>
      <c r="N22" s="28"/>
      <c r="O22" s="28"/>
    </row>
    <row r="23" customFormat="false" ht="13.2" hidden="false" customHeight="false" outlineLevel="0" collapsed="false">
      <c r="A23" s="22" t="s">
        <v>42</v>
      </c>
      <c r="B23" s="23" t="n">
        <v>1</v>
      </c>
      <c r="C23" s="24" t="n">
        <v>8</v>
      </c>
      <c r="D23" s="25" t="n">
        <f aca="false">C23/(B23*1000)</f>
        <v>0.008</v>
      </c>
      <c r="E23" s="26" t="n">
        <v>50</v>
      </c>
      <c r="F23" s="27" t="n">
        <f aca="false">E23*1000</f>
        <v>50000</v>
      </c>
      <c r="G23" s="28"/>
      <c r="H23" s="28"/>
      <c r="I23" s="28"/>
      <c r="J23" s="28" t="n">
        <v>150</v>
      </c>
      <c r="K23" s="28"/>
      <c r="L23" s="28"/>
      <c r="M23" s="28"/>
      <c r="N23" s="28"/>
      <c r="O23" s="28"/>
    </row>
    <row r="24" customFormat="false" ht="13.2" hidden="false" customHeight="false" outlineLevel="0" collapsed="false">
      <c r="A24" s="22" t="s">
        <v>43</v>
      </c>
      <c r="B24" s="23" t="n">
        <v>0.5</v>
      </c>
      <c r="C24" s="24" t="n">
        <v>3</v>
      </c>
      <c r="D24" s="25" t="n">
        <f aca="false">C24/(B24*1000)</f>
        <v>0.006</v>
      </c>
      <c r="E24" s="26"/>
      <c r="F24" s="27" t="n">
        <f aca="false">E24*1000</f>
        <v>0</v>
      </c>
      <c r="G24" s="28"/>
      <c r="H24" s="28"/>
      <c r="I24" s="28"/>
      <c r="J24" s="28"/>
      <c r="K24" s="28"/>
      <c r="L24" s="28"/>
      <c r="M24" s="28"/>
      <c r="N24" s="28"/>
      <c r="O24" s="28"/>
    </row>
    <row r="25" customFormat="false" ht="13.2" hidden="false" customHeight="false" outlineLevel="0" collapsed="false">
      <c r="A25" s="22" t="s">
        <v>44</v>
      </c>
      <c r="B25" s="23" t="n">
        <v>1</v>
      </c>
      <c r="C25" s="24" t="n">
        <v>2</v>
      </c>
      <c r="D25" s="25" t="n">
        <f aca="false">C25/(B25*1000)</f>
        <v>0.002</v>
      </c>
      <c r="E25" s="26"/>
      <c r="F25" s="27" t="n">
        <f aca="false">E25*1000</f>
        <v>0</v>
      </c>
      <c r="G25" s="28"/>
      <c r="H25" s="28"/>
      <c r="I25" s="28"/>
      <c r="J25" s="28"/>
      <c r="K25" s="28"/>
      <c r="L25" s="28"/>
      <c r="M25" s="28"/>
      <c r="N25" s="28"/>
      <c r="O25" s="28"/>
    </row>
    <row r="26" customFormat="false" ht="13.2" hidden="false" customHeight="false" outlineLevel="0" collapsed="false">
      <c r="A26" s="22" t="s">
        <v>45</v>
      </c>
      <c r="B26" s="23" t="n">
        <v>0.5</v>
      </c>
      <c r="C26" s="24" t="n">
        <v>9</v>
      </c>
      <c r="D26" s="25" t="n">
        <f aca="false">C26/(B26*1000)</f>
        <v>0.018</v>
      </c>
      <c r="E26" s="26"/>
      <c r="F26" s="27" t="n">
        <f aca="false">E26*1000</f>
        <v>0</v>
      </c>
      <c r="G26" s="28"/>
      <c r="H26" s="28"/>
      <c r="I26" s="28"/>
      <c r="J26" s="28"/>
      <c r="K26" s="28"/>
      <c r="L26" s="28"/>
      <c r="M26" s="28"/>
      <c r="N26" s="28"/>
      <c r="O26" s="28"/>
    </row>
    <row r="27" customFormat="false" ht="13.2" hidden="false" customHeight="false" outlineLevel="0" collapsed="false">
      <c r="A27" s="22" t="s">
        <v>46</v>
      </c>
      <c r="B27" s="23" t="n">
        <v>1</v>
      </c>
      <c r="C27" s="24" t="n">
        <v>4</v>
      </c>
      <c r="D27" s="25" t="n">
        <f aca="false">C27/(B27*1000)</f>
        <v>0.004</v>
      </c>
      <c r="E27" s="26"/>
      <c r="F27" s="27" t="n">
        <f aca="false">E27*1000</f>
        <v>0</v>
      </c>
      <c r="G27" s="28"/>
      <c r="H27" s="28"/>
      <c r="I27" s="28"/>
      <c r="J27" s="28"/>
      <c r="K27" s="28"/>
      <c r="L27" s="28"/>
      <c r="M27" s="28"/>
      <c r="N27" s="28"/>
      <c r="O27" s="28"/>
    </row>
    <row r="28" customFormat="false" ht="13.2" hidden="false" customHeight="false" outlineLevel="0" collapsed="false">
      <c r="A28" s="22" t="s">
        <v>47</v>
      </c>
      <c r="B28" s="23" t="n">
        <v>1</v>
      </c>
      <c r="C28" s="24" t="n">
        <v>2</v>
      </c>
      <c r="D28" s="25" t="n">
        <f aca="false">C28/(B28*1000)</f>
        <v>0.002</v>
      </c>
      <c r="E28" s="26"/>
      <c r="F28" s="27" t="n">
        <f aca="false">E28*1000</f>
        <v>0</v>
      </c>
      <c r="G28" s="28"/>
      <c r="H28" s="28"/>
      <c r="I28" s="28"/>
      <c r="J28" s="28"/>
      <c r="K28" s="28"/>
      <c r="L28" s="28"/>
      <c r="M28" s="28"/>
      <c r="N28" s="28"/>
      <c r="O28" s="28"/>
    </row>
    <row r="29" customFormat="false" ht="13.2" hidden="false" customHeight="false" outlineLevel="0" collapsed="false">
      <c r="A29" s="22" t="s">
        <v>48</v>
      </c>
      <c r="B29" s="23" t="n">
        <v>0.5</v>
      </c>
      <c r="C29" s="24" t="n">
        <v>6</v>
      </c>
      <c r="D29" s="25" t="n">
        <f aca="false">C29/(B29*1000)</f>
        <v>0.012</v>
      </c>
      <c r="E29" s="26"/>
      <c r="F29" s="27" t="n">
        <f aca="false">E29*1000</f>
        <v>0</v>
      </c>
      <c r="G29" s="28"/>
      <c r="H29" s="28"/>
      <c r="I29" s="28"/>
      <c r="J29" s="28"/>
      <c r="K29" s="28"/>
      <c r="L29" s="28"/>
      <c r="M29" s="28"/>
      <c r="N29" s="28"/>
      <c r="O29" s="28"/>
    </row>
    <row r="30" customFormat="false" ht="13.2" hidden="false" customHeight="false" outlineLevel="0" collapsed="false">
      <c r="A30" s="22" t="s">
        <v>49</v>
      </c>
      <c r="B30" s="23" t="n">
        <v>1</v>
      </c>
      <c r="C30" s="24" t="n">
        <v>8</v>
      </c>
      <c r="D30" s="25" t="n">
        <f aca="false">C30/(B30*1000)</f>
        <v>0.008</v>
      </c>
      <c r="E30" s="26"/>
      <c r="F30" s="27" t="n">
        <f aca="false">E30*1000</f>
        <v>0</v>
      </c>
      <c r="G30" s="28"/>
      <c r="H30" s="28"/>
      <c r="I30" s="28"/>
      <c r="J30" s="28"/>
      <c r="K30" s="28"/>
      <c r="L30" s="28"/>
      <c r="M30" s="28"/>
      <c r="N30" s="28"/>
      <c r="O30" s="28"/>
    </row>
    <row r="31" customFormat="false" ht="13.2" hidden="false" customHeight="false" outlineLevel="0" collapsed="false">
      <c r="A31" s="22" t="s">
        <v>50</v>
      </c>
      <c r="B31" s="23" t="n">
        <v>1</v>
      </c>
      <c r="C31" s="24" t="n">
        <v>13.9</v>
      </c>
      <c r="D31" s="25" t="n">
        <f aca="false">C31/(B31*1000)</f>
        <v>0.0139</v>
      </c>
      <c r="E31" s="26" t="n">
        <v>30</v>
      </c>
      <c r="F31" s="27" t="n">
        <f aca="false">E31*1000</f>
        <v>30000</v>
      </c>
      <c r="G31" s="28"/>
      <c r="H31" s="28" t="n">
        <v>350</v>
      </c>
      <c r="I31" s="28"/>
      <c r="J31" s="28"/>
      <c r="K31" s="28"/>
      <c r="L31" s="28"/>
      <c r="M31" s="28"/>
      <c r="N31" s="28"/>
      <c r="O31" s="28"/>
    </row>
    <row r="32" customFormat="false" ht="13.2" hidden="false" customHeight="false" outlineLevel="0" collapsed="false">
      <c r="A32" s="22" t="s">
        <v>51</v>
      </c>
      <c r="B32" s="23" t="n">
        <v>1</v>
      </c>
      <c r="C32" s="24" t="n">
        <v>8.9</v>
      </c>
      <c r="D32" s="25" t="n">
        <f aca="false">C32/(B32*1000)</f>
        <v>0.0089</v>
      </c>
      <c r="E32" s="26"/>
      <c r="F32" s="27" t="n">
        <f aca="false">E32*1000</f>
        <v>0</v>
      </c>
      <c r="G32" s="28"/>
      <c r="H32" s="28"/>
      <c r="I32" s="28"/>
      <c r="J32" s="28"/>
      <c r="K32" s="28"/>
      <c r="L32" s="28"/>
      <c r="M32" s="28"/>
      <c r="N32" s="28"/>
      <c r="O32" s="28"/>
    </row>
    <row r="33" customFormat="false" ht="13.2" hidden="false" customHeight="false" outlineLevel="0" collapsed="false">
      <c r="A33" s="22" t="s">
        <v>52</v>
      </c>
      <c r="B33" s="23" t="n">
        <v>1</v>
      </c>
      <c r="C33" s="24" t="n">
        <v>8</v>
      </c>
      <c r="D33" s="25" t="n">
        <f aca="false">C33/(B33*1000)</f>
        <v>0.008</v>
      </c>
      <c r="E33" s="26"/>
      <c r="F33" s="27" t="n">
        <f aca="false">E33*1000</f>
        <v>0</v>
      </c>
      <c r="G33" s="28"/>
      <c r="H33" s="28"/>
      <c r="I33" s="28"/>
      <c r="J33" s="28"/>
      <c r="K33" s="28"/>
      <c r="L33" s="28"/>
      <c r="M33" s="28"/>
      <c r="N33" s="28"/>
      <c r="O33" s="28"/>
    </row>
    <row r="34" customFormat="false" ht="13.2" hidden="false" customHeight="false" outlineLevel="0" collapsed="false">
      <c r="A34" s="22" t="s">
        <v>53</v>
      </c>
      <c r="B34" s="23" t="n">
        <v>1</v>
      </c>
      <c r="C34" s="24" t="n">
        <v>35</v>
      </c>
      <c r="D34" s="25" t="n">
        <f aca="false">C34/(B34*1000)</f>
        <v>0.035</v>
      </c>
      <c r="E34" s="26"/>
      <c r="F34" s="27" t="n">
        <f aca="false">E34*1000</f>
        <v>0</v>
      </c>
      <c r="G34" s="28"/>
      <c r="H34" s="28"/>
      <c r="I34" s="28"/>
      <c r="J34" s="28"/>
      <c r="K34" s="28"/>
      <c r="L34" s="28"/>
      <c r="M34" s="28"/>
      <c r="N34" s="28"/>
      <c r="O34" s="28"/>
    </row>
    <row r="35" customFormat="false" ht="13.2" hidden="false" customHeight="false" outlineLevel="0" collapsed="false">
      <c r="A35" s="22" t="s">
        <v>54</v>
      </c>
      <c r="B35" s="23" t="n">
        <v>1</v>
      </c>
      <c r="C35" s="24" t="n">
        <v>27</v>
      </c>
      <c r="D35" s="25" t="n">
        <f aca="false">C35/(B35*1000)</f>
        <v>0.027</v>
      </c>
      <c r="E35" s="26"/>
      <c r="F35" s="27" t="n">
        <f aca="false">E35*1000</f>
        <v>0</v>
      </c>
      <c r="G35" s="28"/>
      <c r="H35" s="28"/>
      <c r="I35" s="28"/>
      <c r="J35" s="28"/>
      <c r="K35" s="28"/>
      <c r="L35" s="28"/>
      <c r="M35" s="28"/>
      <c r="N35" s="28"/>
      <c r="O35" s="28"/>
    </row>
    <row r="36" customFormat="false" ht="13.2" hidden="false" customHeight="false" outlineLevel="0" collapsed="false">
      <c r="A36" s="22" t="s">
        <v>55</v>
      </c>
      <c r="B36" s="23" t="n">
        <v>1</v>
      </c>
      <c r="C36" s="24" t="n">
        <v>2</v>
      </c>
      <c r="D36" s="25" t="n">
        <f aca="false">C36/(B36*1000)</f>
        <v>0.002</v>
      </c>
      <c r="E36" s="26" t="n">
        <v>60</v>
      </c>
      <c r="F36" s="27" t="n">
        <f aca="false">E36*1000</f>
        <v>60000</v>
      </c>
      <c r="G36" s="28"/>
      <c r="H36" s="28" t="n">
        <v>250</v>
      </c>
      <c r="I36" s="28" t="n">
        <v>150</v>
      </c>
      <c r="J36" s="28"/>
      <c r="K36" s="28"/>
      <c r="L36" s="28"/>
      <c r="M36" s="28"/>
      <c r="N36" s="28"/>
      <c r="O36" s="28" t="n">
        <v>250</v>
      </c>
    </row>
    <row r="37" customFormat="false" ht="13.2" hidden="false" customHeight="false" outlineLevel="0" collapsed="false">
      <c r="A37" s="22" t="s">
        <v>56</v>
      </c>
      <c r="B37" s="23" t="n">
        <v>1</v>
      </c>
      <c r="C37" s="24" t="n">
        <v>4</v>
      </c>
      <c r="D37" s="25" t="n">
        <f aca="false">C37/(B37*1000)</f>
        <v>0.004</v>
      </c>
      <c r="E37" s="26"/>
      <c r="F37" s="27" t="n">
        <f aca="false">E37*1000</f>
        <v>0</v>
      </c>
      <c r="G37" s="28"/>
      <c r="H37" s="28"/>
      <c r="I37" s="28"/>
      <c r="J37" s="28"/>
      <c r="K37" s="28"/>
      <c r="L37" s="28"/>
      <c r="M37" s="28"/>
      <c r="N37" s="28"/>
      <c r="O37" s="28"/>
    </row>
    <row r="38" customFormat="false" ht="13.2" hidden="false" customHeight="false" outlineLevel="0" collapsed="false">
      <c r="A38" s="22" t="s">
        <v>57</v>
      </c>
      <c r="B38" s="23" t="n">
        <v>1</v>
      </c>
      <c r="C38" s="24" t="n">
        <v>3</v>
      </c>
      <c r="D38" s="25" t="n">
        <f aca="false">C38/(B38*1000)</f>
        <v>0.003</v>
      </c>
      <c r="E38" s="26"/>
      <c r="F38" s="27" t="n">
        <f aca="false">E38*1000</f>
        <v>0</v>
      </c>
      <c r="G38" s="28"/>
      <c r="H38" s="28"/>
      <c r="I38" s="28"/>
      <c r="J38" s="28"/>
      <c r="K38" s="28"/>
      <c r="L38" s="28"/>
      <c r="M38" s="28"/>
      <c r="N38" s="28"/>
      <c r="O38" s="28"/>
    </row>
    <row r="39" customFormat="false" ht="13.2" hidden="false" customHeight="false" outlineLevel="0" collapsed="false">
      <c r="A39" s="22" t="s">
        <v>58</v>
      </c>
      <c r="B39" s="23" t="n">
        <v>0.35</v>
      </c>
      <c r="C39" s="24" t="n">
        <v>1.75</v>
      </c>
      <c r="D39" s="25" t="n">
        <f aca="false">C39/(B39*1000)</f>
        <v>0.005</v>
      </c>
      <c r="E39" s="26"/>
      <c r="F39" s="27" t="n">
        <f aca="false">E39*1000</f>
        <v>0</v>
      </c>
      <c r="G39" s="28"/>
      <c r="H39" s="28"/>
      <c r="I39" s="28"/>
      <c r="J39" s="28"/>
      <c r="K39" s="28"/>
      <c r="L39" s="28"/>
      <c r="M39" s="28"/>
      <c r="N39" s="28"/>
      <c r="O39" s="28"/>
    </row>
    <row r="40" customFormat="false" ht="13.2" hidden="false" customHeight="false" outlineLevel="0" collapsed="false">
      <c r="A40" s="22" t="s">
        <v>59</v>
      </c>
      <c r="B40" s="23" t="n">
        <v>1</v>
      </c>
      <c r="C40" s="24" t="n">
        <v>13</v>
      </c>
      <c r="D40" s="25" t="n">
        <f aca="false">C40/(B40*1000)</f>
        <v>0.013</v>
      </c>
      <c r="E40" s="26"/>
      <c r="F40" s="27" t="n">
        <f aca="false">E40*1000</f>
        <v>0</v>
      </c>
      <c r="G40" s="28"/>
      <c r="H40" s="28"/>
      <c r="I40" s="28"/>
      <c r="J40" s="28"/>
      <c r="K40" s="28"/>
      <c r="L40" s="28"/>
      <c r="M40" s="28"/>
      <c r="N40" s="28"/>
      <c r="O40" s="28"/>
    </row>
    <row r="41" customFormat="false" ht="13.2" hidden="false" customHeight="false" outlineLevel="0" collapsed="false">
      <c r="A41" s="22" t="s">
        <v>60</v>
      </c>
      <c r="B41" s="23" t="n">
        <v>1</v>
      </c>
      <c r="C41" s="24" t="n">
        <v>9.5</v>
      </c>
      <c r="D41" s="25" t="n">
        <f aca="false">C41/(B41*1000)</f>
        <v>0.0095</v>
      </c>
      <c r="E41" s="26"/>
      <c r="F41" s="27" t="n">
        <f aca="false">E41*1000</f>
        <v>0</v>
      </c>
      <c r="G41" s="28"/>
      <c r="H41" s="28"/>
      <c r="I41" s="28"/>
      <c r="J41" s="28"/>
      <c r="K41" s="28"/>
      <c r="L41" s="28"/>
      <c r="M41" s="28"/>
      <c r="N41" s="28"/>
      <c r="O41" s="28"/>
    </row>
    <row r="42" customFormat="false" ht="13.2" hidden="false" customHeight="false" outlineLevel="0" collapsed="false">
      <c r="A42" s="22" t="s">
        <v>61</v>
      </c>
      <c r="B42" s="23" t="n">
        <v>1</v>
      </c>
      <c r="C42" s="24" t="n">
        <v>35</v>
      </c>
      <c r="D42" s="25" t="n">
        <f aca="false">C42/(B42*1000)</f>
        <v>0.035</v>
      </c>
      <c r="E42" s="26"/>
      <c r="F42" s="27" t="n">
        <f aca="false">E42*1000</f>
        <v>0</v>
      </c>
      <c r="G42" s="28"/>
      <c r="H42" s="28"/>
      <c r="I42" s="28"/>
      <c r="J42" s="28"/>
      <c r="K42" s="28"/>
      <c r="L42" s="28"/>
      <c r="M42" s="28"/>
      <c r="N42" s="28"/>
      <c r="O42" s="28"/>
    </row>
    <row r="43" customFormat="false" ht="13.2" hidden="false" customHeight="false" outlineLevel="0" collapsed="false">
      <c r="A43" s="22" t="s">
        <v>62</v>
      </c>
      <c r="B43" s="23" t="n">
        <v>0.2</v>
      </c>
      <c r="C43" s="24" t="n">
        <v>0.95</v>
      </c>
      <c r="D43" s="25" t="n">
        <f aca="false">C43/(B43*1000)</f>
        <v>0.00475</v>
      </c>
      <c r="E43" s="26" t="n">
        <v>40</v>
      </c>
      <c r="F43" s="27" t="n">
        <f aca="false">E43*1000</f>
        <v>40000</v>
      </c>
      <c r="G43" s="28"/>
      <c r="H43" s="28"/>
      <c r="I43" s="28" t="n">
        <v>80</v>
      </c>
      <c r="J43" s="28"/>
      <c r="K43" s="28"/>
      <c r="L43" s="28"/>
      <c r="M43" s="28"/>
      <c r="N43" s="28"/>
      <c r="O43" s="28"/>
    </row>
    <row r="44" customFormat="false" ht="13.2" hidden="false" customHeight="false" outlineLevel="0" collapsed="false">
      <c r="A44" s="22" t="s">
        <v>63</v>
      </c>
      <c r="B44" s="23" t="n">
        <v>0.5</v>
      </c>
      <c r="C44" s="24" t="n">
        <v>4</v>
      </c>
      <c r="D44" s="25" t="n">
        <f aca="false">C44/(B44*1000)</f>
        <v>0.008</v>
      </c>
      <c r="E44" s="26" t="n">
        <v>30</v>
      </c>
      <c r="F44" s="27" t="n">
        <f aca="false">E44*1000</f>
        <v>30000</v>
      </c>
      <c r="G44" s="28"/>
      <c r="H44" s="28"/>
      <c r="I44" s="28"/>
      <c r="J44" s="28"/>
      <c r="K44" s="28" t="n">
        <v>300</v>
      </c>
      <c r="L44" s="28"/>
      <c r="M44" s="28"/>
      <c r="N44" s="28"/>
      <c r="O44" s="28"/>
    </row>
    <row r="45" customFormat="false" ht="13.2" hidden="false" customHeight="false" outlineLevel="0" collapsed="false">
      <c r="A45" s="31" t="s">
        <v>64</v>
      </c>
      <c r="B45" s="23" t="n">
        <v>5</v>
      </c>
      <c r="C45" s="24" t="n">
        <v>8</v>
      </c>
      <c r="D45" s="25" t="n">
        <f aca="false">C45/(B45*1000)</f>
        <v>0.0016</v>
      </c>
      <c r="E45" s="26" t="n">
        <v>300</v>
      </c>
      <c r="F45" s="27" t="n">
        <f aca="false">E45*1000</f>
        <v>300000</v>
      </c>
      <c r="G45" s="32" t="n">
        <v>100</v>
      </c>
      <c r="H45" s="32" t="n">
        <v>100</v>
      </c>
      <c r="I45" s="32" t="n">
        <v>100</v>
      </c>
      <c r="J45" s="32" t="n">
        <v>100</v>
      </c>
      <c r="K45" s="32" t="n">
        <v>100</v>
      </c>
      <c r="L45" s="32" t="n">
        <v>100</v>
      </c>
      <c r="M45" s="32" t="n">
        <v>100</v>
      </c>
      <c r="N45" s="32" t="n">
        <v>100</v>
      </c>
      <c r="O45" s="32" t="n">
        <v>100</v>
      </c>
    </row>
    <row r="46" customFormat="false" ht="13.2" hidden="false" customHeight="false" outlineLevel="0" collapsed="false">
      <c r="A46" s="31" t="s">
        <v>65</v>
      </c>
      <c r="B46" s="23" t="n">
        <v>5</v>
      </c>
      <c r="C46" s="24" t="n">
        <v>9</v>
      </c>
      <c r="D46" s="25" t="n">
        <f aca="false">C46/(B46*1000)</f>
        <v>0.0018</v>
      </c>
      <c r="E46" s="26"/>
      <c r="F46" s="27" t="n">
        <f aca="false">E46*1000</f>
        <v>0</v>
      </c>
      <c r="G46" s="28"/>
      <c r="H46" s="28"/>
      <c r="I46" s="28"/>
      <c r="J46" s="28"/>
      <c r="K46" s="28"/>
      <c r="L46" s="28"/>
      <c r="M46" s="28"/>
      <c r="N46" s="28"/>
      <c r="O46" s="28"/>
    </row>
    <row r="47" customFormat="false" ht="13.2" hidden="false" customHeight="false" outlineLevel="0" collapsed="false">
      <c r="A47" s="22" t="s">
        <v>66</v>
      </c>
      <c r="B47" s="23" t="n">
        <v>0.5</v>
      </c>
      <c r="C47" s="24" t="n">
        <v>6</v>
      </c>
      <c r="D47" s="25" t="n">
        <f aca="false">C47/(B47*1000)</f>
        <v>0.012</v>
      </c>
      <c r="E47" s="26"/>
      <c r="F47" s="27" t="n">
        <f aca="false">E47*1000</f>
        <v>0</v>
      </c>
      <c r="G47" s="28"/>
      <c r="H47" s="28"/>
      <c r="I47" s="28"/>
      <c r="J47" s="28"/>
      <c r="K47" s="28"/>
      <c r="L47" s="28"/>
      <c r="M47" s="28"/>
      <c r="N47" s="28"/>
      <c r="O47" s="28"/>
    </row>
    <row r="48" customFormat="false" ht="13.2" hidden="false" customHeight="false" outlineLevel="0" collapsed="false">
      <c r="A48" s="22" t="s">
        <v>67</v>
      </c>
      <c r="B48" s="23" t="n">
        <v>0.05</v>
      </c>
      <c r="C48" s="24" t="n">
        <v>2</v>
      </c>
      <c r="D48" s="25" t="n">
        <f aca="false">C48/(B48*1000)</f>
        <v>0.04</v>
      </c>
      <c r="E48" s="26"/>
      <c r="F48" s="27" t="n">
        <f aca="false">E48*1000</f>
        <v>0</v>
      </c>
      <c r="G48" s="28"/>
      <c r="H48" s="28"/>
      <c r="I48" s="28"/>
      <c r="J48" s="28"/>
      <c r="K48" s="28"/>
      <c r="L48" s="28"/>
      <c r="M48" s="28"/>
      <c r="N48" s="28"/>
      <c r="O48" s="28"/>
    </row>
    <row r="49" customFormat="false" ht="13.2" hidden="false" customHeight="false" outlineLevel="0" collapsed="false">
      <c r="A49" s="31" t="s">
        <v>68</v>
      </c>
      <c r="B49" s="23" t="n">
        <v>0.125</v>
      </c>
      <c r="C49" s="24" t="n">
        <v>6</v>
      </c>
      <c r="D49" s="25" t="n">
        <f aca="false">C49/(B49*1000)</f>
        <v>0.048</v>
      </c>
      <c r="E49" s="26" t="n">
        <v>35</v>
      </c>
      <c r="F49" s="27" t="n">
        <f aca="false">E49*1000</f>
        <v>35000</v>
      </c>
      <c r="G49" s="32" t="n">
        <v>1</v>
      </c>
      <c r="H49" s="32" t="n">
        <v>1</v>
      </c>
      <c r="I49" s="32" t="n">
        <v>1</v>
      </c>
      <c r="J49" s="32" t="n">
        <v>1</v>
      </c>
      <c r="K49" s="32" t="n">
        <v>1</v>
      </c>
      <c r="L49" s="32" t="n">
        <v>1</v>
      </c>
      <c r="M49" s="32" t="n">
        <v>1</v>
      </c>
      <c r="N49" s="32" t="n">
        <v>1</v>
      </c>
      <c r="O49" s="32" t="n">
        <v>1</v>
      </c>
    </row>
    <row r="50" customFormat="false" ht="13.2" hidden="false" customHeight="false" outlineLevel="0" collapsed="false">
      <c r="A50" s="22" t="s">
        <v>69</v>
      </c>
      <c r="B50" s="23" t="n">
        <v>0.5</v>
      </c>
      <c r="C50" s="24" t="n">
        <v>6.99</v>
      </c>
      <c r="D50" s="25" t="n">
        <f aca="false">C50/(B50*1000)</f>
        <v>0.01398</v>
      </c>
      <c r="E50" s="26" t="n">
        <v>60</v>
      </c>
      <c r="F50" s="27" t="n">
        <f aca="false">E50*1000</f>
        <v>60000</v>
      </c>
      <c r="G50" s="28"/>
      <c r="H50" s="28"/>
      <c r="I50" s="28"/>
      <c r="J50" s="28"/>
      <c r="K50" s="28"/>
      <c r="L50" s="28" t="n">
        <v>350</v>
      </c>
      <c r="M50" s="28"/>
      <c r="N50" s="28"/>
      <c r="O50" s="28"/>
    </row>
    <row r="51" customFormat="false" ht="13.2" hidden="false" customHeight="false" outlineLevel="0" collapsed="false">
      <c r="A51" s="22" t="s">
        <v>70</v>
      </c>
      <c r="B51" s="23" t="n">
        <v>1</v>
      </c>
      <c r="C51" s="24" t="n">
        <v>10</v>
      </c>
      <c r="D51" s="25" t="n">
        <f aca="false">C51/(B51*1000)</f>
        <v>0.01</v>
      </c>
      <c r="E51" s="26"/>
      <c r="F51" s="27" t="n">
        <f aca="false">E51*1000</f>
        <v>0</v>
      </c>
      <c r="G51" s="28"/>
      <c r="H51" s="28"/>
      <c r="I51" s="28"/>
      <c r="J51" s="28"/>
      <c r="K51" s="28"/>
      <c r="L51" s="28"/>
      <c r="M51" s="28"/>
      <c r="N51" s="28"/>
      <c r="O51" s="28"/>
    </row>
    <row r="52" customFormat="false" ht="13.2" hidden="false" customHeight="false" outlineLevel="0" collapsed="false">
      <c r="A52" s="22" t="s">
        <v>71</v>
      </c>
      <c r="B52" s="23" t="n">
        <v>1</v>
      </c>
      <c r="C52" s="24" t="n">
        <v>34</v>
      </c>
      <c r="D52" s="25" t="n">
        <f aca="false">C52/(B52*1000)</f>
        <v>0.034</v>
      </c>
      <c r="E52" s="26" t="n">
        <v>50</v>
      </c>
      <c r="F52" s="27" t="n">
        <f aca="false">E52*1000</f>
        <v>50000</v>
      </c>
      <c r="G52" s="28"/>
      <c r="H52" s="28"/>
      <c r="I52" s="28"/>
      <c r="J52" s="28"/>
      <c r="K52" s="28"/>
      <c r="L52" s="28"/>
      <c r="M52" s="28" t="n">
        <v>15</v>
      </c>
      <c r="N52" s="28"/>
      <c r="O52" s="28"/>
    </row>
    <row r="53" customFormat="false" ht="13.2" hidden="false" customHeight="false" outlineLevel="0" collapsed="false">
      <c r="A53" s="22" t="s">
        <v>72</v>
      </c>
      <c r="B53" s="23" t="n">
        <v>1</v>
      </c>
      <c r="C53" s="24" t="n">
        <v>8.9</v>
      </c>
      <c r="D53" s="25" t="n">
        <f aca="false">C53/(B53*1000)</f>
        <v>0.0089</v>
      </c>
      <c r="E53" s="26"/>
      <c r="F53" s="27" t="n">
        <f aca="false">E53*1000</f>
        <v>0</v>
      </c>
      <c r="G53" s="28"/>
      <c r="H53" s="28"/>
      <c r="I53" s="28"/>
      <c r="J53" s="28"/>
      <c r="K53" s="28"/>
      <c r="L53" s="28"/>
      <c r="M53" s="28"/>
      <c r="N53" s="28"/>
      <c r="O53" s="28"/>
    </row>
    <row r="54" customFormat="false" ht="13.2" hidden="false" customHeight="false" outlineLevel="0" collapsed="false">
      <c r="A54" s="22" t="s">
        <v>73</v>
      </c>
      <c r="B54" s="23" t="n">
        <v>1</v>
      </c>
      <c r="C54" s="24" t="n">
        <v>2.2</v>
      </c>
      <c r="D54" s="25" t="n">
        <f aca="false">C54/(B54*1000)</f>
        <v>0.0022</v>
      </c>
      <c r="E54" s="26"/>
      <c r="F54" s="27" t="n">
        <f aca="false">E54*1000</f>
        <v>0</v>
      </c>
      <c r="G54" s="28"/>
      <c r="H54" s="28"/>
      <c r="I54" s="28"/>
      <c r="J54" s="28"/>
      <c r="K54" s="28"/>
      <c r="L54" s="28"/>
      <c r="M54" s="28"/>
      <c r="N54" s="28"/>
      <c r="O54" s="28"/>
    </row>
    <row r="55" customFormat="false" ht="13.2" hidden="false" customHeight="false" outlineLevel="0" collapsed="false">
      <c r="A55" s="22" t="s">
        <v>74</v>
      </c>
      <c r="B55" s="23" t="n">
        <v>1</v>
      </c>
      <c r="C55" s="24" t="n">
        <v>4</v>
      </c>
      <c r="D55" s="25" t="n">
        <f aca="false">C55/(B55*1000)</f>
        <v>0.004</v>
      </c>
      <c r="E55" s="26"/>
      <c r="F55" s="27" t="n">
        <f aca="false">E55*1000</f>
        <v>0</v>
      </c>
      <c r="G55" s="28"/>
      <c r="H55" s="28"/>
      <c r="I55" s="28"/>
      <c r="J55" s="28"/>
      <c r="K55" s="28"/>
      <c r="L55" s="28"/>
      <c r="M55" s="28"/>
      <c r="N55" s="28"/>
      <c r="O55" s="28"/>
    </row>
    <row r="56" customFormat="false" ht="13.2" hidden="false" customHeight="false" outlineLevel="0" collapsed="false">
      <c r="A56" s="22" t="s">
        <v>75</v>
      </c>
      <c r="B56" s="23" t="n">
        <v>1</v>
      </c>
      <c r="C56" s="24" t="n">
        <v>9.9</v>
      </c>
      <c r="D56" s="25" t="n">
        <f aca="false">C56/(B56*1000)</f>
        <v>0.0099</v>
      </c>
      <c r="E56" s="26"/>
      <c r="F56" s="27" t="n">
        <f aca="false">E56*1000</f>
        <v>0</v>
      </c>
      <c r="G56" s="28"/>
      <c r="H56" s="28"/>
      <c r="I56" s="28"/>
      <c r="J56" s="28"/>
      <c r="K56" s="28"/>
      <c r="L56" s="28"/>
      <c r="M56" s="28"/>
      <c r="N56" s="28"/>
      <c r="O56" s="28"/>
    </row>
    <row r="57" customFormat="false" ht="13.2" hidden="false" customHeight="false" outlineLevel="0" collapsed="false">
      <c r="A57" s="22" t="s">
        <v>76</v>
      </c>
      <c r="B57" s="23" t="n">
        <v>1</v>
      </c>
      <c r="C57" s="24" t="n">
        <v>4</v>
      </c>
      <c r="D57" s="25" t="n">
        <f aca="false">C57/(B57*1000)</f>
        <v>0.004</v>
      </c>
      <c r="E57" s="26"/>
      <c r="F57" s="27" t="n">
        <f aca="false">E57*1000</f>
        <v>0</v>
      </c>
      <c r="G57" s="28"/>
      <c r="H57" s="28"/>
      <c r="I57" s="28"/>
      <c r="J57" s="28"/>
      <c r="K57" s="28"/>
      <c r="L57" s="28"/>
      <c r="M57" s="28"/>
      <c r="N57" s="28"/>
      <c r="O57" s="28"/>
    </row>
    <row r="58" customFormat="false" ht="13.2" hidden="false" customHeight="false" outlineLevel="0" collapsed="false">
      <c r="A58" s="29" t="s">
        <v>77</v>
      </c>
      <c r="B58" s="23" t="n">
        <v>0.6</v>
      </c>
      <c r="C58" s="24" t="n">
        <v>3</v>
      </c>
      <c r="D58" s="25" t="n">
        <f aca="false">C58/(B58*1000)</f>
        <v>0.005</v>
      </c>
      <c r="E58" s="26" t="n">
        <v>25</v>
      </c>
      <c r="F58" s="27" t="n">
        <f aca="false">E58*1000</f>
        <v>25000</v>
      </c>
      <c r="G58" s="30" t="n">
        <v>0.8</v>
      </c>
      <c r="H58" s="30" t="n">
        <v>0.8</v>
      </c>
      <c r="I58" s="30" t="n">
        <v>0.8</v>
      </c>
      <c r="J58" s="30" t="n">
        <v>0.8</v>
      </c>
      <c r="K58" s="30" t="n">
        <v>0.8</v>
      </c>
      <c r="L58" s="30" t="n">
        <v>0.8</v>
      </c>
      <c r="M58" s="30" t="n">
        <v>0.8</v>
      </c>
      <c r="N58" s="30" t="n">
        <v>0.8</v>
      </c>
      <c r="O58" s="30" t="n">
        <v>0.8</v>
      </c>
    </row>
    <row r="59" customFormat="false" ht="13.2" hidden="false" customHeight="false" outlineLevel="0" collapsed="false">
      <c r="A59" s="22" t="s">
        <v>78</v>
      </c>
      <c r="B59" s="23" t="n">
        <v>0.1</v>
      </c>
      <c r="C59" s="24" t="n">
        <v>5</v>
      </c>
      <c r="D59" s="25" t="n">
        <f aca="false">C59/(B59*1000)</f>
        <v>0.05</v>
      </c>
      <c r="E59" s="26"/>
      <c r="F59" s="27" t="n">
        <f aca="false">E59*1000</f>
        <v>0</v>
      </c>
      <c r="G59" s="28"/>
      <c r="H59" s="28"/>
      <c r="I59" s="28"/>
      <c r="J59" s="28"/>
      <c r="K59" s="28"/>
      <c r="L59" s="28"/>
      <c r="M59" s="28"/>
      <c r="N59" s="28"/>
      <c r="O59" s="28"/>
    </row>
    <row r="60" customFormat="false" ht="13.2" hidden="false" customHeight="false" outlineLevel="0" collapsed="false">
      <c r="A60" s="22" t="s">
        <v>79</v>
      </c>
      <c r="B60" s="23" t="n">
        <v>0.5</v>
      </c>
      <c r="C60" s="24" t="n">
        <v>7</v>
      </c>
      <c r="D60" s="25" t="n">
        <f aca="false">C60/(B60*1000)</f>
        <v>0.014</v>
      </c>
      <c r="E60" s="26"/>
      <c r="F60" s="27" t="n">
        <f aca="false">E60*1000</f>
        <v>0</v>
      </c>
      <c r="G60" s="28"/>
      <c r="H60" s="28"/>
      <c r="I60" s="28"/>
      <c r="J60" s="28"/>
      <c r="K60" s="28"/>
      <c r="L60" s="28"/>
      <c r="M60" s="28"/>
      <c r="N60" s="28"/>
      <c r="O60" s="28"/>
    </row>
    <row r="61" customFormat="false" ht="13.2" hidden="false" customHeight="false" outlineLevel="0" collapsed="false">
      <c r="A61" s="22" t="s">
        <v>80</v>
      </c>
      <c r="B61" s="23" t="n">
        <v>0.5</v>
      </c>
      <c r="C61" s="24" t="n">
        <v>5</v>
      </c>
      <c r="D61" s="25" t="n">
        <f aca="false">C61/(B61*1000)</f>
        <v>0.01</v>
      </c>
      <c r="E61" s="26"/>
      <c r="F61" s="27" t="n">
        <f aca="false">E61*1000</f>
        <v>0</v>
      </c>
      <c r="G61" s="28"/>
      <c r="H61" s="28"/>
      <c r="I61" s="28"/>
      <c r="J61" s="28"/>
      <c r="K61" s="28"/>
      <c r="L61" s="28"/>
      <c r="M61" s="28"/>
      <c r="N61" s="28"/>
      <c r="O61" s="28"/>
    </row>
    <row r="62" customFormat="false" ht="13.2" hidden="false" customHeight="false" outlineLevel="0" collapsed="false">
      <c r="A62" s="22" t="s">
        <v>81</v>
      </c>
      <c r="B62" s="23" t="n">
        <v>0.1</v>
      </c>
      <c r="C62" s="24" t="n">
        <v>4</v>
      </c>
      <c r="D62" s="25" t="n">
        <f aca="false">C62/(B62*1000)</f>
        <v>0.04</v>
      </c>
      <c r="E62" s="26"/>
      <c r="F62" s="27" t="n">
        <f aca="false">E62*1000</f>
        <v>0</v>
      </c>
      <c r="G62" s="28"/>
      <c r="H62" s="28"/>
      <c r="I62" s="28"/>
      <c r="J62" s="28"/>
      <c r="K62" s="28"/>
      <c r="L62" s="28"/>
      <c r="M62" s="28"/>
      <c r="N62" s="28"/>
      <c r="O62" s="28"/>
    </row>
    <row r="63" customFormat="false" ht="13.2" hidden="false" customHeight="false" outlineLevel="0" collapsed="false">
      <c r="A63" s="22" t="s">
        <v>82</v>
      </c>
      <c r="B63" s="23" t="n">
        <v>0.2</v>
      </c>
      <c r="C63" s="24" t="n">
        <v>0.95</v>
      </c>
      <c r="D63" s="25" t="n">
        <f aca="false">C63/(B63*1000)</f>
        <v>0.00475</v>
      </c>
      <c r="E63" s="26" t="n">
        <v>40</v>
      </c>
      <c r="F63" s="27" t="n">
        <f aca="false">E63*1000</f>
        <v>40000</v>
      </c>
      <c r="G63" s="28"/>
      <c r="H63" s="28"/>
      <c r="I63" s="28"/>
      <c r="J63" s="28"/>
      <c r="K63" s="28"/>
      <c r="L63" s="28"/>
      <c r="M63" s="28"/>
      <c r="N63" s="28" t="n">
        <v>280</v>
      </c>
      <c r="O63" s="28"/>
    </row>
    <row r="64" customFormat="false" ht="13.2" hidden="false" customHeight="false" outlineLevel="0" collapsed="false">
      <c r="A64" s="22" t="s">
        <v>83</v>
      </c>
      <c r="B64" s="23" t="n">
        <v>4.1</v>
      </c>
      <c r="C64" s="24" t="n">
        <v>50</v>
      </c>
      <c r="D64" s="25" t="n">
        <f aca="false">C64/(B64*1000)</f>
        <v>0.0121951219512195</v>
      </c>
      <c r="E64" s="26" t="n">
        <v>50</v>
      </c>
      <c r="F64" s="27" t="n">
        <f aca="false">E64*1000</f>
        <v>50000</v>
      </c>
      <c r="G64" s="28" t="n">
        <v>350</v>
      </c>
      <c r="H64" s="28"/>
      <c r="I64" s="28" t="n">
        <v>250</v>
      </c>
      <c r="J64" s="28" t="n">
        <v>150</v>
      </c>
      <c r="K64" s="28" t="n">
        <v>200</v>
      </c>
      <c r="L64" s="28"/>
      <c r="M64" s="28" t="n">
        <v>250</v>
      </c>
      <c r="N64" s="28" t="n">
        <v>350</v>
      </c>
      <c r="O64" s="28"/>
    </row>
    <row r="65" customFormat="false" ht="13.2" hidden="false" customHeight="false" outlineLevel="0" collapsed="false">
      <c r="A65" s="22" t="s">
        <v>84</v>
      </c>
      <c r="B65" s="23" t="n">
        <v>2.1</v>
      </c>
      <c r="C65" s="24" t="n">
        <v>50</v>
      </c>
      <c r="D65" s="25" t="n">
        <f aca="false">C65/(B65*1000)</f>
        <v>0.0238095238095238</v>
      </c>
      <c r="E65" s="26"/>
      <c r="F65" s="27" t="n">
        <f aca="false">E65*1000</f>
        <v>0</v>
      </c>
      <c r="G65" s="28"/>
      <c r="H65" s="28"/>
      <c r="I65" s="28"/>
      <c r="J65" s="28"/>
      <c r="K65" s="28"/>
      <c r="L65" s="28"/>
      <c r="M65" s="28"/>
      <c r="N65" s="28"/>
      <c r="O65" s="28"/>
    </row>
    <row r="66" customFormat="false" ht="13.2" hidden="false" customHeight="false" outlineLevel="0" collapsed="false">
      <c r="A66" s="22" t="s">
        <v>85</v>
      </c>
      <c r="B66" s="23" t="n">
        <v>0.81</v>
      </c>
      <c r="C66" s="24" t="n">
        <v>4.5</v>
      </c>
      <c r="D66" s="25" t="n">
        <f aca="false">C66/(B66*1000)</f>
        <v>0.00555555555555556</v>
      </c>
      <c r="E66" s="26"/>
      <c r="F66" s="27" t="n">
        <f aca="false">E66*1000</f>
        <v>0</v>
      </c>
      <c r="G66" s="28"/>
      <c r="H66" s="28"/>
      <c r="I66" s="28"/>
      <c r="J66" s="28"/>
      <c r="K66" s="28"/>
      <c r="L66" s="28"/>
      <c r="M66" s="28"/>
      <c r="N66" s="28"/>
      <c r="O66" s="28"/>
    </row>
    <row r="67" customFormat="false" ht="13.2" hidden="false" customHeight="false" outlineLevel="0" collapsed="false">
      <c r="A67" s="22" t="s">
        <v>86</v>
      </c>
      <c r="B67" s="23" t="n">
        <v>0.81</v>
      </c>
      <c r="C67" s="24" t="n">
        <v>5.5</v>
      </c>
      <c r="D67" s="25" t="n">
        <f aca="false">C67/(B67*1000)</f>
        <v>0.00679012345679012</v>
      </c>
      <c r="E67" s="26"/>
      <c r="F67" s="27" t="n">
        <f aca="false">E67*1000</f>
        <v>0</v>
      </c>
      <c r="G67" s="28"/>
      <c r="H67" s="28"/>
      <c r="I67" s="28"/>
      <c r="J67" s="28"/>
      <c r="K67" s="28"/>
      <c r="L67" s="28"/>
      <c r="M67" s="28"/>
      <c r="N67" s="28"/>
      <c r="O67" s="28"/>
    </row>
    <row r="68" customFormat="false" ht="13.2" hidden="false" customHeight="false" outlineLevel="0" collapsed="false">
      <c r="A68" s="22" t="s">
        <v>87</v>
      </c>
      <c r="B68" s="23" t="n">
        <v>0.81</v>
      </c>
      <c r="C68" s="24" t="n">
        <v>3</v>
      </c>
      <c r="D68" s="25" t="n">
        <f aca="false">C68/(B68*1000)</f>
        <v>0.0037037037037037</v>
      </c>
      <c r="E68" s="26"/>
      <c r="F68" s="27" t="n">
        <f aca="false">E68*1000</f>
        <v>0</v>
      </c>
      <c r="G68" s="28"/>
      <c r="H68" s="28"/>
      <c r="I68" s="28"/>
      <c r="J68" s="28"/>
      <c r="K68" s="28"/>
      <c r="L68" s="28"/>
      <c r="M68" s="28"/>
      <c r="N68" s="28"/>
      <c r="O68" s="28"/>
    </row>
    <row r="69" customFormat="false" ht="13.2" hidden="false" customHeight="false" outlineLevel="0" collapsed="false">
      <c r="A69" s="29" t="s">
        <v>88</v>
      </c>
      <c r="B69" s="23" t="n">
        <v>1</v>
      </c>
      <c r="C69" s="24" t="n">
        <v>12</v>
      </c>
      <c r="D69" s="25" t="n">
        <f aca="false">C69/(B69*1000)</f>
        <v>0.012</v>
      </c>
      <c r="E69" s="26" t="n">
        <v>20</v>
      </c>
      <c r="F69" s="27" t="n">
        <f aca="false">E69*1000</f>
        <v>20000</v>
      </c>
      <c r="G69" s="30" t="n">
        <v>0.8</v>
      </c>
      <c r="H69" s="30" t="n">
        <v>0.8</v>
      </c>
      <c r="I69" s="30" t="n">
        <v>0.8</v>
      </c>
      <c r="J69" s="30" t="n">
        <v>0.8</v>
      </c>
      <c r="K69" s="30" t="n">
        <v>0.8</v>
      </c>
      <c r="L69" s="30" t="n">
        <v>0.8</v>
      </c>
      <c r="M69" s="30" t="n">
        <v>0.8</v>
      </c>
      <c r="N69" s="30" t="n">
        <v>0.8</v>
      </c>
      <c r="O69" s="30" t="n">
        <v>0.8</v>
      </c>
    </row>
    <row r="70" customFormat="false" ht="13.2" hidden="false" customHeight="false" outlineLevel="0" collapsed="false">
      <c r="A70" s="31" t="s">
        <v>89</v>
      </c>
      <c r="B70" s="23" t="n">
        <v>1.8</v>
      </c>
      <c r="C70" s="24" t="n">
        <v>9.9</v>
      </c>
      <c r="D70" s="25" t="n">
        <f aca="false">C70/(B70*1000)</f>
        <v>0.0055</v>
      </c>
      <c r="E70" s="26" t="n">
        <v>40</v>
      </c>
      <c r="F70" s="27" t="n">
        <f aca="false">E70*1000</f>
        <v>40000</v>
      </c>
      <c r="G70" s="32" t="n">
        <v>3</v>
      </c>
      <c r="H70" s="32" t="n">
        <v>3</v>
      </c>
      <c r="I70" s="32" t="n">
        <f aca="false">3+50</f>
        <v>53</v>
      </c>
      <c r="J70" s="32" t="n">
        <v>3</v>
      </c>
      <c r="K70" s="32" t="n">
        <v>3</v>
      </c>
      <c r="L70" s="32" t="n">
        <v>3</v>
      </c>
      <c r="M70" s="32" t="n">
        <v>3</v>
      </c>
      <c r="N70" s="32" t="n">
        <v>3</v>
      </c>
      <c r="O70" s="32" t="n">
        <v>3</v>
      </c>
    </row>
    <row r="71" customFormat="false" ht="13.2" hidden="false" customHeight="false" outlineLevel="0" collapsed="false">
      <c r="A71" s="22" t="s">
        <v>90</v>
      </c>
      <c r="B71" s="23" t="n">
        <v>3.5</v>
      </c>
      <c r="C71" s="24" t="n">
        <v>32</v>
      </c>
      <c r="D71" s="25" t="n">
        <f aca="false">C71/(B71*1000)</f>
        <v>0.00914285714285714</v>
      </c>
      <c r="E71" s="26" t="n">
        <v>30</v>
      </c>
      <c r="F71" s="27" t="n">
        <f aca="false">E71*1000</f>
        <v>30000</v>
      </c>
      <c r="G71" s="28"/>
      <c r="H71" s="28"/>
      <c r="I71" s="28" t="n">
        <v>80</v>
      </c>
      <c r="J71" s="28"/>
      <c r="K71" s="28"/>
      <c r="L71" s="28"/>
      <c r="M71" s="28"/>
      <c r="N71" s="28"/>
      <c r="O71" s="28"/>
    </row>
    <row r="72" customFormat="false" ht="13.2" hidden="false" customHeight="false" outlineLevel="0" collapsed="false">
      <c r="A72" s="22" t="s">
        <v>91</v>
      </c>
      <c r="B72" s="23" t="n">
        <v>3.5</v>
      </c>
      <c r="C72" s="24" t="n">
        <v>15</v>
      </c>
      <c r="D72" s="25" t="n">
        <f aca="false">C72/(B72*1000)</f>
        <v>0.00428571428571429</v>
      </c>
      <c r="E72" s="26"/>
      <c r="F72" s="27" t="n">
        <f aca="false">E72*1000</f>
        <v>0</v>
      </c>
      <c r="G72" s="28"/>
      <c r="H72" s="28"/>
      <c r="I72" s="28"/>
      <c r="J72" s="28"/>
      <c r="K72" s="28"/>
      <c r="L72" s="28"/>
      <c r="M72" s="28"/>
      <c r="N72" s="28"/>
      <c r="O72" s="28"/>
    </row>
    <row r="73" customFormat="false" ht="13.2" hidden="false" customHeight="false" outlineLevel="0" collapsed="false">
      <c r="A73" s="22" t="s">
        <v>92</v>
      </c>
      <c r="B73" s="23" t="n">
        <v>1</v>
      </c>
      <c r="C73" s="24" t="n">
        <v>18</v>
      </c>
      <c r="D73" s="25" t="n">
        <f aca="false">C73/(B73*1000)</f>
        <v>0.018</v>
      </c>
      <c r="E73" s="26" t="n">
        <v>30</v>
      </c>
      <c r="F73" s="27" t="n">
        <f aca="false">E73*1000</f>
        <v>30000</v>
      </c>
      <c r="G73" s="28"/>
      <c r="H73" s="28"/>
      <c r="I73" s="28"/>
      <c r="J73" s="28"/>
      <c r="K73" s="28"/>
      <c r="L73" s="28"/>
      <c r="M73" s="28" t="n">
        <v>15</v>
      </c>
      <c r="N73" s="28"/>
      <c r="O73" s="28"/>
    </row>
    <row r="74" customFormat="false" ht="13.2" hidden="false" customHeight="false" outlineLevel="0" collapsed="false">
      <c r="A74" s="22" t="s">
        <v>93</v>
      </c>
      <c r="B74" s="23" t="n">
        <v>1</v>
      </c>
      <c r="C74" s="24" t="n">
        <v>22</v>
      </c>
      <c r="D74" s="25" t="n">
        <f aca="false">C74/(B74*1000)</f>
        <v>0.022</v>
      </c>
      <c r="E74" s="26"/>
      <c r="F74" s="27" t="n">
        <f aca="false">E74*1000</f>
        <v>0</v>
      </c>
      <c r="G74" s="28"/>
      <c r="H74" s="28"/>
      <c r="I74" s="28"/>
      <c r="J74" s="28"/>
      <c r="K74" s="28"/>
      <c r="L74" s="28"/>
      <c r="M74" s="28"/>
      <c r="N74" s="28"/>
      <c r="O74" s="28"/>
    </row>
    <row r="75" customFormat="false" ht="13.2" hidden="false" customHeight="false" outlineLevel="0" collapsed="false">
      <c r="A75" s="22" t="s">
        <v>94</v>
      </c>
      <c r="B75" s="23" t="n">
        <v>1</v>
      </c>
      <c r="C75" s="24" t="n">
        <v>28</v>
      </c>
      <c r="D75" s="25" t="n">
        <f aca="false">C75/(B75*1000)</f>
        <v>0.028</v>
      </c>
      <c r="E75" s="26"/>
      <c r="F75" s="27" t="n">
        <f aca="false">E75*1000</f>
        <v>0</v>
      </c>
      <c r="G75" s="28"/>
      <c r="H75" s="28"/>
      <c r="I75" s="28"/>
      <c r="J75" s="28"/>
      <c r="K75" s="28"/>
      <c r="L75" s="28"/>
      <c r="M75" s="28"/>
      <c r="N75" s="28"/>
      <c r="O75" s="28"/>
    </row>
    <row r="76" customFormat="false" ht="13.2" hidden="false" customHeight="false" outlineLevel="0" collapsed="false">
      <c r="A76" s="22" t="s">
        <v>95</v>
      </c>
      <c r="B76" s="23" t="n">
        <v>0.1</v>
      </c>
      <c r="C76" s="24" t="n">
        <v>1</v>
      </c>
      <c r="D76" s="25" t="n">
        <f aca="false">C76/(B76*1000)</f>
        <v>0.01</v>
      </c>
      <c r="E76" s="26"/>
      <c r="F76" s="27" t="n">
        <f aca="false">E76*1000</f>
        <v>0</v>
      </c>
      <c r="G76" s="28"/>
      <c r="H76" s="28"/>
      <c r="I76" s="28"/>
      <c r="J76" s="28"/>
      <c r="K76" s="28"/>
      <c r="L76" s="28"/>
      <c r="M76" s="28"/>
      <c r="N76" s="28"/>
      <c r="O76" s="28"/>
    </row>
    <row r="77" customFormat="false" ht="13.2" hidden="false" customHeight="false" outlineLevel="0" collapsed="false">
      <c r="A77" s="22" t="s">
        <v>96</v>
      </c>
      <c r="B77" s="23" t="n">
        <v>0.1</v>
      </c>
      <c r="C77" s="24" t="n">
        <v>1</v>
      </c>
      <c r="D77" s="25" t="n">
        <f aca="false">C77/(B77*1000)</f>
        <v>0.01</v>
      </c>
      <c r="E77" s="26"/>
      <c r="F77" s="27" t="n">
        <f aca="false">E77*1000</f>
        <v>0</v>
      </c>
      <c r="G77" s="28"/>
      <c r="H77" s="28"/>
      <c r="I77" s="28"/>
      <c r="J77" s="28"/>
      <c r="K77" s="28"/>
      <c r="L77" s="28"/>
      <c r="M77" s="28"/>
      <c r="N77" s="28"/>
      <c r="O77" s="28"/>
    </row>
    <row r="78" customFormat="false" ht="13.2" hidden="false" customHeight="false" outlineLevel="0" collapsed="false">
      <c r="A78" s="22" t="s">
        <v>97</v>
      </c>
      <c r="B78" s="23" t="n">
        <v>1</v>
      </c>
      <c r="C78" s="24" t="n">
        <v>8</v>
      </c>
      <c r="D78" s="25" t="n">
        <f aca="false">C78/(B78*1000)</f>
        <v>0.008</v>
      </c>
      <c r="E78" s="26" t="n">
        <v>80</v>
      </c>
      <c r="F78" s="27" t="n">
        <f aca="false">E78*1000</f>
        <v>80000</v>
      </c>
      <c r="G78" s="28"/>
      <c r="H78" s="28"/>
      <c r="I78" s="28" t="n">
        <v>150</v>
      </c>
      <c r="J78" s="28"/>
      <c r="K78" s="28"/>
      <c r="L78" s="28"/>
      <c r="M78" s="28"/>
      <c r="N78" s="28"/>
      <c r="O78" s="28"/>
    </row>
    <row r="79" customFormat="false" ht="13.2" hidden="false" customHeight="false" outlineLevel="0" collapsed="false">
      <c r="A79" s="22" t="s">
        <v>98</v>
      </c>
      <c r="B79" s="23" t="n">
        <v>1</v>
      </c>
      <c r="C79" s="24" t="n">
        <v>9</v>
      </c>
      <c r="D79" s="25" t="n">
        <f aca="false">C79/(B79*1000)</f>
        <v>0.009</v>
      </c>
      <c r="E79" s="26"/>
      <c r="F79" s="27" t="n">
        <f aca="false">E79*1000</f>
        <v>0</v>
      </c>
      <c r="G79" s="28"/>
      <c r="H79" s="28"/>
      <c r="I79" s="28"/>
      <c r="J79" s="28"/>
      <c r="K79" s="28"/>
      <c r="L79" s="28"/>
      <c r="M79" s="28"/>
      <c r="N79" s="28"/>
      <c r="O79" s="28"/>
    </row>
    <row r="80" customFormat="false" ht="13.2" hidden="false" customHeight="false" outlineLevel="0" collapsed="false">
      <c r="A80" s="22" t="s">
        <v>99</v>
      </c>
      <c r="B80" s="23" t="n">
        <v>1</v>
      </c>
      <c r="C80" s="24" t="n">
        <v>16</v>
      </c>
      <c r="D80" s="25" t="n">
        <f aca="false">C80/(B80*1000)</f>
        <v>0.016</v>
      </c>
      <c r="E80" s="26"/>
      <c r="F80" s="27" t="n">
        <f aca="false">E80*1000</f>
        <v>0</v>
      </c>
      <c r="G80" s="28"/>
      <c r="H80" s="28"/>
      <c r="I80" s="28"/>
      <c r="J80" s="28"/>
      <c r="K80" s="28"/>
      <c r="L80" s="28"/>
      <c r="M80" s="28"/>
      <c r="N80" s="28"/>
      <c r="O80" s="28"/>
    </row>
    <row r="81" customFormat="false" ht="13.2" hidden="false" customHeight="false" outlineLevel="0" collapsed="false">
      <c r="A81" s="22" t="s">
        <v>100</v>
      </c>
      <c r="B81" s="23" t="n">
        <v>1</v>
      </c>
      <c r="C81" s="24" t="n">
        <v>11</v>
      </c>
      <c r="D81" s="25" t="n">
        <f aca="false">C81/(B81*1000)</f>
        <v>0.011</v>
      </c>
      <c r="E81" s="26"/>
      <c r="F81" s="27" t="n">
        <f aca="false">E81*1000</f>
        <v>0</v>
      </c>
      <c r="G81" s="28"/>
      <c r="H81" s="28"/>
      <c r="I81" s="28"/>
      <c r="J81" s="28"/>
      <c r="K81" s="28"/>
      <c r="L81" s="28"/>
      <c r="M81" s="28"/>
      <c r="N81" s="28"/>
      <c r="O81" s="28"/>
    </row>
    <row r="82" customFormat="false" ht="13.2" hidden="false" customHeight="false" outlineLevel="0" collapsed="false">
      <c r="A82" s="22" t="s">
        <v>101</v>
      </c>
      <c r="B82" s="23" t="n">
        <v>1</v>
      </c>
      <c r="C82" s="24" t="n">
        <v>14</v>
      </c>
      <c r="D82" s="25" t="n">
        <f aca="false">C82/(B82*1000)</f>
        <v>0.014</v>
      </c>
      <c r="E82" s="26"/>
      <c r="F82" s="27" t="n">
        <f aca="false">E82*1000</f>
        <v>0</v>
      </c>
      <c r="G82" s="28"/>
      <c r="H82" s="28"/>
      <c r="I82" s="28"/>
      <c r="J82" s="28"/>
      <c r="K82" s="28"/>
      <c r="L82" s="28"/>
      <c r="M82" s="28"/>
      <c r="N82" s="28"/>
      <c r="O82" s="28"/>
    </row>
    <row r="83" customFormat="false" ht="13.2" hidden="false" customHeight="false" outlineLevel="0" collapsed="false">
      <c r="A83" s="22" t="s">
        <v>102</v>
      </c>
      <c r="B83" s="23" t="n">
        <v>1.8</v>
      </c>
      <c r="C83" s="24" t="n">
        <v>22</v>
      </c>
      <c r="D83" s="25" t="n">
        <f aca="false">C83/(B83*1000)</f>
        <v>0.0122222222222222</v>
      </c>
      <c r="E83" s="26" t="n">
        <v>60</v>
      </c>
      <c r="F83" s="27" t="n">
        <f aca="false">E83*1000</f>
        <v>60000</v>
      </c>
      <c r="G83" s="28"/>
      <c r="H83" s="28"/>
      <c r="I83" s="28"/>
      <c r="J83" s="28"/>
      <c r="K83" s="28"/>
      <c r="L83" s="28" t="n">
        <v>30</v>
      </c>
      <c r="M83" s="28" t="n">
        <v>150</v>
      </c>
      <c r="N83" s="28"/>
      <c r="O83" s="28"/>
    </row>
    <row r="84" customFormat="false" ht="13.2" hidden="false" customHeight="false" outlineLevel="0" collapsed="false">
      <c r="A84" s="22" t="s">
        <v>103</v>
      </c>
      <c r="B84" s="23" t="n">
        <v>1</v>
      </c>
      <c r="C84" s="24" t="n">
        <v>4</v>
      </c>
      <c r="D84" s="25" t="n">
        <f aca="false">C84/(B84*1000)</f>
        <v>0.004</v>
      </c>
      <c r="E84" s="26"/>
      <c r="F84" s="27" t="n">
        <f aca="false">E84*1000</f>
        <v>0</v>
      </c>
      <c r="G84" s="28"/>
      <c r="H84" s="28"/>
      <c r="I84" s="28"/>
      <c r="J84" s="28"/>
      <c r="K84" s="28"/>
      <c r="L84" s="28"/>
      <c r="M84" s="28"/>
      <c r="N84" s="28"/>
      <c r="O84" s="28"/>
    </row>
    <row r="85" customFormat="false" ht="13.2" hidden="false" customHeight="false" outlineLevel="0" collapsed="false">
      <c r="A85" s="31" t="s">
        <v>104</v>
      </c>
      <c r="B85" s="23" t="n">
        <v>1</v>
      </c>
      <c r="C85" s="24" t="n">
        <v>0.85</v>
      </c>
      <c r="D85" s="25" t="n">
        <f aca="false">C85/(B85*1000)</f>
        <v>0.00085</v>
      </c>
      <c r="E85" s="26" t="n">
        <v>150</v>
      </c>
      <c r="F85" s="27" t="n">
        <f aca="false">E85*1000</f>
        <v>150000</v>
      </c>
      <c r="G85" s="32" t="n">
        <f aca="false">2+0.6</f>
        <v>2.6</v>
      </c>
      <c r="H85" s="32" t="n">
        <f aca="false">2+0.6</f>
        <v>2.6</v>
      </c>
      <c r="I85" s="32" t="n">
        <f aca="false">2+0.6</f>
        <v>2.6</v>
      </c>
      <c r="J85" s="32" t="n">
        <f aca="false">2+0.6</f>
        <v>2.6</v>
      </c>
      <c r="K85" s="32" t="n">
        <f aca="false">2+0.6</f>
        <v>2.6</v>
      </c>
      <c r="L85" s="32" t="n">
        <f aca="false">2+0.6</f>
        <v>2.6</v>
      </c>
      <c r="M85" s="32" t="n">
        <f aca="false">2+0.6</f>
        <v>2.6</v>
      </c>
      <c r="N85" s="32" t="n">
        <f aca="false">2+0.6</f>
        <v>2.6</v>
      </c>
      <c r="O85" s="32" t="n">
        <f aca="false">2+0.6</f>
        <v>2.6</v>
      </c>
    </row>
    <row r="86" customFormat="false" ht="13.2" hidden="false" customHeight="false" outlineLevel="0" collapsed="false">
      <c r="A86" s="22" t="s">
        <v>105</v>
      </c>
      <c r="B86" s="23" t="n">
        <v>1</v>
      </c>
      <c r="C86" s="24" t="n">
        <v>4</v>
      </c>
      <c r="D86" s="25" t="n">
        <f aca="false">C86/(B86*1000)</f>
        <v>0.004</v>
      </c>
      <c r="E86" s="26"/>
      <c r="F86" s="27" t="n">
        <f aca="false">E86*1000</f>
        <v>0</v>
      </c>
      <c r="G86" s="28"/>
      <c r="H86" s="28"/>
      <c r="I86" s="28"/>
      <c r="J86" s="28"/>
      <c r="K86" s="28"/>
      <c r="L86" s="28"/>
      <c r="M86" s="28"/>
      <c r="N86" s="28"/>
      <c r="O86" s="28"/>
    </row>
    <row r="87" customFormat="false" ht="13.2" hidden="false" customHeight="false" outlineLevel="0" collapsed="false">
      <c r="A87" s="22" t="s">
        <v>106</v>
      </c>
      <c r="B87" s="23" t="n">
        <v>1</v>
      </c>
      <c r="C87" s="24" t="n">
        <v>3</v>
      </c>
      <c r="D87" s="25" t="n">
        <f aca="false">C87/(B87*1000)</f>
        <v>0.003</v>
      </c>
      <c r="E87" s="26" t="n">
        <v>30</v>
      </c>
      <c r="F87" s="27" t="n">
        <f aca="false">E87*1000</f>
        <v>30000</v>
      </c>
      <c r="G87" s="28" t="n">
        <v>70</v>
      </c>
      <c r="H87" s="28"/>
      <c r="I87" s="28"/>
      <c r="J87" s="28"/>
      <c r="K87" s="28"/>
      <c r="L87" s="28"/>
      <c r="M87" s="28"/>
      <c r="N87" s="28"/>
      <c r="O87" s="28"/>
    </row>
    <row r="88" customFormat="false" ht="13.2" hidden="false" customHeight="false" outlineLevel="0" collapsed="false">
      <c r="A88" s="29" t="s">
        <v>107</v>
      </c>
      <c r="B88" s="23" t="n">
        <v>1</v>
      </c>
      <c r="C88" s="24" t="n">
        <v>2.5</v>
      </c>
      <c r="D88" s="25" t="n">
        <f aca="false">C88/(B88*1000)</f>
        <v>0.0025</v>
      </c>
      <c r="E88" s="26" t="n">
        <v>40</v>
      </c>
      <c r="F88" s="27" t="n">
        <f aca="false">E88*1000</f>
        <v>40000</v>
      </c>
      <c r="G88" s="30" t="n">
        <v>200</v>
      </c>
      <c r="H88" s="30" t="n">
        <v>200</v>
      </c>
      <c r="I88" s="30" t="n">
        <v>200</v>
      </c>
      <c r="J88" s="30" t="n">
        <v>200</v>
      </c>
      <c r="K88" s="30" t="n">
        <v>200</v>
      </c>
      <c r="L88" s="30" t="n">
        <v>200</v>
      </c>
      <c r="M88" s="30" t="n">
        <v>200</v>
      </c>
      <c r="N88" s="30" t="n">
        <v>200</v>
      </c>
      <c r="O88" s="30" t="n">
        <v>200</v>
      </c>
    </row>
    <row r="89" customFormat="false" ht="12.8" hidden="false" customHeight="false" outlineLevel="0" collapsed="false">
      <c r="A89" s="22" t="s">
        <v>108</v>
      </c>
      <c r="B89" s="23" t="n">
        <v>1</v>
      </c>
      <c r="C89" s="24" t="n">
        <v>2.5</v>
      </c>
      <c r="D89" s="25" t="n">
        <f aca="false">C89/(B89*1000)</f>
        <v>0.0025</v>
      </c>
      <c r="E89" s="26"/>
      <c r="F89" s="27" t="n">
        <f aca="false">E89*1000</f>
        <v>0</v>
      </c>
      <c r="G89" s="33"/>
      <c r="H89" s="33"/>
      <c r="I89" s="33"/>
      <c r="J89" s="33"/>
      <c r="K89" s="33"/>
      <c r="L89" s="33"/>
      <c r="M89" s="33"/>
      <c r="N89" s="33"/>
      <c r="O89" s="33"/>
    </row>
    <row r="90" customFormat="false" ht="12.8" hidden="false" customHeight="false" outlineLevel="0" collapsed="false">
      <c r="A90" s="22" t="s">
        <v>109</v>
      </c>
      <c r="B90" s="23" t="n">
        <v>0.5</v>
      </c>
      <c r="C90" s="24" t="n">
        <v>11</v>
      </c>
      <c r="D90" s="25" t="n">
        <f aca="false">C90/(B90*1000)</f>
        <v>0.022</v>
      </c>
      <c r="E90" s="26"/>
      <c r="F90" s="27" t="n">
        <f aca="false">E90*1000</f>
        <v>0</v>
      </c>
      <c r="G90" s="33"/>
      <c r="H90" s="33"/>
      <c r="I90" s="33"/>
      <c r="J90" s="33"/>
      <c r="K90" s="33"/>
      <c r="L90" s="33"/>
      <c r="M90" s="33"/>
      <c r="N90" s="33"/>
      <c r="O90" s="33"/>
    </row>
    <row r="91" customFormat="false" ht="12.8" hidden="false" customHeight="false" outlineLevel="0" collapsed="false">
      <c r="A91" s="22" t="s">
        <v>110</v>
      </c>
      <c r="B91" s="23" t="n">
        <v>5</v>
      </c>
      <c r="C91" s="24" t="n">
        <v>33.9</v>
      </c>
      <c r="D91" s="25" t="n">
        <f aca="false">C91/(B91*1000)</f>
        <v>0.00678</v>
      </c>
      <c r="E91" s="26"/>
      <c r="F91" s="27" t="n">
        <f aca="false">E91*1000</f>
        <v>0</v>
      </c>
      <c r="G91" s="33"/>
      <c r="H91" s="33"/>
      <c r="I91" s="33"/>
      <c r="J91" s="33"/>
      <c r="K91" s="33"/>
      <c r="L91" s="33"/>
      <c r="M91" s="33"/>
      <c r="N91" s="33"/>
      <c r="O91" s="33"/>
    </row>
    <row r="92" customFormat="false" ht="12.8" hidden="false" customHeight="false" outlineLevel="0" collapsed="false">
      <c r="A92" s="22" t="s">
        <v>111</v>
      </c>
      <c r="B92" s="23" t="n">
        <v>0.75</v>
      </c>
      <c r="C92" s="24" t="n">
        <v>2.45</v>
      </c>
      <c r="D92" s="25" t="n">
        <f aca="false">C92/(B92*1000)</f>
        <v>0.00326666666666667</v>
      </c>
      <c r="E92" s="26"/>
      <c r="F92" s="27" t="n">
        <f aca="false">E92*1000</f>
        <v>0</v>
      </c>
      <c r="G92" s="33"/>
      <c r="H92" s="33"/>
      <c r="I92" s="33"/>
      <c r="J92" s="33"/>
      <c r="K92" s="33"/>
      <c r="L92" s="33"/>
      <c r="M92" s="33"/>
      <c r="N92" s="33"/>
      <c r="O92" s="33"/>
    </row>
    <row r="93" customFormat="false" ht="12.8" hidden="false" customHeight="false" outlineLevel="0" collapsed="false">
      <c r="A93" s="22" t="s">
        <v>112</v>
      </c>
      <c r="B93" s="23" t="n">
        <v>0.5</v>
      </c>
      <c r="C93" s="24" t="n">
        <v>7.99</v>
      </c>
      <c r="D93" s="25" t="n">
        <f aca="false">C93/(B93*1000)</f>
        <v>0.01598</v>
      </c>
      <c r="E93" s="26"/>
      <c r="F93" s="27" t="n">
        <f aca="false">E93*1000</f>
        <v>0</v>
      </c>
      <c r="G93" s="33"/>
      <c r="H93" s="33"/>
      <c r="I93" s="33"/>
      <c r="J93" s="33"/>
      <c r="K93" s="33"/>
      <c r="L93" s="33"/>
      <c r="M93" s="33"/>
      <c r="N93" s="33"/>
      <c r="O93" s="33"/>
    </row>
    <row r="94" customFormat="false" ht="12.8" hidden="false" customHeight="false" outlineLevel="0" collapsed="false">
      <c r="A94" s="22" t="s">
        <v>113</v>
      </c>
      <c r="B94" s="23" t="n">
        <v>0.38</v>
      </c>
      <c r="C94" s="24" t="n">
        <v>1.2</v>
      </c>
      <c r="D94" s="25" t="n">
        <f aca="false">C94/(B94*1000)</f>
        <v>0.00315789473684211</v>
      </c>
      <c r="E94" s="26"/>
      <c r="F94" s="27" t="n">
        <f aca="false">E94*1000</f>
        <v>0</v>
      </c>
      <c r="G94" s="33"/>
      <c r="H94" s="33"/>
      <c r="I94" s="33"/>
      <c r="J94" s="33"/>
      <c r="K94" s="33"/>
      <c r="L94" s="33"/>
      <c r="M94" s="33"/>
      <c r="N94" s="33"/>
      <c r="O94" s="33"/>
    </row>
  </sheetData>
  <autoFilter ref="A1:F94"/>
  <mergeCells count="5">
    <mergeCell ref="B1:B3"/>
    <mergeCell ref="C1:C3"/>
    <mergeCell ref="D1:D3"/>
    <mergeCell ref="E1:E3"/>
    <mergeCell ref="F1:F3"/>
  </mergeCells>
  <dataValidations count="2">
    <dataValidation allowBlank="true" error="Digite apenas dados de números.&#10;&#10;Pode usar vírgula para números decimais.&#10;&#10;Lembre que &#10;0,1kg equivale a 100g&#10;0,01kg equivale a 10g&#10;e que 0,1 = 0,10 = 0,100" errorTitle="OPA..." operator="greaterThan" showDropDown="false" showErrorMessage="true" showInputMessage="false" sqref="B4:B94" type="decimal">
      <formula1>0</formula1>
      <formula2>0</formula2>
    </dataValidation>
    <dataValidation allowBlank="true" error="Somente coloque valores em forma numérica.&#10;&#10;Nunca insira valor ZERO." errorTitle="Cuidado" operator="greaterThan" showDropDown="false" showErrorMessage="true" showInputMessage="false" sqref="C4:C94" type="decimal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2.8" zeroHeight="false" outlineLevelRow="0" outlineLevelCol="0"/>
  <cols>
    <col collapsed="false" customWidth="true" hidden="false" outlineLevel="0" max="1" min="1" style="34" width="16.3"/>
    <col collapsed="false" customWidth="true" hidden="false" outlineLevel="0" max="10" min="2" style="34" width="13.89"/>
    <col collapsed="false" customWidth="false" hidden="false" outlineLevel="0" max="1025" min="11" style="34" width="11.52"/>
  </cols>
  <sheetData>
    <row r="1" customFormat="false" ht="51.75" hidden="false" customHeight="true" outlineLevel="0" collapsed="false">
      <c r="A1" s="35" t="s">
        <v>114</v>
      </c>
      <c r="B1" s="36" t="str">
        <f aca="false">IF(pizzas!G1="","",pizzas!G1)</f>
        <v>Pizza Mussarela</v>
      </c>
      <c r="C1" s="36" t="str">
        <f aca="false">IF(pizzas!H1="","",pizzas!H1)</f>
        <v>Pizza Calabreza</v>
      </c>
      <c r="D1" s="36" t="str">
        <f aca="false">IF(pizzas!I1="","",pizzas!I1)</f>
        <v>Pizza Portuguesa</v>
      </c>
      <c r="E1" s="36" t="str">
        <f aca="false">IF(pizzas!J1="","",pizzas!J1)</f>
        <v>Pizza Bacon</v>
      </c>
      <c r="F1" s="36" t="str">
        <f aca="false">IF(pizzas!K1="","",pizzas!K1)</f>
        <v>Pizza Escarola</v>
      </c>
      <c r="G1" s="36" t="str">
        <f aca="false">IF(pizzas!L1="","",pizzas!L1)</f>
        <v>Pizza de Frango com Catupiry</v>
      </c>
      <c r="H1" s="36" t="str">
        <f aca="false">IF(pizzas!M1="","",pizzas!M1)</f>
        <v>Pizza 4 Queijos</v>
      </c>
      <c r="I1" s="36" t="str">
        <f aca="false">IF(pizzas!N1="","",pizzas!N1)</f>
        <v>Pizza Milho</v>
      </c>
      <c r="J1" s="36" t="str">
        <f aca="false">IF(pizzas!O1="","",pizzas!O1)</f>
        <v>Pizza Atum</v>
      </c>
      <c r="K1" s="37"/>
      <c r="L1" s="37"/>
      <c r="M1" s="37"/>
      <c r="N1" s="37"/>
      <c r="O1" s="37"/>
      <c r="P1" s="37"/>
      <c r="Q1" s="37"/>
      <c r="R1" s="37"/>
      <c r="S1" s="37"/>
    </row>
    <row r="2" customFormat="false" ht="24.75" hidden="false" customHeight="true" outlineLevel="0" collapsed="false">
      <c r="A2" s="38" t="s">
        <v>115</v>
      </c>
      <c r="B2" s="39" t="n">
        <v>10</v>
      </c>
      <c r="C2" s="39" t="n">
        <v>10</v>
      </c>
      <c r="D2" s="39" t="n">
        <v>10</v>
      </c>
      <c r="E2" s="39" t="n">
        <v>10</v>
      </c>
      <c r="F2" s="39" t="n">
        <v>10</v>
      </c>
      <c r="G2" s="39" t="n">
        <v>10</v>
      </c>
      <c r="H2" s="39" t="n">
        <v>10</v>
      </c>
      <c r="I2" s="39" t="n">
        <v>10</v>
      </c>
      <c r="J2" s="39" t="n">
        <v>10</v>
      </c>
      <c r="K2" s="37"/>
      <c r="L2" s="37"/>
      <c r="M2" s="37"/>
      <c r="N2" s="37"/>
      <c r="O2" s="37"/>
      <c r="P2" s="37"/>
      <c r="Q2" s="37"/>
      <c r="R2" s="37"/>
      <c r="S2" s="37"/>
    </row>
    <row r="3" customFormat="false" ht="24.75" hidden="false" customHeight="true" outlineLevel="0" collapsed="false">
      <c r="A3" s="40" t="s">
        <v>116</v>
      </c>
      <c r="B3" s="41" t="n">
        <v>50</v>
      </c>
      <c r="C3" s="41" t="n">
        <v>50</v>
      </c>
      <c r="D3" s="41" t="n">
        <v>50</v>
      </c>
      <c r="E3" s="41" t="n">
        <v>50</v>
      </c>
      <c r="F3" s="41" t="n">
        <v>50</v>
      </c>
      <c r="G3" s="41" t="n">
        <v>50</v>
      </c>
      <c r="H3" s="41" t="n">
        <v>10</v>
      </c>
      <c r="I3" s="41" t="n">
        <v>10</v>
      </c>
      <c r="J3" s="41" t="n">
        <v>10</v>
      </c>
      <c r="K3" s="37"/>
      <c r="L3" s="37"/>
      <c r="M3" s="37"/>
      <c r="N3" s="37"/>
      <c r="O3" s="37"/>
      <c r="P3" s="37"/>
      <c r="Q3" s="37"/>
      <c r="R3" s="37"/>
      <c r="S3" s="37"/>
    </row>
    <row r="4" customFormat="false" ht="24.75" hidden="false" customHeight="true" outlineLevel="0" collapsed="false">
      <c r="A4" s="0"/>
      <c r="B4" s="42" t="n">
        <f aca="false">SUM(2:2)</f>
        <v>90</v>
      </c>
      <c r="C4" s="42" t="n">
        <f aca="false">SUM(3:3)</f>
        <v>330</v>
      </c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</row>
    <row r="5" customFormat="false" ht="62.25" hidden="false" customHeight="true" outlineLevel="0" collapsed="false">
      <c r="A5" s="38" t="s">
        <v>115</v>
      </c>
      <c r="B5" s="39" t="n">
        <v>90</v>
      </c>
      <c r="C5" s="43" t="str">
        <f aca="false">IF(C4&lt;B5,"ERRO: É preciso diminuir a quantidade mínima a ser produzida","")</f>
        <v/>
      </c>
      <c r="D5" s="43" t="str">
        <f aca="false">IF(D4&lt;C5,"ERRO: É preciso diminuir a quantidade mínima a ser produzida","")</f>
        <v/>
      </c>
      <c r="E5" s="43" t="str">
        <f aca="false">IF(E4&lt;D5,"ERRO: É preciso diminuir a quantidade mínima a ser produzida","")</f>
        <v/>
      </c>
      <c r="F5" s="43" t="str">
        <f aca="false">IF(F4&lt;E5,"ERRO: É preciso diminuir a quantidade mínima a ser produzida","")</f>
        <v/>
      </c>
      <c r="G5" s="43" t="str">
        <f aca="false">IF(G4&lt;F5,"ERRO: É preciso diminuir a quantidade mínima a ser produzida","")</f>
        <v/>
      </c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</row>
    <row r="6" customFormat="false" ht="62.25" hidden="false" customHeight="true" outlineLevel="0" collapsed="false">
      <c r="A6" s="40" t="s">
        <v>116</v>
      </c>
      <c r="B6" s="44" t="n">
        <v>90</v>
      </c>
      <c r="C6" s="43" t="str">
        <f aca="false">IF(B4&gt;B6,"ERRO: É preciso aumentar a quantidade máxima a ser produzida","")</f>
        <v/>
      </c>
      <c r="D6" s="43"/>
      <c r="E6" s="43"/>
      <c r="F6" s="43"/>
      <c r="G6" s="43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</row>
    <row r="7" customFormat="false" ht="62.25" hidden="false" customHeight="true" outlineLevel="0" collapsed="false">
      <c r="A7" s="37"/>
      <c r="B7" s="37"/>
      <c r="C7" s="43" t="str">
        <f aca="false">IF(B5&gt;B6,"ERRO: A quantidade mínima é maior que a quantidade máxima a ser produzida! ","")</f>
        <v/>
      </c>
      <c r="D7" s="43"/>
      <c r="E7" s="43"/>
      <c r="F7" s="43"/>
      <c r="G7" s="43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</row>
    <row r="8" customFormat="false" ht="24.75" hidden="false" customHeight="true" outlineLevel="0" collapsed="false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</row>
    <row r="9" customFormat="false" ht="18.75" hidden="false" customHeight="true" outlineLevel="0" collapsed="false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</row>
    <row r="10" customFormat="false" ht="18.75" hidden="false" customHeight="true" outlineLevel="0" collapsed="false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</row>
    <row r="11" customFormat="false" ht="18.75" hidden="false" customHeight="true" outlineLevel="0" collapsed="false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</row>
    <row r="12" customFormat="false" ht="12.8" hidden="false" customHeight="false" outlineLevel="0" collapsed="false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</row>
    <row r="13" customFormat="false" ht="12.8" hidden="false" customHeight="false" outlineLevel="0" collapsed="false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</row>
    <row r="14" customFormat="false" ht="12.8" hidden="false" customHeight="false" outlineLevel="0" collapsed="false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</row>
    <row r="15" customFormat="false" ht="12.8" hidden="false" customHeight="false" outlineLevel="0" collapsed="false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</row>
    <row r="16" customFormat="false" ht="12.8" hidden="false" customHeight="false" outlineLevel="0" collapsed="false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</row>
    <row r="17" customFormat="false" ht="12.8" hidden="false" customHeight="false" outlineLevel="0" collapsed="false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</row>
    <row r="18" customFormat="false" ht="12.8" hidden="false" customHeight="false" outlineLevel="0" collapsed="false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</row>
    <row r="19" customFormat="false" ht="12.8" hidden="false" customHeight="false" outlineLevel="0" collapsed="false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</row>
    <row r="20" customFormat="false" ht="12.8" hidden="false" customHeight="false" outlineLevel="0" collapsed="false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</row>
    <row r="21" customFormat="false" ht="12.8" hidden="false" customHeight="false" outlineLevel="0" collapsed="false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</row>
    <row r="22" customFormat="false" ht="12.8" hidden="false" customHeight="false" outlineLevel="0" collapsed="false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</row>
    <row r="23" customFormat="false" ht="12.8" hidden="false" customHeight="false" outlineLevel="0" collapsed="false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</row>
    <row r="24" customFormat="false" ht="12.8" hidden="false" customHeight="false" outlineLevel="0" collapsed="false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</row>
    <row r="25" customFormat="false" ht="12.8" hidden="false" customHeight="false" outlineLevel="0" collapsed="false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</row>
    <row r="26" customFormat="false" ht="12.8" hidden="false" customHeight="false" outlineLevel="0" collapsed="false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</row>
    <row r="27" customFormat="false" ht="12.8" hidden="false" customHeight="false" outlineLevel="0" collapsed="false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</row>
    <row r="28" customFormat="false" ht="12.8" hidden="false" customHeight="false" outlineLevel="0" collapsed="false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</row>
    <row r="29" customFormat="false" ht="12.8" hidden="false" customHeight="false" outlineLevel="0" collapsed="false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</row>
    <row r="30" customFormat="false" ht="12.8" hidden="false" customHeight="false" outlineLevel="0" collapsed="false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</row>
    <row r="31" customFormat="false" ht="12.8" hidden="false" customHeight="false" outlineLevel="0" collapsed="false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</row>
    <row r="32" customFormat="false" ht="12.8" hidden="false" customHeight="false" outlineLevel="0" collapsed="false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</row>
  </sheetData>
  <mergeCells count="3">
    <mergeCell ref="C5:G5"/>
    <mergeCell ref="C6:G6"/>
    <mergeCell ref="C7:G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824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2018-11-14T15:38:23Z</dcterms:created>
  <dc:creator/>
  <dc:description/>
  <dc:language>pt-BR</dc:language>
  <cp:lastModifiedBy/>
  <dcterms:modified xsi:type="dcterms:W3CDTF">2018-12-14T15:25:05Z</dcterms:modified>
  <cp:revision>54</cp:revision>
  <dc:subject/>
  <dc:title/>
</cp:coreProperties>
</file>