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uario\Desktop\dataframes\"/>
    </mc:Choice>
  </mc:AlternateContent>
  <xr:revisionPtr revIDLastSave="0" documentId="8_{99F965DB-E612-41A8-83C2-6DC0C7F12472}" xr6:coauthVersionLast="47" xr6:coauthVersionMax="47" xr10:uidLastSave="{00000000-0000-0000-0000-000000000000}"/>
  <bookViews>
    <workbookView xWindow="-120" yWindow="-120" windowWidth="24240" windowHeight="13140" tabRatio="990" activeTab="2"/>
  </bookViews>
  <sheets>
    <sheet name="Users" sheetId="1" r:id="rId1"/>
    <sheet name="Orders" sheetId="2" r:id="rId2"/>
    <sheet name="Retur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U2" i="2" s="1"/>
  <c r="C3" i="2"/>
  <c r="U3" i="2" s="1"/>
  <c r="C4" i="2"/>
  <c r="U4" i="2" s="1"/>
  <c r="C5" i="2"/>
  <c r="U5" i="2" s="1"/>
  <c r="C6" i="2"/>
  <c r="U6" i="2" s="1"/>
  <c r="C7" i="2"/>
  <c r="U7" i="2" s="1"/>
  <c r="C8" i="2"/>
  <c r="U8" i="2" s="1"/>
  <c r="C9" i="2"/>
  <c r="U9" i="2" s="1"/>
  <c r="C10" i="2"/>
  <c r="U10" i="2" s="1"/>
</calcChain>
</file>

<file path=xl/sharedStrings.xml><?xml version="1.0" encoding="utf-8"?>
<sst xmlns="http://schemas.openxmlformats.org/spreadsheetml/2006/main" count="140" uniqueCount="71">
  <si>
    <t>Region</t>
  </si>
  <si>
    <t>Manager</t>
  </si>
  <si>
    <t>Central</t>
  </si>
  <si>
    <t>Chris</t>
  </si>
  <si>
    <t>East</t>
  </si>
  <si>
    <t>Erin</t>
  </si>
  <si>
    <t>South</t>
  </si>
  <si>
    <t>Sam</t>
  </si>
  <si>
    <t>West</t>
  </si>
  <si>
    <t>William</t>
  </si>
  <si>
    <t>Pat</t>
  </si>
  <si>
    <t>Row ID</t>
  </si>
  <si>
    <t>Order ID</t>
  </si>
  <si>
    <t>Order Date</t>
  </si>
  <si>
    <t>Order Priority</t>
  </si>
  <si>
    <t>Order Quantity</t>
  </si>
  <si>
    <t>Sales</t>
  </si>
  <si>
    <t>Discount</t>
  </si>
  <si>
    <t>Ship Mode</t>
  </si>
  <si>
    <t>Profit</t>
  </si>
  <si>
    <t>Unit Price</t>
  </si>
  <si>
    <t>Shipping Cost</t>
  </si>
  <si>
    <t>Customer Name</t>
  </si>
  <si>
    <t>Province</t>
  </si>
  <si>
    <t>Customer Segment</t>
  </si>
  <si>
    <t>Product Category</t>
  </si>
  <si>
    <t>Product Sub-Category</t>
  </si>
  <si>
    <t>Product Name</t>
  </si>
  <si>
    <t>Product Container</t>
  </si>
  <si>
    <t>Product Base Margin</t>
  </si>
  <si>
    <t>Ship Date</t>
  </si>
  <si>
    <t>Low</t>
  </si>
  <si>
    <t>Regular Air</t>
  </si>
  <si>
    <t>Muhammed MacIntyre</t>
  </si>
  <si>
    <t>Nunavut</t>
  </si>
  <si>
    <t>Small Business</t>
  </si>
  <si>
    <t>Office Supplies</t>
  </si>
  <si>
    <t>Storage &amp; Organization</t>
  </si>
  <si>
    <t>Eldon Base for stackable storage shelf, platinum</t>
  </si>
  <si>
    <t>Large Box</t>
  </si>
  <si>
    <t>High</t>
  </si>
  <si>
    <t>Delivery Truck</t>
  </si>
  <si>
    <t>Barry French</t>
  </si>
  <si>
    <t>Consumer</t>
  </si>
  <si>
    <t>Appliances</t>
  </si>
  <si>
    <t>1.7 Cubic Foot Compact "Cube" Office Refrigerators</t>
  </si>
  <si>
    <t>Jumbo Drum</t>
  </si>
  <si>
    <t>Binders and Binder Accessories</t>
  </si>
  <si>
    <t>Cardinal Slant-D® Ring Binder, Heavy Gauge Vinyl</t>
  </si>
  <si>
    <t>Small Box</t>
  </si>
  <si>
    <t>Clay Rozendal</t>
  </si>
  <si>
    <t>Corporate</t>
  </si>
  <si>
    <t>Technology</t>
  </si>
  <si>
    <t>Telephones and Communication</t>
  </si>
  <si>
    <t>R380</t>
  </si>
  <si>
    <t>Not Specified</t>
  </si>
  <si>
    <t>Carlos Soltero</t>
  </si>
  <si>
    <t>Holmes HEPA Air Purifier</t>
  </si>
  <si>
    <t>Medium Box</t>
  </si>
  <si>
    <t>Furniture</t>
  </si>
  <si>
    <t>Office Furnishings</t>
  </si>
  <si>
    <t>G.E. Longer-Life Indoor Recessed Floodlight Bulbs</t>
  </si>
  <si>
    <t>Small Pack</t>
  </si>
  <si>
    <t>Carl Jackson</t>
  </si>
  <si>
    <t>Angle-D Binders with Locking Rings, Label Holders</t>
  </si>
  <si>
    <t>SAFCO Mobile Desk Side File, Wire Frame</t>
  </si>
  <si>
    <t>Express Air</t>
  </si>
  <si>
    <t>Monica Federle</t>
  </si>
  <si>
    <t>SAFCO Commercial Wire Shelving, Black</t>
  </si>
  <si>
    <t>Status</t>
  </si>
  <si>
    <t>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</si>
</sst>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\-??_);_(@_)"/>
    <numFmt numFmtId="165" formatCode="m/d/yyyy"/>
  </numFmts>
  <fonts count="3" x14ac:knownFonts="1">
    <font>
      <sz val="10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3"/>
      </bottom>
      <diagonal/>
    </border>
  </borders>
  <cellStyleXfs count="2">
    <xf numFmtId="0" fontId="0" fillId="0" borderId="0"/>
    <xf numFmtId="164" fontId="2" fillId="0" borderId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1" applyNumberFormat="1" applyFont="1" applyFill="1" applyBorder="1" applyAlignment="1" applyProtection="1">
      <alignment horizontal="center" vertical="center"/>
    </xf>
    <xf numFmtId="0" fontId="0" fillId="0" borderId="1" xfId="0" applyFill="1" applyBorder="1"/>
    <xf numFmtId="0" fontId="0" fillId="0" borderId="0" xfId="0" applyFill="1"/>
    <xf numFmtId="0" fontId="0" fillId="0" borderId="0" xfId="0" applyNumberFormat="1" applyFill="1"/>
    <xf numFmtId="165" fontId="0" fillId="0" borderId="0" xfId="1" applyNumberFormat="1" applyFont="1" applyFill="1" applyBorder="1" applyAlignment="1" applyProtection="1"/>
    <xf numFmtId="2" fontId="0" fillId="0" borderId="0" xfId="0" applyNumberFormat="1" applyFont="1" applyFill="1"/>
    <xf numFmtId="0" fontId="0" fillId="0" borderId="0" xfId="1" applyNumberFormat="1" applyFont="1" applyFill="1" applyBorder="1" applyAlignment="1" applyProtection="1"/>
    <xf numFmtId="0" fontId="0" fillId="0" borderId="0" xfId="0" applyFont="1" applyFill="1"/>
    <xf numFmtId="165" fontId="0" fillId="0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2.75" x14ac:dyDescent="0.2"/>
  <cols>
    <col min="1" max="256" width="9.1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2" t="s">
        <v>3</v>
      </c>
    </row>
    <row r="3" spans="1:2" x14ac:dyDescent="0.2">
      <c r="A3" s="2" t="s">
        <v>4</v>
      </c>
      <c r="B3" s="2" t="s">
        <v>5</v>
      </c>
    </row>
    <row r="4" spans="1:2" x14ac:dyDescent="0.2">
      <c r="A4" s="2" t="s">
        <v>6</v>
      </c>
      <c r="B4" s="2" t="s">
        <v>7</v>
      </c>
    </row>
    <row r="5" spans="1:2" x14ac:dyDescent="0.2">
      <c r="A5" s="2" t="s">
        <v>8</v>
      </c>
      <c r="B5" s="2" t="s">
        <v>9</v>
      </c>
    </row>
    <row r="6" spans="1:2" x14ac:dyDescent="0.2">
      <c r="A6" s="2" t="s">
        <v>8</v>
      </c>
      <c r="B6" s="2" t="s">
        <v>10</v>
      </c>
    </row>
    <row r="7" spans="1:2" x14ac:dyDescent="0.2">
      <c r="A7" s="2" t="s">
        <v>2</v>
      </c>
      <c r="B7" s="2" t="s">
        <v>10</v>
      </c>
    </row>
    <row r="8" spans="1:2" x14ac:dyDescent="0.2">
      <c r="A8" s="2" t="s">
        <v>4</v>
      </c>
      <c r="B8" s="2" t="s">
        <v>10</v>
      </c>
    </row>
    <row r="9" spans="1:2" x14ac:dyDescent="0.2">
      <c r="A9" s="2" t="s">
        <v>6</v>
      </c>
      <c r="B9" s="2" t="s">
        <v>10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/>
  </sheetViews>
  <sheetFormatPr baseColWidth="10" defaultRowHeight="12.75" x14ac:dyDescent="0.2"/>
  <cols>
    <col min="1" max="256" width="10.28515625" customWidth="1"/>
  </cols>
  <sheetData>
    <row r="1" spans="1:21" s="7" customFormat="1" ht="25.5" customHeight="1" x14ac:dyDescent="0.2">
      <c r="A1" s="3" t="s">
        <v>11</v>
      </c>
      <c r="B1" s="3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5" t="s">
        <v>19</v>
      </c>
      <c r="J1" s="6" t="s">
        <v>20</v>
      </c>
      <c r="K1" s="6" t="s">
        <v>21</v>
      </c>
      <c r="L1" s="4" t="s">
        <v>22</v>
      </c>
      <c r="M1" s="4" t="s">
        <v>23</v>
      </c>
      <c r="N1" s="4" t="s">
        <v>0</v>
      </c>
      <c r="O1" s="4" t="s">
        <v>24</v>
      </c>
      <c r="P1" s="4" t="s">
        <v>25</v>
      </c>
      <c r="Q1" s="4" t="s">
        <v>26</v>
      </c>
      <c r="R1" s="4" t="s">
        <v>27</v>
      </c>
      <c r="S1" s="4" t="s">
        <v>28</v>
      </c>
      <c r="T1" s="4" t="s">
        <v>29</v>
      </c>
      <c r="U1" s="4" t="s">
        <v>30</v>
      </c>
    </row>
    <row r="2" spans="1:21" s="8" customFormat="1" x14ac:dyDescent="0.2">
      <c r="A2" s="8">
        <v>1</v>
      </c>
      <c r="B2" s="9">
        <v>3</v>
      </c>
      <c r="C2" s="10">
        <f>DATE(2012,12,31)-810</f>
        <v>40464</v>
      </c>
      <c r="D2" s="9" t="s">
        <v>31</v>
      </c>
      <c r="E2" s="9">
        <v>6</v>
      </c>
      <c r="F2" s="9">
        <v>261.54000000000002</v>
      </c>
      <c r="G2" s="9">
        <v>0.04</v>
      </c>
      <c r="H2" s="9" t="s">
        <v>32</v>
      </c>
      <c r="I2" s="11">
        <v>-213.25</v>
      </c>
      <c r="J2" s="12">
        <v>38.94</v>
      </c>
      <c r="K2" s="12">
        <v>35</v>
      </c>
      <c r="L2" s="9" t="s">
        <v>33</v>
      </c>
      <c r="M2" s="13" t="s">
        <v>34</v>
      </c>
      <c r="N2" s="13" t="s">
        <v>34</v>
      </c>
      <c r="O2" s="9" t="s">
        <v>35</v>
      </c>
      <c r="P2" s="9" t="s">
        <v>36</v>
      </c>
      <c r="Q2" s="9" t="s">
        <v>37</v>
      </c>
      <c r="R2" s="9" t="s">
        <v>38</v>
      </c>
      <c r="S2" s="9" t="s">
        <v>39</v>
      </c>
      <c r="T2" s="9">
        <v>0.8</v>
      </c>
      <c r="U2" s="14">
        <f>C2+7</f>
        <v>40471</v>
      </c>
    </row>
    <row r="3" spans="1:21" s="8" customFormat="1" x14ac:dyDescent="0.2">
      <c r="A3" s="8">
        <v>49</v>
      </c>
      <c r="B3" s="9">
        <v>293</v>
      </c>
      <c r="C3" s="10">
        <f t="shared" ref="C3:C4" si="0">DATE(2012,12,31)-91</f>
        <v>41183</v>
      </c>
      <c r="D3" s="9" t="s">
        <v>40</v>
      </c>
      <c r="E3" s="9">
        <v>49</v>
      </c>
      <c r="F3" s="9">
        <v>10123.02</v>
      </c>
      <c r="G3" s="9">
        <v>7.0000000000000007E-2</v>
      </c>
      <c r="H3" s="9" t="s">
        <v>41</v>
      </c>
      <c r="I3" s="11">
        <v>457.81</v>
      </c>
      <c r="J3" s="12">
        <v>208.16</v>
      </c>
      <c r="K3" s="12">
        <v>68.02</v>
      </c>
      <c r="L3" s="9" t="s">
        <v>42</v>
      </c>
      <c r="M3" s="13" t="s">
        <v>34</v>
      </c>
      <c r="N3" s="13" t="s">
        <v>34</v>
      </c>
      <c r="O3" s="9" t="s">
        <v>43</v>
      </c>
      <c r="P3" s="9" t="s">
        <v>36</v>
      </c>
      <c r="Q3" s="9" t="s">
        <v>44</v>
      </c>
      <c r="R3" s="9" t="s">
        <v>45</v>
      </c>
      <c r="S3" s="9" t="s">
        <v>46</v>
      </c>
      <c r="T3" s="9">
        <v>0.57999999999999996</v>
      </c>
      <c r="U3" s="14">
        <f>C3+1</f>
        <v>41184</v>
      </c>
    </row>
    <row r="4" spans="1:21" s="8" customFormat="1" x14ac:dyDescent="0.2">
      <c r="A4" s="8">
        <v>50</v>
      </c>
      <c r="B4" s="9">
        <v>293</v>
      </c>
      <c r="C4" s="10">
        <f t="shared" si="0"/>
        <v>41183</v>
      </c>
      <c r="D4" s="9" t="s">
        <v>40</v>
      </c>
      <c r="E4" s="9">
        <v>27</v>
      </c>
      <c r="F4" s="9">
        <v>244.57</v>
      </c>
      <c r="G4" s="9">
        <v>0.01</v>
      </c>
      <c r="H4" s="9" t="s">
        <v>32</v>
      </c>
      <c r="I4" s="11">
        <v>46.707500000000003</v>
      </c>
      <c r="J4" s="12">
        <v>8.69</v>
      </c>
      <c r="K4" s="12">
        <v>2.99</v>
      </c>
      <c r="L4" s="9" t="s">
        <v>42</v>
      </c>
      <c r="M4" s="13" t="s">
        <v>34</v>
      </c>
      <c r="N4" s="13" t="s">
        <v>34</v>
      </c>
      <c r="O4" s="9" t="s">
        <v>43</v>
      </c>
      <c r="P4" s="9" t="s">
        <v>36</v>
      </c>
      <c r="Q4" s="9" t="s">
        <v>47</v>
      </c>
      <c r="R4" s="9" t="s">
        <v>48</v>
      </c>
      <c r="S4" s="9" t="s">
        <v>49</v>
      </c>
      <c r="T4" s="9">
        <v>0.39</v>
      </c>
      <c r="U4" s="14">
        <f t="shared" ref="U4:U7" si="1">C4+2</f>
        <v>41185</v>
      </c>
    </row>
    <row r="5" spans="1:21" s="8" customFormat="1" x14ac:dyDescent="0.2">
      <c r="A5" s="8">
        <v>80</v>
      </c>
      <c r="B5" s="9">
        <v>483</v>
      </c>
      <c r="C5" s="10">
        <f>DATE(2012,12,31)-540</f>
        <v>40734</v>
      </c>
      <c r="D5" s="9" t="s">
        <v>40</v>
      </c>
      <c r="E5" s="9">
        <v>30</v>
      </c>
      <c r="F5" s="9">
        <v>4965.7594999999992</v>
      </c>
      <c r="G5" s="9">
        <v>0.08</v>
      </c>
      <c r="H5" s="9" t="s">
        <v>32</v>
      </c>
      <c r="I5" s="11">
        <v>1198.971</v>
      </c>
      <c r="J5" s="12">
        <v>195.99</v>
      </c>
      <c r="K5" s="12">
        <v>3.99</v>
      </c>
      <c r="L5" s="9" t="s">
        <v>50</v>
      </c>
      <c r="M5" s="13" t="s">
        <v>34</v>
      </c>
      <c r="N5" s="13" t="s">
        <v>34</v>
      </c>
      <c r="O5" s="9" t="s">
        <v>51</v>
      </c>
      <c r="P5" s="9" t="s">
        <v>52</v>
      </c>
      <c r="Q5" s="9" t="s">
        <v>53</v>
      </c>
      <c r="R5" s="9" t="s">
        <v>54</v>
      </c>
      <c r="S5" s="9" t="s">
        <v>49</v>
      </c>
      <c r="T5" s="9">
        <v>0.57999999999999996</v>
      </c>
      <c r="U5" s="14">
        <f t="shared" si="1"/>
        <v>40736</v>
      </c>
    </row>
    <row r="6" spans="1:21" s="8" customFormat="1" x14ac:dyDescent="0.2">
      <c r="A6" s="8">
        <v>85</v>
      </c>
      <c r="B6" s="9">
        <v>515</v>
      </c>
      <c r="C6" s="10">
        <f t="shared" ref="C6:C7" si="2">DATE(2012,12,31)-856</f>
        <v>40418</v>
      </c>
      <c r="D6" s="9" t="s">
        <v>55</v>
      </c>
      <c r="E6" s="9">
        <v>19</v>
      </c>
      <c r="F6" s="9">
        <v>394.27</v>
      </c>
      <c r="G6" s="9">
        <v>0.08</v>
      </c>
      <c r="H6" s="9" t="s">
        <v>32</v>
      </c>
      <c r="I6" s="11">
        <v>30.94</v>
      </c>
      <c r="J6" s="12">
        <v>21.78</v>
      </c>
      <c r="K6" s="12">
        <v>5.94</v>
      </c>
      <c r="L6" s="9" t="s">
        <v>56</v>
      </c>
      <c r="M6" s="13" t="s">
        <v>34</v>
      </c>
      <c r="N6" s="13" t="s">
        <v>34</v>
      </c>
      <c r="O6" s="9" t="s">
        <v>43</v>
      </c>
      <c r="P6" s="9" t="s">
        <v>36</v>
      </c>
      <c r="Q6" s="9" t="s">
        <v>44</v>
      </c>
      <c r="R6" s="9" t="s">
        <v>57</v>
      </c>
      <c r="S6" s="9" t="s">
        <v>58</v>
      </c>
      <c r="T6" s="9">
        <v>0.5</v>
      </c>
      <c r="U6" s="14">
        <f t="shared" si="1"/>
        <v>40420</v>
      </c>
    </row>
    <row r="7" spans="1:21" s="8" customFormat="1" x14ac:dyDescent="0.2">
      <c r="A7" s="8">
        <v>86</v>
      </c>
      <c r="B7" s="9">
        <v>515</v>
      </c>
      <c r="C7" s="10">
        <f t="shared" si="2"/>
        <v>40418</v>
      </c>
      <c r="D7" s="9" t="s">
        <v>55</v>
      </c>
      <c r="E7" s="9">
        <v>21</v>
      </c>
      <c r="F7" s="9">
        <v>146.69</v>
      </c>
      <c r="G7" s="9">
        <v>0.05</v>
      </c>
      <c r="H7" s="9" t="s">
        <v>32</v>
      </c>
      <c r="I7" s="11">
        <v>4.43</v>
      </c>
      <c r="J7" s="12">
        <v>6.64</v>
      </c>
      <c r="K7" s="12">
        <v>4.95</v>
      </c>
      <c r="L7" s="9" t="s">
        <v>56</v>
      </c>
      <c r="M7" s="13" t="s">
        <v>34</v>
      </c>
      <c r="N7" s="13" t="s">
        <v>34</v>
      </c>
      <c r="O7" s="9" t="s">
        <v>43</v>
      </c>
      <c r="P7" s="9" t="s">
        <v>59</v>
      </c>
      <c r="Q7" s="9" t="s">
        <v>60</v>
      </c>
      <c r="R7" s="9" t="s">
        <v>61</v>
      </c>
      <c r="S7" s="9" t="s">
        <v>62</v>
      </c>
      <c r="T7" s="9">
        <v>0.37</v>
      </c>
      <c r="U7" s="14">
        <f t="shared" si="1"/>
        <v>40420</v>
      </c>
    </row>
    <row r="8" spans="1:21" s="8" customFormat="1" x14ac:dyDescent="0.2">
      <c r="A8" s="8">
        <v>97</v>
      </c>
      <c r="B8" s="9">
        <v>613</v>
      </c>
      <c r="C8" s="10">
        <f t="shared" ref="C8:C9" si="3">DATE(2012,12,31)-563</f>
        <v>40711</v>
      </c>
      <c r="D8" s="9" t="s">
        <v>40</v>
      </c>
      <c r="E8" s="9">
        <v>12</v>
      </c>
      <c r="F8" s="9">
        <v>93.54</v>
      </c>
      <c r="G8" s="9">
        <v>0.03</v>
      </c>
      <c r="H8" s="9" t="s">
        <v>32</v>
      </c>
      <c r="I8" s="11">
        <v>-54.038499999999999</v>
      </c>
      <c r="J8" s="12">
        <v>7.3</v>
      </c>
      <c r="K8" s="12">
        <v>7.72</v>
      </c>
      <c r="L8" s="9" t="s">
        <v>63</v>
      </c>
      <c r="M8" s="13" t="s">
        <v>34</v>
      </c>
      <c r="N8" s="13" t="s">
        <v>34</v>
      </c>
      <c r="O8" s="9" t="s">
        <v>51</v>
      </c>
      <c r="P8" s="9" t="s">
        <v>36</v>
      </c>
      <c r="Q8" s="9" t="s">
        <v>47</v>
      </c>
      <c r="R8" s="9" t="s">
        <v>64</v>
      </c>
      <c r="S8" s="9" t="s">
        <v>49</v>
      </c>
      <c r="T8" s="9">
        <v>0.38</v>
      </c>
      <c r="U8" s="14">
        <f>C8+0</f>
        <v>40711</v>
      </c>
    </row>
    <row r="9" spans="1:21" s="8" customFormat="1" x14ac:dyDescent="0.2">
      <c r="A9" s="8">
        <v>98</v>
      </c>
      <c r="B9" s="9">
        <v>613</v>
      </c>
      <c r="C9" s="10">
        <f t="shared" si="3"/>
        <v>40711</v>
      </c>
      <c r="D9" s="9" t="s">
        <v>40</v>
      </c>
      <c r="E9" s="9">
        <v>22</v>
      </c>
      <c r="F9" s="9">
        <v>905.08</v>
      </c>
      <c r="G9" s="9">
        <v>0.09</v>
      </c>
      <c r="H9" s="9" t="s">
        <v>32</v>
      </c>
      <c r="I9" s="11">
        <v>127.7</v>
      </c>
      <c r="J9" s="12">
        <v>42.76</v>
      </c>
      <c r="K9" s="12">
        <v>6.22</v>
      </c>
      <c r="L9" s="9" t="s">
        <v>63</v>
      </c>
      <c r="M9" s="13" t="s">
        <v>34</v>
      </c>
      <c r="N9" s="13" t="s">
        <v>34</v>
      </c>
      <c r="O9" s="9" t="s">
        <v>51</v>
      </c>
      <c r="P9" s="9" t="s">
        <v>36</v>
      </c>
      <c r="Q9" s="9" t="s">
        <v>37</v>
      </c>
      <c r="R9" s="9" t="s">
        <v>65</v>
      </c>
      <c r="S9" s="9" t="s">
        <v>49</v>
      </c>
      <c r="T9" s="9"/>
      <c r="U9" s="14">
        <f t="shared" ref="U9:U10" si="4">C9+1</f>
        <v>40712</v>
      </c>
    </row>
    <row r="10" spans="1:21" s="8" customFormat="1" x14ac:dyDescent="0.2">
      <c r="A10" s="8">
        <v>103</v>
      </c>
      <c r="B10" s="9">
        <v>643</v>
      </c>
      <c r="C10" s="10">
        <f>DATE(2012,12,31)-648</f>
        <v>40626</v>
      </c>
      <c r="D10" s="9" t="s">
        <v>40</v>
      </c>
      <c r="E10" s="9">
        <v>21</v>
      </c>
      <c r="F10" s="9">
        <v>2781.82</v>
      </c>
      <c r="G10" s="9">
        <v>7.0000000000000007E-2</v>
      </c>
      <c r="H10" s="9" t="s">
        <v>66</v>
      </c>
      <c r="I10" s="11">
        <v>-695.26</v>
      </c>
      <c r="J10" s="12">
        <v>138.13999999999999</v>
      </c>
      <c r="K10" s="12">
        <v>35</v>
      </c>
      <c r="L10" s="9" t="s">
        <v>67</v>
      </c>
      <c r="M10" s="13" t="s">
        <v>34</v>
      </c>
      <c r="N10" s="13" t="s">
        <v>34</v>
      </c>
      <c r="O10" s="9" t="s">
        <v>51</v>
      </c>
      <c r="P10" s="9" t="s">
        <v>36</v>
      </c>
      <c r="Q10" s="9" t="s">
        <v>37</v>
      </c>
      <c r="R10" s="9" t="s">
        <v>68</v>
      </c>
      <c r="S10" s="9" t="s">
        <v>39</v>
      </c>
      <c r="T10" s="9"/>
      <c r="U10" s="14">
        <f t="shared" si="4"/>
        <v>40627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baseColWidth="10" defaultRowHeight="12.75" x14ac:dyDescent="0.2"/>
  <cols>
    <col min="1" max="256" width="10.28515625" customWidth="1"/>
  </cols>
  <sheetData>
    <row r="1" spans="1:2" x14ac:dyDescent="0.2">
      <c r="A1" s="2" t="s">
        <v>12</v>
      </c>
      <c r="B1" s="2" t="s">
        <v>69</v>
      </c>
    </row>
    <row r="2" spans="1:2" x14ac:dyDescent="0.2">
      <c r="A2" s="2">
        <v>65</v>
      </c>
      <c r="B2" s="2" t="s">
        <v>70</v>
      </c>
    </row>
    <row r="3" spans="1:2" x14ac:dyDescent="0.2">
      <c r="A3" s="2">
        <v>69</v>
      </c>
      <c r="B3" s="2" t="s">
        <v>70</v>
      </c>
    </row>
    <row r="4" spans="1:2" x14ac:dyDescent="0.2">
      <c r="A4" s="2">
        <v>134</v>
      </c>
      <c r="B4" s="2" t="s">
        <v>70</v>
      </c>
    </row>
    <row r="5" spans="1:2" x14ac:dyDescent="0.2">
      <c r="A5" s="2">
        <v>135</v>
      </c>
      <c r="B5" s="2" t="s">
        <v>70</v>
      </c>
    </row>
    <row r="6" spans="1:2" x14ac:dyDescent="0.2">
      <c r="A6" s="2">
        <v>230</v>
      </c>
      <c r="B6" s="2" t="s">
        <v>70</v>
      </c>
    </row>
    <row r="7" spans="1:2" x14ac:dyDescent="0.2">
      <c r="A7" s="2">
        <v>324</v>
      </c>
      <c r="B7" s="2" t="s">
        <v>70</v>
      </c>
    </row>
    <row r="8" spans="1:2" x14ac:dyDescent="0.2">
      <c r="A8" s="2">
        <v>359</v>
      </c>
      <c r="B8" s="2" t="s">
        <v>70</v>
      </c>
    </row>
    <row r="9" spans="1:2" x14ac:dyDescent="0.2">
      <c r="A9" s="2">
        <v>612</v>
      </c>
      <c r="B9" s="2" t="s">
        <v>70</v>
      </c>
    </row>
    <row r="10" spans="1:2" x14ac:dyDescent="0.2">
      <c r="A10" s="2">
        <v>614</v>
      </c>
      <c r="B10" s="2" t="s">
        <v>70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Users</vt:lpstr>
      <vt:lpstr>Orders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reyes</dc:creator>
  <cp:lastModifiedBy>Usuario</cp:lastModifiedBy>
  <dcterms:created xsi:type="dcterms:W3CDTF">2022-09-21T16:48:48Z</dcterms:created>
  <dcterms:modified xsi:type="dcterms:W3CDTF">2022-09-21T16:48:48Z</dcterms:modified>
</cp:coreProperties>
</file>