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kites\design\DAISY STANDARDS\3-5kW Daisy EV\FTA FMEA\"/>
    </mc:Choice>
  </mc:AlternateContent>
  <bookViews>
    <workbookView xWindow="0" yWindow="0" windowWidth="23730" windowHeight="9075" firstSheet="2" activeTab="5"/>
  </bookViews>
  <sheets>
    <sheet name="possible errors reference sheet" sheetId="1" r:id="rId1"/>
    <sheet name="Severity scoring guide" sheetId="3" r:id="rId2"/>
    <sheet name="Occurance Scoring" sheetId="4" r:id="rId3"/>
    <sheet name="Detectability Scoring" sheetId="5" r:id="rId4"/>
    <sheet name="Fault Classes" sheetId="6" r:id="rId5"/>
    <sheet name="FMEA deployment" sheetId="2"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12" i="2" l="1"/>
  <c r="AC11" i="2"/>
  <c r="AJ11" i="2" s="1"/>
  <c r="AL12" i="2"/>
  <c r="AL18" i="2"/>
  <c r="AL19" i="2"/>
  <c r="AL25" i="2"/>
  <c r="AL27" i="2"/>
  <c r="AL48" i="2"/>
  <c r="AL56" i="2"/>
  <c r="AL57" i="2"/>
  <c r="AL66" i="2"/>
  <c r="AL67" i="2"/>
  <c r="AL75" i="2"/>
  <c r="AL96" i="2"/>
  <c r="AL97" i="2"/>
  <c r="AL99" i="2"/>
  <c r="AL107" i="2"/>
  <c r="AL115" i="2"/>
  <c r="AL116" i="2"/>
  <c r="AL121" i="2"/>
  <c r="AL123" i="2"/>
  <c r="AL124" i="2"/>
  <c r="AL11" i="2"/>
  <c r="AK12" i="2"/>
  <c r="AK17" i="2"/>
  <c r="AK19" i="2"/>
  <c r="AK20" i="2"/>
  <c r="AK28" i="2"/>
  <c r="AK29" i="2"/>
  <c r="AK66" i="2"/>
  <c r="AK73" i="2"/>
  <c r="AK74" i="2"/>
  <c r="AK76" i="2"/>
  <c r="AK84" i="2"/>
  <c r="AK89" i="2"/>
  <c r="AK90" i="2"/>
  <c r="AK100" i="2"/>
  <c r="AK108" i="2"/>
  <c r="AK114" i="2"/>
  <c r="AK116" i="2"/>
  <c r="AK122" i="2"/>
  <c r="AK124" i="2"/>
  <c r="AK130" i="2"/>
  <c r="AK11" i="2"/>
  <c r="AI12" i="2"/>
  <c r="AI20" i="2"/>
  <c r="AI29" i="2"/>
  <c r="AI38" i="2"/>
  <c r="AI50" i="2"/>
  <c r="AI58" i="2"/>
  <c r="AI59" i="2"/>
  <c r="AI66" i="2"/>
  <c r="AI67" i="2"/>
  <c r="AI99" i="2"/>
  <c r="AI100" i="2"/>
  <c r="AI117" i="2"/>
  <c r="AI118" i="2"/>
  <c r="AI125" i="2"/>
  <c r="AE12" i="2"/>
  <c r="AE13" i="2"/>
  <c r="AL13" i="2" s="1"/>
  <c r="AE14" i="2"/>
  <c r="AL14" i="2" s="1"/>
  <c r="AE15" i="2"/>
  <c r="AL15" i="2" s="1"/>
  <c r="AE16" i="2"/>
  <c r="AL16" i="2" s="1"/>
  <c r="AE17" i="2"/>
  <c r="AL17" i="2" s="1"/>
  <c r="AE18" i="2"/>
  <c r="AE19" i="2"/>
  <c r="AE20" i="2"/>
  <c r="AL20" i="2" s="1"/>
  <c r="AE21" i="2"/>
  <c r="AL21" i="2" s="1"/>
  <c r="AE22" i="2"/>
  <c r="AL22" i="2" s="1"/>
  <c r="AE23" i="2"/>
  <c r="AL23" i="2" s="1"/>
  <c r="AE24" i="2"/>
  <c r="AL24" i="2" s="1"/>
  <c r="AE25" i="2"/>
  <c r="AE27" i="2"/>
  <c r="AE28" i="2"/>
  <c r="AL28" i="2" s="1"/>
  <c r="AE29" i="2"/>
  <c r="AL29" i="2" s="1"/>
  <c r="AE30" i="2"/>
  <c r="AE31" i="2"/>
  <c r="AE32" i="2"/>
  <c r="AE33" i="2"/>
  <c r="AE34" i="2"/>
  <c r="AE35" i="2"/>
  <c r="AE36" i="2"/>
  <c r="AE37" i="2"/>
  <c r="AE38" i="2"/>
  <c r="AL38" i="2" s="1"/>
  <c r="AE39" i="2"/>
  <c r="AE40" i="2"/>
  <c r="AE41" i="2"/>
  <c r="AE42" i="2"/>
  <c r="AL42" i="2" s="1"/>
  <c r="AE43" i="2"/>
  <c r="AL43" i="2" s="1"/>
  <c r="AE44" i="2"/>
  <c r="AL44" i="2" s="1"/>
  <c r="AE45" i="2"/>
  <c r="AL45" i="2" s="1"/>
  <c r="AE46" i="2"/>
  <c r="AL46" i="2" s="1"/>
  <c r="AE47" i="2"/>
  <c r="AL47" i="2" s="1"/>
  <c r="AE48" i="2"/>
  <c r="AE49" i="2"/>
  <c r="AL49" i="2" s="1"/>
  <c r="AE50" i="2"/>
  <c r="AL50" i="2" s="1"/>
  <c r="AE51" i="2"/>
  <c r="AL51" i="2" s="1"/>
  <c r="AE52" i="2"/>
  <c r="AL52" i="2" s="1"/>
  <c r="AE53" i="2"/>
  <c r="AL53" i="2" s="1"/>
  <c r="AE54" i="2"/>
  <c r="AL54" i="2" s="1"/>
  <c r="AE55" i="2"/>
  <c r="AL55" i="2" s="1"/>
  <c r="AE56" i="2"/>
  <c r="AE57" i="2"/>
  <c r="AE58" i="2"/>
  <c r="AL58" i="2" s="1"/>
  <c r="AE59" i="2"/>
  <c r="AL59" i="2" s="1"/>
  <c r="AE60" i="2"/>
  <c r="AL60" i="2" s="1"/>
  <c r="AE61" i="2"/>
  <c r="AL61" i="2" s="1"/>
  <c r="AE62" i="2"/>
  <c r="AL62" i="2" s="1"/>
  <c r="AE63" i="2"/>
  <c r="AL63" i="2" s="1"/>
  <c r="AE64" i="2"/>
  <c r="AE65" i="2"/>
  <c r="AE66" i="2"/>
  <c r="AE67" i="2"/>
  <c r="AE68" i="2"/>
  <c r="AL68" i="2" s="1"/>
  <c r="AE69" i="2"/>
  <c r="AE70" i="2"/>
  <c r="AL70" i="2" s="1"/>
  <c r="AE71" i="2"/>
  <c r="AL71" i="2" s="1"/>
  <c r="AE72" i="2"/>
  <c r="AL72" i="2" s="1"/>
  <c r="AE73" i="2"/>
  <c r="AL73" i="2" s="1"/>
  <c r="AE74" i="2"/>
  <c r="AL74" i="2" s="1"/>
  <c r="AE75" i="2"/>
  <c r="AE76" i="2"/>
  <c r="AL76" i="2" s="1"/>
  <c r="AE77" i="2"/>
  <c r="AE78" i="2"/>
  <c r="AE79" i="2"/>
  <c r="AE80" i="2"/>
  <c r="AE81" i="2"/>
  <c r="AL81" i="2" s="1"/>
  <c r="AE82" i="2"/>
  <c r="AL82" i="2" s="1"/>
  <c r="AE83" i="2"/>
  <c r="AL83" i="2" s="1"/>
  <c r="AE84" i="2"/>
  <c r="AL84" i="2" s="1"/>
  <c r="AE85" i="2"/>
  <c r="AE86" i="2"/>
  <c r="AL86" i="2" s="1"/>
  <c r="AE87" i="2"/>
  <c r="AL87" i="2" s="1"/>
  <c r="AE88" i="2"/>
  <c r="AE89" i="2"/>
  <c r="AL89" i="2" s="1"/>
  <c r="AE90" i="2"/>
  <c r="AL90" i="2" s="1"/>
  <c r="AE91" i="2"/>
  <c r="AL91" i="2" s="1"/>
  <c r="AE92" i="2"/>
  <c r="AL92" i="2" s="1"/>
  <c r="AE93" i="2"/>
  <c r="AE94" i="2"/>
  <c r="AL94" i="2" s="1"/>
  <c r="AE95" i="2"/>
  <c r="AL95" i="2" s="1"/>
  <c r="AE96" i="2"/>
  <c r="AE97" i="2"/>
  <c r="AE98" i="2"/>
  <c r="AE99" i="2"/>
  <c r="AE100" i="2"/>
  <c r="AL100" i="2" s="1"/>
  <c r="AE101" i="2"/>
  <c r="AL101" i="2" s="1"/>
  <c r="AE102" i="2"/>
  <c r="AL102" i="2" s="1"/>
  <c r="AE103" i="2"/>
  <c r="AL103" i="2" s="1"/>
  <c r="AE104" i="2"/>
  <c r="AL104" i="2" s="1"/>
  <c r="AE105" i="2"/>
  <c r="AL105" i="2" s="1"/>
  <c r="AE106" i="2"/>
  <c r="AL106" i="2" s="1"/>
  <c r="AE107" i="2"/>
  <c r="AE108" i="2"/>
  <c r="AL108" i="2" s="1"/>
  <c r="AE109" i="2"/>
  <c r="AE110" i="2"/>
  <c r="AL110" i="2" s="1"/>
  <c r="AE111" i="2"/>
  <c r="AL111" i="2" s="1"/>
  <c r="AE112" i="2"/>
  <c r="AL112" i="2" s="1"/>
  <c r="AE113" i="2"/>
  <c r="AL113" i="2" s="1"/>
  <c r="AE114" i="2"/>
  <c r="AL114" i="2" s="1"/>
  <c r="AE115" i="2"/>
  <c r="AE116" i="2"/>
  <c r="AE117" i="2"/>
  <c r="AL117" i="2" s="1"/>
  <c r="AE118" i="2"/>
  <c r="AL118" i="2" s="1"/>
  <c r="AE119" i="2"/>
  <c r="AL119" i="2" s="1"/>
  <c r="AE120" i="2"/>
  <c r="AL120" i="2" s="1"/>
  <c r="AE121" i="2"/>
  <c r="AE122" i="2"/>
  <c r="AL122" i="2" s="1"/>
  <c r="AE123" i="2"/>
  <c r="AE124" i="2"/>
  <c r="AE125" i="2"/>
  <c r="AL125" i="2" s="1"/>
  <c r="AE126" i="2"/>
  <c r="AL126" i="2" s="1"/>
  <c r="AE127" i="2"/>
  <c r="AL127" i="2" s="1"/>
  <c r="AE128" i="2"/>
  <c r="AL128" i="2" s="1"/>
  <c r="AE129" i="2"/>
  <c r="AL129" i="2" s="1"/>
  <c r="AE130" i="2"/>
  <c r="AL130" i="2" s="1"/>
  <c r="AE11" i="2"/>
  <c r="AD12" i="2"/>
  <c r="AD13" i="2"/>
  <c r="AK13" i="2" s="1"/>
  <c r="AD14" i="2"/>
  <c r="AK14" i="2" s="1"/>
  <c r="AD15" i="2"/>
  <c r="AK15" i="2" s="1"/>
  <c r="AD16" i="2"/>
  <c r="AK16" i="2" s="1"/>
  <c r="AD17" i="2"/>
  <c r="AD18" i="2"/>
  <c r="AK18" i="2" s="1"/>
  <c r="AD19" i="2"/>
  <c r="AD20" i="2"/>
  <c r="AD21" i="2"/>
  <c r="AK21" i="2" s="1"/>
  <c r="AD22" i="2"/>
  <c r="AK22" i="2" s="1"/>
  <c r="AD23" i="2"/>
  <c r="AK23" i="2" s="1"/>
  <c r="AD24" i="2"/>
  <c r="AK24" i="2" s="1"/>
  <c r="AD25" i="2"/>
  <c r="AK25" i="2" s="1"/>
  <c r="AD27" i="2"/>
  <c r="AK27" i="2" s="1"/>
  <c r="AD28" i="2"/>
  <c r="AD29" i="2"/>
  <c r="AD30" i="2"/>
  <c r="AD31" i="2"/>
  <c r="AD32" i="2"/>
  <c r="AD33" i="2"/>
  <c r="AD34" i="2"/>
  <c r="AD35" i="2"/>
  <c r="AD36" i="2"/>
  <c r="AD37" i="2"/>
  <c r="AD38" i="2"/>
  <c r="AK38" i="2" s="1"/>
  <c r="AD39" i="2"/>
  <c r="AD40" i="2"/>
  <c r="AD41" i="2"/>
  <c r="AD42" i="2"/>
  <c r="AK42" i="2" s="1"/>
  <c r="AD43" i="2"/>
  <c r="AK43" i="2" s="1"/>
  <c r="AD44" i="2"/>
  <c r="AK44" i="2" s="1"/>
  <c r="AD45" i="2"/>
  <c r="AK45" i="2" s="1"/>
  <c r="AD46" i="2"/>
  <c r="AK46" i="2" s="1"/>
  <c r="AD47" i="2"/>
  <c r="AK47" i="2" s="1"/>
  <c r="AD48" i="2"/>
  <c r="AK48" i="2" s="1"/>
  <c r="AD49" i="2"/>
  <c r="AK49" i="2" s="1"/>
  <c r="AD50" i="2"/>
  <c r="AK50" i="2" s="1"/>
  <c r="AD51" i="2"/>
  <c r="AK51" i="2" s="1"/>
  <c r="AD52" i="2"/>
  <c r="AK52" i="2" s="1"/>
  <c r="AD53" i="2"/>
  <c r="AK53" i="2" s="1"/>
  <c r="AD54" i="2"/>
  <c r="AK54" i="2" s="1"/>
  <c r="AD55" i="2"/>
  <c r="AK55" i="2" s="1"/>
  <c r="AD56" i="2"/>
  <c r="AK56" i="2" s="1"/>
  <c r="AD57" i="2"/>
  <c r="AK57" i="2" s="1"/>
  <c r="AD58" i="2"/>
  <c r="AK58" i="2" s="1"/>
  <c r="AD59" i="2"/>
  <c r="AK59" i="2" s="1"/>
  <c r="AD60" i="2"/>
  <c r="AK60" i="2" s="1"/>
  <c r="AD61" i="2"/>
  <c r="AK61" i="2" s="1"/>
  <c r="AD62" i="2"/>
  <c r="AK62" i="2" s="1"/>
  <c r="AD63" i="2"/>
  <c r="AK63" i="2" s="1"/>
  <c r="AD64" i="2"/>
  <c r="AD65" i="2"/>
  <c r="AD66" i="2"/>
  <c r="AD67" i="2"/>
  <c r="AK67" i="2" s="1"/>
  <c r="AD68" i="2"/>
  <c r="AK68" i="2" s="1"/>
  <c r="AD69" i="2"/>
  <c r="AD70" i="2"/>
  <c r="AK70" i="2" s="1"/>
  <c r="AD71" i="2"/>
  <c r="AK71" i="2" s="1"/>
  <c r="AD72" i="2"/>
  <c r="AK72" i="2" s="1"/>
  <c r="AD73" i="2"/>
  <c r="AD74" i="2"/>
  <c r="AD75" i="2"/>
  <c r="AK75" i="2" s="1"/>
  <c r="AD76" i="2"/>
  <c r="AD77" i="2"/>
  <c r="AD78" i="2"/>
  <c r="AD79" i="2"/>
  <c r="AD80" i="2"/>
  <c r="AD81" i="2"/>
  <c r="AK81" i="2" s="1"/>
  <c r="AD82" i="2"/>
  <c r="AK82" i="2" s="1"/>
  <c r="AD83" i="2"/>
  <c r="AK83" i="2" s="1"/>
  <c r="AD84" i="2"/>
  <c r="AD85" i="2"/>
  <c r="AD86" i="2"/>
  <c r="AK86" i="2" s="1"/>
  <c r="AD87" i="2"/>
  <c r="AK87" i="2" s="1"/>
  <c r="AD88" i="2"/>
  <c r="AD89" i="2"/>
  <c r="AD90" i="2"/>
  <c r="AD91" i="2"/>
  <c r="AK91" i="2" s="1"/>
  <c r="AD92" i="2"/>
  <c r="AK92" i="2" s="1"/>
  <c r="AD93" i="2"/>
  <c r="AD94" i="2"/>
  <c r="AK94" i="2" s="1"/>
  <c r="AD95" i="2"/>
  <c r="AK95" i="2" s="1"/>
  <c r="AD96" i="2"/>
  <c r="AK96" i="2" s="1"/>
  <c r="AD97" i="2"/>
  <c r="AK97" i="2" s="1"/>
  <c r="AD98" i="2"/>
  <c r="AD99" i="2"/>
  <c r="AK99" i="2" s="1"/>
  <c r="AD100" i="2"/>
  <c r="AD101" i="2"/>
  <c r="AK101" i="2" s="1"/>
  <c r="AD102" i="2"/>
  <c r="AK102" i="2" s="1"/>
  <c r="AD103" i="2"/>
  <c r="AK103" i="2" s="1"/>
  <c r="AD104" i="2"/>
  <c r="AK104" i="2" s="1"/>
  <c r="AD105" i="2"/>
  <c r="AK105" i="2" s="1"/>
  <c r="AD106" i="2"/>
  <c r="AK106" i="2" s="1"/>
  <c r="AD107" i="2"/>
  <c r="AK107" i="2" s="1"/>
  <c r="AD108" i="2"/>
  <c r="AD109" i="2"/>
  <c r="AD110" i="2"/>
  <c r="AK110" i="2" s="1"/>
  <c r="AD111" i="2"/>
  <c r="AK111" i="2" s="1"/>
  <c r="AD112" i="2"/>
  <c r="AK112" i="2" s="1"/>
  <c r="AD113" i="2"/>
  <c r="AK113" i="2" s="1"/>
  <c r="AD114" i="2"/>
  <c r="AD115" i="2"/>
  <c r="AK115" i="2" s="1"/>
  <c r="AD116" i="2"/>
  <c r="AD117" i="2"/>
  <c r="AK117" i="2" s="1"/>
  <c r="AD118" i="2"/>
  <c r="AK118" i="2" s="1"/>
  <c r="AD119" i="2"/>
  <c r="AK119" i="2" s="1"/>
  <c r="AD120" i="2"/>
  <c r="AK120" i="2" s="1"/>
  <c r="AD121" i="2"/>
  <c r="AK121" i="2" s="1"/>
  <c r="AD122" i="2"/>
  <c r="AD123" i="2"/>
  <c r="AK123" i="2" s="1"/>
  <c r="AD124" i="2"/>
  <c r="AD125" i="2"/>
  <c r="AK125" i="2" s="1"/>
  <c r="AD126" i="2"/>
  <c r="AK126" i="2" s="1"/>
  <c r="AD127" i="2"/>
  <c r="AK127" i="2" s="1"/>
  <c r="AD128" i="2"/>
  <c r="AK128" i="2" s="1"/>
  <c r="AD129" i="2"/>
  <c r="AK129" i="2" s="1"/>
  <c r="AD130" i="2"/>
  <c r="AD11" i="2"/>
  <c r="AB12" i="2"/>
  <c r="AB13" i="2"/>
  <c r="AI13" i="2" s="1"/>
  <c r="AB14" i="2"/>
  <c r="AI14" i="2" s="1"/>
  <c r="AB15" i="2"/>
  <c r="AI15" i="2" s="1"/>
  <c r="AB16" i="2"/>
  <c r="AI16" i="2" s="1"/>
  <c r="AB17" i="2"/>
  <c r="AI17" i="2" s="1"/>
  <c r="AB18" i="2"/>
  <c r="AI18" i="2" s="1"/>
  <c r="AB19" i="2"/>
  <c r="AI19" i="2" s="1"/>
  <c r="AB20" i="2"/>
  <c r="AB21" i="2"/>
  <c r="AI21" i="2" s="1"/>
  <c r="AB22" i="2"/>
  <c r="AI22" i="2" s="1"/>
  <c r="AB23" i="2"/>
  <c r="AI23" i="2" s="1"/>
  <c r="AB24" i="2"/>
  <c r="AI24" i="2" s="1"/>
  <c r="AB25" i="2"/>
  <c r="AI25" i="2" s="1"/>
  <c r="AB27" i="2"/>
  <c r="AI27" i="2" s="1"/>
  <c r="AB28" i="2"/>
  <c r="AI28" i="2" s="1"/>
  <c r="AB29" i="2"/>
  <c r="AB30" i="2"/>
  <c r="AB31" i="2"/>
  <c r="AB32" i="2"/>
  <c r="AB33" i="2"/>
  <c r="AB34" i="2"/>
  <c r="AB35" i="2"/>
  <c r="AB36" i="2"/>
  <c r="AB37" i="2"/>
  <c r="AB38" i="2"/>
  <c r="AB39" i="2"/>
  <c r="AB40" i="2"/>
  <c r="AB41" i="2"/>
  <c r="AB42" i="2"/>
  <c r="AI42" i="2" s="1"/>
  <c r="AB43" i="2"/>
  <c r="AI43" i="2" s="1"/>
  <c r="AB44" i="2"/>
  <c r="AI44" i="2" s="1"/>
  <c r="AB45" i="2"/>
  <c r="AI45" i="2" s="1"/>
  <c r="AB46" i="2"/>
  <c r="AI46" i="2" s="1"/>
  <c r="AB47" i="2"/>
  <c r="AI47" i="2" s="1"/>
  <c r="AB48" i="2"/>
  <c r="AI48" i="2" s="1"/>
  <c r="AB49" i="2"/>
  <c r="AI49" i="2" s="1"/>
  <c r="AB50" i="2"/>
  <c r="AB51" i="2"/>
  <c r="AI51" i="2" s="1"/>
  <c r="AB52" i="2"/>
  <c r="AI52" i="2" s="1"/>
  <c r="AB53" i="2"/>
  <c r="AI53" i="2" s="1"/>
  <c r="AB54" i="2"/>
  <c r="AI54" i="2" s="1"/>
  <c r="AB55" i="2"/>
  <c r="AI55" i="2" s="1"/>
  <c r="AB56" i="2"/>
  <c r="AI56" i="2" s="1"/>
  <c r="AB57" i="2"/>
  <c r="AI57" i="2" s="1"/>
  <c r="AB58" i="2"/>
  <c r="AB59" i="2"/>
  <c r="AB60" i="2"/>
  <c r="AI60" i="2" s="1"/>
  <c r="AB61" i="2"/>
  <c r="AI61" i="2" s="1"/>
  <c r="AB62" i="2"/>
  <c r="AI62" i="2" s="1"/>
  <c r="AB63" i="2"/>
  <c r="AI63" i="2" s="1"/>
  <c r="AB64" i="2"/>
  <c r="AB65" i="2"/>
  <c r="AB66" i="2"/>
  <c r="AB67" i="2"/>
  <c r="AB68" i="2"/>
  <c r="AI68" i="2" s="1"/>
  <c r="AB69" i="2"/>
  <c r="AB70" i="2"/>
  <c r="AI70" i="2" s="1"/>
  <c r="AB71" i="2"/>
  <c r="AI71" i="2" s="1"/>
  <c r="AB72" i="2"/>
  <c r="AI72" i="2" s="1"/>
  <c r="AB73" i="2"/>
  <c r="AI73" i="2" s="1"/>
  <c r="AB74" i="2"/>
  <c r="AI74" i="2" s="1"/>
  <c r="AB75" i="2"/>
  <c r="AI75" i="2" s="1"/>
  <c r="AB76" i="2"/>
  <c r="AI76" i="2" s="1"/>
  <c r="AB77" i="2"/>
  <c r="AB78" i="2"/>
  <c r="AB79" i="2"/>
  <c r="AB80" i="2"/>
  <c r="AB81" i="2"/>
  <c r="AI81" i="2" s="1"/>
  <c r="AB82" i="2"/>
  <c r="AI82" i="2" s="1"/>
  <c r="AB83" i="2"/>
  <c r="AI83" i="2" s="1"/>
  <c r="AB84" i="2"/>
  <c r="AI84" i="2" s="1"/>
  <c r="AB85" i="2"/>
  <c r="AB86" i="2"/>
  <c r="AI86" i="2" s="1"/>
  <c r="AB87" i="2"/>
  <c r="AI87" i="2" s="1"/>
  <c r="AB88" i="2"/>
  <c r="AB89" i="2"/>
  <c r="AI89" i="2" s="1"/>
  <c r="AB90" i="2"/>
  <c r="AI90" i="2" s="1"/>
  <c r="AB91" i="2"/>
  <c r="AI91" i="2" s="1"/>
  <c r="AB92" i="2"/>
  <c r="AI92" i="2" s="1"/>
  <c r="AB93" i="2"/>
  <c r="AB94" i="2"/>
  <c r="AI94" i="2" s="1"/>
  <c r="AB95" i="2"/>
  <c r="AI95" i="2" s="1"/>
  <c r="AB96" i="2"/>
  <c r="AI96" i="2" s="1"/>
  <c r="AB97" i="2"/>
  <c r="AI97" i="2" s="1"/>
  <c r="AB98" i="2"/>
  <c r="AB99" i="2"/>
  <c r="AB100" i="2"/>
  <c r="AB101" i="2"/>
  <c r="AI101" i="2" s="1"/>
  <c r="AB102" i="2"/>
  <c r="AI102" i="2" s="1"/>
  <c r="AB103" i="2"/>
  <c r="AI103" i="2" s="1"/>
  <c r="AB104" i="2"/>
  <c r="AI104" i="2" s="1"/>
  <c r="AB105" i="2"/>
  <c r="AI105" i="2" s="1"/>
  <c r="AB106" i="2"/>
  <c r="AI106" i="2" s="1"/>
  <c r="AB107" i="2"/>
  <c r="AI107" i="2" s="1"/>
  <c r="AB108" i="2"/>
  <c r="AI108" i="2" s="1"/>
  <c r="AB109" i="2"/>
  <c r="AB110" i="2"/>
  <c r="AI110" i="2" s="1"/>
  <c r="AB111" i="2"/>
  <c r="AI111" i="2" s="1"/>
  <c r="AB112" i="2"/>
  <c r="AI112" i="2" s="1"/>
  <c r="AB113" i="2"/>
  <c r="AI113" i="2" s="1"/>
  <c r="AB114" i="2"/>
  <c r="AI114" i="2" s="1"/>
  <c r="AB115" i="2"/>
  <c r="AI115" i="2" s="1"/>
  <c r="AB116" i="2"/>
  <c r="AI116" i="2" s="1"/>
  <c r="AB117" i="2"/>
  <c r="AB118" i="2"/>
  <c r="AB119" i="2"/>
  <c r="AI119" i="2" s="1"/>
  <c r="AB120" i="2"/>
  <c r="AI120" i="2" s="1"/>
  <c r="AB121" i="2"/>
  <c r="AI121" i="2" s="1"/>
  <c r="AB122" i="2"/>
  <c r="AI122" i="2" s="1"/>
  <c r="AB123" i="2"/>
  <c r="AI123" i="2" s="1"/>
  <c r="AB124" i="2"/>
  <c r="AI124" i="2" s="1"/>
  <c r="AB125" i="2"/>
  <c r="AB126" i="2"/>
  <c r="AI126" i="2" s="1"/>
  <c r="AB127" i="2"/>
  <c r="AI127" i="2" s="1"/>
  <c r="AB128" i="2"/>
  <c r="AI128" i="2" s="1"/>
  <c r="AB129" i="2"/>
  <c r="AI129" i="2" s="1"/>
  <c r="AB130" i="2"/>
  <c r="AI130" i="2" s="1"/>
  <c r="AB11" i="2"/>
  <c r="AI11" i="2" s="1"/>
  <c r="AC20" i="2"/>
  <c r="AJ20" i="2" s="1"/>
  <c r="AC21" i="2"/>
  <c r="AJ21" i="2" s="1"/>
  <c r="AC22" i="2"/>
  <c r="AJ22" i="2" s="1"/>
  <c r="AC23" i="2"/>
  <c r="AJ23" i="2" s="1"/>
  <c r="AC24" i="2"/>
  <c r="AJ24" i="2" s="1"/>
  <c r="AC25" i="2"/>
  <c r="AJ25" i="2" s="1"/>
  <c r="AC27" i="2"/>
  <c r="AJ27" i="2" s="1"/>
  <c r="AC28" i="2"/>
  <c r="AJ28" i="2" s="1"/>
  <c r="AC29" i="2"/>
  <c r="AJ29" i="2" s="1"/>
  <c r="AC30" i="2"/>
  <c r="AC31" i="2"/>
  <c r="AC32" i="2"/>
  <c r="AC33" i="2"/>
  <c r="AC34" i="2"/>
  <c r="AC35" i="2"/>
  <c r="AC36" i="2"/>
  <c r="AC37" i="2"/>
  <c r="AC38" i="2"/>
  <c r="AJ38" i="2" s="1"/>
  <c r="AC39" i="2"/>
  <c r="AC40" i="2"/>
  <c r="AC41" i="2"/>
  <c r="AC42" i="2"/>
  <c r="AJ42" i="2" s="1"/>
  <c r="AC43" i="2"/>
  <c r="AJ43" i="2" s="1"/>
  <c r="AC44" i="2"/>
  <c r="AJ44" i="2" s="1"/>
  <c r="AC45" i="2"/>
  <c r="AJ45" i="2" s="1"/>
  <c r="AC46" i="2"/>
  <c r="AJ46" i="2" s="1"/>
  <c r="AC47" i="2"/>
  <c r="AJ47" i="2" s="1"/>
  <c r="AC48" i="2"/>
  <c r="AJ48" i="2" s="1"/>
  <c r="AC49" i="2"/>
  <c r="AJ49" i="2" s="1"/>
  <c r="AC50" i="2"/>
  <c r="AJ50" i="2" s="1"/>
  <c r="AC51" i="2"/>
  <c r="AJ51" i="2" s="1"/>
  <c r="AC52" i="2"/>
  <c r="AJ52" i="2" s="1"/>
  <c r="AC53" i="2"/>
  <c r="AJ53" i="2" s="1"/>
  <c r="AC54" i="2"/>
  <c r="AJ54" i="2" s="1"/>
  <c r="AC55" i="2"/>
  <c r="AJ55" i="2" s="1"/>
  <c r="AC56" i="2"/>
  <c r="AJ56" i="2" s="1"/>
  <c r="AC57" i="2"/>
  <c r="AJ57" i="2" s="1"/>
  <c r="AC58" i="2"/>
  <c r="AJ58" i="2" s="1"/>
  <c r="AC59" i="2"/>
  <c r="AJ59" i="2" s="1"/>
  <c r="AC60" i="2"/>
  <c r="AJ60" i="2" s="1"/>
  <c r="AC61" i="2"/>
  <c r="AJ61" i="2" s="1"/>
  <c r="AC62" i="2"/>
  <c r="AJ62" i="2" s="1"/>
  <c r="AC63" i="2"/>
  <c r="AJ63" i="2" s="1"/>
  <c r="AC64" i="2"/>
  <c r="AC65" i="2"/>
  <c r="AC66" i="2"/>
  <c r="AJ66" i="2" s="1"/>
  <c r="AC67" i="2"/>
  <c r="AJ67" i="2" s="1"/>
  <c r="AC68" i="2"/>
  <c r="AJ68" i="2" s="1"/>
  <c r="AC69" i="2"/>
  <c r="AC70" i="2"/>
  <c r="AJ70" i="2" s="1"/>
  <c r="AC71" i="2"/>
  <c r="AJ71" i="2" s="1"/>
  <c r="AC72" i="2"/>
  <c r="AJ72" i="2" s="1"/>
  <c r="AC73" i="2"/>
  <c r="AJ73" i="2" s="1"/>
  <c r="AC74" i="2"/>
  <c r="AJ74" i="2" s="1"/>
  <c r="AC75" i="2"/>
  <c r="AJ75" i="2" s="1"/>
  <c r="AC76" i="2"/>
  <c r="AJ76" i="2" s="1"/>
  <c r="AC77" i="2"/>
  <c r="AC78" i="2"/>
  <c r="AC79" i="2"/>
  <c r="AC80" i="2"/>
  <c r="AC81" i="2"/>
  <c r="AJ81" i="2" s="1"/>
  <c r="AC82" i="2"/>
  <c r="AJ82" i="2" s="1"/>
  <c r="AC83" i="2"/>
  <c r="AJ83" i="2" s="1"/>
  <c r="AC84" i="2"/>
  <c r="AJ84" i="2" s="1"/>
  <c r="AC85" i="2"/>
  <c r="AC86" i="2"/>
  <c r="AJ86" i="2" s="1"/>
  <c r="AC87" i="2"/>
  <c r="AJ87" i="2" s="1"/>
  <c r="AC88" i="2"/>
  <c r="AC89" i="2"/>
  <c r="AJ89" i="2" s="1"/>
  <c r="AC90" i="2"/>
  <c r="AJ90" i="2" s="1"/>
  <c r="AC91" i="2"/>
  <c r="AJ91" i="2" s="1"/>
  <c r="AC92" i="2"/>
  <c r="AJ92" i="2" s="1"/>
  <c r="AC93" i="2"/>
  <c r="AC94" i="2"/>
  <c r="AJ94" i="2" s="1"/>
  <c r="AC95" i="2"/>
  <c r="AJ95" i="2" s="1"/>
  <c r="AC96" i="2"/>
  <c r="AJ96" i="2" s="1"/>
  <c r="AC97" i="2"/>
  <c r="AJ97" i="2" s="1"/>
  <c r="AC98" i="2"/>
  <c r="AC99" i="2"/>
  <c r="AJ99" i="2" s="1"/>
  <c r="AC100" i="2"/>
  <c r="AJ100" i="2" s="1"/>
  <c r="AC101" i="2"/>
  <c r="AJ101" i="2" s="1"/>
  <c r="AC102" i="2"/>
  <c r="AJ102" i="2" s="1"/>
  <c r="AC103" i="2"/>
  <c r="AJ103" i="2" s="1"/>
  <c r="AC104" i="2"/>
  <c r="AJ104" i="2" s="1"/>
  <c r="AC105" i="2"/>
  <c r="AJ105" i="2" s="1"/>
  <c r="AC106" i="2"/>
  <c r="AJ106" i="2" s="1"/>
  <c r="AC107" i="2"/>
  <c r="AJ107" i="2" s="1"/>
  <c r="AC108" i="2"/>
  <c r="AJ108" i="2" s="1"/>
  <c r="AC109" i="2"/>
  <c r="AC110" i="2"/>
  <c r="AJ110" i="2" s="1"/>
  <c r="AC111" i="2"/>
  <c r="AJ111" i="2" s="1"/>
  <c r="AC112" i="2"/>
  <c r="AJ112" i="2" s="1"/>
  <c r="AC113" i="2"/>
  <c r="AJ113" i="2" s="1"/>
  <c r="AC114" i="2"/>
  <c r="AJ114" i="2" s="1"/>
  <c r="AC115" i="2"/>
  <c r="AJ115" i="2" s="1"/>
  <c r="AC116" i="2"/>
  <c r="AJ116" i="2" s="1"/>
  <c r="AC117" i="2"/>
  <c r="AJ117" i="2" s="1"/>
  <c r="AC118" i="2"/>
  <c r="AJ118" i="2" s="1"/>
  <c r="AC119" i="2"/>
  <c r="AJ119" i="2" s="1"/>
  <c r="AC120" i="2"/>
  <c r="AJ120" i="2" s="1"/>
  <c r="AC121" i="2"/>
  <c r="AJ121" i="2" s="1"/>
  <c r="AC122" i="2"/>
  <c r="AJ122" i="2" s="1"/>
  <c r="AC123" i="2"/>
  <c r="AJ123" i="2" s="1"/>
  <c r="AC124" i="2"/>
  <c r="AJ124" i="2" s="1"/>
  <c r="AC125" i="2"/>
  <c r="AJ125" i="2" s="1"/>
  <c r="AC126" i="2"/>
  <c r="AJ126" i="2" s="1"/>
  <c r="AC127" i="2"/>
  <c r="AJ127" i="2" s="1"/>
  <c r="AC128" i="2"/>
  <c r="AJ128" i="2" s="1"/>
  <c r="AC129" i="2"/>
  <c r="AJ129" i="2" s="1"/>
  <c r="AC130" i="2"/>
  <c r="AJ130" i="2" s="1"/>
  <c r="AC12" i="2"/>
  <c r="AJ12" i="2" s="1"/>
  <c r="AC13" i="2"/>
  <c r="AJ13" i="2" s="1"/>
  <c r="AC14" i="2"/>
  <c r="AJ14" i="2" s="1"/>
  <c r="AC15" i="2"/>
  <c r="AJ15" i="2" s="1"/>
  <c r="AC16" i="2"/>
  <c r="AJ16" i="2" s="1"/>
  <c r="AC17" i="2"/>
  <c r="AJ17" i="2" s="1"/>
  <c r="AC18" i="2"/>
  <c r="AJ18" i="2" s="1"/>
  <c r="AC19" i="2"/>
  <c r="AJ19" i="2" s="1"/>
  <c r="AG13" i="2"/>
  <c r="AG14" i="2"/>
  <c r="AG15" i="2"/>
  <c r="AG16" i="2"/>
  <c r="AG17" i="2"/>
  <c r="AG18" i="2"/>
  <c r="AG19" i="2"/>
  <c r="AG20" i="2"/>
  <c r="AG21" i="2"/>
  <c r="AG22" i="2"/>
  <c r="AG23" i="2"/>
  <c r="AG24" i="2"/>
  <c r="AG25" i="2"/>
  <c r="AG27" i="2"/>
  <c r="AG28" i="2"/>
  <c r="AG29" i="2"/>
  <c r="AG30" i="2"/>
  <c r="AG31" i="2"/>
  <c r="AG32" i="2"/>
  <c r="AG33" i="2"/>
  <c r="AG34" i="2"/>
  <c r="AG35" i="2"/>
  <c r="AG36" i="2"/>
  <c r="AG37" i="2"/>
  <c r="AG38" i="2"/>
  <c r="AG39" i="2"/>
  <c r="AG40"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70" i="2"/>
  <c r="AG71" i="2"/>
  <c r="AG72" i="2"/>
  <c r="AG73" i="2"/>
  <c r="AG74" i="2"/>
  <c r="AG75" i="2"/>
  <c r="AG76" i="2"/>
  <c r="AG77" i="2"/>
  <c r="AG78" i="2"/>
  <c r="AG81" i="2"/>
  <c r="AG82" i="2"/>
  <c r="AG83" i="2"/>
  <c r="AG84"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1" i="2"/>
  <c r="T11" i="2"/>
  <c r="T17" i="2"/>
  <c r="AG131" i="2" l="1"/>
  <c r="AI131" i="2"/>
  <c r="AJ131" i="2"/>
  <c r="AK131" i="2"/>
  <c r="AH11" i="2"/>
  <c r="AH17" i="2"/>
  <c r="AL131" i="2"/>
  <c r="R12" i="2"/>
  <c r="X12" i="2" s="1"/>
  <c r="R13" i="2"/>
  <c r="X13" i="2" s="1"/>
  <c r="R14" i="2"/>
  <c r="X14" i="2" s="1"/>
  <c r="R15" i="2"/>
  <c r="X15" i="2" s="1"/>
  <c r="R16" i="2"/>
  <c r="X16" i="2" s="1"/>
  <c r="R17" i="2"/>
  <c r="X17" i="2" s="1"/>
  <c r="R20" i="2"/>
  <c r="X20" i="2" s="1"/>
  <c r="R21" i="2"/>
  <c r="X21" i="2" s="1"/>
  <c r="R22" i="2"/>
  <c r="X22" i="2" s="1"/>
  <c r="R23" i="2"/>
  <c r="X23" i="2" s="1"/>
  <c r="R24" i="2"/>
  <c r="X24" i="2" s="1"/>
  <c r="R25" i="2"/>
  <c r="X25" i="2" s="1"/>
  <c r="R27" i="2"/>
  <c r="X27" i="2" s="1"/>
  <c r="R28" i="2"/>
  <c r="X28" i="2" s="1"/>
  <c r="R29" i="2"/>
  <c r="X29" i="2" s="1"/>
  <c r="R30" i="2"/>
  <c r="X30" i="2" s="1"/>
  <c r="R31" i="2"/>
  <c r="X31" i="2" s="1"/>
  <c r="R32" i="2"/>
  <c r="X32" i="2" s="1"/>
  <c r="R18" i="2"/>
  <c r="X18" i="2" s="1"/>
  <c r="R19" i="2"/>
  <c r="X19" i="2" s="1"/>
  <c r="R33" i="2"/>
  <c r="X33" i="2" s="1"/>
  <c r="R34" i="2"/>
  <c r="X34" i="2" s="1"/>
  <c r="R35" i="2"/>
  <c r="X35" i="2" s="1"/>
  <c r="R36" i="2"/>
  <c r="X36" i="2" s="1"/>
  <c r="R37" i="2"/>
  <c r="X37" i="2" s="1"/>
  <c r="R38" i="2"/>
  <c r="X38" i="2" s="1"/>
  <c r="R39" i="2"/>
  <c r="X39" i="2" s="1"/>
  <c r="R40" i="2"/>
  <c r="X40" i="2" s="1"/>
  <c r="R42" i="2"/>
  <c r="X42" i="2" s="1"/>
  <c r="R43" i="2"/>
  <c r="X43" i="2" s="1"/>
  <c r="R44" i="2"/>
  <c r="X44" i="2" s="1"/>
  <c r="R45" i="2"/>
  <c r="X45" i="2" s="1"/>
  <c r="R46" i="2"/>
  <c r="X46" i="2" s="1"/>
  <c r="R47" i="2"/>
  <c r="X47" i="2" s="1"/>
  <c r="R48" i="2"/>
  <c r="X48" i="2" s="1"/>
  <c r="R49" i="2"/>
  <c r="X49" i="2" s="1"/>
  <c r="R50" i="2"/>
  <c r="X50" i="2" s="1"/>
  <c r="R51" i="2"/>
  <c r="X51" i="2" s="1"/>
  <c r="R52" i="2"/>
  <c r="X52" i="2" s="1"/>
  <c r="R53" i="2"/>
  <c r="X53" i="2" s="1"/>
  <c r="R54" i="2"/>
  <c r="X54" i="2" s="1"/>
  <c r="R55" i="2"/>
  <c r="X55" i="2" s="1"/>
  <c r="R56" i="2"/>
  <c r="X56" i="2" s="1"/>
  <c r="R57" i="2"/>
  <c r="X57" i="2" s="1"/>
  <c r="R58" i="2"/>
  <c r="X58" i="2" s="1"/>
  <c r="R59" i="2"/>
  <c r="X59" i="2" s="1"/>
  <c r="R60" i="2"/>
  <c r="X60" i="2" s="1"/>
  <c r="R61" i="2"/>
  <c r="X61" i="2" s="1"/>
  <c r="R62" i="2"/>
  <c r="X62" i="2" s="1"/>
  <c r="R63" i="2"/>
  <c r="X63" i="2" s="1"/>
  <c r="R64" i="2"/>
  <c r="X64" i="2" s="1"/>
  <c r="R65" i="2"/>
  <c r="X65" i="2" s="1"/>
  <c r="R66" i="2"/>
  <c r="X66" i="2" s="1"/>
  <c r="R67" i="2"/>
  <c r="X67" i="2" s="1"/>
  <c r="R68" i="2"/>
  <c r="X68" i="2" s="1"/>
  <c r="R70" i="2"/>
  <c r="X70" i="2" s="1"/>
  <c r="R71" i="2"/>
  <c r="X71" i="2" s="1"/>
  <c r="R72" i="2"/>
  <c r="X72" i="2" s="1"/>
  <c r="R73" i="2"/>
  <c r="X73" i="2" s="1"/>
  <c r="R74" i="2"/>
  <c r="X74" i="2" s="1"/>
  <c r="R75" i="2"/>
  <c r="X75" i="2" s="1"/>
  <c r="R76" i="2"/>
  <c r="X76" i="2" s="1"/>
  <c r="R77" i="2"/>
  <c r="X77" i="2" s="1"/>
  <c r="R78" i="2"/>
  <c r="X78" i="2" s="1"/>
  <c r="R81" i="2"/>
  <c r="X81" i="2" s="1"/>
  <c r="R82" i="2"/>
  <c r="X82" i="2" s="1"/>
  <c r="R83" i="2"/>
  <c r="X83" i="2" s="1"/>
  <c r="R84" i="2"/>
  <c r="X84" i="2" s="1"/>
  <c r="R86" i="2"/>
  <c r="X86" i="2" s="1"/>
  <c r="R87" i="2"/>
  <c r="X87" i="2" s="1"/>
  <c r="R88" i="2"/>
  <c r="X88" i="2" s="1"/>
  <c r="R89" i="2"/>
  <c r="X89" i="2" s="1"/>
  <c r="R90" i="2"/>
  <c r="X90" i="2" s="1"/>
  <c r="R91" i="2"/>
  <c r="X91" i="2" s="1"/>
  <c r="R92" i="2"/>
  <c r="X92" i="2" s="1"/>
  <c r="R93" i="2"/>
  <c r="X93" i="2" s="1"/>
  <c r="R94" i="2"/>
  <c r="X94" i="2" s="1"/>
  <c r="R95" i="2"/>
  <c r="X95" i="2" s="1"/>
  <c r="R96" i="2"/>
  <c r="X96" i="2" s="1"/>
  <c r="R97" i="2"/>
  <c r="X97" i="2" s="1"/>
  <c r="R98" i="2"/>
  <c r="X98" i="2" s="1"/>
  <c r="R99" i="2"/>
  <c r="X99" i="2" s="1"/>
  <c r="R100" i="2"/>
  <c r="X100" i="2" s="1"/>
  <c r="R101" i="2"/>
  <c r="X101" i="2" s="1"/>
  <c r="R102" i="2"/>
  <c r="X102" i="2" s="1"/>
  <c r="R103" i="2"/>
  <c r="X103" i="2" s="1"/>
  <c r="R104" i="2"/>
  <c r="X104" i="2" s="1"/>
  <c r="R105" i="2"/>
  <c r="X105" i="2" s="1"/>
  <c r="R106" i="2"/>
  <c r="X106" i="2" s="1"/>
  <c r="R107" i="2"/>
  <c r="X107" i="2" s="1"/>
  <c r="R108" i="2"/>
  <c r="X108" i="2" s="1"/>
  <c r="R109" i="2"/>
  <c r="X109" i="2" s="1"/>
  <c r="R110" i="2"/>
  <c r="X110" i="2" s="1"/>
  <c r="R111" i="2"/>
  <c r="X111" i="2" s="1"/>
  <c r="R112" i="2"/>
  <c r="X112" i="2" s="1"/>
  <c r="R113" i="2"/>
  <c r="X113" i="2" s="1"/>
  <c r="R114" i="2"/>
  <c r="X114" i="2" s="1"/>
  <c r="R115" i="2"/>
  <c r="X115" i="2" s="1"/>
  <c r="R116" i="2"/>
  <c r="X116" i="2" s="1"/>
  <c r="R117" i="2"/>
  <c r="X117" i="2" s="1"/>
  <c r="R118" i="2"/>
  <c r="X118" i="2" s="1"/>
  <c r="R119" i="2"/>
  <c r="X119" i="2" s="1"/>
  <c r="R120" i="2"/>
  <c r="X120" i="2" s="1"/>
  <c r="R121" i="2"/>
  <c r="X121" i="2" s="1"/>
  <c r="R122" i="2"/>
  <c r="X122" i="2" s="1"/>
  <c r="R123" i="2"/>
  <c r="X123" i="2" s="1"/>
  <c r="R124" i="2"/>
  <c r="X124" i="2" s="1"/>
  <c r="R125" i="2"/>
  <c r="X125" i="2" s="1"/>
  <c r="R126" i="2"/>
  <c r="X126" i="2" s="1"/>
  <c r="R127" i="2"/>
  <c r="X127" i="2" s="1"/>
  <c r="R128" i="2"/>
  <c r="X128" i="2" s="1"/>
  <c r="R129" i="2"/>
  <c r="X129" i="2" s="1"/>
  <c r="R130" i="2"/>
  <c r="X130" i="2" s="1"/>
  <c r="R11" i="2"/>
  <c r="X11" i="2" s="1"/>
  <c r="Q12" i="2"/>
  <c r="W12" i="2" s="1"/>
  <c r="Q13" i="2"/>
  <c r="W13" i="2" s="1"/>
  <c r="Q14" i="2"/>
  <c r="W14" i="2" s="1"/>
  <c r="Q15" i="2"/>
  <c r="W15" i="2" s="1"/>
  <c r="Q16" i="2"/>
  <c r="W16" i="2" s="1"/>
  <c r="Q17" i="2"/>
  <c r="W17" i="2" s="1"/>
  <c r="Q20" i="2"/>
  <c r="W20" i="2" s="1"/>
  <c r="Q21" i="2"/>
  <c r="W21" i="2" s="1"/>
  <c r="Q22" i="2"/>
  <c r="W22" i="2" s="1"/>
  <c r="Q23" i="2"/>
  <c r="W23" i="2" s="1"/>
  <c r="Q24" i="2"/>
  <c r="W24" i="2" s="1"/>
  <c r="Q25" i="2"/>
  <c r="W25" i="2" s="1"/>
  <c r="Q27" i="2"/>
  <c r="W27" i="2" s="1"/>
  <c r="Q28" i="2"/>
  <c r="W28" i="2" s="1"/>
  <c r="Q29" i="2"/>
  <c r="W29" i="2" s="1"/>
  <c r="Q30" i="2"/>
  <c r="W30" i="2" s="1"/>
  <c r="Q31" i="2"/>
  <c r="W31" i="2" s="1"/>
  <c r="Q32" i="2"/>
  <c r="W32" i="2" s="1"/>
  <c r="Q18" i="2"/>
  <c r="W18" i="2" s="1"/>
  <c r="Q19" i="2"/>
  <c r="W19" i="2" s="1"/>
  <c r="Q33" i="2"/>
  <c r="W33" i="2" s="1"/>
  <c r="Q34" i="2"/>
  <c r="W34" i="2" s="1"/>
  <c r="Q35" i="2"/>
  <c r="W35" i="2" s="1"/>
  <c r="Q36" i="2"/>
  <c r="W36" i="2" s="1"/>
  <c r="Q37" i="2"/>
  <c r="W37" i="2" s="1"/>
  <c r="Q38" i="2"/>
  <c r="W38" i="2" s="1"/>
  <c r="Q39" i="2"/>
  <c r="W39" i="2" s="1"/>
  <c r="Q40" i="2"/>
  <c r="W40" i="2" s="1"/>
  <c r="Q42" i="2"/>
  <c r="W42" i="2" s="1"/>
  <c r="Q43" i="2"/>
  <c r="W43" i="2" s="1"/>
  <c r="Q44" i="2"/>
  <c r="W44" i="2" s="1"/>
  <c r="Q45" i="2"/>
  <c r="W45" i="2" s="1"/>
  <c r="Q46" i="2"/>
  <c r="W46" i="2" s="1"/>
  <c r="Q47" i="2"/>
  <c r="W47" i="2" s="1"/>
  <c r="Q48" i="2"/>
  <c r="W48" i="2" s="1"/>
  <c r="Q49" i="2"/>
  <c r="W49" i="2" s="1"/>
  <c r="Q50" i="2"/>
  <c r="W50" i="2" s="1"/>
  <c r="Q51" i="2"/>
  <c r="W51" i="2" s="1"/>
  <c r="Q52" i="2"/>
  <c r="W52" i="2" s="1"/>
  <c r="Q53" i="2"/>
  <c r="W53" i="2" s="1"/>
  <c r="Q54" i="2"/>
  <c r="W54" i="2" s="1"/>
  <c r="Q55" i="2"/>
  <c r="W55" i="2" s="1"/>
  <c r="Q56" i="2"/>
  <c r="W56" i="2" s="1"/>
  <c r="Q57" i="2"/>
  <c r="W57" i="2" s="1"/>
  <c r="Q58" i="2"/>
  <c r="W58" i="2" s="1"/>
  <c r="Q59" i="2"/>
  <c r="W59" i="2" s="1"/>
  <c r="Q60" i="2"/>
  <c r="W60" i="2" s="1"/>
  <c r="Q61" i="2"/>
  <c r="W61" i="2" s="1"/>
  <c r="Q62" i="2"/>
  <c r="W62" i="2" s="1"/>
  <c r="Q63" i="2"/>
  <c r="W63" i="2" s="1"/>
  <c r="Q64" i="2"/>
  <c r="W64" i="2" s="1"/>
  <c r="Q65" i="2"/>
  <c r="W65" i="2" s="1"/>
  <c r="Q66" i="2"/>
  <c r="W66" i="2" s="1"/>
  <c r="Q67" i="2"/>
  <c r="W67" i="2" s="1"/>
  <c r="Q68" i="2"/>
  <c r="W68" i="2" s="1"/>
  <c r="Q70" i="2"/>
  <c r="W70" i="2" s="1"/>
  <c r="Q71" i="2"/>
  <c r="W71" i="2" s="1"/>
  <c r="Q72" i="2"/>
  <c r="W72" i="2" s="1"/>
  <c r="Q73" i="2"/>
  <c r="W73" i="2" s="1"/>
  <c r="Q74" i="2"/>
  <c r="W74" i="2" s="1"/>
  <c r="Q75" i="2"/>
  <c r="W75" i="2" s="1"/>
  <c r="Q76" i="2"/>
  <c r="W76" i="2" s="1"/>
  <c r="Q77" i="2"/>
  <c r="W77" i="2" s="1"/>
  <c r="Q78" i="2"/>
  <c r="W78" i="2" s="1"/>
  <c r="Q81" i="2"/>
  <c r="W81" i="2" s="1"/>
  <c r="Q82" i="2"/>
  <c r="W82" i="2" s="1"/>
  <c r="Q83" i="2"/>
  <c r="W83" i="2" s="1"/>
  <c r="Q84" i="2"/>
  <c r="W84" i="2" s="1"/>
  <c r="Q86" i="2"/>
  <c r="W86" i="2" s="1"/>
  <c r="Q87" i="2"/>
  <c r="W87" i="2" s="1"/>
  <c r="Q88" i="2"/>
  <c r="W88" i="2" s="1"/>
  <c r="Q89" i="2"/>
  <c r="W89" i="2" s="1"/>
  <c r="Q90" i="2"/>
  <c r="W90" i="2" s="1"/>
  <c r="Q91" i="2"/>
  <c r="W91" i="2" s="1"/>
  <c r="Q92" i="2"/>
  <c r="W92" i="2" s="1"/>
  <c r="Q93" i="2"/>
  <c r="W93" i="2" s="1"/>
  <c r="Q94" i="2"/>
  <c r="W94" i="2" s="1"/>
  <c r="Q95" i="2"/>
  <c r="W95" i="2" s="1"/>
  <c r="Q96" i="2"/>
  <c r="W96" i="2" s="1"/>
  <c r="Q97" i="2"/>
  <c r="W97" i="2" s="1"/>
  <c r="Q98" i="2"/>
  <c r="W98" i="2" s="1"/>
  <c r="Q99" i="2"/>
  <c r="W99" i="2" s="1"/>
  <c r="Q100" i="2"/>
  <c r="W100" i="2" s="1"/>
  <c r="Q101" i="2"/>
  <c r="W101" i="2" s="1"/>
  <c r="Q102" i="2"/>
  <c r="W102" i="2" s="1"/>
  <c r="Q103" i="2"/>
  <c r="W103" i="2" s="1"/>
  <c r="Q104" i="2"/>
  <c r="W104" i="2" s="1"/>
  <c r="Q105" i="2"/>
  <c r="W105" i="2" s="1"/>
  <c r="Q106" i="2"/>
  <c r="W106" i="2" s="1"/>
  <c r="Q107" i="2"/>
  <c r="W107" i="2" s="1"/>
  <c r="Q108" i="2"/>
  <c r="W108" i="2" s="1"/>
  <c r="Q109" i="2"/>
  <c r="W109" i="2" s="1"/>
  <c r="Q110" i="2"/>
  <c r="W110" i="2" s="1"/>
  <c r="Q111" i="2"/>
  <c r="W111" i="2" s="1"/>
  <c r="Q112" i="2"/>
  <c r="W112" i="2" s="1"/>
  <c r="Q113" i="2"/>
  <c r="W113" i="2" s="1"/>
  <c r="Q114" i="2"/>
  <c r="W114" i="2" s="1"/>
  <c r="Q115" i="2"/>
  <c r="W115" i="2" s="1"/>
  <c r="Q116" i="2"/>
  <c r="W116" i="2" s="1"/>
  <c r="Q117" i="2"/>
  <c r="W117" i="2" s="1"/>
  <c r="Q118" i="2"/>
  <c r="W118" i="2" s="1"/>
  <c r="Q119" i="2"/>
  <c r="W119" i="2" s="1"/>
  <c r="Q120" i="2"/>
  <c r="W120" i="2" s="1"/>
  <c r="Q121" i="2"/>
  <c r="W121" i="2" s="1"/>
  <c r="Q122" i="2"/>
  <c r="W122" i="2" s="1"/>
  <c r="Q123" i="2"/>
  <c r="W123" i="2" s="1"/>
  <c r="Q124" i="2"/>
  <c r="W124" i="2" s="1"/>
  <c r="Q125" i="2"/>
  <c r="W125" i="2" s="1"/>
  <c r="Q126" i="2"/>
  <c r="W126" i="2" s="1"/>
  <c r="Q127" i="2"/>
  <c r="W127" i="2" s="1"/>
  <c r="Q128" i="2"/>
  <c r="W128" i="2" s="1"/>
  <c r="Q129" i="2"/>
  <c r="W129" i="2" s="1"/>
  <c r="Q130" i="2"/>
  <c r="W130" i="2" s="1"/>
  <c r="Q11" i="2"/>
  <c r="W11" i="2" s="1"/>
  <c r="P23" i="2"/>
  <c r="V23" i="2" s="1"/>
  <c r="P24" i="2"/>
  <c r="V24" i="2" s="1"/>
  <c r="P25" i="2"/>
  <c r="V25" i="2" s="1"/>
  <c r="P27" i="2"/>
  <c r="V27" i="2" s="1"/>
  <c r="P28" i="2"/>
  <c r="V28" i="2" s="1"/>
  <c r="P29" i="2"/>
  <c r="V29" i="2" s="1"/>
  <c r="P30" i="2"/>
  <c r="V30" i="2" s="1"/>
  <c r="P31" i="2"/>
  <c r="V31" i="2" s="1"/>
  <c r="P32" i="2"/>
  <c r="V32" i="2" s="1"/>
  <c r="P18" i="2"/>
  <c r="V18" i="2" s="1"/>
  <c r="P19" i="2"/>
  <c r="V19" i="2" s="1"/>
  <c r="P33" i="2"/>
  <c r="V33" i="2" s="1"/>
  <c r="P34" i="2"/>
  <c r="V34" i="2" s="1"/>
  <c r="P35" i="2"/>
  <c r="V35" i="2" s="1"/>
  <c r="P36" i="2"/>
  <c r="V36" i="2" s="1"/>
  <c r="P37" i="2"/>
  <c r="V37" i="2" s="1"/>
  <c r="P38" i="2"/>
  <c r="V38" i="2" s="1"/>
  <c r="P39" i="2"/>
  <c r="V39" i="2" s="1"/>
  <c r="P40" i="2"/>
  <c r="V40" i="2" s="1"/>
  <c r="P42" i="2"/>
  <c r="V42" i="2" s="1"/>
  <c r="P43" i="2"/>
  <c r="V43" i="2" s="1"/>
  <c r="P44" i="2"/>
  <c r="V44" i="2" s="1"/>
  <c r="P45" i="2"/>
  <c r="V45" i="2" s="1"/>
  <c r="P46" i="2"/>
  <c r="V46" i="2" s="1"/>
  <c r="P47" i="2"/>
  <c r="V47" i="2" s="1"/>
  <c r="P48" i="2"/>
  <c r="V48" i="2" s="1"/>
  <c r="P49" i="2"/>
  <c r="V49" i="2" s="1"/>
  <c r="P50" i="2"/>
  <c r="V50" i="2" s="1"/>
  <c r="P51" i="2"/>
  <c r="V51" i="2" s="1"/>
  <c r="P52" i="2"/>
  <c r="V52" i="2" s="1"/>
  <c r="P53" i="2"/>
  <c r="V53" i="2" s="1"/>
  <c r="P54" i="2"/>
  <c r="V54" i="2" s="1"/>
  <c r="P55" i="2"/>
  <c r="V55" i="2" s="1"/>
  <c r="P56" i="2"/>
  <c r="V56" i="2" s="1"/>
  <c r="P57" i="2"/>
  <c r="V57" i="2" s="1"/>
  <c r="P58" i="2"/>
  <c r="V58" i="2" s="1"/>
  <c r="P59" i="2"/>
  <c r="V59" i="2" s="1"/>
  <c r="P60" i="2"/>
  <c r="V60" i="2" s="1"/>
  <c r="P61" i="2"/>
  <c r="V61" i="2" s="1"/>
  <c r="P62" i="2"/>
  <c r="V62" i="2" s="1"/>
  <c r="P63" i="2"/>
  <c r="V63" i="2" s="1"/>
  <c r="P64" i="2"/>
  <c r="V64" i="2" s="1"/>
  <c r="P65" i="2"/>
  <c r="V65" i="2" s="1"/>
  <c r="P66" i="2"/>
  <c r="V66" i="2" s="1"/>
  <c r="P67" i="2"/>
  <c r="V67" i="2" s="1"/>
  <c r="P68" i="2"/>
  <c r="V68" i="2" s="1"/>
  <c r="P70" i="2"/>
  <c r="V70" i="2" s="1"/>
  <c r="P71" i="2"/>
  <c r="V71" i="2" s="1"/>
  <c r="P72" i="2"/>
  <c r="V72" i="2" s="1"/>
  <c r="P73" i="2"/>
  <c r="V73" i="2" s="1"/>
  <c r="P74" i="2"/>
  <c r="V74" i="2" s="1"/>
  <c r="P75" i="2"/>
  <c r="V75" i="2" s="1"/>
  <c r="P76" i="2"/>
  <c r="V76" i="2" s="1"/>
  <c r="P77" i="2"/>
  <c r="V77" i="2" s="1"/>
  <c r="P78" i="2"/>
  <c r="V78" i="2" s="1"/>
  <c r="P81" i="2"/>
  <c r="V81" i="2" s="1"/>
  <c r="P82" i="2"/>
  <c r="V82" i="2" s="1"/>
  <c r="P83" i="2"/>
  <c r="V83" i="2" s="1"/>
  <c r="P84" i="2"/>
  <c r="V84" i="2" s="1"/>
  <c r="P86" i="2"/>
  <c r="V86" i="2" s="1"/>
  <c r="P87" i="2"/>
  <c r="V87" i="2" s="1"/>
  <c r="P88" i="2"/>
  <c r="V88" i="2" s="1"/>
  <c r="P89" i="2"/>
  <c r="V89" i="2" s="1"/>
  <c r="P90" i="2"/>
  <c r="V90" i="2" s="1"/>
  <c r="P91" i="2"/>
  <c r="V91" i="2" s="1"/>
  <c r="P92" i="2"/>
  <c r="V92" i="2" s="1"/>
  <c r="P93" i="2"/>
  <c r="V93" i="2" s="1"/>
  <c r="P94" i="2"/>
  <c r="V94" i="2" s="1"/>
  <c r="P95" i="2"/>
  <c r="V95" i="2" s="1"/>
  <c r="P96" i="2"/>
  <c r="V96" i="2" s="1"/>
  <c r="P97" i="2"/>
  <c r="V97" i="2" s="1"/>
  <c r="P98" i="2"/>
  <c r="V98" i="2" s="1"/>
  <c r="P99" i="2"/>
  <c r="V99" i="2" s="1"/>
  <c r="P100" i="2"/>
  <c r="V100" i="2" s="1"/>
  <c r="P101" i="2"/>
  <c r="V101" i="2" s="1"/>
  <c r="P102" i="2"/>
  <c r="V102" i="2" s="1"/>
  <c r="P103" i="2"/>
  <c r="V103" i="2" s="1"/>
  <c r="P104" i="2"/>
  <c r="V104" i="2" s="1"/>
  <c r="P105" i="2"/>
  <c r="V105" i="2" s="1"/>
  <c r="P106" i="2"/>
  <c r="V106" i="2" s="1"/>
  <c r="P107" i="2"/>
  <c r="V107" i="2" s="1"/>
  <c r="P108" i="2"/>
  <c r="V108" i="2" s="1"/>
  <c r="P109" i="2"/>
  <c r="V109" i="2" s="1"/>
  <c r="P110" i="2"/>
  <c r="V110" i="2" s="1"/>
  <c r="P111" i="2"/>
  <c r="V111" i="2" s="1"/>
  <c r="P112" i="2"/>
  <c r="V112" i="2" s="1"/>
  <c r="P113" i="2"/>
  <c r="V113" i="2" s="1"/>
  <c r="P114" i="2"/>
  <c r="V114" i="2" s="1"/>
  <c r="P115" i="2"/>
  <c r="V115" i="2" s="1"/>
  <c r="P116" i="2"/>
  <c r="V116" i="2" s="1"/>
  <c r="P117" i="2"/>
  <c r="V117" i="2" s="1"/>
  <c r="P118" i="2"/>
  <c r="V118" i="2" s="1"/>
  <c r="P119" i="2"/>
  <c r="V119" i="2" s="1"/>
  <c r="P120" i="2"/>
  <c r="V120" i="2" s="1"/>
  <c r="P121" i="2"/>
  <c r="V121" i="2" s="1"/>
  <c r="P122" i="2"/>
  <c r="V122" i="2" s="1"/>
  <c r="P123" i="2"/>
  <c r="V123" i="2" s="1"/>
  <c r="P124" i="2"/>
  <c r="V124" i="2" s="1"/>
  <c r="P125" i="2"/>
  <c r="V125" i="2" s="1"/>
  <c r="P126" i="2"/>
  <c r="V126" i="2" s="1"/>
  <c r="P127" i="2"/>
  <c r="V127" i="2" s="1"/>
  <c r="P128" i="2"/>
  <c r="V128" i="2" s="1"/>
  <c r="P129" i="2"/>
  <c r="V129" i="2" s="1"/>
  <c r="P130" i="2"/>
  <c r="V130" i="2" s="1"/>
  <c r="P12" i="2"/>
  <c r="V12" i="2" s="1"/>
  <c r="P13" i="2"/>
  <c r="V13" i="2" s="1"/>
  <c r="P14" i="2"/>
  <c r="V14" i="2" s="1"/>
  <c r="P15" i="2"/>
  <c r="V15" i="2" s="1"/>
  <c r="P16" i="2"/>
  <c r="V16" i="2" s="1"/>
  <c r="P17" i="2"/>
  <c r="V17" i="2" s="1"/>
  <c r="P20" i="2"/>
  <c r="V20" i="2" s="1"/>
  <c r="P21" i="2"/>
  <c r="V21" i="2" s="1"/>
  <c r="P22" i="2"/>
  <c r="V22" i="2" s="1"/>
  <c r="P11" i="2"/>
  <c r="V11" i="2" s="1"/>
  <c r="T125" i="2"/>
  <c r="AH125" i="2" s="1"/>
  <c r="T31" i="2"/>
  <c r="AH31" i="2" s="1"/>
  <c r="T24" i="2"/>
  <c r="AH24" i="2" s="1"/>
  <c r="O68" i="2"/>
  <c r="U68" i="2" s="1"/>
  <c r="O70" i="2"/>
  <c r="U70" i="2" s="1"/>
  <c r="O71" i="2"/>
  <c r="U71" i="2" s="1"/>
  <c r="O72" i="2"/>
  <c r="U72" i="2" s="1"/>
  <c r="O73" i="2"/>
  <c r="U73" i="2" s="1"/>
  <c r="O74" i="2"/>
  <c r="U74" i="2" s="1"/>
  <c r="O75" i="2"/>
  <c r="U75" i="2" s="1"/>
  <c r="O76" i="2"/>
  <c r="U76" i="2" s="1"/>
  <c r="O77" i="2"/>
  <c r="U77" i="2" s="1"/>
  <c r="O78" i="2"/>
  <c r="U78" i="2" s="1"/>
  <c r="O81" i="2"/>
  <c r="U81" i="2" s="1"/>
  <c r="O82" i="2"/>
  <c r="U82" i="2" s="1"/>
  <c r="O83" i="2"/>
  <c r="U83" i="2" s="1"/>
  <c r="O84" i="2"/>
  <c r="U84" i="2" s="1"/>
  <c r="O86" i="2"/>
  <c r="U86" i="2" s="1"/>
  <c r="O87" i="2"/>
  <c r="U87" i="2" s="1"/>
  <c r="O88" i="2"/>
  <c r="U88" i="2" s="1"/>
  <c r="O89" i="2"/>
  <c r="U89" i="2" s="1"/>
  <c r="O90" i="2"/>
  <c r="U90" i="2" s="1"/>
  <c r="O91" i="2"/>
  <c r="U91" i="2" s="1"/>
  <c r="O92" i="2"/>
  <c r="U92" i="2" s="1"/>
  <c r="O93" i="2"/>
  <c r="U93" i="2" s="1"/>
  <c r="O94" i="2"/>
  <c r="U94" i="2" s="1"/>
  <c r="O95" i="2"/>
  <c r="U95" i="2" s="1"/>
  <c r="O96" i="2"/>
  <c r="U96" i="2" s="1"/>
  <c r="O97" i="2"/>
  <c r="U97" i="2" s="1"/>
  <c r="O98" i="2"/>
  <c r="U98" i="2" s="1"/>
  <c r="O99" i="2"/>
  <c r="U99" i="2" s="1"/>
  <c r="O100" i="2"/>
  <c r="U100" i="2" s="1"/>
  <c r="O101" i="2"/>
  <c r="U101" i="2" s="1"/>
  <c r="O102" i="2"/>
  <c r="U102" i="2" s="1"/>
  <c r="O103" i="2"/>
  <c r="U103" i="2" s="1"/>
  <c r="O104" i="2"/>
  <c r="U104" i="2" s="1"/>
  <c r="O105" i="2"/>
  <c r="U105" i="2" s="1"/>
  <c r="O106" i="2"/>
  <c r="U106" i="2" s="1"/>
  <c r="O107" i="2"/>
  <c r="U107" i="2" s="1"/>
  <c r="O108" i="2"/>
  <c r="U108" i="2" s="1"/>
  <c r="O109" i="2"/>
  <c r="U109" i="2" s="1"/>
  <c r="O110" i="2"/>
  <c r="U110" i="2" s="1"/>
  <c r="O111" i="2"/>
  <c r="U111" i="2" s="1"/>
  <c r="O112" i="2"/>
  <c r="U112" i="2" s="1"/>
  <c r="O113" i="2"/>
  <c r="U113" i="2" s="1"/>
  <c r="O114" i="2"/>
  <c r="U114" i="2" s="1"/>
  <c r="O115" i="2"/>
  <c r="U115" i="2" s="1"/>
  <c r="O116" i="2"/>
  <c r="U116" i="2" s="1"/>
  <c r="O117" i="2"/>
  <c r="U117" i="2" s="1"/>
  <c r="O118" i="2"/>
  <c r="U118" i="2" s="1"/>
  <c r="O119" i="2"/>
  <c r="U119" i="2" s="1"/>
  <c r="O120" i="2"/>
  <c r="U120" i="2" s="1"/>
  <c r="O121" i="2"/>
  <c r="U121" i="2" s="1"/>
  <c r="O122" i="2"/>
  <c r="U122" i="2" s="1"/>
  <c r="O123" i="2"/>
  <c r="U123" i="2" s="1"/>
  <c r="O124" i="2"/>
  <c r="U124" i="2" s="1"/>
  <c r="O125" i="2"/>
  <c r="U125" i="2" s="1"/>
  <c r="O126" i="2"/>
  <c r="U126" i="2" s="1"/>
  <c r="O127" i="2"/>
  <c r="U127" i="2" s="1"/>
  <c r="O128" i="2"/>
  <c r="U128" i="2" s="1"/>
  <c r="O129" i="2"/>
  <c r="U129" i="2" s="1"/>
  <c r="O130" i="2"/>
  <c r="U130" i="2" s="1"/>
  <c r="O20" i="2"/>
  <c r="U20" i="2" s="1"/>
  <c r="O21" i="2"/>
  <c r="U21" i="2" s="1"/>
  <c r="O22" i="2"/>
  <c r="U22" i="2" s="1"/>
  <c r="O23" i="2"/>
  <c r="U23" i="2" s="1"/>
  <c r="O24" i="2"/>
  <c r="U24" i="2" s="1"/>
  <c r="O25" i="2"/>
  <c r="U25" i="2" s="1"/>
  <c r="O27" i="2"/>
  <c r="U27" i="2" s="1"/>
  <c r="O28" i="2"/>
  <c r="U28" i="2" s="1"/>
  <c r="O29" i="2"/>
  <c r="U29" i="2" s="1"/>
  <c r="O30" i="2"/>
  <c r="U30" i="2" s="1"/>
  <c r="O31" i="2"/>
  <c r="U31" i="2" s="1"/>
  <c r="O32" i="2"/>
  <c r="U32" i="2" s="1"/>
  <c r="O18" i="2"/>
  <c r="U18" i="2" s="1"/>
  <c r="O19" i="2"/>
  <c r="U19" i="2" s="1"/>
  <c r="O33" i="2"/>
  <c r="U33" i="2" s="1"/>
  <c r="O34" i="2"/>
  <c r="U34" i="2" s="1"/>
  <c r="O35" i="2"/>
  <c r="U35" i="2" s="1"/>
  <c r="O36" i="2"/>
  <c r="U36" i="2" s="1"/>
  <c r="O37" i="2"/>
  <c r="U37" i="2" s="1"/>
  <c r="O38" i="2"/>
  <c r="U38" i="2" s="1"/>
  <c r="O39" i="2"/>
  <c r="U39" i="2" s="1"/>
  <c r="O40" i="2"/>
  <c r="U40" i="2" s="1"/>
  <c r="O42" i="2"/>
  <c r="U42" i="2" s="1"/>
  <c r="O43" i="2"/>
  <c r="U43" i="2" s="1"/>
  <c r="O44" i="2"/>
  <c r="U44" i="2" s="1"/>
  <c r="O45" i="2"/>
  <c r="U45" i="2" s="1"/>
  <c r="O46" i="2"/>
  <c r="U46" i="2" s="1"/>
  <c r="O47" i="2"/>
  <c r="U47" i="2" s="1"/>
  <c r="O48" i="2"/>
  <c r="U48" i="2" s="1"/>
  <c r="O49" i="2"/>
  <c r="U49" i="2" s="1"/>
  <c r="O50" i="2"/>
  <c r="U50" i="2" s="1"/>
  <c r="O51" i="2"/>
  <c r="U51" i="2" s="1"/>
  <c r="O52" i="2"/>
  <c r="U52" i="2" s="1"/>
  <c r="O53" i="2"/>
  <c r="U53" i="2" s="1"/>
  <c r="O54" i="2"/>
  <c r="U54" i="2" s="1"/>
  <c r="O55" i="2"/>
  <c r="U55" i="2" s="1"/>
  <c r="O56" i="2"/>
  <c r="U56" i="2" s="1"/>
  <c r="O57" i="2"/>
  <c r="U57" i="2" s="1"/>
  <c r="O58" i="2"/>
  <c r="U58" i="2" s="1"/>
  <c r="O59" i="2"/>
  <c r="U59" i="2" s="1"/>
  <c r="O60" i="2"/>
  <c r="U60" i="2" s="1"/>
  <c r="O61" i="2"/>
  <c r="U61" i="2" s="1"/>
  <c r="O62" i="2"/>
  <c r="U62" i="2" s="1"/>
  <c r="O63" i="2"/>
  <c r="U63" i="2" s="1"/>
  <c r="O64" i="2"/>
  <c r="U64" i="2" s="1"/>
  <c r="O65" i="2"/>
  <c r="U65" i="2" s="1"/>
  <c r="O66" i="2"/>
  <c r="U66" i="2" s="1"/>
  <c r="O67" i="2"/>
  <c r="U67" i="2" s="1"/>
  <c r="O12" i="2"/>
  <c r="U12" i="2" s="1"/>
  <c r="O13" i="2"/>
  <c r="U13" i="2" s="1"/>
  <c r="O14" i="2"/>
  <c r="U14" i="2" s="1"/>
  <c r="O15" i="2"/>
  <c r="U15" i="2" s="1"/>
  <c r="O16" i="2"/>
  <c r="U16" i="2" s="1"/>
  <c r="O17" i="2"/>
  <c r="U17" i="2" s="1"/>
  <c r="O11" i="2"/>
  <c r="U11" i="2" s="1"/>
  <c r="U131" i="2" l="1"/>
  <c r="W131" i="2"/>
  <c r="V131" i="2"/>
  <c r="X131" i="2"/>
  <c r="L5" i="4"/>
  <c r="L6" i="4"/>
  <c r="L7" i="4"/>
  <c r="L8" i="4"/>
  <c r="L4" i="4"/>
  <c r="K5" i="4"/>
  <c r="K6" i="4"/>
  <c r="K7" i="4"/>
  <c r="K8" i="4"/>
  <c r="K4" i="4"/>
  <c r="J5" i="4"/>
  <c r="J6" i="4"/>
  <c r="J7" i="4"/>
  <c r="J8" i="4"/>
  <c r="J4" i="4"/>
  <c r="T129" i="2" l="1"/>
  <c r="AH129" i="2" s="1"/>
  <c r="T95" i="2"/>
  <c r="AH95" i="2" s="1"/>
  <c r="T124" i="2"/>
  <c r="AH124" i="2" s="1"/>
  <c r="T123" i="2"/>
  <c r="AH123" i="2" s="1"/>
  <c r="T120" i="2"/>
  <c r="AH120" i="2" s="1"/>
  <c r="T118" i="2"/>
  <c r="AH118" i="2" s="1"/>
  <c r="T115" i="2"/>
  <c r="AH115" i="2" s="1"/>
  <c r="T112" i="2"/>
  <c r="AH112" i="2" s="1"/>
  <c r="T111" i="2"/>
  <c r="AH111" i="2" s="1"/>
  <c r="T108" i="2"/>
  <c r="AH108" i="2" s="1"/>
  <c r="T107" i="2"/>
  <c r="AH107" i="2" s="1"/>
  <c r="T103" i="2"/>
  <c r="AH103" i="2" s="1"/>
  <c r="T102" i="2"/>
  <c r="AH102" i="2" s="1"/>
  <c r="T100" i="2"/>
  <c r="AH100" i="2" s="1"/>
  <c r="T97" i="2"/>
  <c r="AH97" i="2" s="1"/>
  <c r="T18" i="2"/>
  <c r="AH18" i="2" s="1"/>
  <c r="T93" i="2" l="1"/>
  <c r="AH93" i="2" s="1"/>
  <c r="T92" i="2"/>
  <c r="AH92" i="2" s="1"/>
  <c r="T96" i="2"/>
  <c r="AH96" i="2" s="1"/>
  <c r="T98" i="2"/>
  <c r="AH98" i="2" s="1"/>
  <c r="T99" i="2"/>
  <c r="AH99" i="2" s="1"/>
  <c r="T101" i="2"/>
  <c r="AH101" i="2" s="1"/>
  <c r="T104" i="2"/>
  <c r="AH104" i="2" s="1"/>
  <c r="T105" i="2"/>
  <c r="AH105" i="2" s="1"/>
  <c r="T106" i="2"/>
  <c r="AH106" i="2" s="1"/>
  <c r="T109" i="2"/>
  <c r="AH109" i="2" s="1"/>
  <c r="T110" i="2"/>
  <c r="AH110" i="2" s="1"/>
  <c r="T113" i="2"/>
  <c r="AH113" i="2" s="1"/>
  <c r="T114" i="2"/>
  <c r="AH114" i="2" s="1"/>
  <c r="T116" i="2"/>
  <c r="AH116" i="2" s="1"/>
  <c r="T117" i="2"/>
  <c r="AH117" i="2" s="1"/>
  <c r="T119" i="2"/>
  <c r="AH119" i="2" s="1"/>
  <c r="T121" i="2"/>
  <c r="AH121" i="2" s="1"/>
  <c r="T122" i="2"/>
  <c r="AH122" i="2" s="1"/>
  <c r="T126" i="2"/>
  <c r="AH126" i="2" s="1"/>
  <c r="T127" i="2"/>
  <c r="AH127" i="2" s="1"/>
  <c r="T128" i="2"/>
  <c r="AH128" i="2" s="1"/>
  <c r="T130" i="2"/>
  <c r="AH130" i="2" s="1"/>
  <c r="T70" i="2" l="1"/>
  <c r="AH70" i="2" s="1"/>
  <c r="T71" i="2"/>
  <c r="AH71" i="2" s="1"/>
  <c r="T72" i="2"/>
  <c r="AH72" i="2" s="1"/>
  <c r="T73" i="2"/>
  <c r="AH73" i="2" s="1"/>
  <c r="T74" i="2"/>
  <c r="AH74" i="2" s="1"/>
  <c r="T75" i="2"/>
  <c r="AH75" i="2" s="1"/>
  <c r="T76" i="2"/>
  <c r="AH76" i="2" s="1"/>
  <c r="T77" i="2"/>
  <c r="AH77" i="2" s="1"/>
  <c r="T78" i="2"/>
  <c r="AH78" i="2" s="1"/>
  <c r="T81" i="2"/>
  <c r="AH81" i="2" s="1"/>
  <c r="T82" i="2"/>
  <c r="AH82" i="2" s="1"/>
  <c r="T83" i="2"/>
  <c r="AH83" i="2" s="1"/>
  <c r="T84" i="2"/>
  <c r="AH84" i="2" s="1"/>
  <c r="T86" i="2"/>
  <c r="AH86" i="2" s="1"/>
  <c r="T87" i="2"/>
  <c r="AH87" i="2" s="1"/>
  <c r="T88" i="2"/>
  <c r="AH88" i="2" s="1"/>
  <c r="T89" i="2"/>
  <c r="AH89" i="2" s="1"/>
  <c r="T90" i="2"/>
  <c r="AH90" i="2" s="1"/>
  <c r="T91" i="2"/>
  <c r="AH91" i="2" s="1"/>
  <c r="T94" i="2"/>
  <c r="AH94" i="2" s="1"/>
  <c r="T68" i="2"/>
  <c r="AH68" i="2" s="1"/>
  <c r="T67" i="2"/>
  <c r="AH67" i="2" s="1"/>
  <c r="T66" i="2"/>
  <c r="AH66" i="2" s="1"/>
  <c r="T65" i="2"/>
  <c r="AH65" i="2" s="1"/>
  <c r="T64" i="2"/>
  <c r="AH64" i="2" s="1"/>
  <c r="T63" i="2"/>
  <c r="AH63" i="2" s="1"/>
  <c r="T62" i="2"/>
  <c r="AH62" i="2" s="1"/>
  <c r="T61" i="2"/>
  <c r="AH61" i="2" s="1"/>
  <c r="T60" i="2"/>
  <c r="AH60" i="2" s="1"/>
  <c r="T59" i="2"/>
  <c r="AH59" i="2" s="1"/>
  <c r="T58" i="2"/>
  <c r="AH58" i="2" s="1"/>
  <c r="T57" i="2"/>
  <c r="AH57" i="2" s="1"/>
  <c r="T42" i="2"/>
  <c r="AH42" i="2" s="1"/>
  <c r="T43" i="2"/>
  <c r="AH43" i="2" s="1"/>
  <c r="T44" i="2"/>
  <c r="AH44" i="2" s="1"/>
  <c r="T45" i="2"/>
  <c r="AH45" i="2" s="1"/>
  <c r="T46" i="2"/>
  <c r="AH46" i="2" s="1"/>
  <c r="T47" i="2"/>
  <c r="AH47" i="2" s="1"/>
  <c r="T48" i="2"/>
  <c r="AH48" i="2" s="1"/>
  <c r="T49" i="2"/>
  <c r="AH49" i="2" s="1"/>
  <c r="T50" i="2"/>
  <c r="AH50" i="2" s="1"/>
  <c r="T51" i="2"/>
  <c r="AH51" i="2" s="1"/>
  <c r="T52" i="2"/>
  <c r="AH52" i="2" s="1"/>
  <c r="T53" i="2"/>
  <c r="AH53" i="2" s="1"/>
  <c r="T54" i="2"/>
  <c r="AH54" i="2" s="1"/>
  <c r="T55" i="2"/>
  <c r="AH55" i="2" s="1"/>
  <c r="T56" i="2"/>
  <c r="AH56" i="2" s="1"/>
  <c r="T12" i="2"/>
  <c r="T13" i="2"/>
  <c r="AH13" i="2" s="1"/>
  <c r="T14" i="2"/>
  <c r="AH14" i="2" s="1"/>
  <c r="T15" i="2"/>
  <c r="AH15" i="2" s="1"/>
  <c r="T16" i="2"/>
  <c r="AH16" i="2" s="1"/>
  <c r="T20" i="2"/>
  <c r="AH20" i="2" s="1"/>
  <c r="T21" i="2"/>
  <c r="AH21" i="2" s="1"/>
  <c r="T22" i="2"/>
  <c r="AH22" i="2" s="1"/>
  <c r="T23" i="2"/>
  <c r="AH23" i="2" s="1"/>
  <c r="T25" i="2"/>
  <c r="AH25" i="2" s="1"/>
  <c r="T27" i="2"/>
  <c r="AH27" i="2" s="1"/>
  <c r="T28" i="2"/>
  <c r="AH28" i="2" s="1"/>
  <c r="T29" i="2"/>
  <c r="AH29" i="2" s="1"/>
  <c r="T30" i="2"/>
  <c r="AH30" i="2" s="1"/>
  <c r="T32" i="2"/>
  <c r="AH32" i="2" s="1"/>
  <c r="T19" i="2"/>
  <c r="AH19" i="2" s="1"/>
  <c r="T33" i="2"/>
  <c r="AH33" i="2" s="1"/>
  <c r="T34" i="2"/>
  <c r="AH34" i="2" s="1"/>
  <c r="T35" i="2"/>
  <c r="AH35" i="2" s="1"/>
  <c r="T36" i="2"/>
  <c r="AH36" i="2" s="1"/>
  <c r="T37" i="2"/>
  <c r="AH37" i="2" s="1"/>
  <c r="T38" i="2"/>
  <c r="AH38" i="2" s="1"/>
  <c r="T39" i="2"/>
  <c r="AH39" i="2" s="1"/>
  <c r="T40" i="2"/>
  <c r="AH40" i="2" s="1"/>
  <c r="AH12" i="2" l="1"/>
  <c r="T131" i="2"/>
  <c r="AH131" i="2" s="1"/>
</calcChain>
</file>

<file path=xl/sharedStrings.xml><?xml version="1.0" encoding="utf-8"?>
<sst xmlns="http://schemas.openxmlformats.org/spreadsheetml/2006/main" count="877" uniqueCount="701">
  <si>
    <t>Base Holder/ Hub</t>
  </si>
  <si>
    <t>Base Plate</t>
  </si>
  <si>
    <t>Anchor</t>
  </si>
  <si>
    <t xml:space="preserve"> </t>
  </si>
  <si>
    <t>wheels</t>
  </si>
  <si>
    <t>kite</t>
  </si>
  <si>
    <t>rings structure</t>
  </si>
  <si>
    <t>electronic components</t>
  </si>
  <si>
    <t xml:space="preserve">generator </t>
  </si>
  <si>
    <t xml:space="preserve">gearbox </t>
  </si>
  <si>
    <t xml:space="preserve">blades </t>
  </si>
  <si>
    <t>low/ high wind</t>
  </si>
  <si>
    <t>loosening parts</t>
  </si>
  <si>
    <t>components wear or failure</t>
  </si>
  <si>
    <t>malfunction of control system</t>
  </si>
  <si>
    <t>tether failure</t>
  </si>
  <si>
    <t>sudden direction change in lifter</t>
  </si>
  <si>
    <t>extreme causes due to icing, lightening etc should also be included</t>
  </si>
  <si>
    <t>battery</t>
  </si>
  <si>
    <t>Overspeed</t>
  </si>
  <si>
    <t>vibration</t>
  </si>
  <si>
    <t>reduced power</t>
  </si>
  <si>
    <t>twisting/crushing</t>
  </si>
  <si>
    <t>causing full up damage</t>
  </si>
  <si>
    <t xml:space="preserve">variation in guide line tension </t>
  </si>
  <si>
    <t xml:space="preserve">hazardous situation, the worst case harm ( physical injury or damage to the health of people or damage to property or the environment should also be includes </t>
  </si>
  <si>
    <t xml:space="preserve">                       Subsystem</t>
  </si>
  <si>
    <t xml:space="preserve">     Components</t>
  </si>
  <si>
    <t>wrong calcutaion, data corruption and processing delay</t>
  </si>
  <si>
    <t>severity</t>
  </si>
  <si>
    <t>possibility</t>
  </si>
  <si>
    <t xml:space="preserve">                                S</t>
  </si>
  <si>
    <t xml:space="preserve">                                  P </t>
  </si>
  <si>
    <t>no relevant effect on safety</t>
  </si>
  <si>
    <t>very minor</t>
  </si>
  <si>
    <t>minor</t>
  </si>
  <si>
    <t>moderate</t>
  </si>
  <si>
    <t>critical</t>
  </si>
  <si>
    <t>catastrophic</t>
  </si>
  <si>
    <t>extremely unlikely</t>
  </si>
  <si>
    <t>remote</t>
  </si>
  <si>
    <t>occasional</t>
  </si>
  <si>
    <t>reasonably possible</t>
  </si>
  <si>
    <t>frequent</t>
  </si>
  <si>
    <t xml:space="preserve">                                Potential  Failure Causes </t>
  </si>
  <si>
    <t xml:space="preserve">                                  Potential  Failure Effects </t>
  </si>
  <si>
    <t>tether</t>
  </si>
  <si>
    <t xml:space="preserve">lifter </t>
  </si>
  <si>
    <t>Bike wheel</t>
  </si>
  <si>
    <t>Subcomponents</t>
  </si>
  <si>
    <t>sensors</t>
  </si>
  <si>
    <t>brake</t>
  </si>
  <si>
    <t>dyneema</t>
  </si>
  <si>
    <t>blue foam/polystyrene</t>
  </si>
  <si>
    <t>Ground Station and PTO</t>
  </si>
  <si>
    <t>line network/ Rotary system</t>
  </si>
  <si>
    <t>anchor for holding the lifter.</t>
  </si>
  <si>
    <t xml:space="preserve">chain drive, nuts ,boltsand bearings etc. </t>
  </si>
  <si>
    <t>Support Structure/ Frame</t>
  </si>
  <si>
    <t>Cables and wires etc</t>
  </si>
  <si>
    <t>lubrication</t>
  </si>
  <si>
    <t>deformation</t>
  </si>
  <si>
    <t>affiliated components</t>
  </si>
  <si>
    <t>carbon fiber tubes covered in dacron.</t>
  </si>
  <si>
    <t>wind</t>
  </si>
  <si>
    <t>ice</t>
  </si>
  <si>
    <t>rain</t>
  </si>
  <si>
    <t>deflation</t>
  </si>
  <si>
    <t>too gusty</t>
  </si>
  <si>
    <t>current sensor</t>
  </si>
  <si>
    <t>temperature sensor</t>
  </si>
  <si>
    <t>wind sensor</t>
  </si>
  <si>
    <t>tension sensor</t>
  </si>
  <si>
    <t>torque sensor</t>
  </si>
  <si>
    <t>speed sensor</t>
  </si>
  <si>
    <t>current sensor HW</t>
  </si>
  <si>
    <t>temperature sensor HW</t>
  </si>
  <si>
    <t>wind sensor HW</t>
  </si>
  <si>
    <t>tension sensor HW</t>
  </si>
  <si>
    <t>torque sensor HW</t>
  </si>
  <si>
    <t>speed sensor HW</t>
  </si>
  <si>
    <t>control system</t>
  </si>
  <si>
    <t>current sensor SW</t>
  </si>
  <si>
    <t>temperature sensor SW</t>
  </si>
  <si>
    <t>wind sensor SW</t>
  </si>
  <si>
    <t>tension sensor SW</t>
  </si>
  <si>
    <t>torque sensor SW</t>
  </si>
  <si>
    <t>speed sensor SW</t>
  </si>
  <si>
    <t>breaking of carbon fiber tubes</t>
  </si>
  <si>
    <t>split in dacron</t>
  </si>
  <si>
    <t>split in dyneema</t>
  </si>
  <si>
    <t>ring structure</t>
  </si>
  <si>
    <t>?</t>
  </si>
  <si>
    <t>breaking of polystyrene</t>
  </si>
  <si>
    <t>blades</t>
  </si>
  <si>
    <t>back anchor</t>
  </si>
  <si>
    <t>main anchor</t>
  </si>
  <si>
    <t>possible failure modes- in operation phase</t>
  </si>
  <si>
    <t>not grounded properly</t>
  </si>
  <si>
    <t>base plate</t>
  </si>
  <si>
    <t>intended</t>
  </si>
  <si>
    <t xml:space="preserve">wheels </t>
  </si>
  <si>
    <t>base holder/hub</t>
  </si>
  <si>
    <t>gearbox</t>
  </si>
  <si>
    <t>generator</t>
  </si>
  <si>
    <t>azimuth tracking</t>
  </si>
  <si>
    <t>intended - natural ageing of the material</t>
  </si>
  <si>
    <t>surface issues / irregular surface/ corrosion</t>
  </si>
  <si>
    <t>human error</t>
  </si>
  <si>
    <t>component</t>
  </si>
  <si>
    <t>overload</t>
  </si>
  <si>
    <t>components not placed properly</t>
  </si>
  <si>
    <t>any obstacle for rotation / crack</t>
  </si>
  <si>
    <t>human error - not connected with the system / maintenance</t>
  </si>
  <si>
    <t>communication issues /output less</t>
  </si>
  <si>
    <t xml:space="preserve">not intended </t>
  </si>
  <si>
    <t>command fault - the component operates properly but at wrong time or in the wrong place</t>
  </si>
  <si>
    <t>Functions</t>
  </si>
  <si>
    <t>not intended</t>
  </si>
  <si>
    <t>command fault</t>
  </si>
  <si>
    <t>PTO</t>
  </si>
  <si>
    <t>bike wheel</t>
  </si>
  <si>
    <t>lift kite</t>
  </si>
  <si>
    <t>wire and cable</t>
  </si>
  <si>
    <t>nuts and bolts</t>
  </si>
  <si>
    <t>bearings</t>
  </si>
  <si>
    <t>washer</t>
  </si>
  <si>
    <t>lifter</t>
  </si>
  <si>
    <t>natural</t>
  </si>
  <si>
    <t>rotary system</t>
  </si>
  <si>
    <t>support structure</t>
  </si>
  <si>
    <t>groundstation</t>
  </si>
  <si>
    <t>Subsystem</t>
  </si>
  <si>
    <t>Daisy system</t>
  </si>
  <si>
    <t xml:space="preserve"> coverd in dacron </t>
  </si>
  <si>
    <t>carbon fiber tubes.</t>
  </si>
  <si>
    <t>Failure mode</t>
  </si>
  <si>
    <t>gear</t>
  </si>
  <si>
    <t>chain drive</t>
  </si>
  <si>
    <t>breaking of blades</t>
  </si>
  <si>
    <t xml:space="preserve">design related failures </t>
  </si>
  <si>
    <t>design of blade</t>
  </si>
  <si>
    <t>design of rings</t>
  </si>
  <si>
    <t>design of frame</t>
  </si>
  <si>
    <t>anchor</t>
  </si>
  <si>
    <t>pto</t>
  </si>
  <si>
    <t>wheels for rotation of base</t>
  </si>
  <si>
    <t>hub</t>
  </si>
  <si>
    <t xml:space="preserve"> nuts and bolts</t>
  </si>
  <si>
    <t>bearing</t>
  </si>
  <si>
    <t>stub axle</t>
  </si>
  <si>
    <t>elevation control rod</t>
  </si>
  <si>
    <t>frame</t>
  </si>
  <si>
    <t>motor over heat</t>
  </si>
  <si>
    <t>chain snap</t>
  </si>
  <si>
    <t>vibration in frame</t>
  </si>
  <si>
    <t>catches fire undervoltage</t>
  </si>
  <si>
    <t xml:space="preserve">prevent the guide line from twisting </t>
  </si>
  <si>
    <t xml:space="preserve">extension rod brake / some problem associated with it </t>
  </si>
  <si>
    <t>tilt angle error</t>
  </si>
  <si>
    <t>breaking of carbon fiber rod</t>
  </si>
  <si>
    <t>cf rod failure</t>
  </si>
  <si>
    <t>carbon fiber rods.</t>
  </si>
  <si>
    <t xml:space="preserve">breaking of carbon fiber tubes </t>
  </si>
  <si>
    <t>(carbon rod bend and joint in carbontubes is called sleved )</t>
  </si>
  <si>
    <t>bridle failure</t>
  </si>
  <si>
    <t>bridle point failure</t>
  </si>
  <si>
    <t>split in bridle</t>
  </si>
  <si>
    <t>split at bridle point</t>
  </si>
  <si>
    <t>split in tether</t>
  </si>
  <si>
    <t>current sensor HW failure</t>
  </si>
  <si>
    <t>tension sensor HW failure</t>
  </si>
  <si>
    <t>wind sensor HW failure</t>
  </si>
  <si>
    <t>torque sensor HW failure</t>
  </si>
  <si>
    <t>speed sensor HW failure</t>
  </si>
  <si>
    <t>temperature sensor HW failure</t>
  </si>
  <si>
    <t>current sensor SW failure</t>
  </si>
  <si>
    <t>tension sensor SW failure</t>
  </si>
  <si>
    <t>wind sensor SW failure</t>
  </si>
  <si>
    <t>torque sensor SW failure</t>
  </si>
  <si>
    <t>speed sensor SW failure</t>
  </si>
  <si>
    <t>temperature sensor SW failure</t>
  </si>
  <si>
    <t>motor failure</t>
  </si>
  <si>
    <t>over current in motor</t>
  </si>
  <si>
    <t>motor</t>
  </si>
  <si>
    <t>chain failure</t>
  </si>
  <si>
    <t>gear failure</t>
  </si>
  <si>
    <t>chain coming out of the drive.</t>
  </si>
  <si>
    <t>B undervoltage failure</t>
  </si>
  <si>
    <t>B overload failure</t>
  </si>
  <si>
    <t>G overload failure</t>
  </si>
  <si>
    <t>communication failure</t>
  </si>
  <si>
    <t>communication and connectivity issues</t>
  </si>
  <si>
    <t>OPERATIONAL FAILURES</t>
  </si>
  <si>
    <t>generation failure</t>
  </si>
  <si>
    <t>bike wheel failure</t>
  </si>
  <si>
    <t xml:space="preserve">it can be coz of load / human error in placing the wheel </t>
  </si>
  <si>
    <t>washer failure</t>
  </si>
  <si>
    <t>bearing failure</t>
  </si>
  <si>
    <t>nuts and bolts failure</t>
  </si>
  <si>
    <t>nuts and bolts bearings and washer all this failure can be coz not fixed properly</t>
  </si>
  <si>
    <t>wires and cables</t>
  </si>
  <si>
    <t>w and c failure</t>
  </si>
  <si>
    <t>can this be associated with  generator / battery etc.</t>
  </si>
  <si>
    <t>main anchor failure</t>
  </si>
  <si>
    <t>back anchor failure</t>
  </si>
  <si>
    <t>all the support structure failures are coz of not ground properply/ component misplaced etc.</t>
  </si>
  <si>
    <t>base wheel failure</t>
  </si>
  <si>
    <t>base plate failure</t>
  </si>
  <si>
    <t>base holder failure</t>
  </si>
  <si>
    <t>frame failure</t>
  </si>
  <si>
    <t>extension rod failure</t>
  </si>
  <si>
    <t>Natural events</t>
  </si>
  <si>
    <t>D blade failure</t>
  </si>
  <si>
    <t>D rings failure</t>
  </si>
  <si>
    <t>D frame failure</t>
  </si>
  <si>
    <t>D elevation control rod failure</t>
  </si>
  <si>
    <t>elevation rod failure</t>
  </si>
  <si>
    <t>D main anchor failure</t>
  </si>
  <si>
    <t>D back anchor failure</t>
  </si>
  <si>
    <t>D pto failure</t>
  </si>
  <si>
    <t>D base wheel failure</t>
  </si>
  <si>
    <t>D base plate failure</t>
  </si>
  <si>
    <t>D hub failure</t>
  </si>
  <si>
    <t>D washer failure</t>
  </si>
  <si>
    <t>D nuts and bolts failure</t>
  </si>
  <si>
    <t>D gear failure</t>
  </si>
  <si>
    <t>D bearing failure</t>
  </si>
  <si>
    <t>D stub axle failure</t>
  </si>
  <si>
    <t xml:space="preserve"> cf tube failure</t>
  </si>
  <si>
    <t>dacron sleve failure</t>
  </si>
  <si>
    <t>covering film off</t>
  </si>
  <si>
    <t>pto misalignment</t>
  </si>
  <si>
    <t>emergency overdrive recovery</t>
  </si>
  <si>
    <t>EOR HW failure</t>
  </si>
  <si>
    <t>EOR  SW failure</t>
  </si>
  <si>
    <t>PTO failure</t>
  </si>
  <si>
    <t>tape failure</t>
  </si>
  <si>
    <t>vibration  possibility coz of overload</t>
  </si>
  <si>
    <t>P- POSSIBILITY</t>
  </si>
  <si>
    <t>S- SEVERITY</t>
  </si>
  <si>
    <t>severity score</t>
  </si>
  <si>
    <t xml:space="preserve">Meaning </t>
  </si>
  <si>
    <t>Severity effect</t>
  </si>
  <si>
    <t>none</t>
  </si>
  <si>
    <t>low</t>
  </si>
  <si>
    <t xml:space="preserve">high </t>
  </si>
  <si>
    <t>Hazardous with warning</t>
  </si>
  <si>
    <t>Hazardous without warning</t>
  </si>
  <si>
    <t>Little effect on performance, no damage, no injury. Noticed by average customer.</t>
  </si>
  <si>
    <t>Critical performance event. Urgent shutdown &amp; landing action needed. Damage to environment. Loss of components &gt;100g. Potential for Operator fatality. Potential for 3rd party injury. Operational safety criticaly reduced. Potential for multiple injury classes presented.</t>
  </si>
  <si>
    <t>System or subsystem loss at high energy levels. System inoperable or uncontrolable. Significant damage to environment. Loss of major components. Potential for Operator fatality. Potential for 3rd party fatality. Extremely unsafe operation. Multiple injury classes presented.</t>
  </si>
  <si>
    <t>1/lifetime of 20 systems</t>
  </si>
  <si>
    <t>1/ system lifetime</t>
  </si>
  <si>
    <t>1 / year</t>
  </si>
  <si>
    <t>1/ month</t>
  </si>
  <si>
    <t>1/ week</t>
  </si>
  <si>
    <t>Airborne</t>
  </si>
  <si>
    <t>Design Failure</t>
  </si>
  <si>
    <t>skin and webs</t>
  </si>
  <si>
    <t>bridles</t>
  </si>
  <si>
    <t>uneven stretch</t>
  </si>
  <si>
    <t>Bridle point</t>
  </si>
  <si>
    <t>Bridle snap</t>
  </si>
  <si>
    <t>Skin tear</t>
  </si>
  <si>
    <t>stitching failure</t>
  </si>
  <si>
    <t>low lift line tension</t>
  </si>
  <si>
    <t>Back line</t>
  </si>
  <si>
    <t>Back line snap</t>
  </si>
  <si>
    <t>Back line tension too low</t>
  </si>
  <si>
    <t>Back line anchor</t>
  </si>
  <si>
    <t>Back anchor connector snap</t>
  </si>
  <si>
    <t>Back anchor leaves ground</t>
  </si>
  <si>
    <t>Top Lift</t>
  </si>
  <si>
    <t>Top Bearing (inc small spreader wheel)</t>
  </si>
  <si>
    <t>Lifting bridle detach from small wheel</t>
  </si>
  <si>
    <t>Lift line snap below top bearing</t>
  </si>
  <si>
    <t>Lift kite alignment error</t>
  </si>
  <si>
    <t>spreader tab disconnects</t>
  </si>
  <si>
    <t>Top lifting bridle snaps</t>
  </si>
  <si>
    <t>spreader sleeve opens</t>
  </si>
  <si>
    <t>Turbine blades/rings</t>
  </si>
  <si>
    <t>Fuselage</t>
  </si>
  <si>
    <t>Carbon spar tubes</t>
  </si>
  <si>
    <t>Fuselage body (ring tube) snap</t>
  </si>
  <si>
    <t>Foam blade snap</t>
  </si>
  <si>
    <t>Foam blade deterioration</t>
  </si>
  <si>
    <t>Fuselage Blade Cuff snap</t>
  </si>
  <si>
    <t>Fuselage looses trailing blade connection</t>
  </si>
  <si>
    <t>Fuselage looses forward blade connection</t>
  </si>
  <si>
    <t>Top spreader ring (Inc tabs, cuff, closure)</t>
  </si>
  <si>
    <t>Top Spreader ring centre point lines</t>
  </si>
  <si>
    <t>Top Spreader ring centre point disk</t>
  </si>
  <si>
    <t>Top Spreader ring centre point lines disconnect</t>
  </si>
  <si>
    <t>Top Spreader ring centre point disk jams on lift line</t>
  </si>
  <si>
    <t>Carbon spar tube snap</t>
  </si>
  <si>
    <t>Carbon spar tube thrown from blade</t>
  </si>
  <si>
    <t>Foam blade thrown from fuselage</t>
  </si>
  <si>
    <t>spreader ring rod snap</t>
  </si>
  <si>
    <t>spreader ring rod connector snap</t>
  </si>
  <si>
    <t>spreader ring rod thrown from ring</t>
  </si>
  <si>
    <t>Through spar retaining line</t>
  </si>
  <si>
    <t>Through spar retaining line snaps</t>
  </si>
  <si>
    <t>Through spar retaining line thrown</t>
  </si>
  <si>
    <t>Foam Blade Bridles</t>
  </si>
  <si>
    <t>Foam Blade Bridle snaps</t>
  </si>
  <si>
    <t>Blade bridle topside spreader</t>
  </si>
  <si>
    <t>Blade bridle topside spreader thrown</t>
  </si>
  <si>
    <t>Blade covering film</t>
  </si>
  <si>
    <t>Foam blade section</t>
  </si>
  <si>
    <t>blade cover film deterioration</t>
  </si>
  <si>
    <t>blade cover film detachment</t>
  </si>
  <si>
    <t>Fuselage Bonding Tape</t>
  </si>
  <si>
    <t>Fuselage Bonding Tape tears</t>
  </si>
  <si>
    <t>Ring tube compression cuff(including strap,clasp and line tabs)</t>
  </si>
  <si>
    <t>Ring tubes ( 6 including socket cuffpoint)</t>
  </si>
  <si>
    <t>Tethers between turbine rings</t>
  </si>
  <si>
    <t>Transmission</t>
  </si>
  <si>
    <t>Tethers between transmission rings</t>
  </si>
  <si>
    <t>Ring connector tabs on rim</t>
  </si>
  <si>
    <t>Wheel including rim spokes hub</t>
  </si>
  <si>
    <t>PTO wheel</t>
  </si>
  <si>
    <t>Thrust bearing and circlip</t>
  </si>
  <si>
    <t>Stub axle</t>
  </si>
  <si>
    <t>Threaded eye bolt</t>
  </si>
  <si>
    <t>Stub axle support head</t>
  </si>
  <si>
    <t>Crank power meter</t>
  </si>
  <si>
    <t>Main chain ring</t>
  </si>
  <si>
    <t>Chain</t>
  </si>
  <si>
    <t>Head</t>
  </si>
  <si>
    <t>Motor and support arms</t>
  </si>
  <si>
    <t>Motor/ generator including cables and wires</t>
  </si>
  <si>
    <t>Ring tube cuff clasp opens</t>
  </si>
  <si>
    <t>Ring tube cuff tears</t>
  </si>
  <si>
    <t>Ring tube snaps</t>
  </si>
  <si>
    <t>Ring tube thrown from turbine</t>
  </si>
  <si>
    <t>Ring Tube Center point disk line snaps</t>
  </si>
  <si>
    <t>Turbine ring Center point disk (over lift line)</t>
  </si>
  <si>
    <t xml:space="preserve">Turbine Ring Center point disk lines </t>
  </si>
  <si>
    <t>Turbine ring Center point disk snags on lift line</t>
  </si>
  <si>
    <t>Tether line attachment rings wear or yeild to tension stress</t>
  </si>
  <si>
    <t xml:space="preserve">Tethers between turbine rings snap </t>
  </si>
  <si>
    <t>Tethers between transmission rings snap</t>
  </si>
  <si>
    <t>Tethers between transmission rings twist</t>
  </si>
  <si>
    <t>Transmission ring below turbine</t>
  </si>
  <si>
    <t>Transmission ring rod snaps</t>
  </si>
  <si>
    <t>Transmission ring rod thrown</t>
  </si>
  <si>
    <t>Transmission cuff tears</t>
  </si>
  <si>
    <t>Transmission tabs separate from cuff</t>
  </si>
  <si>
    <t>Compression cuffs with tabs, through lines and end connectors</t>
  </si>
  <si>
    <t>Transmission center point disk line</t>
  </si>
  <si>
    <t>Transmission  center point disk</t>
  </si>
  <si>
    <t>Transmission Centre point disk line snaps</t>
  </si>
  <si>
    <t>Transmission centre point disk snags on lift line</t>
  </si>
  <si>
    <t>Tether line attachment rings and caribs</t>
  </si>
  <si>
    <t>Ground Based</t>
  </si>
  <si>
    <t>Ring connector tabs on rim wear out</t>
  </si>
  <si>
    <t>PTO Hub buckles</t>
  </si>
  <si>
    <t>PTO wheel pulled from stub axle position</t>
  </si>
  <si>
    <t>Stub axle thrust bearing circlip dislodged</t>
  </si>
  <si>
    <t>Thrust bearing wears out</t>
  </si>
  <si>
    <t>Threaded eye bolt pulled off</t>
  </si>
  <si>
    <t>Stub axle rusts</t>
  </si>
  <si>
    <t>Stub axle weld snaps</t>
  </si>
  <si>
    <t>Lift Line (Bridle point to back line connection)</t>
  </si>
  <si>
    <t>Lift line (Bridle point to back line connection) snap</t>
  </si>
  <si>
    <t>SubComponent function</t>
  </si>
  <si>
    <t>maintain pressure and aerodyniamic lift force alignment on lift line</t>
  </si>
  <si>
    <t xml:space="preserve">spread aerodynamic load of skin and web onto lift lines </t>
  </si>
  <si>
    <t>Gather bridles together</t>
  </si>
  <si>
    <t>Connect and Set distance of lift kite beyond turbine top</t>
  </si>
  <si>
    <t>Lift Line( from backline connector through top Bearing down to PTO)</t>
  </si>
  <si>
    <t>Allow rotation of turbine around lift line, Provide lift from lift line to turbine</t>
  </si>
  <si>
    <t>Top lifting bridle set</t>
  </si>
  <si>
    <t>Expands lift tension on top lifting bridles into a circular array form. Whether or not it is helping to reduce compression on the main ring…. More data needed . Hndy at launch. Sometimes jumpy, holds even tension between rotary top lines</t>
  </si>
  <si>
    <t>spread the lift from a line to a ring array</t>
  </si>
  <si>
    <t>maintain alignment of top spreader ring on centre line</t>
  </si>
  <si>
    <t>Set elevation and wind window travel limit, prevent twist in lift line, backup safety line in case of lower collapse or snap, allow recovery and interaction with lift separate to rotor function, provide a means to stall the rotor</t>
  </si>
  <si>
    <t>potential for blade strike</t>
  </si>
  <si>
    <t>Bearing seizure or high friction</t>
  </si>
  <si>
    <t>Quick caribiner Attach and detatch back line to and from  ground anchor</t>
  </si>
  <si>
    <t>Support position and provide lift to top bearing. Provide support axis for lower rotary rings … but seems to send them wonky when turbine compresses with higher torque/lift ratio  Question is… do we even need a line through the lower axis</t>
  </si>
  <si>
    <t>Get rid of the lift line inside the turbine. Design for top bearing more thrust loading and rings to be more hollow. As long as ring diameters are larger than spacing, there is no overtwist in loose condition.</t>
  </si>
  <si>
    <t>a tab of material sewn onto a line which spreads the load and connects it to a cuff</t>
  </si>
  <si>
    <t>Interface connection wing blades, wing blade spars, turbine ring tubes and ring cuff, sets AoA of blades against plane of rotation.</t>
  </si>
  <si>
    <t>Detection Likelyhood</t>
  </si>
  <si>
    <t xml:space="preserve">                                 D</t>
  </si>
  <si>
    <t>extremely obvious</t>
  </si>
  <si>
    <t>very noticable</t>
  </si>
  <si>
    <t>noticable</t>
  </si>
  <si>
    <t>Quite hidden</t>
  </si>
  <si>
    <t>Impossible to know</t>
  </si>
  <si>
    <t>1 - 5 (See Detectability Scoring Tab)</t>
  </si>
  <si>
    <t>Ability to see if a problem is going to occur ahead of time</t>
  </si>
  <si>
    <t>Blade position inversion</t>
  </si>
  <si>
    <t>very high</t>
  </si>
  <si>
    <t>significant</t>
  </si>
  <si>
    <t xml:space="preserve">These severity scores are to reflect cost of both operational performance, it's effect on the product perception and harm caused. This is both for reliability and safety. The urgency of maintenance is considered. </t>
  </si>
  <si>
    <t>No effect on performance, No harm. Only noticed by alert customer. Cosmetic maintenance possible but unnessesary.</t>
  </si>
  <si>
    <t>No effect</t>
  </si>
  <si>
    <t xml:space="preserve">Performance noticeably affected. Maintenance recommended within 24 hours. Moderate damage to environment. Small component &lt;100g degradation or loss. Significant operator injuries possible. 3rd party safety moderately affected. Operational safety reduced. </t>
  </si>
  <si>
    <t>Bridle Point detached from lift line</t>
  </si>
  <si>
    <t>1 - 9   (See severity Scoring Tab)</t>
  </si>
  <si>
    <t>Visible or audible effect on performance. low environmental damge. Slight material deterioration. Potential for material loss &lt;50g. Operator injury potential. Most customers annoyed. Mostly a financial damage. Operational safety reduced. Maintenance recommended within 1 week.</t>
  </si>
  <si>
    <t>Performance definitely affected. Maintenance urgent, landing recommended but total shutdown not essential. Moderate damage to environment. Small component &lt;100g degradation or loss. Significant operator injuries possible. 3rd party safety moderately affected. Operational safety significantly reduced. Occurance will affect insurance scoring</t>
  </si>
  <si>
    <t>Visible or audible effect on performance. low environmental damge. Slight material deterioration. Minor operator injury potential. Most customers annoyed. Operational safety reduced. Schedule for maintenance.</t>
  </si>
  <si>
    <t>minimum weekly regular inspection of schedule assumed with line checks x ability to act on info</t>
  </si>
  <si>
    <t>Transmision end connectors separate</t>
  </si>
  <si>
    <t>Motor mount arms ( welded to stub axle support head)</t>
  </si>
  <si>
    <t>Elevation adjustment bars( including bolts and nuts and welded tabs)</t>
  </si>
  <si>
    <t>Inline tension load cell</t>
  </si>
  <si>
    <t>Elevation pivot bolt</t>
  </si>
  <si>
    <t>Baseplate</t>
  </si>
  <si>
    <t>Anchor including plates and webbing</t>
  </si>
  <si>
    <t>VESC including connectors</t>
  </si>
  <si>
    <t>Control system housing ( including switches and buttons)</t>
  </si>
  <si>
    <t>control logic board</t>
  </si>
  <si>
    <t>Wind data board</t>
  </si>
  <si>
    <t>Battery switching gear</t>
  </si>
  <si>
    <t>maintain aerofoil</t>
  </si>
  <si>
    <t>smooth skin lowers friction</t>
  </si>
  <si>
    <t>ties wing ends together and stops spars from being centerfuged out</t>
  </si>
  <si>
    <t>spread the load of tether pinch on spar</t>
  </si>
  <si>
    <t>smooth form and maintain connection between blade and fuselage</t>
  </si>
  <si>
    <t xml:space="preserve">Hold ring tubes together, Hold blades together, </t>
  </si>
  <si>
    <t>Provide seperation of blades before &amp; during launch and land</t>
  </si>
  <si>
    <t>stop blades and ring from flying away from centre</t>
  </si>
  <si>
    <t>low friction hoop over lift line to connect lines to</t>
  </si>
  <si>
    <t>attach tether lines to next transmission ring</t>
  </si>
  <si>
    <t>tether rings and transfer rotational energy under tension</t>
  </si>
  <si>
    <t>maintain diameter of TRPT</t>
  </si>
  <si>
    <t>hold the ring rod together and provide material to attach lines</t>
  </si>
  <si>
    <t>stop ring deforming from centre</t>
  </si>
  <si>
    <t xml:space="preserve">soft transition of wide material band holding the line onto rim with figure 8 &amp; larks head knot connector for srong connections </t>
  </si>
  <si>
    <t>Solid mechanical rotor plane at bottom of TRPT allows connection for torsional transfer and resists axial load</t>
  </si>
  <si>
    <t>Prevents wheel hub coming off stub axle whilst allowing smooth easy rotation</t>
  </si>
  <si>
    <t>end termination for lift line also prevents hub from being able to come off stub axle in emergency</t>
  </si>
  <si>
    <t>clean smooth rigid support to mount hub and thrust bearing on.</t>
  </si>
  <si>
    <t>transmit mechanical power from hub to chainring, transmit data on mechanical power to power meter</t>
  </si>
  <si>
    <t>transmit mechanical power from main chain ring to motor sprocket</t>
  </si>
  <si>
    <t>transmit mechanical power from PTO to chain</t>
  </si>
  <si>
    <t>Motor / generator sprocket</t>
  </si>
  <si>
    <t>transmit mechanical power from chain to motor / generator</t>
  </si>
  <si>
    <t>convert mechanical power to electical power with regen braking, and reverse e.g. convert electrical power into rotational power for spin up and overdrive</t>
  </si>
  <si>
    <t>Keep alignment of motor generator with PTO assembley</t>
  </si>
  <si>
    <t>Set elevation of PTO assembley</t>
  </si>
  <si>
    <t>Measure inline Load for control system</t>
  </si>
  <si>
    <t xml:space="preserve">Ground station frame assembley( inc. A frame support tabs,A framea, topside leg bars, hub bracket and front leg bars) </t>
  </si>
  <si>
    <t>Smooth rotation, assist torque resistance / rigidity in frame, support against frame warping</t>
  </si>
  <si>
    <t>Base plate tracking wheeels</t>
  </si>
  <si>
    <t>Vertical main hub with wheel bolts</t>
  </si>
  <si>
    <t>connect anchor set to baseplate, holding ground station frame assembley to baseplate whilst allowing rotation</t>
  </si>
  <si>
    <t>spread anchor and ground loading across the ground surface, rim can be turned to drive the anchor into the ground</t>
  </si>
  <si>
    <t>anemometer on mast</t>
  </si>
  <si>
    <t xml:space="preserve">hold all kite loading and generator loading firmly to ground </t>
  </si>
  <si>
    <t xml:space="preserve">provide protection for electronic equipment, provide mount for switches and dials, display performance and state data </t>
  </si>
  <si>
    <t>physical wind data for wind data board</t>
  </si>
  <si>
    <t xml:space="preserve">interperet anemometer signal into ms-1 and send to control logic board </t>
  </si>
  <si>
    <t>High current connectors</t>
  </si>
  <si>
    <t>allow safe connection and swapping of batteries</t>
  </si>
  <si>
    <t>load cell connection breaks</t>
  </si>
  <si>
    <t>Interperet state data from anemometer, load cell, performance history, dials, switches then send control signals to the VESC</t>
  </si>
  <si>
    <t>elevaiton arm conncetion breaks</t>
  </si>
  <si>
    <t>length of square section for weld mounting stub Axle, supports motor motor mount arms with welds, swivels on elevation pivot bolt,  and connects to elevation bars and inline tension load cell</t>
  </si>
  <si>
    <t>motor mount arm welds fail</t>
  </si>
  <si>
    <t>mount or chainring bolt fail</t>
  </si>
  <si>
    <t>fault description reference / Effect classes</t>
  </si>
  <si>
    <t>Teeth Fatigue wear</t>
  </si>
  <si>
    <t>Chain snaps</t>
  </si>
  <si>
    <t>chainring tooth snaps</t>
  </si>
  <si>
    <t>Sprocket tooth snaps</t>
  </si>
  <si>
    <t>Sprocket teeth fatigue wear</t>
  </si>
  <si>
    <t>motor/generator overheats from too much current</t>
  </si>
  <si>
    <t>motor/generator bearings wear out</t>
  </si>
  <si>
    <t>motor alignment too far out</t>
  </si>
  <si>
    <t>elevation adjustment bars fall from nuts and mounts</t>
  </si>
  <si>
    <t>initial tension may not be calibrated at launch</t>
  </si>
  <si>
    <t>load cell cable wiring fault develops</t>
  </si>
  <si>
    <t>motor/genertor cable wiring fault develops</t>
  </si>
  <si>
    <t>allow PTO assembley to be adjusted and fixed to gound station frame whilst having enough movement in ground station mount assembley hole to be able to clearly transmit tesion data</t>
  </si>
  <si>
    <t>Rigidly hold PTO assembly to anchor whilst allowing azimuth rotation, support wiring, support inline load cell</t>
  </si>
  <si>
    <t xml:space="preserve">frame buckle </t>
  </si>
  <si>
    <t>frame breaks</t>
  </si>
  <si>
    <t>Tracking wheels seize</t>
  </si>
  <si>
    <t>wheel track blocked with vegitation</t>
  </si>
  <si>
    <t>Ground station not fixed on ground position</t>
  </si>
  <si>
    <t>Anchor bends</t>
  </si>
  <si>
    <t>VESC not detecting motor/ generator parameters</t>
  </si>
  <si>
    <t>Water ingress into housing</t>
  </si>
  <si>
    <t>failure to read control knob states</t>
  </si>
  <si>
    <t>anemometer failure</t>
  </si>
  <si>
    <t>software written by a neewbie</t>
  </si>
  <si>
    <t>wrong speed reading reported from board after voltage change</t>
  </si>
  <si>
    <t>Lifter control error</t>
  </si>
  <si>
    <t>Lifter control error, potential for blade strike</t>
  </si>
  <si>
    <t>Back anchor missalignment with wind</t>
  </si>
  <si>
    <t xml:space="preserve">potential for torque to twist lift line, torque transmission compromised, potential for compression of main ring </t>
  </si>
  <si>
    <t>asymetry / instability in turbine</t>
  </si>
  <si>
    <t>asymetry / instability in turbine, less than full set of turbine lift lines</t>
  </si>
  <si>
    <t>Lift line abrasion snap above or in top bearing</t>
  </si>
  <si>
    <t>Back line safety system removed,  torque to twist lift line</t>
  </si>
  <si>
    <t>Back line safety system removed, torque to twist lift line</t>
  </si>
  <si>
    <t>Lifter control error,  blade strike</t>
  </si>
  <si>
    <t>blade strike, lack of lift to turbine</t>
  </si>
  <si>
    <t>lift kite breakaway, Lifter control error, potential for blade strike</t>
  </si>
  <si>
    <t>Back line safety system removed, ability to stall rotor removed,  recovery ability compromised, potential for torque to twist lift line</t>
  </si>
  <si>
    <t>Lift line tension too tight inside turbine</t>
  </si>
  <si>
    <t>asymetry / instability in turbine,</t>
  </si>
  <si>
    <t>Lift line tension too loose inside turbine</t>
  </si>
  <si>
    <t>high degree of twist in turbine form</t>
  </si>
  <si>
    <t>Lift line Length above back line too long</t>
  </si>
  <si>
    <t>Lift line Length above back line too short</t>
  </si>
  <si>
    <t>Lift Kite in unauthorised airspace</t>
  </si>
  <si>
    <t>Lift Kite in low turbulent wind</t>
  </si>
  <si>
    <t>loss of spreader circular form, asymetry / instability in turbine</t>
  </si>
  <si>
    <t>loss of spreader circular form, asymetry / instability in turbine, material thrown from turbine</t>
  </si>
  <si>
    <t>loss of spreader circular form, asymetry / instability in turbine, main ring compression</t>
  </si>
  <si>
    <t>blade integrity compromised, blade rigidity reduced</t>
  </si>
  <si>
    <t>asymetry / instability in turbine, blade integrity compromised, blade rigidity reduced</t>
  </si>
  <si>
    <t>Thrust transfer to ring comppromised</t>
  </si>
  <si>
    <t>blade integrity compromised, Thrust transfer to ring comppromised</t>
  </si>
  <si>
    <t>asymetry / instability in turbine, blade integrity compromised, blade rigidity reduced, efficiency reduced</t>
  </si>
  <si>
    <t>asymetry / instability in turbine, blade integrity compromised, efficiency reduced</t>
  </si>
  <si>
    <t>asymetry / instability in turbine, blade integrity compromised, reduced efficiency</t>
  </si>
  <si>
    <t>asymetry / instability in turbine, blade integrity compromised, material thrown from turbine</t>
  </si>
  <si>
    <t>blade integrity compromised</t>
  </si>
  <si>
    <t>blade integrity compromised, material thrown from turbine</t>
  </si>
  <si>
    <t>stiffen blade end to end through wings and fuselage</t>
  </si>
  <si>
    <t>asymetry / instability in turbine, blade integrity compromised, blade rigidity reduced, efficiency reduced, material thrown from turbine</t>
  </si>
  <si>
    <t>sets blade attitude, bank angle, AoA, transmits blade aero forces to tether. Helps resist blade bend. 4 bridles per blade</t>
  </si>
  <si>
    <t>material thrown from turbine</t>
  </si>
  <si>
    <t>asymetry / instability in turbine, Turbine integrity compromised, Thrust transfer to ring compromised</t>
  </si>
  <si>
    <t>Turbine integrity compromised, Thrust transfer to ring compromised</t>
  </si>
  <si>
    <t>Ring tube cuff line tab tears from cuff</t>
  </si>
  <si>
    <t>asymetry / instability in turbine, Turbine integrity compromised, Thrust transfer to ring compromised, material thrown from turbine</t>
  </si>
  <si>
    <t>asymetry / instability in turbine, Main Tube Compression</t>
  </si>
  <si>
    <t>asymetry / instability in turbine, Turbine integrity compromised, transmission compromised</t>
  </si>
  <si>
    <t>asymetry / instability in turbine, Turbine integrity compromised, transmission compromised, material thrown from turbine</t>
  </si>
  <si>
    <t>asymetry / instability in turbine, Transmission integrity compromised</t>
  </si>
  <si>
    <t>asymetry / instability in turbine,  transmission compromised</t>
  </si>
  <si>
    <t>asymetry / instability in turbine, transmission compromised</t>
  </si>
  <si>
    <t>asymetry / instability in turbine, compression likely on transmission, transmission compromised</t>
  </si>
  <si>
    <t xml:space="preserve">asymetry / instability in turbine, transmission compromised, </t>
  </si>
  <si>
    <t>asymetry / instability in turbine, transmission compromised, material thrown from turbine</t>
  </si>
  <si>
    <t>PTO alignment compromised, PTO anchoring compromised, generation compromised, chain comromised</t>
  </si>
  <si>
    <t>wrong data to controller, generation compromised</t>
  </si>
  <si>
    <t xml:space="preserve">PTO alignment compromised,  generation compromised, </t>
  </si>
  <si>
    <t>generation compromised, chain compromised</t>
  </si>
  <si>
    <t>PTO alignment compromised, PTO anchoring compromised, generation compromised, chain compromised</t>
  </si>
  <si>
    <t>generation compromised, fire risk</t>
  </si>
  <si>
    <t xml:space="preserve">generation compromised, fire risk, wrong data to controller </t>
  </si>
  <si>
    <t>PTO alignment compromised</t>
  </si>
  <si>
    <t xml:space="preserve">wrong data to controller </t>
  </si>
  <si>
    <t>Anchoring error</t>
  </si>
  <si>
    <t>groundstation azimuth alignment error, PTO alignment compromised</t>
  </si>
  <si>
    <t>Ground station not fixed on ground position, Anchoring error</t>
  </si>
  <si>
    <t>groundstation azimuth alignment error,  PTO alignment compromised</t>
  </si>
  <si>
    <t>wrong data to controller, Lack of reliable torque control</t>
  </si>
  <si>
    <t xml:space="preserve">Lack of reliable torque control, wrong data to controller </t>
  </si>
  <si>
    <t xml:space="preserve">Control systems failure, Lack of reliable torque control, wrong data to controller </t>
  </si>
  <si>
    <t>control board communicion with load cell system lost</t>
  </si>
  <si>
    <t xml:space="preserve">Lack of reliable torque control data, wrong data to controller </t>
  </si>
  <si>
    <t>control board not communicating with anemometer</t>
  </si>
  <si>
    <t>Battery damage, fire risk</t>
  </si>
  <si>
    <t xml:space="preserve">bolt unable to provide head movement in frame </t>
  </si>
  <si>
    <t xml:space="preserve">head spreader bolt wrong width setting </t>
  </si>
  <si>
    <t>all hub bolts snap or seperate</t>
  </si>
  <si>
    <t>one hub bolt snaps or seperates</t>
  </si>
  <si>
    <t>Main Anchor total failure</t>
  </si>
  <si>
    <t>data recording compromised</t>
  </si>
  <si>
    <t>magnet too far away</t>
  </si>
  <si>
    <t>control board not communicating with PC</t>
  </si>
  <si>
    <t>Lack of reliable torque control data, wrong data to controller, data recording compromised</t>
  </si>
  <si>
    <t xml:space="preserve">Control systems failure, data recording compromised,  Lack of reliable torque control, wrong data to controller </t>
  </si>
  <si>
    <t>Lack of reliable torque control, wrong data to controller, data recording compromised</t>
  </si>
  <si>
    <t>large arking current on connection</t>
  </si>
  <si>
    <t>allow safe swapping of batteries and monitor electrical power to batteries</t>
  </si>
  <si>
    <t>large current spikes on switching</t>
  </si>
  <si>
    <t>electrical power measuring failure</t>
  </si>
  <si>
    <t xml:space="preserve">Implies possibility of occurrence in </t>
  </si>
  <si>
    <t>1 week depoloyment</t>
  </si>
  <si>
    <t xml:space="preserve">1 Month Deployment </t>
  </si>
  <si>
    <t>1 year deployment</t>
  </si>
  <si>
    <t>lifetime (15 years)</t>
  </si>
  <si>
    <t>Lifetime Deployment Possibility</t>
  </si>
  <si>
    <t>Lifetime Risk Priority</t>
  </si>
  <si>
    <t>1 Year Deployment possibility</t>
  </si>
  <si>
    <t>1 Month Deployment possibility</t>
  </si>
  <si>
    <t>1 Week Deployment possibility</t>
  </si>
  <si>
    <t>1 Year Risk Priority</t>
  </si>
  <si>
    <t>1 Month Risk Priority</t>
  </si>
  <si>
    <t>1 Week Risk Priority</t>
  </si>
  <si>
    <t>Mitigation</t>
  </si>
  <si>
    <t>Non time adjusted RPN S.P.D</t>
  </si>
  <si>
    <t>1 - 5 ( See Occurance scoring above)</t>
  </si>
  <si>
    <t>Add controller system to lift kite bridle point to warn about any deviation from smooth lift. Potentially add spread guide lines to steering bridle points too</t>
  </si>
  <si>
    <t>Examine for wear 1/week</t>
  </si>
  <si>
    <t>fly lifter higher and have tension warnings from lifter controller</t>
  </si>
  <si>
    <t>use a relocating or rail ground anchor ring system around the ground station</t>
  </si>
  <si>
    <t>Inspect, clean, lube 1/month</t>
  </si>
  <si>
    <t>Fit hard wearing metal cap and tube component over lift line going through the bearing.  Examine for wear 1/week</t>
  </si>
  <si>
    <t>As above &amp; better strengthening on connection</t>
  </si>
  <si>
    <t>either better foam and better shape or higher performance wing manufacture standard</t>
  </si>
  <si>
    <t>A little bit of top bridle spreading</t>
  </si>
  <si>
    <t>extra closure or seal on clasp lever</t>
  </si>
  <si>
    <t>As above and internal line bond around whole ring</t>
  </si>
  <si>
    <t>remove centre line system from design with shift to polygon</t>
  </si>
  <si>
    <t>Tethers between turbine layers twist</t>
  </si>
  <si>
    <t>New control logic in ground station, detection with visual or dielectric</t>
  </si>
  <si>
    <t>Examine for wear 1/ week</t>
  </si>
  <si>
    <t>replace with active or preferably fixed elevation</t>
  </si>
  <si>
    <t>VESC to monitor goto/gen thermocouple</t>
  </si>
  <si>
    <t>Motor now fixed to gearbox, bolt tension checked 1/ week</t>
  </si>
  <si>
    <t>Conroller to monitor VESC data for indication of cable deterioration</t>
  </si>
  <si>
    <t>Display calibration check notice before launch</t>
  </si>
  <si>
    <t>colour code match ends and label for height limits and airspace regs</t>
  </si>
  <si>
    <t>integrate inline tension load cell into head slide design</t>
  </si>
  <si>
    <t>Inspect frame state 1/ week, Detection on frame height and alert comms built into controller</t>
  </si>
  <si>
    <t>Inspect frame state 1 / week and have set distance for frame head instead of bolt system</t>
  </si>
  <si>
    <t>controller to monitor mech to electrical efficiency. Inspect, clean, lube 1/ week</t>
  </si>
  <si>
    <t>Inspect, clean, lube 1/ week</t>
  </si>
  <si>
    <t>Inspect, test bolt tension clean,  1/ week</t>
  </si>
  <si>
    <t>Smaller wheel less open near track, Inspect , clear and clean 1/ week</t>
  </si>
  <si>
    <t>Inspect baseplate &amp; ground alignment 1/week</t>
  </si>
  <si>
    <t>High current compatible connectors and switchgear, BMS Enclosed battery</t>
  </si>
  <si>
    <t>FMEA After mitigation</t>
  </si>
  <si>
    <t>FMEA before mitigation</t>
  </si>
  <si>
    <t>D - Detectability Before event</t>
  </si>
  <si>
    <t>Examine for wear 1/month tab connector onto top wheel</t>
  </si>
  <si>
    <t>Not even a thing (after mitigation)</t>
  </si>
  <si>
    <t>Get rid of spreader ring  by improving the form of the top bearing and small lifting wheel, tab top lifting bridles to top wheel. Inspect 1/week</t>
  </si>
  <si>
    <t>Improve design form, move from 3d print to injection  resin &amp; caron layup insert position monitoring, comms and minor control into wing and inspect 1/ week</t>
  </si>
  <si>
    <t>remove with set bond design between fuselage and blades</t>
  </si>
  <si>
    <t>fix spreader onto spar topside</t>
  </si>
  <si>
    <t>better foam and better shape and/or higher performance wing manufacture standard, graded material to carbon tube transition, live data up and down stack, software to spot wobble and odd path , bridle tab transitioning and fairing, inspection 1/week</t>
  </si>
  <si>
    <t>Examine for wear 1/week potential to replace with braided outer sheath and convert to polygon ring</t>
  </si>
  <si>
    <t>Examine for wear 1/ week &amp; replace with soft shackle</t>
  </si>
  <si>
    <t xml:space="preserve">Examine for wear 1/ weel </t>
  </si>
  <si>
    <t>Examine for wear 1/week potential to replace with braided outer sheath and convert to polygon ring, monitor wobble</t>
  </si>
  <si>
    <t>Examine for wear 1/ week possible soft shackles</t>
  </si>
  <si>
    <t>Examine for wear 1/ week, monitor wobble patterns</t>
  </si>
  <si>
    <t>PTO spoke and/or nipple thrown</t>
  </si>
  <si>
    <t>Examine, clean, grease  1/ week. threaded bolt and pin end to hold thrust bearing on through axle stub</t>
  </si>
  <si>
    <t>redesign inline load cell connection with reliable connector, software test to see if correlation still holds. inspection 1/week</t>
  </si>
  <si>
    <t xml:space="preserve">replace with active or preferably fixed elevation. Potential for fixed back line length or adjuster </t>
  </si>
  <si>
    <t>replace with gearbox on head frame direct to PTO hub or gear, test torques on maintenance</t>
  </si>
  <si>
    <t>have torque data from gearbox or other ready system with fixed parts. Torque data to be added to control data</t>
  </si>
  <si>
    <t>replace with gearbox on head frame direct to PTO hub or gear, monitor noise, inspect 1/week</t>
  </si>
  <si>
    <t>improve cabling ducting and connectors for all seal tension hx711, controller  software to cope with disconnection</t>
  </si>
  <si>
    <t>Inspect frame state 1/ week, Detection on frame height over plate and alert comms built into controller</t>
  </si>
  <si>
    <t>Specification certified by geological conditions prior to install on site. 3x FOS over max tension, ground state and height monitor</t>
  </si>
  <si>
    <t>Electronic speed controller, communicates motor electrical performance data and control option with control logic board</t>
  </si>
  <si>
    <t>Default to zero braking current acceptable to be checked in turbine dynamic evaluation controller to accept VESC &amp; CAN fault codes</t>
  </si>
  <si>
    <t>VESC not communicating with control board</t>
  </si>
  <si>
    <t>VESC set to gradually release braking current by slope on lack of comms, display toggle warning of single occurrence, operator to record and monitor occurrences</t>
  </si>
  <si>
    <t>All cables to be gland entry, all knobs to be sealled into IP65 control box. desicant in box</t>
  </si>
  <si>
    <t>Warnings of software state to be on outside of control box. Software to back off to garanteed soft parameter set compatible with turbine, workable parameter set defined. Potential to remove a lot of control knobs and just interface with phone</t>
  </si>
  <si>
    <t>Software revision readout needs to state turbine configuration compatibility on controller box. Test and retest, check with experienced dev. Firmware upgradeable</t>
  </si>
  <si>
    <t>Warnings of software state to be on outside of control box. Software to back off to garanteed soft parameter set compatible with turbine. Better power management on anemometer board</t>
  </si>
  <si>
    <t>percentage improvement</t>
  </si>
  <si>
    <t>Battery damage</t>
  </si>
  <si>
    <t>Turbine integrity compromised</t>
  </si>
  <si>
    <t>Lift kite breakaway</t>
  </si>
  <si>
    <t>Backline Fail</t>
  </si>
  <si>
    <t>Lifter Fail</t>
  </si>
  <si>
    <t>Twisting Lift line</t>
  </si>
  <si>
    <t>Backline Safety removed</t>
  </si>
  <si>
    <t>Turbine Failure</t>
  </si>
  <si>
    <t>Transmission Failure</t>
  </si>
  <si>
    <t>Ground Station Failure</t>
  </si>
  <si>
    <t>Generation Failure</t>
  </si>
  <si>
    <t>Lift line tension low</t>
  </si>
  <si>
    <t>Compression likely on turbine ring</t>
  </si>
  <si>
    <t>PTO azimuth alignment error</t>
  </si>
  <si>
    <t>PTO elevation alignment error</t>
  </si>
  <si>
    <t>Loss of spreader circular form</t>
  </si>
  <si>
    <t>Blade integrity compromised</t>
  </si>
  <si>
    <t>Potential for blade strike</t>
  </si>
  <si>
    <t>Thrust transfer to ring compromised</t>
  </si>
  <si>
    <t>High degree of twist in turbine form</t>
  </si>
  <si>
    <t>Compression likely on transmission</t>
  </si>
  <si>
    <t>Wrong data to controller</t>
  </si>
  <si>
    <t>Ground station position not fixed</t>
  </si>
  <si>
    <t>Data recording compromised</t>
  </si>
  <si>
    <t>Fire risk</t>
  </si>
  <si>
    <t>Chain compromised</t>
  </si>
  <si>
    <t>Turbine wobble</t>
  </si>
  <si>
    <t>Material thrown from turbine</t>
  </si>
  <si>
    <t>Transmission compromised</t>
  </si>
  <si>
    <t>Efficiency reduced</t>
  </si>
  <si>
    <t>Generation compromised</t>
  </si>
  <si>
    <t>Top Lift function fail</t>
  </si>
  <si>
    <t>Fault Class Level 1 #1</t>
  </si>
  <si>
    <t>Fault Class Level 2 #1</t>
  </si>
  <si>
    <t>Fault Class Level 3 #1</t>
  </si>
  <si>
    <t>Fault Class Level 1 #2</t>
  </si>
  <si>
    <t>Fault Class Level 2 #2</t>
  </si>
  <si>
    <t>Fault Class Level 3 #2</t>
  </si>
  <si>
    <t>Lift kite position Instability</t>
  </si>
  <si>
    <t>Rotor stall ability potentially gone</t>
  </si>
  <si>
    <t>Generator Control Compromised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</si>
</sst>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
    <numFmt numFmtId="166" formatCode="0.000"/>
    <numFmt numFmtId="167" formatCode="0.000000"/>
  </numFmts>
  <fonts count="6" x14ac:knownFonts="1">
    <font>
      <sz val="11"/>
      <color theme="1"/>
      <name val="Calibri"/>
      <family val="2"/>
      <scheme val="minor"/>
    </font>
    <font>
      <sz val="11"/>
      <color rgb="FFFF0000"/>
      <name val="Calibri"/>
      <family val="2"/>
      <scheme val="minor"/>
    </font>
    <font>
      <sz val="11"/>
      <color theme="1"/>
      <name val="Calibri"/>
      <family val="2"/>
      <scheme val="minor"/>
    </font>
    <font>
      <sz val="16"/>
      <color theme="1"/>
      <name val="Calibri"/>
      <family val="2"/>
      <scheme val="minor"/>
    </font>
    <font>
      <sz val="11"/>
      <color rgb="FF006100"/>
      <name val="Calibri"/>
      <family val="2"/>
      <scheme val="minor"/>
    </font>
    <font>
      <sz val="11"/>
      <color rgb="FF9C0006"/>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4" tint="0.59999389629810485"/>
        <bgColor indexed="65"/>
      </patternFill>
    </fill>
    <fill>
      <patternFill patternType="solid">
        <fgColor rgb="FFC6EFCE"/>
      </patternFill>
    </fill>
    <fill>
      <patternFill patternType="solid">
        <fgColor rgb="FFFFC7CE"/>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style="thin">
        <color indexed="64"/>
      </bottom>
      <diagonal/>
    </border>
    <border>
      <left/>
      <right/>
      <top style="thin">
        <color theme="2" tint="-9.9948118533890809E-2"/>
      </top>
      <bottom style="thin">
        <color theme="2" tint="-9.9948118533890809E-2"/>
      </bottom>
      <diagonal/>
    </border>
    <border>
      <left style="thin">
        <color rgb="FFB2B2B2"/>
      </left>
      <right style="thin">
        <color rgb="FFB2B2B2"/>
      </right>
      <top style="thin">
        <color theme="2" tint="-9.9948118533890809E-2"/>
      </top>
      <bottom style="thin">
        <color theme="2" tint="-9.9948118533890809E-2"/>
      </bottom>
      <diagonal/>
    </border>
    <border>
      <left style="medium">
        <color rgb="FFB2B2B2"/>
      </left>
      <right style="medium">
        <color rgb="FFB2B2B2"/>
      </right>
      <top style="medium">
        <color rgb="FFB2B2B2"/>
      </top>
      <bottom style="medium">
        <color rgb="FFB2B2B2"/>
      </bottom>
      <diagonal/>
    </border>
    <border>
      <left/>
      <right style="thin">
        <color indexed="64"/>
      </right>
      <top style="thin">
        <color indexed="64"/>
      </top>
      <bottom style="thin">
        <color indexed="64"/>
      </bottom>
      <diagonal/>
    </border>
    <border>
      <left style="thin">
        <color rgb="FFB2B2B2"/>
      </left>
      <right style="thin">
        <color rgb="FFB2B2B2"/>
      </right>
      <top style="thin">
        <color theme="2" tint="-9.9948118533890809E-2"/>
      </top>
      <bottom/>
      <diagonal/>
    </border>
    <border>
      <left/>
      <right/>
      <top/>
      <bottom style="thin">
        <color theme="2" tint="-9.9948118533890809E-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s>
  <cellStyleXfs count="13">
    <xf numFmtId="0" fontId="0" fillId="0" borderId="0"/>
    <xf numFmtId="0" fontId="2" fillId="7" borderId="1" applyNumberFormat="0" applyFont="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4" fillId="16" borderId="0" applyNumberFormat="0" applyBorder="0" applyAlignment="0" applyProtection="0"/>
    <xf numFmtId="0" fontId="5" fillId="17" borderId="0" applyNumberFormat="0" applyBorder="0" applyAlignment="0" applyProtection="0"/>
    <xf numFmtId="0" fontId="1" fillId="0" borderId="0" applyNumberFormat="0" applyFill="0" applyBorder="0" applyAlignment="0" applyProtection="0"/>
  </cellStyleXfs>
  <cellXfs count="57">
    <xf numFmtId="0" fontId="0" fillId="0" borderId="0" xfId="0"/>
    <xf numFmtId="0" fontId="0" fillId="0" borderId="0" xfId="0" applyAlignment="1">
      <alignment wrapText="1"/>
    </xf>
    <xf numFmtId="0" fontId="2" fillId="9" borderId="0" xfId="3" applyAlignment="1">
      <alignment wrapText="1"/>
    </xf>
    <xf numFmtId="0" fontId="0" fillId="9" borderId="0" xfId="3" applyFont="1" applyAlignment="1">
      <alignment wrapText="1"/>
    </xf>
    <xf numFmtId="0" fontId="0" fillId="14" borderId="3" xfId="8" applyFont="1" applyBorder="1" applyAlignment="1">
      <alignment wrapText="1"/>
    </xf>
    <xf numFmtId="0" fontId="2" fillId="11" borderId="0" xfId="5" applyAlignment="1">
      <alignment wrapText="1"/>
    </xf>
    <xf numFmtId="0" fontId="0" fillId="7" borderId="6" xfId="1" applyFont="1" applyBorder="1" applyAlignment="1">
      <alignment wrapText="1"/>
    </xf>
    <xf numFmtId="0" fontId="0" fillId="0" borderId="0" xfId="0" applyAlignment="1">
      <alignment wrapText="1"/>
    </xf>
    <xf numFmtId="0" fontId="2" fillId="8" borderId="0" xfId="2" applyAlignment="1">
      <alignment wrapText="1"/>
    </xf>
    <xf numFmtId="0" fontId="0" fillId="0" borderId="4" xfId="0" applyBorder="1" applyAlignment="1">
      <alignment wrapText="1"/>
    </xf>
    <xf numFmtId="0" fontId="2" fillId="10" borderId="5" xfId="4" applyBorder="1" applyAlignment="1">
      <alignment wrapText="1"/>
    </xf>
    <xf numFmtId="0" fontId="2" fillId="12" borderId="8" xfId="6" applyBorder="1" applyAlignment="1">
      <alignment wrapText="1"/>
    </xf>
    <xf numFmtId="0" fontId="0" fillId="0" borderId="9" xfId="0" applyBorder="1" applyAlignment="1">
      <alignment wrapText="1"/>
    </xf>
    <xf numFmtId="0" fontId="2" fillId="11" borderId="4" xfId="5" applyBorder="1" applyAlignment="1">
      <alignment wrapText="1"/>
    </xf>
    <xf numFmtId="0" fontId="2" fillId="10" borderId="4" xfId="4" applyBorder="1" applyAlignment="1">
      <alignment wrapText="1"/>
    </xf>
    <xf numFmtId="0" fontId="2" fillId="12" borderId="4" xfId="6" applyBorder="1" applyAlignment="1">
      <alignment wrapText="1"/>
    </xf>
    <xf numFmtId="0" fontId="0" fillId="10" borderId="4" xfId="4" applyFont="1" applyBorder="1" applyAlignment="1">
      <alignment wrapText="1"/>
    </xf>
    <xf numFmtId="0" fontId="2" fillId="8" borderId="4" xfId="2" applyBorder="1" applyAlignment="1">
      <alignment wrapText="1"/>
    </xf>
    <xf numFmtId="0" fontId="2" fillId="9" borderId="4" xfId="3" applyBorder="1" applyAlignment="1">
      <alignment wrapText="1"/>
    </xf>
    <xf numFmtId="0" fontId="0" fillId="2" borderId="4" xfId="0" applyFill="1" applyBorder="1" applyAlignment="1">
      <alignment wrapText="1"/>
    </xf>
    <xf numFmtId="0" fontId="0" fillId="6" borderId="0" xfId="0" applyFill="1" applyAlignment="1">
      <alignment wrapText="1"/>
    </xf>
    <xf numFmtId="0" fontId="0" fillId="7" borderId="1" xfId="1" applyFont="1" applyAlignment="1">
      <alignment wrapText="1"/>
    </xf>
    <xf numFmtId="0" fontId="0" fillId="7" borderId="2" xfId="1" applyFont="1" applyBorder="1" applyAlignment="1">
      <alignment wrapText="1"/>
    </xf>
    <xf numFmtId="0" fontId="0" fillId="2" borderId="0" xfId="0" applyFill="1" applyAlignment="1">
      <alignment wrapText="1"/>
    </xf>
    <xf numFmtId="0" fontId="0" fillId="12" borderId="4" xfId="6" applyFont="1" applyBorder="1" applyAlignment="1">
      <alignment wrapText="1"/>
    </xf>
    <xf numFmtId="0" fontId="2" fillId="13" borderId="0" xfId="7" applyAlignment="1">
      <alignment wrapText="1"/>
    </xf>
    <xf numFmtId="0" fontId="3" fillId="4" borderId="0" xfId="0" applyFont="1" applyFill="1" applyAlignment="1">
      <alignment wrapText="1"/>
    </xf>
    <xf numFmtId="0" fontId="0" fillId="5" borderId="0" xfId="0" applyFill="1" applyAlignment="1">
      <alignment wrapText="1"/>
    </xf>
    <xf numFmtId="0" fontId="2" fillId="15" borderId="4" xfId="9" applyBorder="1" applyAlignment="1">
      <alignment wrapText="1"/>
    </xf>
    <xf numFmtId="164" fontId="0" fillId="0" borderId="0" xfId="0" applyNumberFormat="1" applyAlignment="1">
      <alignment wrapText="1"/>
    </xf>
    <xf numFmtId="2" fontId="0" fillId="0" borderId="0" xfId="0" applyNumberFormat="1" applyAlignment="1">
      <alignment wrapText="1"/>
    </xf>
    <xf numFmtId="2" fontId="0" fillId="14" borderId="3" xfId="8" applyNumberFormat="1" applyFont="1" applyBorder="1" applyAlignment="1">
      <alignment wrapText="1"/>
    </xf>
    <xf numFmtId="165" fontId="0" fillId="0" borderId="0" xfId="0" applyNumberFormat="1" applyAlignment="1">
      <alignment wrapText="1"/>
    </xf>
    <xf numFmtId="166" fontId="0" fillId="0" borderId="0" xfId="0" applyNumberFormat="1" applyAlignment="1">
      <alignment wrapText="1"/>
    </xf>
    <xf numFmtId="0" fontId="0" fillId="14" borderId="7" xfId="8" applyFont="1" applyBorder="1" applyAlignment="1">
      <alignment wrapText="1"/>
    </xf>
    <xf numFmtId="11" fontId="0" fillId="0" borderId="0" xfId="0" applyNumberFormat="1" applyAlignment="1">
      <alignment wrapText="1"/>
    </xf>
    <xf numFmtId="0" fontId="0" fillId="0" borderId="0" xfId="0" applyAlignment="1">
      <alignment vertical="center" wrapText="1"/>
    </xf>
    <xf numFmtId="0" fontId="2" fillId="13" borderId="3" xfId="7" applyBorder="1" applyAlignment="1">
      <alignment wrapText="1"/>
    </xf>
    <xf numFmtId="2" fontId="2" fillId="13" borderId="3" xfId="7" applyNumberFormat="1" applyBorder="1" applyAlignment="1">
      <alignment wrapText="1"/>
    </xf>
    <xf numFmtId="0" fontId="0" fillId="13" borderId="7" xfId="7" applyFont="1" applyBorder="1" applyAlignment="1">
      <alignment wrapText="1"/>
    </xf>
    <xf numFmtId="0" fontId="0" fillId="13" borderId="3" xfId="7" applyFont="1" applyBorder="1" applyAlignment="1">
      <alignment wrapText="1"/>
    </xf>
    <xf numFmtId="0" fontId="0" fillId="13" borderId="0" xfId="7" applyFont="1" applyBorder="1" applyAlignment="1">
      <alignment wrapText="1"/>
    </xf>
    <xf numFmtId="1" fontId="0" fillId="0" borderId="0" xfId="0" applyNumberFormat="1" applyAlignment="1">
      <alignment wrapText="1"/>
    </xf>
    <xf numFmtId="0" fontId="2" fillId="13" borderId="1" xfId="7" applyBorder="1" applyAlignment="1">
      <alignment wrapText="1"/>
    </xf>
    <xf numFmtId="2" fontId="2" fillId="13" borderId="10" xfId="7" applyNumberFormat="1" applyBorder="1" applyAlignment="1">
      <alignment vertical="top"/>
    </xf>
    <xf numFmtId="2" fontId="2" fillId="13" borderId="11" xfId="7" applyNumberFormat="1" applyBorder="1" applyAlignment="1">
      <alignment vertical="top"/>
    </xf>
    <xf numFmtId="11" fontId="2" fillId="13" borderId="12" xfId="7" applyNumberFormat="1" applyBorder="1" applyAlignment="1">
      <alignment vertical="top"/>
    </xf>
    <xf numFmtId="167" fontId="0" fillId="0" borderId="0" xfId="0" applyNumberFormat="1" applyAlignment="1">
      <alignment wrapText="1"/>
    </xf>
    <xf numFmtId="0" fontId="1" fillId="0" borderId="0" xfId="0" applyFont="1" applyAlignment="1">
      <alignment wrapText="1"/>
    </xf>
    <xf numFmtId="0" fontId="1" fillId="3" borderId="0" xfId="0" applyFont="1" applyFill="1" applyAlignment="1">
      <alignment wrapText="1"/>
    </xf>
    <xf numFmtId="0" fontId="1" fillId="3" borderId="6" xfId="0" applyFont="1" applyFill="1" applyBorder="1"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5" fillId="17" borderId="0" xfId="11" applyAlignment="1">
      <alignment horizontal="center" wrapText="1"/>
    </xf>
    <xf numFmtId="0" fontId="4" fillId="16" borderId="0" xfId="10" applyAlignment="1">
      <alignment horizontal="center" wrapText="1"/>
    </xf>
    <xf numFmtId="0" fontId="1" fillId="0" borderId="0" xfId="12" applyAlignment="1">
      <alignment wrapText="1"/>
    </xf>
  </cellXfs>
  <cellStyles count="13">
    <cellStyle name="20% - Accent1" xfId="2" builtinId="30"/>
    <cellStyle name="20% - Accent2" xfId="3" builtinId="34"/>
    <cellStyle name="20% - Accent5" xfId="5" builtinId="46"/>
    <cellStyle name="20% - Accent6" xfId="7" builtinId="50"/>
    <cellStyle name="40% - Accent1" xfId="9" builtinId="31"/>
    <cellStyle name="40% - Accent2" xfId="8" builtinId="35"/>
    <cellStyle name="40% - Accent4" xfId="4" builtinId="43"/>
    <cellStyle name="40% - Accent5" xfId="6" builtinId="47"/>
    <cellStyle name="Bad" xfId="11" builtinId="27"/>
    <cellStyle name="Good" xfId="10" builtinId="26"/>
    <cellStyle name="Normal" xfId="0" builtinId="0"/>
    <cellStyle name="Note" xfId="1" builtinId="10"/>
    <cellStyle name="Warning Text" xfId="12"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8"/>
  <sheetViews>
    <sheetView topLeftCell="A123" workbookViewId="0">
      <selection activeCell="H79" sqref="H79"/>
    </sheetView>
  </sheetViews>
  <sheetFormatPr defaultRowHeight="15" x14ac:dyDescent="0.25"/>
  <cols>
    <col min="1" max="1" width="30.140625" customWidth="1"/>
    <col min="2" max="2" width="23.7109375" customWidth="1"/>
    <col min="3" max="3" width="32.7109375" customWidth="1"/>
    <col min="4" max="4" width="6" customWidth="1"/>
    <col min="5" max="5" width="38.85546875" customWidth="1"/>
    <col min="6" max="6" width="18" customWidth="1"/>
    <col min="7" max="7" width="30.42578125" customWidth="1"/>
    <col min="8" max="8" width="8.5703125" customWidth="1"/>
    <col min="9" max="9" width="12.28515625" customWidth="1"/>
    <col min="10" max="10" width="13.85546875" customWidth="1"/>
    <col min="13" max="13" width="46.7109375" customWidth="1"/>
  </cols>
  <sheetData>
    <row r="1" spans="1:14" x14ac:dyDescent="0.25">
      <c r="E1" t="s">
        <v>97</v>
      </c>
      <c r="F1" t="s">
        <v>109</v>
      </c>
      <c r="G1" t="s">
        <v>117</v>
      </c>
      <c r="H1" t="s">
        <v>100</v>
      </c>
      <c r="I1" t="s">
        <v>108</v>
      </c>
      <c r="J1" t="s">
        <v>118</v>
      </c>
      <c r="K1" t="s">
        <v>119</v>
      </c>
    </row>
    <row r="2" spans="1:14" x14ac:dyDescent="0.25">
      <c r="A2" t="s">
        <v>26</v>
      </c>
      <c r="B2" t="s">
        <v>27</v>
      </c>
      <c r="C2" t="s">
        <v>49</v>
      </c>
      <c r="D2">
        <v>1</v>
      </c>
      <c r="E2" t="s">
        <v>67</v>
      </c>
      <c r="F2" t="s">
        <v>122</v>
      </c>
      <c r="G2" t="s">
        <v>127</v>
      </c>
      <c r="H2">
        <v>1</v>
      </c>
      <c r="J2">
        <v>1</v>
      </c>
    </row>
    <row r="3" spans="1:14" x14ac:dyDescent="0.25">
      <c r="A3" t="s">
        <v>47</v>
      </c>
      <c r="B3" t="s">
        <v>5</v>
      </c>
      <c r="D3">
        <v>2</v>
      </c>
      <c r="E3" t="s">
        <v>68</v>
      </c>
      <c r="F3" t="s">
        <v>64</v>
      </c>
      <c r="G3" t="s">
        <v>128</v>
      </c>
      <c r="J3">
        <v>1</v>
      </c>
      <c r="M3" t="s">
        <v>164</v>
      </c>
    </row>
    <row r="4" spans="1:14" x14ac:dyDescent="0.25">
      <c r="A4" t="s">
        <v>55</v>
      </c>
      <c r="B4" t="s">
        <v>6</v>
      </c>
      <c r="C4" t="s">
        <v>63</v>
      </c>
      <c r="D4">
        <v>3</v>
      </c>
      <c r="E4" t="s">
        <v>92</v>
      </c>
      <c r="F4" t="s">
        <v>65</v>
      </c>
      <c r="G4" t="s">
        <v>128</v>
      </c>
      <c r="J4">
        <v>1</v>
      </c>
    </row>
    <row r="5" spans="1:14" x14ac:dyDescent="0.25">
      <c r="B5" t="s">
        <v>46</v>
      </c>
      <c r="C5" t="s">
        <v>52</v>
      </c>
      <c r="D5">
        <v>4</v>
      </c>
      <c r="E5" t="s">
        <v>92</v>
      </c>
      <c r="F5" t="s">
        <v>66</v>
      </c>
      <c r="G5" t="s">
        <v>128</v>
      </c>
      <c r="J5">
        <v>1</v>
      </c>
    </row>
    <row r="6" spans="1:14" x14ac:dyDescent="0.25">
      <c r="B6" t="s">
        <v>10</v>
      </c>
      <c r="C6" t="s">
        <v>53</v>
      </c>
      <c r="D6">
        <v>5</v>
      </c>
      <c r="E6" t="s">
        <v>88</v>
      </c>
      <c r="F6" t="s">
        <v>91</v>
      </c>
      <c r="G6" t="s">
        <v>129</v>
      </c>
      <c r="H6">
        <v>1</v>
      </c>
      <c r="J6">
        <v>1</v>
      </c>
    </row>
    <row r="7" spans="1:14" x14ac:dyDescent="0.25">
      <c r="A7" t="s">
        <v>54</v>
      </c>
      <c r="B7" t="s">
        <v>48</v>
      </c>
      <c r="C7" t="s">
        <v>57</v>
      </c>
      <c r="D7">
        <v>6</v>
      </c>
      <c r="E7" t="s">
        <v>89</v>
      </c>
      <c r="F7" t="s">
        <v>91</v>
      </c>
      <c r="G7" t="s">
        <v>129</v>
      </c>
      <c r="H7">
        <v>1</v>
      </c>
      <c r="I7">
        <v>1</v>
      </c>
      <c r="J7">
        <v>1</v>
      </c>
      <c r="M7" t="s">
        <v>157</v>
      </c>
      <c r="N7" t="s">
        <v>95</v>
      </c>
    </row>
    <row r="8" spans="1:14" x14ac:dyDescent="0.25">
      <c r="B8" t="s">
        <v>7</v>
      </c>
      <c r="C8" t="s">
        <v>59</v>
      </c>
      <c r="D8">
        <v>7</v>
      </c>
      <c r="E8" t="s">
        <v>90</v>
      </c>
      <c r="F8" t="s">
        <v>46</v>
      </c>
      <c r="H8">
        <v>1</v>
      </c>
      <c r="J8">
        <v>1</v>
      </c>
    </row>
    <row r="9" spans="1:14" x14ac:dyDescent="0.25">
      <c r="B9" t="s">
        <v>50</v>
      </c>
      <c r="D9">
        <v>8</v>
      </c>
      <c r="E9" t="s">
        <v>93</v>
      </c>
      <c r="F9" t="s">
        <v>94</v>
      </c>
      <c r="G9" t="s">
        <v>129</v>
      </c>
      <c r="H9">
        <v>1</v>
      </c>
      <c r="J9">
        <v>1</v>
      </c>
    </row>
    <row r="10" spans="1:14" x14ac:dyDescent="0.25">
      <c r="B10" t="s">
        <v>8</v>
      </c>
      <c r="D10">
        <v>9</v>
      </c>
      <c r="E10" t="s">
        <v>98</v>
      </c>
      <c r="F10" t="s">
        <v>95</v>
      </c>
      <c r="G10" t="s">
        <v>130</v>
      </c>
      <c r="H10">
        <v>1</v>
      </c>
      <c r="I10">
        <v>1</v>
      </c>
      <c r="J10">
        <v>1</v>
      </c>
    </row>
    <row r="11" spans="1:14" x14ac:dyDescent="0.25">
      <c r="B11" t="s">
        <v>9</v>
      </c>
      <c r="D11">
        <v>10</v>
      </c>
      <c r="E11" t="s">
        <v>98</v>
      </c>
      <c r="F11" t="s">
        <v>96</v>
      </c>
      <c r="G11" t="s">
        <v>130</v>
      </c>
      <c r="H11">
        <v>1</v>
      </c>
      <c r="I11">
        <v>1</v>
      </c>
      <c r="J11">
        <v>1</v>
      </c>
    </row>
    <row r="12" spans="1:14" x14ac:dyDescent="0.25">
      <c r="B12" t="s">
        <v>51</v>
      </c>
      <c r="D12">
        <v>11</v>
      </c>
      <c r="E12" t="s">
        <v>107</v>
      </c>
      <c r="F12" t="s">
        <v>99</v>
      </c>
      <c r="G12" t="s">
        <v>105</v>
      </c>
      <c r="H12">
        <v>1</v>
      </c>
      <c r="I12">
        <v>1</v>
      </c>
      <c r="J12">
        <v>1</v>
      </c>
      <c r="M12" t="s">
        <v>158</v>
      </c>
      <c r="N12" t="s">
        <v>159</v>
      </c>
    </row>
    <row r="13" spans="1:14" x14ac:dyDescent="0.25">
      <c r="B13" t="s">
        <v>18</v>
      </c>
      <c r="D13">
        <v>12</v>
      </c>
      <c r="E13" t="s">
        <v>112</v>
      </c>
      <c r="F13" t="s">
        <v>101</v>
      </c>
      <c r="G13" t="s">
        <v>105</v>
      </c>
      <c r="H13">
        <v>1</v>
      </c>
      <c r="I13">
        <v>1</v>
      </c>
      <c r="J13">
        <v>1</v>
      </c>
    </row>
    <row r="14" spans="1:14" x14ac:dyDescent="0.25">
      <c r="A14" t="s">
        <v>58</v>
      </c>
      <c r="B14" t="s">
        <v>2</v>
      </c>
      <c r="D14">
        <v>13</v>
      </c>
      <c r="E14" t="s">
        <v>111</v>
      </c>
      <c r="F14" t="s">
        <v>102</v>
      </c>
      <c r="G14" t="s">
        <v>130</v>
      </c>
      <c r="H14">
        <v>1</v>
      </c>
      <c r="I14">
        <v>1</v>
      </c>
      <c r="J14">
        <v>1</v>
      </c>
    </row>
    <row r="15" spans="1:14" x14ac:dyDescent="0.25">
      <c r="B15" t="s">
        <v>56</v>
      </c>
      <c r="D15">
        <v>14</v>
      </c>
      <c r="E15" t="s">
        <v>110</v>
      </c>
      <c r="F15" t="s">
        <v>18</v>
      </c>
      <c r="G15" t="s">
        <v>131</v>
      </c>
      <c r="H15">
        <v>1</v>
      </c>
      <c r="I15">
        <v>1</v>
      </c>
      <c r="J15">
        <v>1</v>
      </c>
      <c r="K15">
        <v>1</v>
      </c>
    </row>
    <row r="16" spans="1:14" x14ac:dyDescent="0.25">
      <c r="B16" t="s">
        <v>4</v>
      </c>
      <c r="D16">
        <v>15</v>
      </c>
      <c r="E16" t="s">
        <v>154</v>
      </c>
      <c r="F16" t="s">
        <v>103</v>
      </c>
      <c r="G16" t="s">
        <v>120</v>
      </c>
      <c r="H16">
        <v>1</v>
      </c>
      <c r="J16">
        <v>1</v>
      </c>
      <c r="K16">
        <v>1</v>
      </c>
    </row>
    <row r="17" spans="1:11" x14ac:dyDescent="0.25">
      <c r="B17" t="s">
        <v>1</v>
      </c>
      <c r="D17">
        <v>16</v>
      </c>
      <c r="E17" t="s">
        <v>153</v>
      </c>
      <c r="F17" t="s">
        <v>103</v>
      </c>
      <c r="G17" t="s">
        <v>120</v>
      </c>
      <c r="H17">
        <v>1</v>
      </c>
      <c r="I17">
        <v>1</v>
      </c>
      <c r="J17">
        <v>1</v>
      </c>
      <c r="K17">
        <v>1</v>
      </c>
    </row>
    <row r="18" spans="1:11" x14ac:dyDescent="0.25">
      <c r="B18" t="s">
        <v>0</v>
      </c>
      <c r="D18">
        <v>17</v>
      </c>
      <c r="E18" t="s">
        <v>155</v>
      </c>
      <c r="F18" t="s">
        <v>104</v>
      </c>
      <c r="G18" t="s">
        <v>131</v>
      </c>
      <c r="H18">
        <v>1</v>
      </c>
      <c r="I18">
        <v>1</v>
      </c>
      <c r="J18">
        <v>1</v>
      </c>
      <c r="K18">
        <v>1</v>
      </c>
    </row>
    <row r="19" spans="1:11" x14ac:dyDescent="0.25">
      <c r="D19">
        <v>18</v>
      </c>
      <c r="E19" t="s">
        <v>110</v>
      </c>
      <c r="F19" t="s">
        <v>104</v>
      </c>
      <c r="G19" t="s">
        <v>131</v>
      </c>
      <c r="H19">
        <v>1</v>
      </c>
      <c r="I19">
        <v>1</v>
      </c>
      <c r="J19">
        <v>1</v>
      </c>
      <c r="K19">
        <v>1</v>
      </c>
    </row>
    <row r="20" spans="1:11" x14ac:dyDescent="0.25">
      <c r="A20" t="s">
        <v>62</v>
      </c>
      <c r="D20">
        <v>19</v>
      </c>
      <c r="E20" t="s">
        <v>114</v>
      </c>
      <c r="F20" t="s">
        <v>104</v>
      </c>
      <c r="G20" t="s">
        <v>131</v>
      </c>
      <c r="H20">
        <v>1</v>
      </c>
      <c r="I20">
        <v>1</v>
      </c>
      <c r="J20">
        <v>1</v>
      </c>
      <c r="K20">
        <v>1</v>
      </c>
    </row>
    <row r="21" spans="1:11" x14ac:dyDescent="0.25">
      <c r="A21" t="s">
        <v>3</v>
      </c>
      <c r="D21">
        <v>20</v>
      </c>
      <c r="G21" t="s">
        <v>131</v>
      </c>
      <c r="H21">
        <v>1</v>
      </c>
      <c r="I21">
        <v>1</v>
      </c>
      <c r="J21">
        <v>1</v>
      </c>
      <c r="K21">
        <v>1</v>
      </c>
    </row>
    <row r="22" spans="1:11" x14ac:dyDescent="0.25">
      <c r="D22">
        <v>21</v>
      </c>
      <c r="E22" t="s">
        <v>75</v>
      </c>
      <c r="F22" t="s">
        <v>81</v>
      </c>
      <c r="G22" t="s">
        <v>131</v>
      </c>
      <c r="H22">
        <v>1</v>
      </c>
      <c r="J22">
        <v>1</v>
      </c>
      <c r="K22">
        <v>1</v>
      </c>
    </row>
    <row r="23" spans="1:11" x14ac:dyDescent="0.25">
      <c r="A23" t="s">
        <v>115</v>
      </c>
      <c r="D23">
        <v>22</v>
      </c>
      <c r="E23" t="s">
        <v>76</v>
      </c>
      <c r="F23" t="s">
        <v>81</v>
      </c>
      <c r="G23" t="s">
        <v>131</v>
      </c>
      <c r="H23">
        <v>1</v>
      </c>
      <c r="J23">
        <v>1</v>
      </c>
      <c r="K23">
        <v>1</v>
      </c>
    </row>
    <row r="24" spans="1:11" x14ac:dyDescent="0.25">
      <c r="A24" t="s">
        <v>106</v>
      </c>
      <c r="D24">
        <v>23</v>
      </c>
      <c r="E24" t="s">
        <v>77</v>
      </c>
      <c r="F24" t="s">
        <v>81</v>
      </c>
      <c r="G24" t="s">
        <v>131</v>
      </c>
      <c r="H24">
        <v>1</v>
      </c>
      <c r="J24">
        <v>1</v>
      </c>
      <c r="K24">
        <v>1</v>
      </c>
    </row>
    <row r="25" spans="1:11" x14ac:dyDescent="0.25">
      <c r="A25" t="s">
        <v>113</v>
      </c>
      <c r="D25">
        <v>24</v>
      </c>
      <c r="E25" t="s">
        <v>78</v>
      </c>
      <c r="F25" t="s">
        <v>81</v>
      </c>
      <c r="G25" t="s">
        <v>131</v>
      </c>
      <c r="H25">
        <v>1</v>
      </c>
      <c r="J25">
        <v>1</v>
      </c>
      <c r="K25">
        <v>1</v>
      </c>
    </row>
    <row r="26" spans="1:11" x14ac:dyDescent="0.25">
      <c r="A26" t="s">
        <v>116</v>
      </c>
      <c r="D26">
        <v>25</v>
      </c>
      <c r="E26" t="s">
        <v>79</v>
      </c>
      <c r="F26" t="s">
        <v>81</v>
      </c>
      <c r="G26" t="s">
        <v>131</v>
      </c>
      <c r="H26">
        <v>1</v>
      </c>
      <c r="J26">
        <v>1</v>
      </c>
      <c r="K26">
        <v>1</v>
      </c>
    </row>
    <row r="27" spans="1:11" x14ac:dyDescent="0.25">
      <c r="D27">
        <v>26</v>
      </c>
      <c r="E27" t="s">
        <v>80</v>
      </c>
      <c r="F27" t="s">
        <v>81</v>
      </c>
      <c r="G27" t="s">
        <v>131</v>
      </c>
      <c r="H27">
        <v>1</v>
      </c>
      <c r="J27">
        <v>1</v>
      </c>
      <c r="K27">
        <v>1</v>
      </c>
    </row>
    <row r="28" spans="1:11" x14ac:dyDescent="0.25">
      <c r="D28">
        <v>27</v>
      </c>
      <c r="E28" t="s">
        <v>82</v>
      </c>
      <c r="F28" t="s">
        <v>81</v>
      </c>
      <c r="G28" t="s">
        <v>131</v>
      </c>
      <c r="J28">
        <v>1</v>
      </c>
      <c r="K28">
        <v>1</v>
      </c>
    </row>
    <row r="29" spans="1:11" x14ac:dyDescent="0.25">
      <c r="D29">
        <v>28</v>
      </c>
      <c r="E29" t="s">
        <v>83</v>
      </c>
      <c r="F29" t="s">
        <v>81</v>
      </c>
      <c r="G29" t="s">
        <v>131</v>
      </c>
      <c r="J29">
        <v>1</v>
      </c>
      <c r="K29">
        <v>1</v>
      </c>
    </row>
    <row r="30" spans="1:11" x14ac:dyDescent="0.25">
      <c r="D30">
        <v>29</v>
      </c>
      <c r="E30" t="s">
        <v>84</v>
      </c>
      <c r="F30" t="s">
        <v>81</v>
      </c>
      <c r="G30" t="s">
        <v>131</v>
      </c>
      <c r="J30">
        <v>1</v>
      </c>
      <c r="K30">
        <v>1</v>
      </c>
    </row>
    <row r="31" spans="1:11" x14ac:dyDescent="0.25">
      <c r="D31">
        <v>30</v>
      </c>
      <c r="E31" t="s">
        <v>85</v>
      </c>
      <c r="F31" t="s">
        <v>81</v>
      </c>
      <c r="G31" t="s">
        <v>131</v>
      </c>
      <c r="J31">
        <v>1</v>
      </c>
      <c r="K31">
        <v>1</v>
      </c>
    </row>
    <row r="32" spans="1:11" x14ac:dyDescent="0.25">
      <c r="D32">
        <v>31</v>
      </c>
      <c r="E32" t="s">
        <v>86</v>
      </c>
      <c r="F32" t="s">
        <v>81</v>
      </c>
      <c r="G32" t="s">
        <v>131</v>
      </c>
      <c r="J32">
        <v>1</v>
      </c>
      <c r="K32">
        <v>1</v>
      </c>
    </row>
    <row r="33" spans="2:11" x14ac:dyDescent="0.25">
      <c r="D33">
        <v>32</v>
      </c>
      <c r="E33" t="s">
        <v>87</v>
      </c>
      <c r="F33" t="s">
        <v>81</v>
      </c>
      <c r="G33" t="s">
        <v>131</v>
      </c>
      <c r="J33">
        <v>1</v>
      </c>
      <c r="K33">
        <v>1</v>
      </c>
    </row>
    <row r="34" spans="2:11" x14ac:dyDescent="0.25">
      <c r="D34">
        <v>33</v>
      </c>
      <c r="E34" t="s">
        <v>121</v>
      </c>
      <c r="F34" t="s">
        <v>120</v>
      </c>
      <c r="G34" t="s">
        <v>120</v>
      </c>
      <c r="H34">
        <v>1</v>
      </c>
      <c r="I34">
        <v>1</v>
      </c>
      <c r="J34">
        <v>1</v>
      </c>
    </row>
    <row r="35" spans="2:11" x14ac:dyDescent="0.25">
      <c r="B35" t="s">
        <v>44</v>
      </c>
      <c r="D35">
        <v>34</v>
      </c>
      <c r="E35" t="s">
        <v>123</v>
      </c>
      <c r="F35" t="s">
        <v>81</v>
      </c>
      <c r="G35" t="s">
        <v>131</v>
      </c>
      <c r="H35">
        <v>1</v>
      </c>
      <c r="J35">
        <v>1</v>
      </c>
    </row>
    <row r="36" spans="2:11" x14ac:dyDescent="0.25">
      <c r="B36" t="s">
        <v>11</v>
      </c>
      <c r="D36">
        <v>35</v>
      </c>
      <c r="E36" t="s">
        <v>124</v>
      </c>
      <c r="G36" t="s">
        <v>131</v>
      </c>
      <c r="H36">
        <v>1</v>
      </c>
      <c r="J36">
        <v>1</v>
      </c>
    </row>
    <row r="37" spans="2:11" x14ac:dyDescent="0.25">
      <c r="B37" t="s">
        <v>12</v>
      </c>
      <c r="D37">
        <v>36</v>
      </c>
      <c r="E37" t="s">
        <v>125</v>
      </c>
      <c r="G37" t="s">
        <v>120</v>
      </c>
      <c r="H37">
        <v>1</v>
      </c>
      <c r="J37">
        <v>1</v>
      </c>
    </row>
    <row r="38" spans="2:11" x14ac:dyDescent="0.25">
      <c r="B38" t="s">
        <v>13</v>
      </c>
      <c r="D38">
        <v>37</v>
      </c>
      <c r="E38" t="s">
        <v>126</v>
      </c>
      <c r="G38" t="s">
        <v>120</v>
      </c>
      <c r="H38">
        <v>1</v>
      </c>
      <c r="J38">
        <v>1</v>
      </c>
    </row>
    <row r="39" spans="2:11" x14ac:dyDescent="0.25">
      <c r="B39" t="s">
        <v>14</v>
      </c>
      <c r="D39">
        <v>38</v>
      </c>
      <c r="E39" t="s">
        <v>152</v>
      </c>
      <c r="G39" t="s">
        <v>130</v>
      </c>
      <c r="H39">
        <v>1</v>
      </c>
      <c r="J39">
        <v>1</v>
      </c>
    </row>
    <row r="40" spans="2:11" x14ac:dyDescent="0.25">
      <c r="B40" t="s">
        <v>15</v>
      </c>
      <c r="D40">
        <v>39</v>
      </c>
    </row>
    <row r="41" spans="2:11" x14ac:dyDescent="0.25">
      <c r="B41" t="s">
        <v>16</v>
      </c>
    </row>
    <row r="42" spans="2:11" x14ac:dyDescent="0.25">
      <c r="B42" t="s">
        <v>17</v>
      </c>
      <c r="E42" t="s">
        <v>140</v>
      </c>
    </row>
    <row r="43" spans="2:11" x14ac:dyDescent="0.25">
      <c r="B43" t="s">
        <v>24</v>
      </c>
      <c r="D43">
        <v>1</v>
      </c>
      <c r="E43" t="s">
        <v>141</v>
      </c>
    </row>
    <row r="44" spans="2:11" x14ac:dyDescent="0.25">
      <c r="B44" t="s">
        <v>60</v>
      </c>
      <c r="D44">
        <v>2</v>
      </c>
      <c r="E44" t="s">
        <v>142</v>
      </c>
    </row>
    <row r="45" spans="2:11" x14ac:dyDescent="0.25">
      <c r="B45" t="s">
        <v>61</v>
      </c>
      <c r="D45">
        <v>3</v>
      </c>
      <c r="E45" t="s">
        <v>143</v>
      </c>
    </row>
    <row r="46" spans="2:11" x14ac:dyDescent="0.25">
      <c r="D46">
        <v>4</v>
      </c>
      <c r="E46" t="s">
        <v>144</v>
      </c>
    </row>
    <row r="47" spans="2:11" x14ac:dyDescent="0.25">
      <c r="B47" t="s">
        <v>45</v>
      </c>
      <c r="D47">
        <v>5</v>
      </c>
      <c r="E47" t="s">
        <v>145</v>
      </c>
    </row>
    <row r="48" spans="2:11" x14ac:dyDescent="0.25">
      <c r="B48" t="s">
        <v>19</v>
      </c>
      <c r="D48">
        <v>6</v>
      </c>
      <c r="E48" t="s">
        <v>146</v>
      </c>
    </row>
    <row r="49" spans="1:5" x14ac:dyDescent="0.25">
      <c r="B49" t="s">
        <v>20</v>
      </c>
      <c r="D49">
        <v>7</v>
      </c>
      <c r="E49" t="s">
        <v>99</v>
      </c>
    </row>
    <row r="50" spans="1:5" x14ac:dyDescent="0.25">
      <c r="B50" t="s">
        <v>21</v>
      </c>
      <c r="D50">
        <v>8</v>
      </c>
      <c r="E50" t="s">
        <v>147</v>
      </c>
    </row>
    <row r="51" spans="1:5" x14ac:dyDescent="0.25">
      <c r="B51" t="s">
        <v>22</v>
      </c>
      <c r="D51">
        <v>9</v>
      </c>
      <c r="E51" t="s">
        <v>137</v>
      </c>
    </row>
    <row r="52" spans="1:5" x14ac:dyDescent="0.25">
      <c r="B52" t="s">
        <v>23</v>
      </c>
      <c r="D52">
        <v>10</v>
      </c>
      <c r="E52" t="s">
        <v>148</v>
      </c>
    </row>
    <row r="53" spans="1:5" x14ac:dyDescent="0.25">
      <c r="B53" t="s">
        <v>25</v>
      </c>
      <c r="D53">
        <v>11</v>
      </c>
      <c r="E53" t="s">
        <v>126</v>
      </c>
    </row>
    <row r="54" spans="1:5" x14ac:dyDescent="0.25">
      <c r="B54" t="s">
        <v>28</v>
      </c>
      <c r="D54">
        <v>12</v>
      </c>
      <c r="E54" t="s">
        <v>149</v>
      </c>
    </row>
    <row r="55" spans="1:5" x14ac:dyDescent="0.25">
      <c r="D55">
        <v>13</v>
      </c>
      <c r="E55" t="s">
        <v>150</v>
      </c>
    </row>
    <row r="56" spans="1:5" x14ac:dyDescent="0.25">
      <c r="D56">
        <v>14</v>
      </c>
      <c r="E56" t="s">
        <v>151</v>
      </c>
    </row>
    <row r="57" spans="1:5" x14ac:dyDescent="0.25">
      <c r="A57" t="s">
        <v>29</v>
      </c>
      <c r="B57" t="s">
        <v>31</v>
      </c>
      <c r="D57">
        <v>15</v>
      </c>
    </row>
    <row r="58" spans="1:5" x14ac:dyDescent="0.25">
      <c r="A58">
        <v>1</v>
      </c>
      <c r="B58" t="s">
        <v>33</v>
      </c>
      <c r="D58">
        <v>16</v>
      </c>
    </row>
    <row r="59" spans="1:5" x14ac:dyDescent="0.25">
      <c r="A59">
        <v>2</v>
      </c>
      <c r="B59" t="s">
        <v>34</v>
      </c>
      <c r="D59">
        <v>17</v>
      </c>
    </row>
    <row r="60" spans="1:5" x14ac:dyDescent="0.25">
      <c r="A60">
        <v>3</v>
      </c>
      <c r="B60" t="s">
        <v>35</v>
      </c>
      <c r="D60">
        <v>18</v>
      </c>
    </row>
    <row r="61" spans="1:5" x14ac:dyDescent="0.25">
      <c r="A61">
        <v>4</v>
      </c>
      <c r="B61" t="s">
        <v>36</v>
      </c>
      <c r="D61">
        <v>19</v>
      </c>
    </row>
    <row r="62" spans="1:5" x14ac:dyDescent="0.25">
      <c r="A62">
        <v>5</v>
      </c>
      <c r="B62" t="s">
        <v>37</v>
      </c>
      <c r="D62">
        <v>20</v>
      </c>
    </row>
    <row r="63" spans="1:5" x14ac:dyDescent="0.25">
      <c r="A63">
        <v>6</v>
      </c>
      <c r="B63" t="s">
        <v>38</v>
      </c>
      <c r="D63">
        <v>21</v>
      </c>
    </row>
    <row r="64" spans="1:5" x14ac:dyDescent="0.25">
      <c r="A64" t="s">
        <v>30</v>
      </c>
      <c r="B64" t="s">
        <v>32</v>
      </c>
    </row>
    <row r="65" spans="1:6" x14ac:dyDescent="0.25">
      <c r="A65">
        <v>1</v>
      </c>
      <c r="B65" t="s">
        <v>39</v>
      </c>
    </row>
    <row r="66" spans="1:6" x14ac:dyDescent="0.25">
      <c r="A66">
        <v>2</v>
      </c>
      <c r="B66" t="s">
        <v>40</v>
      </c>
    </row>
    <row r="67" spans="1:6" x14ac:dyDescent="0.25">
      <c r="A67">
        <v>3</v>
      </c>
      <c r="B67" t="s">
        <v>41</v>
      </c>
    </row>
    <row r="68" spans="1:6" x14ac:dyDescent="0.25">
      <c r="A68">
        <v>4</v>
      </c>
      <c r="B68" t="s">
        <v>42</v>
      </c>
    </row>
    <row r="69" spans="1:6" x14ac:dyDescent="0.25">
      <c r="A69">
        <v>5</v>
      </c>
      <c r="B69" t="s">
        <v>43</v>
      </c>
    </row>
    <row r="79" spans="1:6" x14ac:dyDescent="0.25">
      <c r="A79" s="2"/>
      <c r="B79" s="7"/>
      <c r="C79" s="7"/>
      <c r="D79" s="7"/>
      <c r="E79" s="9"/>
      <c r="F79" s="48"/>
    </row>
    <row r="80" spans="1:6" x14ac:dyDescent="0.25">
      <c r="A80" s="2"/>
      <c r="B80" s="7"/>
      <c r="C80" s="7"/>
      <c r="D80" s="7"/>
      <c r="E80" s="9"/>
      <c r="F80" s="48"/>
    </row>
    <row r="81" spans="1:6" ht="30" x14ac:dyDescent="0.25">
      <c r="A81" s="2"/>
      <c r="B81" s="7" t="s">
        <v>55</v>
      </c>
      <c r="C81" s="7" t="s">
        <v>135</v>
      </c>
      <c r="D81" s="7"/>
      <c r="E81" s="9" t="s">
        <v>229</v>
      </c>
      <c r="F81" s="48" t="s">
        <v>163</v>
      </c>
    </row>
    <row r="82" spans="1:6" ht="30" x14ac:dyDescent="0.25">
      <c r="A82" s="2"/>
      <c r="B82" s="7"/>
      <c r="C82" s="7" t="s">
        <v>162</v>
      </c>
      <c r="D82" s="7"/>
      <c r="E82" s="9" t="s">
        <v>161</v>
      </c>
      <c r="F82" s="48" t="s">
        <v>160</v>
      </c>
    </row>
    <row r="83" spans="1:6" x14ac:dyDescent="0.25">
      <c r="A83" s="2"/>
      <c r="B83" s="7"/>
      <c r="C83" s="7" t="s">
        <v>134</v>
      </c>
      <c r="D83" s="7"/>
      <c r="E83" s="9" t="s">
        <v>230</v>
      </c>
      <c r="F83" s="48" t="s">
        <v>89</v>
      </c>
    </row>
    <row r="84" spans="1:6" ht="30" x14ac:dyDescent="0.25">
      <c r="A84" s="2"/>
      <c r="B84" s="7"/>
      <c r="C84" s="7" t="s">
        <v>53</v>
      </c>
      <c r="D84" s="7"/>
      <c r="E84" s="9" t="s">
        <v>139</v>
      </c>
      <c r="F84" s="48" t="s">
        <v>93</v>
      </c>
    </row>
    <row r="85" spans="1:6" x14ac:dyDescent="0.25">
      <c r="A85" s="2"/>
      <c r="B85" s="7"/>
      <c r="C85" s="7"/>
      <c r="D85" s="7"/>
      <c r="E85" s="9" t="s">
        <v>237</v>
      </c>
      <c r="F85" s="48" t="s">
        <v>231</v>
      </c>
    </row>
    <row r="86" spans="1:6" x14ac:dyDescent="0.25">
      <c r="A86" s="2"/>
      <c r="B86" s="7"/>
      <c r="C86" s="7"/>
      <c r="D86" s="7"/>
      <c r="E86" s="9" t="s">
        <v>165</v>
      </c>
      <c r="F86" s="48" t="s">
        <v>167</v>
      </c>
    </row>
    <row r="87" spans="1:6" ht="30" x14ac:dyDescent="0.25">
      <c r="A87" s="2"/>
      <c r="B87" s="7"/>
      <c r="C87" s="7"/>
      <c r="D87" s="7"/>
      <c r="E87" s="9" t="s">
        <v>166</v>
      </c>
      <c r="F87" s="48" t="s">
        <v>168</v>
      </c>
    </row>
    <row r="88" spans="1:6" x14ac:dyDescent="0.25">
      <c r="A88" s="2"/>
      <c r="B88" s="7"/>
      <c r="C88" s="7" t="s">
        <v>52</v>
      </c>
      <c r="D88" s="7"/>
      <c r="E88" s="9" t="s">
        <v>15</v>
      </c>
      <c r="F88" s="48" t="s">
        <v>169</v>
      </c>
    </row>
    <row r="89" spans="1:6" ht="60" x14ac:dyDescent="0.25">
      <c r="A89" s="2"/>
      <c r="B89" s="7" t="s">
        <v>54</v>
      </c>
      <c r="C89" s="7"/>
      <c r="D89" s="7"/>
      <c r="E89" s="9" t="s">
        <v>195</v>
      </c>
      <c r="F89" s="48" t="s">
        <v>196</v>
      </c>
    </row>
    <row r="90" spans="1:6" x14ac:dyDescent="0.25">
      <c r="A90" s="2"/>
      <c r="B90" s="7"/>
      <c r="C90" s="7"/>
      <c r="D90" s="7"/>
      <c r="E90" s="9" t="s">
        <v>236</v>
      </c>
      <c r="F90" s="48" t="s">
        <v>232</v>
      </c>
    </row>
    <row r="91" spans="1:6" ht="75" x14ac:dyDescent="0.25">
      <c r="A91" s="2"/>
      <c r="B91" s="7"/>
      <c r="C91" s="7" t="s">
        <v>124</v>
      </c>
      <c r="D91" s="7"/>
      <c r="E91" s="9" t="s">
        <v>199</v>
      </c>
      <c r="F91" s="48" t="s">
        <v>200</v>
      </c>
    </row>
    <row r="92" spans="1:6" x14ac:dyDescent="0.25">
      <c r="A92" s="2"/>
      <c r="B92" s="7"/>
      <c r="C92" s="7" t="s">
        <v>125</v>
      </c>
      <c r="D92" s="7"/>
      <c r="E92" s="9" t="s">
        <v>198</v>
      </c>
      <c r="F92" s="48"/>
    </row>
    <row r="93" spans="1:6" x14ac:dyDescent="0.25">
      <c r="A93" s="2"/>
      <c r="B93" s="7"/>
      <c r="C93" s="7" t="s">
        <v>126</v>
      </c>
      <c r="D93" s="7"/>
      <c r="E93" s="9" t="s">
        <v>197</v>
      </c>
      <c r="F93" s="48"/>
    </row>
    <row r="94" spans="1:6" x14ac:dyDescent="0.25">
      <c r="A94" s="2"/>
      <c r="B94" s="7"/>
      <c r="C94" s="7" t="s">
        <v>69</v>
      </c>
      <c r="D94" s="7"/>
      <c r="E94" s="9" t="s">
        <v>170</v>
      </c>
      <c r="F94" s="48"/>
    </row>
    <row r="95" spans="1:6" x14ac:dyDescent="0.25">
      <c r="A95" s="2"/>
      <c r="B95" s="7"/>
      <c r="C95" s="7"/>
      <c r="D95" s="7"/>
      <c r="E95" s="9" t="s">
        <v>176</v>
      </c>
      <c r="F95" s="48"/>
    </row>
    <row r="96" spans="1:6" x14ac:dyDescent="0.25">
      <c r="A96" s="2"/>
      <c r="B96" s="7"/>
      <c r="C96" s="7" t="s">
        <v>72</v>
      </c>
      <c r="D96" s="7"/>
      <c r="E96" s="9" t="s">
        <v>171</v>
      </c>
      <c r="F96" s="48"/>
    </row>
    <row r="97" spans="1:6" x14ac:dyDescent="0.25">
      <c r="A97" s="2"/>
      <c r="B97" s="7"/>
      <c r="C97" s="7"/>
      <c r="D97" s="7"/>
      <c r="E97" s="9" t="s">
        <v>177</v>
      </c>
      <c r="F97" s="48"/>
    </row>
    <row r="98" spans="1:6" x14ac:dyDescent="0.25">
      <c r="A98" s="2"/>
      <c r="B98" s="7"/>
      <c r="C98" s="7" t="s">
        <v>71</v>
      </c>
      <c r="D98" s="7"/>
      <c r="E98" s="9" t="s">
        <v>172</v>
      </c>
      <c r="F98" s="48"/>
    </row>
    <row r="99" spans="1:6" x14ac:dyDescent="0.25">
      <c r="A99" s="2"/>
      <c r="B99" s="7"/>
      <c r="C99" s="7"/>
      <c r="D99" s="7"/>
      <c r="E99" s="9" t="s">
        <v>178</v>
      </c>
      <c r="F99" s="48"/>
    </row>
    <row r="100" spans="1:6" x14ac:dyDescent="0.25">
      <c r="A100" s="2"/>
      <c r="B100" s="7"/>
      <c r="C100" s="7" t="s">
        <v>73</v>
      </c>
      <c r="D100" s="7"/>
      <c r="E100" s="9" t="s">
        <v>173</v>
      </c>
      <c r="F100" s="48"/>
    </row>
    <row r="101" spans="1:6" x14ac:dyDescent="0.25">
      <c r="A101" s="2"/>
      <c r="B101" s="7"/>
      <c r="C101" s="7"/>
      <c r="D101" s="7"/>
      <c r="E101" s="9" t="s">
        <v>179</v>
      </c>
      <c r="F101" s="48"/>
    </row>
    <row r="102" spans="1:6" x14ac:dyDescent="0.25">
      <c r="A102" s="2"/>
      <c r="B102" s="7"/>
      <c r="C102" s="7" t="s">
        <v>74</v>
      </c>
      <c r="D102" s="7"/>
      <c r="E102" s="9" t="s">
        <v>174</v>
      </c>
      <c r="F102" s="48"/>
    </row>
    <row r="103" spans="1:6" x14ac:dyDescent="0.25">
      <c r="A103" s="2"/>
      <c r="B103" s="7"/>
      <c r="C103" s="7"/>
      <c r="D103" s="7"/>
      <c r="E103" s="9" t="s">
        <v>180</v>
      </c>
      <c r="F103" s="48"/>
    </row>
    <row r="104" spans="1:6" x14ac:dyDescent="0.25">
      <c r="A104" s="2"/>
      <c r="B104" s="7"/>
      <c r="C104" s="7" t="s">
        <v>233</v>
      </c>
      <c r="D104" s="7"/>
      <c r="E104" s="9" t="s">
        <v>234</v>
      </c>
      <c r="F104" s="48"/>
    </row>
    <row r="105" spans="1:6" x14ac:dyDescent="0.25">
      <c r="A105" s="2"/>
      <c r="B105" s="7"/>
      <c r="C105" s="7"/>
      <c r="D105" s="7"/>
      <c r="E105" s="9" t="s">
        <v>235</v>
      </c>
      <c r="F105" s="48"/>
    </row>
    <row r="106" spans="1:6" ht="30" x14ac:dyDescent="0.25">
      <c r="A106" s="2"/>
      <c r="B106" s="7"/>
      <c r="C106" s="7" t="s">
        <v>184</v>
      </c>
      <c r="D106" s="7"/>
      <c r="E106" s="9" t="s">
        <v>182</v>
      </c>
      <c r="F106" s="48" t="s">
        <v>183</v>
      </c>
    </row>
    <row r="107" spans="1:6" ht="30" x14ac:dyDescent="0.25">
      <c r="A107" s="2"/>
      <c r="B107" s="7"/>
      <c r="C107" s="7" t="s">
        <v>137</v>
      </c>
      <c r="D107" s="7"/>
      <c r="E107" s="9" t="s">
        <v>186</v>
      </c>
      <c r="F107" s="48" t="s">
        <v>187</v>
      </c>
    </row>
    <row r="108" spans="1:6" x14ac:dyDescent="0.25">
      <c r="A108" s="2"/>
      <c r="B108" s="7"/>
      <c r="C108" s="7" t="s">
        <v>138</v>
      </c>
      <c r="D108" s="7"/>
      <c r="E108" s="9" t="s">
        <v>185</v>
      </c>
      <c r="F108" s="48" t="s">
        <v>154</v>
      </c>
    </row>
    <row r="109" spans="1:6" x14ac:dyDescent="0.25">
      <c r="A109" s="7"/>
      <c r="B109" s="7"/>
      <c r="C109" s="7" t="s">
        <v>70</v>
      </c>
      <c r="D109" s="7"/>
      <c r="E109" s="9" t="s">
        <v>175</v>
      </c>
      <c r="F109" s="48"/>
    </row>
    <row r="110" spans="1:6" x14ac:dyDescent="0.25">
      <c r="A110" s="7"/>
      <c r="B110" s="7"/>
      <c r="C110" s="7"/>
      <c r="D110" s="7"/>
      <c r="E110" s="9" t="s">
        <v>181</v>
      </c>
      <c r="F110" s="48"/>
    </row>
    <row r="111" spans="1:6" x14ac:dyDescent="0.25">
      <c r="A111" s="7"/>
      <c r="B111" s="7"/>
      <c r="C111" s="7"/>
      <c r="D111" s="7"/>
      <c r="E111" s="9" t="s">
        <v>190</v>
      </c>
      <c r="F111" s="48"/>
    </row>
    <row r="112" spans="1:6" ht="45" x14ac:dyDescent="0.25">
      <c r="A112" s="7"/>
      <c r="B112" s="7"/>
      <c r="C112" s="7"/>
      <c r="D112" s="7"/>
      <c r="E112" s="9" t="s">
        <v>191</v>
      </c>
      <c r="F112" s="48" t="s">
        <v>192</v>
      </c>
    </row>
    <row r="113" spans="1:6" ht="45" x14ac:dyDescent="0.25">
      <c r="A113" s="7"/>
      <c r="B113" s="7"/>
      <c r="C113" s="7"/>
      <c r="D113" s="7"/>
      <c r="E113" s="9" t="s">
        <v>194</v>
      </c>
      <c r="F113" s="48" t="s">
        <v>238</v>
      </c>
    </row>
    <row r="114" spans="1:6" ht="30" x14ac:dyDescent="0.25">
      <c r="A114" s="7"/>
      <c r="B114" s="7"/>
      <c r="C114" s="7"/>
      <c r="D114" s="7"/>
      <c r="E114" s="9" t="s">
        <v>188</v>
      </c>
      <c r="F114" s="48" t="s">
        <v>156</v>
      </c>
    </row>
    <row r="115" spans="1:6" x14ac:dyDescent="0.25">
      <c r="A115" s="7"/>
      <c r="B115" s="7"/>
      <c r="C115" s="7"/>
      <c r="D115" s="7"/>
      <c r="E115" s="9" t="s">
        <v>189</v>
      </c>
      <c r="F115" s="48"/>
    </row>
    <row r="116" spans="1:6" ht="60" x14ac:dyDescent="0.25">
      <c r="A116" s="7"/>
      <c r="B116" s="7"/>
      <c r="C116" s="7" t="s">
        <v>201</v>
      </c>
      <c r="D116" s="7"/>
      <c r="E116" s="9" t="s">
        <v>202</v>
      </c>
      <c r="F116" s="48" t="s">
        <v>203</v>
      </c>
    </row>
    <row r="117" spans="1:6" ht="90" x14ac:dyDescent="0.25">
      <c r="A117" s="7"/>
      <c r="B117" s="7" t="s">
        <v>58</v>
      </c>
      <c r="C117" s="7"/>
      <c r="D117" s="7"/>
      <c r="E117" s="9" t="s">
        <v>204</v>
      </c>
      <c r="F117" s="48" t="s">
        <v>206</v>
      </c>
    </row>
    <row r="118" spans="1:6" x14ac:dyDescent="0.25">
      <c r="A118" s="7"/>
      <c r="B118" s="7"/>
      <c r="C118" s="7"/>
      <c r="D118" s="7"/>
      <c r="E118" s="9" t="s">
        <v>205</v>
      </c>
      <c r="F118" s="48"/>
    </row>
    <row r="119" spans="1:6" ht="45" x14ac:dyDescent="0.25">
      <c r="A119" s="7"/>
      <c r="B119" s="7"/>
      <c r="C119" s="7"/>
      <c r="D119" s="7"/>
      <c r="E119" s="9" t="s">
        <v>207</v>
      </c>
      <c r="F119" s="48" t="s">
        <v>107</v>
      </c>
    </row>
    <row r="120" spans="1:6" ht="30" x14ac:dyDescent="0.25">
      <c r="A120" s="7"/>
      <c r="B120" s="7"/>
      <c r="C120" s="7"/>
      <c r="D120" s="7"/>
      <c r="E120" s="9" t="s">
        <v>208</v>
      </c>
      <c r="F120" s="48" t="s">
        <v>112</v>
      </c>
    </row>
    <row r="121" spans="1:6" x14ac:dyDescent="0.25">
      <c r="A121" s="7"/>
      <c r="B121" s="7"/>
      <c r="C121" s="7"/>
      <c r="D121" s="7"/>
      <c r="E121" s="9" t="s">
        <v>209</v>
      </c>
      <c r="F121" s="48"/>
    </row>
    <row r="122" spans="1:6" x14ac:dyDescent="0.25">
      <c r="A122" s="7"/>
      <c r="B122" s="7"/>
      <c r="C122" s="7"/>
      <c r="D122" s="7"/>
      <c r="E122" s="9" t="s">
        <v>210</v>
      </c>
      <c r="F122" s="48"/>
    </row>
    <row r="123" spans="1:6" x14ac:dyDescent="0.25">
      <c r="A123" s="7"/>
      <c r="B123" s="7"/>
      <c r="C123" s="7"/>
      <c r="D123" s="7"/>
      <c r="E123" s="9" t="s">
        <v>217</v>
      </c>
      <c r="F123" s="48"/>
    </row>
    <row r="124" spans="1:6" ht="60" x14ac:dyDescent="0.25">
      <c r="A124" s="7"/>
      <c r="B124" s="7"/>
      <c r="C124" s="7"/>
      <c r="D124" s="7"/>
      <c r="E124" s="9" t="s">
        <v>211</v>
      </c>
      <c r="F124" s="48" t="s">
        <v>158</v>
      </c>
    </row>
    <row r="125" spans="1:6" x14ac:dyDescent="0.25">
      <c r="A125" s="7"/>
      <c r="B125" s="27" t="s">
        <v>212</v>
      </c>
      <c r="C125" s="7"/>
      <c r="D125" s="7"/>
      <c r="E125" s="9"/>
      <c r="F125" s="48"/>
    </row>
    <row r="126" spans="1:6" x14ac:dyDescent="0.25">
      <c r="A126" s="7"/>
      <c r="B126" s="7"/>
      <c r="C126" s="7"/>
      <c r="D126" s="7"/>
      <c r="E126" s="9"/>
      <c r="F126" s="48"/>
    </row>
    <row r="127" spans="1:6" x14ac:dyDescent="0.25">
      <c r="A127" s="7"/>
      <c r="B127" s="7"/>
      <c r="C127" s="7"/>
      <c r="D127" s="7"/>
      <c r="E127" s="9"/>
      <c r="F127" s="48"/>
    </row>
    <row r="128" spans="1:6" x14ac:dyDescent="0.25">
      <c r="A128" s="7"/>
      <c r="B128" s="7"/>
      <c r="C128" s="7"/>
      <c r="D128" s="7"/>
      <c r="E128" s="9"/>
      <c r="F128" s="48"/>
    </row>
    <row r="129" spans="1:6" x14ac:dyDescent="0.25">
      <c r="A129" s="7"/>
      <c r="B129" s="7"/>
      <c r="C129" s="7"/>
      <c r="D129" s="7"/>
      <c r="E129" s="9"/>
      <c r="F129" s="48"/>
    </row>
    <row r="130" spans="1:6" x14ac:dyDescent="0.25">
      <c r="A130" s="7"/>
      <c r="B130" s="23"/>
      <c r="C130" s="23"/>
      <c r="D130" s="7"/>
      <c r="E130" s="19"/>
      <c r="F130" s="48"/>
    </row>
    <row r="131" spans="1:6" x14ac:dyDescent="0.25">
      <c r="A131" s="7"/>
      <c r="B131" s="7"/>
      <c r="C131" s="7"/>
      <c r="D131" s="7"/>
      <c r="E131" s="9" t="s">
        <v>213</v>
      </c>
      <c r="F131" s="7" t="s">
        <v>141</v>
      </c>
    </row>
    <row r="132" spans="1:6" x14ac:dyDescent="0.25">
      <c r="A132" s="7"/>
      <c r="B132" s="7"/>
      <c r="C132" s="7"/>
      <c r="D132" s="7"/>
      <c r="E132" s="9" t="s">
        <v>214</v>
      </c>
      <c r="F132" s="7" t="s">
        <v>142</v>
      </c>
    </row>
    <row r="133" spans="1:6" x14ac:dyDescent="0.25">
      <c r="A133" s="7"/>
      <c r="B133" s="7"/>
      <c r="C133" s="7"/>
      <c r="D133" s="7"/>
      <c r="E133" s="9" t="s">
        <v>215</v>
      </c>
      <c r="F133" s="7" t="s">
        <v>143</v>
      </c>
    </row>
    <row r="134" spans="1:6" x14ac:dyDescent="0.25">
      <c r="A134" s="7"/>
      <c r="B134" s="7"/>
      <c r="C134" s="7"/>
      <c r="D134" s="7"/>
      <c r="E134" s="9" t="s">
        <v>218</v>
      </c>
      <c r="F134" s="7" t="s">
        <v>144</v>
      </c>
    </row>
    <row r="135" spans="1:6" x14ac:dyDescent="0.25">
      <c r="A135" s="7"/>
      <c r="B135" s="7"/>
      <c r="C135" s="7"/>
      <c r="D135" s="7"/>
      <c r="E135" s="9" t="s">
        <v>219</v>
      </c>
      <c r="F135" s="7"/>
    </row>
    <row r="136" spans="1:6" x14ac:dyDescent="0.25">
      <c r="A136" s="7"/>
      <c r="B136" s="7"/>
      <c r="C136" s="7"/>
      <c r="D136" s="7"/>
      <c r="E136" s="9" t="s">
        <v>220</v>
      </c>
      <c r="F136" s="7" t="s">
        <v>145</v>
      </c>
    </row>
    <row r="137" spans="1:6" ht="30" x14ac:dyDescent="0.25">
      <c r="A137" s="7"/>
      <c r="B137" s="7"/>
      <c r="C137" s="7"/>
      <c r="D137" s="7"/>
      <c r="E137" s="9" t="s">
        <v>221</v>
      </c>
      <c r="F137" s="7" t="s">
        <v>146</v>
      </c>
    </row>
    <row r="138" spans="1:6" x14ac:dyDescent="0.25">
      <c r="A138" s="7"/>
      <c r="B138" s="7"/>
      <c r="C138" s="7"/>
      <c r="D138" s="7"/>
      <c r="E138" s="9" t="s">
        <v>222</v>
      </c>
      <c r="F138" s="7" t="s">
        <v>99</v>
      </c>
    </row>
    <row r="139" spans="1:6" x14ac:dyDescent="0.25">
      <c r="A139" s="7"/>
      <c r="B139" s="7"/>
      <c r="C139" s="7"/>
      <c r="D139" s="7"/>
      <c r="E139" s="9" t="s">
        <v>223</v>
      </c>
      <c r="F139" s="7" t="s">
        <v>147</v>
      </c>
    </row>
    <row r="140" spans="1:6" x14ac:dyDescent="0.25">
      <c r="A140" s="7"/>
      <c r="B140" s="7"/>
      <c r="C140" s="7"/>
      <c r="D140" s="7"/>
      <c r="E140" s="9" t="s">
        <v>226</v>
      </c>
      <c r="F140" s="7" t="s">
        <v>137</v>
      </c>
    </row>
    <row r="141" spans="1:6" x14ac:dyDescent="0.25">
      <c r="A141" s="7"/>
      <c r="B141" s="7"/>
      <c r="C141" s="7"/>
      <c r="D141" s="7"/>
      <c r="E141" s="9" t="s">
        <v>225</v>
      </c>
      <c r="F141" s="7" t="s">
        <v>148</v>
      </c>
    </row>
    <row r="142" spans="1:6" x14ac:dyDescent="0.25">
      <c r="A142" s="7"/>
      <c r="B142" s="7"/>
      <c r="C142" s="7"/>
      <c r="D142" s="7"/>
      <c r="E142" s="9" t="s">
        <v>224</v>
      </c>
      <c r="F142" s="7" t="s">
        <v>126</v>
      </c>
    </row>
    <row r="143" spans="1:6" x14ac:dyDescent="0.25">
      <c r="A143" s="7"/>
      <c r="B143" s="7"/>
      <c r="C143" s="7"/>
      <c r="D143" s="7"/>
      <c r="E143" s="9" t="s">
        <v>227</v>
      </c>
      <c r="F143" s="7" t="s">
        <v>149</v>
      </c>
    </row>
    <row r="144" spans="1:6" x14ac:dyDescent="0.25">
      <c r="A144" s="7"/>
      <c r="B144" s="7"/>
      <c r="C144" s="7"/>
      <c r="D144" s="7"/>
      <c r="E144" s="9" t="s">
        <v>228</v>
      </c>
      <c r="F144" s="7" t="s">
        <v>150</v>
      </c>
    </row>
    <row r="145" spans="1:6" ht="30" x14ac:dyDescent="0.25">
      <c r="A145" s="7"/>
      <c r="B145" s="7"/>
      <c r="C145" s="7"/>
      <c r="D145" s="7"/>
      <c r="E145" s="9" t="s">
        <v>216</v>
      </c>
      <c r="F145" s="7" t="s">
        <v>151</v>
      </c>
    </row>
    <row r="146" spans="1:6" x14ac:dyDescent="0.25">
      <c r="A146" s="7"/>
      <c r="B146" s="7"/>
      <c r="C146" s="7"/>
      <c r="D146" s="7"/>
      <c r="E146" s="9"/>
      <c r="F146" s="48"/>
    </row>
    <row r="147" spans="1:6" x14ac:dyDescent="0.25">
      <c r="A147" s="7"/>
      <c r="B147" s="7"/>
      <c r="C147" s="7"/>
      <c r="D147" s="7"/>
      <c r="E147" s="9"/>
      <c r="F147" s="48"/>
    </row>
    <row r="148" spans="1:6" x14ac:dyDescent="0.25">
      <c r="A148" s="7"/>
      <c r="B148" s="7"/>
      <c r="C148" s="7"/>
      <c r="D148" s="7"/>
      <c r="E148" s="9"/>
      <c r="F148" s="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3"/>
  <sheetViews>
    <sheetView workbookViewId="0">
      <selection activeCell="E8" sqref="E8"/>
    </sheetView>
  </sheetViews>
  <sheetFormatPr defaultRowHeight="15" x14ac:dyDescent="0.25"/>
  <cols>
    <col min="3" max="3" width="35.140625" customWidth="1"/>
    <col min="4" max="4" width="16.140625" customWidth="1"/>
    <col min="5" max="5" width="167.85546875" customWidth="1"/>
  </cols>
  <sheetData>
    <row r="1" spans="3:5" ht="56.25" customHeight="1" x14ac:dyDescent="0.25">
      <c r="C1" s="51" t="s">
        <v>397</v>
      </c>
      <c r="D1" s="51"/>
      <c r="E1" s="51"/>
    </row>
    <row r="3" spans="3:5" x14ac:dyDescent="0.25">
      <c r="C3" t="s">
        <v>243</v>
      </c>
      <c r="D3" t="s">
        <v>241</v>
      </c>
      <c r="E3" t="s">
        <v>242</v>
      </c>
    </row>
    <row r="5" spans="3:5" x14ac:dyDescent="0.25">
      <c r="C5" t="s">
        <v>244</v>
      </c>
      <c r="D5">
        <v>1</v>
      </c>
      <c r="E5" t="s">
        <v>399</v>
      </c>
    </row>
    <row r="6" spans="3:5" x14ac:dyDescent="0.25">
      <c r="C6" t="s">
        <v>34</v>
      </c>
      <c r="D6">
        <v>2</v>
      </c>
      <c r="E6" t="s">
        <v>398</v>
      </c>
    </row>
    <row r="7" spans="3:5" x14ac:dyDescent="0.25">
      <c r="C7" t="s">
        <v>245</v>
      </c>
      <c r="D7">
        <v>3</v>
      </c>
      <c r="E7" t="s">
        <v>249</v>
      </c>
    </row>
    <row r="8" spans="3:5" ht="27" customHeight="1" x14ac:dyDescent="0.25">
      <c r="C8" t="s">
        <v>36</v>
      </c>
      <c r="D8">
        <v>4</v>
      </c>
      <c r="E8" s="1" t="s">
        <v>405</v>
      </c>
    </row>
    <row r="9" spans="3:5" ht="27" customHeight="1" x14ac:dyDescent="0.25">
      <c r="C9" t="s">
        <v>396</v>
      </c>
      <c r="D9">
        <v>5</v>
      </c>
      <c r="E9" s="1" t="s">
        <v>403</v>
      </c>
    </row>
    <row r="10" spans="3:5" ht="30.75" customHeight="1" x14ac:dyDescent="0.25">
      <c r="C10" t="s">
        <v>246</v>
      </c>
      <c r="D10">
        <v>6</v>
      </c>
      <c r="E10" s="1" t="s">
        <v>400</v>
      </c>
    </row>
    <row r="11" spans="3:5" ht="30.75" customHeight="1" x14ac:dyDescent="0.25">
      <c r="C11" t="s">
        <v>395</v>
      </c>
      <c r="D11">
        <v>7</v>
      </c>
      <c r="E11" s="1" t="s">
        <v>404</v>
      </c>
    </row>
    <row r="12" spans="3:5" ht="35.25" customHeight="1" x14ac:dyDescent="0.25">
      <c r="C12" t="s">
        <v>247</v>
      </c>
      <c r="D12">
        <v>8</v>
      </c>
      <c r="E12" s="1" t="s">
        <v>250</v>
      </c>
    </row>
    <row r="13" spans="3:5" ht="45.75" customHeight="1" x14ac:dyDescent="0.25">
      <c r="C13" t="s">
        <v>248</v>
      </c>
      <c r="D13">
        <v>9</v>
      </c>
      <c r="E13" s="1" t="s">
        <v>251</v>
      </c>
    </row>
  </sheetData>
  <mergeCells count="1">
    <mergeCell ref="C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8"/>
  <sheetViews>
    <sheetView workbookViewId="0">
      <selection activeCell="L27" sqref="L27"/>
    </sheetView>
  </sheetViews>
  <sheetFormatPr defaultRowHeight="15" x14ac:dyDescent="0.25"/>
  <cols>
    <col min="6" max="6" width="21.42578125" customWidth="1"/>
    <col min="9" max="9" width="23" customWidth="1"/>
    <col min="10" max="10" width="21.85546875" customWidth="1"/>
    <col min="11" max="11" width="20.42578125" customWidth="1"/>
    <col min="12" max="12" width="19.28515625" customWidth="1"/>
  </cols>
  <sheetData>
    <row r="1" spans="3:12" x14ac:dyDescent="0.25">
      <c r="H1" t="s">
        <v>579</v>
      </c>
    </row>
    <row r="3" spans="3:12" x14ac:dyDescent="0.25">
      <c r="C3" t="s">
        <v>30</v>
      </c>
      <c r="D3" t="s">
        <v>32</v>
      </c>
      <c r="I3" t="s">
        <v>580</v>
      </c>
      <c r="J3" t="s">
        <v>581</v>
      </c>
      <c r="K3" t="s">
        <v>582</v>
      </c>
      <c r="L3" t="s">
        <v>583</v>
      </c>
    </row>
    <row r="4" spans="3:12" x14ac:dyDescent="0.25">
      <c r="C4">
        <v>1</v>
      </c>
      <c r="D4" t="s">
        <v>39</v>
      </c>
      <c r="F4" t="s">
        <v>252</v>
      </c>
      <c r="I4">
        <v>6.3999999999999997E-5</v>
      </c>
      <c r="J4">
        <f>I4*4</f>
        <v>2.5599999999999999E-4</v>
      </c>
      <c r="K4">
        <f>I4*52</f>
        <v>3.3279999999999998E-3</v>
      </c>
      <c r="L4">
        <f>K4*15</f>
        <v>4.9919999999999999E-2</v>
      </c>
    </row>
    <row r="5" spans="3:12" x14ac:dyDescent="0.25">
      <c r="C5">
        <v>2</v>
      </c>
      <c r="D5" t="s">
        <v>40</v>
      </c>
      <c r="F5" t="s">
        <v>253</v>
      </c>
      <c r="I5">
        <v>1.2800000000000001E-3</v>
      </c>
      <c r="J5">
        <f t="shared" ref="J5:J8" si="0">I5*4</f>
        <v>5.1200000000000004E-3</v>
      </c>
      <c r="K5">
        <f t="shared" ref="K5:K8" si="1">I5*52</f>
        <v>6.6560000000000008E-2</v>
      </c>
      <c r="L5">
        <f t="shared" ref="L5:L8" si="2">K5*15</f>
        <v>0.99840000000000018</v>
      </c>
    </row>
    <row r="6" spans="3:12" x14ac:dyDescent="0.25">
      <c r="C6">
        <v>3</v>
      </c>
      <c r="D6" t="s">
        <v>41</v>
      </c>
      <c r="F6" t="s">
        <v>254</v>
      </c>
      <c r="I6">
        <v>1.9E-2</v>
      </c>
      <c r="J6">
        <f t="shared" si="0"/>
        <v>7.5999999999999998E-2</v>
      </c>
      <c r="K6">
        <f t="shared" si="1"/>
        <v>0.98799999999999999</v>
      </c>
      <c r="L6">
        <f t="shared" si="2"/>
        <v>14.82</v>
      </c>
    </row>
    <row r="7" spans="3:12" x14ac:dyDescent="0.25">
      <c r="C7">
        <v>4</v>
      </c>
      <c r="D7" t="s">
        <v>42</v>
      </c>
      <c r="F7" t="s">
        <v>255</v>
      </c>
      <c r="I7">
        <v>0.25</v>
      </c>
      <c r="J7">
        <f t="shared" si="0"/>
        <v>1</v>
      </c>
      <c r="K7">
        <f t="shared" si="1"/>
        <v>13</v>
      </c>
      <c r="L7">
        <f t="shared" si="2"/>
        <v>195</v>
      </c>
    </row>
    <row r="8" spans="3:12" x14ac:dyDescent="0.25">
      <c r="C8">
        <v>5</v>
      </c>
      <c r="D8" t="s">
        <v>43</v>
      </c>
      <c r="F8" t="s">
        <v>256</v>
      </c>
      <c r="I8">
        <v>1</v>
      </c>
      <c r="J8">
        <f t="shared" si="0"/>
        <v>4</v>
      </c>
      <c r="K8">
        <f t="shared" si="1"/>
        <v>52</v>
      </c>
      <c r="L8">
        <f t="shared" si="2"/>
        <v>780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12"/>
  <sheetViews>
    <sheetView workbookViewId="0">
      <selection activeCell="O10" sqref="O10"/>
    </sheetView>
  </sheetViews>
  <sheetFormatPr defaultRowHeight="15" x14ac:dyDescent="0.25"/>
  <sheetData>
    <row r="1" spans="3:12" x14ac:dyDescent="0.25">
      <c r="D1" s="51" t="s">
        <v>393</v>
      </c>
      <c r="E1" s="51"/>
      <c r="F1" s="51"/>
      <c r="G1" s="51"/>
      <c r="H1" s="51"/>
      <c r="I1" s="51"/>
      <c r="J1" s="51"/>
      <c r="K1" s="51"/>
      <c r="L1" s="51"/>
    </row>
    <row r="3" spans="3:12" x14ac:dyDescent="0.25">
      <c r="C3" t="s">
        <v>385</v>
      </c>
      <c r="D3" t="s">
        <v>386</v>
      </c>
    </row>
    <row r="4" spans="3:12" x14ac:dyDescent="0.25">
      <c r="C4">
        <v>0</v>
      </c>
      <c r="D4" t="s">
        <v>629</v>
      </c>
    </row>
    <row r="5" spans="3:12" x14ac:dyDescent="0.25">
      <c r="C5">
        <v>1</v>
      </c>
      <c r="D5" t="s">
        <v>387</v>
      </c>
    </row>
    <row r="6" spans="3:12" x14ac:dyDescent="0.25">
      <c r="C6">
        <v>2</v>
      </c>
      <c r="D6" t="s">
        <v>388</v>
      </c>
    </row>
    <row r="7" spans="3:12" x14ac:dyDescent="0.25">
      <c r="C7">
        <v>3</v>
      </c>
      <c r="D7" t="s">
        <v>389</v>
      </c>
    </row>
    <row r="8" spans="3:12" x14ac:dyDescent="0.25">
      <c r="C8">
        <v>4</v>
      </c>
      <c r="D8" t="s">
        <v>390</v>
      </c>
    </row>
    <row r="9" spans="3:12" x14ac:dyDescent="0.25">
      <c r="C9">
        <v>5</v>
      </c>
      <c r="D9" t="s">
        <v>391</v>
      </c>
    </row>
    <row r="12" spans="3:12" ht="45" customHeight="1" x14ac:dyDescent="0.25">
      <c r="F12" s="52" t="s">
        <v>406</v>
      </c>
      <c r="G12" s="52"/>
      <c r="H12" s="52"/>
      <c r="I12" s="52"/>
      <c r="J12" s="52"/>
      <c r="K12" s="52"/>
    </row>
  </sheetData>
  <mergeCells count="2">
    <mergeCell ref="D1:L1"/>
    <mergeCell ref="F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zoomScaleNormal="100" workbookViewId="0">
      <selection activeCell="A28" sqref="A28"/>
    </sheetView>
  </sheetViews>
  <sheetFormatPr defaultRowHeight="15" x14ac:dyDescent="0.25"/>
  <cols>
    <col min="1" max="1" width="33.28515625" style="7" customWidth="1"/>
    <col min="2" max="2" width="25.85546875" customWidth="1"/>
    <col min="3" max="3" width="16.42578125" customWidth="1"/>
    <col min="4" max="120" width="10.140625" customWidth="1"/>
  </cols>
  <sheetData>
    <row r="1" spans="1:6" x14ac:dyDescent="0.25">
      <c r="A1" s="7" t="s">
        <v>513</v>
      </c>
      <c r="B1" t="s">
        <v>698</v>
      </c>
      <c r="C1" t="s">
        <v>664</v>
      </c>
    </row>
    <row r="2" spans="1:6" x14ac:dyDescent="0.25">
      <c r="A2" s="7" t="s">
        <v>512</v>
      </c>
      <c r="B2" s="7" t="s">
        <v>671</v>
      </c>
      <c r="C2" t="s">
        <v>667</v>
      </c>
    </row>
    <row r="3" spans="1:6" x14ac:dyDescent="0.25">
      <c r="A3" t="s">
        <v>662</v>
      </c>
      <c r="B3" t="s">
        <v>691</v>
      </c>
      <c r="C3" t="s">
        <v>668</v>
      </c>
    </row>
    <row r="4" spans="1:6" x14ac:dyDescent="0.25">
      <c r="A4" t="s">
        <v>666</v>
      </c>
      <c r="B4" t="s">
        <v>663</v>
      </c>
      <c r="C4" t="s">
        <v>669</v>
      </c>
      <c r="F4" s="7"/>
    </row>
    <row r="5" spans="1:6" x14ac:dyDescent="0.25">
      <c r="A5" t="s">
        <v>699</v>
      </c>
      <c r="B5" s="7" t="s">
        <v>686</v>
      </c>
      <c r="C5" t="s">
        <v>670</v>
      </c>
    </row>
    <row r="6" spans="1:6" ht="30" x14ac:dyDescent="0.25">
      <c r="A6" t="s">
        <v>665</v>
      </c>
      <c r="B6" s="7" t="s">
        <v>687</v>
      </c>
    </row>
    <row r="7" spans="1:6" ht="30" x14ac:dyDescent="0.25">
      <c r="A7" s="7" t="s">
        <v>675</v>
      </c>
      <c r="B7" s="7" t="s">
        <v>661</v>
      </c>
    </row>
    <row r="8" spans="1:6" x14ac:dyDescent="0.25">
      <c r="A8" s="7" t="s">
        <v>676</v>
      </c>
      <c r="B8" s="7" t="s">
        <v>688</v>
      </c>
    </row>
    <row r="9" spans="1:6" x14ac:dyDescent="0.25">
      <c r="A9" s="7" t="s">
        <v>677</v>
      </c>
      <c r="B9" t="s">
        <v>689</v>
      </c>
    </row>
    <row r="10" spans="1:6" ht="30" x14ac:dyDescent="0.25">
      <c r="A10" s="7" t="s">
        <v>678</v>
      </c>
      <c r="B10" s="7" t="s">
        <v>690</v>
      </c>
    </row>
    <row r="11" spans="1:6" ht="30" x14ac:dyDescent="0.25">
      <c r="A11" s="7" t="s">
        <v>679</v>
      </c>
      <c r="B11" s="7" t="s">
        <v>700</v>
      </c>
    </row>
    <row r="12" spans="1:6" x14ac:dyDescent="0.25">
      <c r="A12" s="7" t="s">
        <v>672</v>
      </c>
      <c r="B12" s="7" t="s">
        <v>553</v>
      </c>
    </row>
    <row r="13" spans="1:6" x14ac:dyDescent="0.25">
      <c r="A13" s="7" t="s">
        <v>680</v>
      </c>
    </row>
    <row r="14" spans="1:6" x14ac:dyDescent="0.25">
      <c r="A14" s="7" t="s">
        <v>674</v>
      </c>
    </row>
    <row r="15" spans="1:6" x14ac:dyDescent="0.25">
      <c r="A15" s="7" t="s">
        <v>673</v>
      </c>
    </row>
    <row r="16" spans="1:6" x14ac:dyDescent="0.25">
      <c r="A16" s="7" t="s">
        <v>681</v>
      </c>
    </row>
    <row r="17" spans="1:1" x14ac:dyDescent="0.25">
      <c r="A17" s="7" t="s">
        <v>685</v>
      </c>
    </row>
    <row r="18" spans="1:1" x14ac:dyDescent="0.25">
      <c r="A18" s="7" t="s">
        <v>682</v>
      </c>
    </row>
    <row r="19" spans="1:1" x14ac:dyDescent="0.25">
      <c r="A19" s="7" t="s">
        <v>683</v>
      </c>
    </row>
    <row r="20" spans="1:1" x14ac:dyDescent="0.25">
      <c r="A20" s="7" t="s">
        <v>684</v>
      </c>
    </row>
    <row r="21" spans="1:1" x14ac:dyDescent="0.25">
      <c r="A21" s="7" t="s">
        <v>660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79"/>
  <sheetViews>
    <sheetView tabSelected="1" zoomScale="80" zoomScaleNormal="80" workbookViewId="0">
      <pane ySplit="9" topLeftCell="A10" activePane="bottomLeft" state="frozen"/>
      <selection activeCell="C1" sqref="C1"/>
      <selection pane="bottomLeft" activeCell="E135" sqref="E135"/>
    </sheetView>
  </sheetViews>
  <sheetFormatPr defaultRowHeight="15" x14ac:dyDescent="0.25"/>
  <cols>
    <col min="1" max="1" width="9.140625" style="7"/>
    <col min="2" max="2" width="25.28515625" style="7" customWidth="1"/>
    <col min="3" max="3" width="41.42578125" style="7" customWidth="1"/>
    <col min="4" max="4" width="29.28515625" style="7" customWidth="1"/>
    <col min="5" max="5" width="38.5703125" style="9" customWidth="1"/>
    <col min="6" max="8" width="7.7109375" customWidth="1"/>
    <col min="9" max="11" width="7.7109375" style="7" customWidth="1"/>
    <col min="12" max="12" width="24.7109375" style="48" customWidth="1"/>
    <col min="13" max="13" width="6.85546875" style="7" customWidth="1"/>
    <col min="14" max="14" width="7.28515625" style="7" customWidth="1"/>
    <col min="15" max="15" width="11.28515625" style="30" customWidth="1"/>
    <col min="16" max="16" width="10.140625" style="30" customWidth="1"/>
    <col min="17" max="17" width="9.85546875" style="30" customWidth="1"/>
    <col min="18" max="18" width="10.140625" style="30" customWidth="1"/>
    <col min="19" max="19" width="11.140625" style="7" customWidth="1"/>
    <col min="20" max="20" width="9.7109375" style="7" customWidth="1"/>
    <col min="21" max="21" width="8.140625" style="29" customWidth="1"/>
    <col min="22" max="22" width="7.5703125" style="7" customWidth="1"/>
    <col min="23" max="23" width="8.140625" style="7" customWidth="1"/>
    <col min="24" max="24" width="7.5703125" style="33" customWidth="1"/>
    <col min="25" max="25" width="19" style="7" customWidth="1"/>
    <col min="26" max="27" width="8.140625" style="7" customWidth="1"/>
    <col min="28" max="30" width="10.5703125" style="30" customWidth="1"/>
    <col min="31" max="31" width="10.140625" style="30" customWidth="1"/>
    <col min="32" max="32" width="11" style="7" customWidth="1"/>
    <col min="33" max="33" width="9.140625" style="7"/>
    <col min="34" max="34" width="11.5703125" style="7" bestFit="1" customWidth="1"/>
    <col min="35" max="37" width="9.140625" style="7"/>
    <col min="38" max="38" width="9.140625" style="47"/>
    <col min="39" max="44" width="9.140625" style="7"/>
    <col min="46" max="16384" width="9.140625" style="7"/>
  </cols>
  <sheetData>
    <row r="1" spans="1:38" ht="32.25" customHeight="1" x14ac:dyDescent="0.35">
      <c r="B1" s="26" t="s">
        <v>133</v>
      </c>
      <c r="C1" s="20"/>
      <c r="N1" s="54" t="s">
        <v>626</v>
      </c>
      <c r="O1" s="54"/>
      <c r="P1" s="54"/>
      <c r="Q1" s="54"/>
      <c r="R1" s="54"/>
      <c r="S1" s="54"/>
      <c r="T1" s="30"/>
      <c r="Z1" s="55" t="s">
        <v>625</v>
      </c>
      <c r="AA1" s="55"/>
      <c r="AB1" s="55"/>
      <c r="AC1" s="55"/>
      <c r="AD1" s="55"/>
      <c r="AE1" s="55"/>
      <c r="AF1" s="55"/>
    </row>
    <row r="2" spans="1:38" ht="15" customHeight="1" x14ac:dyDescent="0.35">
      <c r="B2" s="26"/>
      <c r="C2" s="20"/>
      <c r="N2" t="s">
        <v>30</v>
      </c>
      <c r="O2" t="s">
        <v>583</v>
      </c>
      <c r="P2" s="7" t="s">
        <v>582</v>
      </c>
      <c r="Q2" s="7" t="s">
        <v>581</v>
      </c>
      <c r="R2" s="32" t="s">
        <v>580</v>
      </c>
      <c r="AA2"/>
      <c r="AB2"/>
      <c r="AC2" s="7"/>
      <c r="AD2" s="7"/>
      <c r="AE2" s="32"/>
    </row>
    <row r="3" spans="1:38" ht="12.75" customHeight="1" x14ac:dyDescent="0.35">
      <c r="B3" s="26"/>
      <c r="C3" s="20"/>
      <c r="N3">
        <v>1</v>
      </c>
      <c r="O3">
        <v>4.9919999999999999E-2</v>
      </c>
      <c r="P3" s="7">
        <v>3.3279999999999998E-3</v>
      </c>
      <c r="Q3" s="7">
        <v>2.5599999999999999E-4</v>
      </c>
      <c r="R3" s="32">
        <v>6.3999999999999997E-5</v>
      </c>
      <c r="AA3"/>
      <c r="AB3"/>
      <c r="AC3" s="7"/>
      <c r="AD3" s="7"/>
      <c r="AE3" s="32"/>
    </row>
    <row r="4" spans="1:38" ht="12.75" customHeight="1" x14ac:dyDescent="0.35">
      <c r="B4" s="26"/>
      <c r="C4" s="20"/>
      <c r="N4">
        <v>2</v>
      </c>
      <c r="O4">
        <v>0.99840000000000018</v>
      </c>
      <c r="P4" s="7">
        <v>6.6559999999999994E-2</v>
      </c>
      <c r="Q4" s="7">
        <v>5.1200000000000004E-3</v>
      </c>
      <c r="R4" s="32">
        <v>1.2800000000000001E-3</v>
      </c>
      <c r="AA4"/>
      <c r="AB4"/>
      <c r="AC4" s="7"/>
      <c r="AD4" s="7"/>
      <c r="AE4" s="32"/>
    </row>
    <row r="5" spans="1:38" ht="10.5" customHeight="1" x14ac:dyDescent="0.35">
      <c r="B5" s="26"/>
      <c r="C5" s="20"/>
      <c r="N5">
        <v>3</v>
      </c>
      <c r="O5">
        <v>14.82</v>
      </c>
      <c r="P5" s="7">
        <v>0.98799999999999999</v>
      </c>
      <c r="Q5" s="7">
        <v>7.5999999999999998E-2</v>
      </c>
      <c r="R5" s="32">
        <v>1.9E-2</v>
      </c>
      <c r="AA5"/>
      <c r="AB5"/>
      <c r="AC5" s="7"/>
      <c r="AD5" s="7"/>
      <c r="AE5" s="32"/>
    </row>
    <row r="6" spans="1:38" ht="11.25" customHeight="1" x14ac:dyDescent="0.25">
      <c r="A6" s="25" t="s">
        <v>257</v>
      </c>
      <c r="B6" s="21"/>
      <c r="C6" s="21"/>
      <c r="E6" s="10" t="s">
        <v>193</v>
      </c>
      <c r="L6" s="49"/>
      <c r="N6">
        <v>4</v>
      </c>
      <c r="O6">
        <v>195</v>
      </c>
      <c r="P6" s="7">
        <v>13</v>
      </c>
      <c r="Q6" s="7">
        <v>1</v>
      </c>
      <c r="R6" s="32">
        <v>0.25</v>
      </c>
      <c r="AA6"/>
      <c r="AB6"/>
      <c r="AC6" s="7"/>
      <c r="AD6" s="7"/>
      <c r="AE6" s="32"/>
    </row>
    <row r="7" spans="1:38" ht="12" customHeight="1" thickBot="1" x14ac:dyDescent="0.3">
      <c r="A7" s="25"/>
      <c r="B7" s="22"/>
      <c r="C7" s="22"/>
      <c r="E7" s="11" t="s">
        <v>258</v>
      </c>
      <c r="L7" s="49"/>
      <c r="N7">
        <v>5</v>
      </c>
      <c r="O7">
        <v>780</v>
      </c>
      <c r="P7" s="7">
        <v>52</v>
      </c>
      <c r="Q7" s="7">
        <v>4</v>
      </c>
      <c r="R7" s="32">
        <v>1</v>
      </c>
      <c r="AA7"/>
      <c r="AB7"/>
      <c r="AC7" s="7"/>
      <c r="AD7" s="7"/>
      <c r="AE7" s="32"/>
    </row>
    <row r="8" spans="1:38" ht="64.5" customHeight="1" thickBot="1" x14ac:dyDescent="0.3">
      <c r="A8" s="25"/>
      <c r="B8" s="6" t="s">
        <v>132</v>
      </c>
      <c r="C8" s="6" t="s">
        <v>49</v>
      </c>
      <c r="D8" s="6" t="s">
        <v>366</v>
      </c>
      <c r="E8" s="6" t="s">
        <v>136</v>
      </c>
      <c r="F8" s="56" t="s">
        <v>692</v>
      </c>
      <c r="G8" s="56" t="s">
        <v>693</v>
      </c>
      <c r="H8" s="56" t="s">
        <v>694</v>
      </c>
      <c r="I8" s="56" t="s">
        <v>695</v>
      </c>
      <c r="J8" s="56" t="s">
        <v>696</v>
      </c>
      <c r="K8" s="56" t="s">
        <v>697</v>
      </c>
      <c r="L8" s="50" t="s">
        <v>466</v>
      </c>
      <c r="M8" s="34" t="s">
        <v>240</v>
      </c>
      <c r="N8" s="4" t="s">
        <v>239</v>
      </c>
      <c r="O8" s="31" t="s">
        <v>584</v>
      </c>
      <c r="P8" s="31" t="s">
        <v>586</v>
      </c>
      <c r="Q8" s="31" t="s">
        <v>587</v>
      </c>
      <c r="R8" s="31" t="s">
        <v>588</v>
      </c>
      <c r="S8" s="4" t="s">
        <v>627</v>
      </c>
      <c r="T8" s="4" t="s">
        <v>593</v>
      </c>
      <c r="U8" s="29" t="s">
        <v>585</v>
      </c>
      <c r="V8" s="29" t="s">
        <v>589</v>
      </c>
      <c r="W8" s="29" t="s">
        <v>590</v>
      </c>
      <c r="X8" s="33" t="s">
        <v>591</v>
      </c>
      <c r="Y8" s="7" t="s">
        <v>592</v>
      </c>
      <c r="Z8" s="39" t="s">
        <v>240</v>
      </c>
      <c r="AA8" s="37" t="s">
        <v>239</v>
      </c>
      <c r="AB8" s="38" t="s">
        <v>584</v>
      </c>
      <c r="AC8" s="38" t="s">
        <v>586</v>
      </c>
      <c r="AD8" s="38" t="s">
        <v>587</v>
      </c>
      <c r="AE8" s="38" t="s">
        <v>588</v>
      </c>
      <c r="AF8" s="40" t="s">
        <v>627</v>
      </c>
      <c r="AG8" s="37" t="s">
        <v>593</v>
      </c>
      <c r="AH8" s="41" t="s">
        <v>659</v>
      </c>
      <c r="AI8" s="29" t="s">
        <v>585</v>
      </c>
      <c r="AJ8" s="29" t="s">
        <v>589</v>
      </c>
      <c r="AK8" s="29" t="s">
        <v>590</v>
      </c>
      <c r="AL8" s="47" t="s">
        <v>591</v>
      </c>
    </row>
    <row r="9" spans="1:38" ht="59.25" customHeight="1" x14ac:dyDescent="0.25">
      <c r="E9" s="12"/>
      <c r="L9" s="7"/>
      <c r="M9" s="7" t="s">
        <v>402</v>
      </c>
      <c r="N9" s="7" t="s">
        <v>594</v>
      </c>
      <c r="S9" s="7" t="s">
        <v>392</v>
      </c>
      <c r="V9" s="29"/>
      <c r="Z9" s="7" t="s">
        <v>402</v>
      </c>
      <c r="AA9" s="7" t="s">
        <v>594</v>
      </c>
      <c r="AF9" s="7" t="s">
        <v>392</v>
      </c>
    </row>
    <row r="10" spans="1:38" x14ac:dyDescent="0.25">
      <c r="A10" s="25"/>
      <c r="B10" s="5" t="s">
        <v>47</v>
      </c>
      <c r="C10" s="5"/>
      <c r="D10" s="5"/>
      <c r="E10" s="13"/>
      <c r="L10" s="7"/>
      <c r="V10" s="29"/>
    </row>
    <row r="11" spans="1:38" ht="45" customHeight="1" x14ac:dyDescent="0.25">
      <c r="A11" s="25"/>
      <c r="C11" s="7" t="s">
        <v>259</v>
      </c>
      <c r="D11" s="7" t="s">
        <v>367</v>
      </c>
      <c r="E11" s="14" t="s">
        <v>264</v>
      </c>
      <c r="G11">
        <v>1</v>
      </c>
      <c r="J11" s="7">
        <v>2</v>
      </c>
      <c r="L11" s="48" t="s">
        <v>494</v>
      </c>
      <c r="M11" s="7">
        <v>5</v>
      </c>
      <c r="N11" s="7">
        <v>2</v>
      </c>
      <c r="O11" s="30">
        <f t="shared" ref="O11:O25" si="0">INDEX($O$3:$O$7,MATCH(N11,$N$3:$N$7))</f>
        <v>0.99840000000000018</v>
      </c>
      <c r="P11" s="30">
        <f t="shared" ref="P11:P25" si="1">INDEX($P$3:$P$7,MATCH(N11,$N$3:$N$7))</f>
        <v>6.6559999999999994E-2</v>
      </c>
      <c r="Q11" s="30">
        <f t="shared" ref="Q11:Q25" si="2">INDEX($Q$3:$Q$7,MATCH(N11,$N$3:$N$7))</f>
        <v>5.1200000000000004E-3</v>
      </c>
      <c r="R11" s="35">
        <f t="shared" ref="R11:R25" si="3">INDEX($R$3:$R$7,MATCH(N11,$N$3:$N$7))</f>
        <v>1.2800000000000001E-3</v>
      </c>
      <c r="S11" s="7">
        <v>3</v>
      </c>
      <c r="T11" s="7">
        <f t="shared" ref="T11:T25" si="4">M11*N11*S11</f>
        <v>30</v>
      </c>
      <c r="U11" s="29">
        <f t="shared" ref="U11:U25" si="5">M11*O11*S11</f>
        <v>14.976000000000003</v>
      </c>
      <c r="V11">
        <f t="shared" ref="V11:V25" si="6">M11*P11*S11</f>
        <v>0.99839999999999995</v>
      </c>
      <c r="W11">
        <f t="shared" ref="W11:W25" si="7">M11*Q11*S11</f>
        <v>7.6800000000000007E-2</v>
      </c>
      <c r="X11" s="33">
        <f t="shared" ref="X11:X25" si="8">M11*R11*S11</f>
        <v>1.9200000000000002E-2</v>
      </c>
      <c r="Y11" s="53" t="s">
        <v>595</v>
      </c>
      <c r="Z11" s="43">
        <v>4</v>
      </c>
      <c r="AA11" s="43">
        <v>2</v>
      </c>
      <c r="AB11" s="44">
        <f t="shared" ref="AB11:AB25" si="9">INDEX($O$3:$O$7,MATCH(AA11,$N$3:$N$7))</f>
        <v>0.99840000000000018</v>
      </c>
      <c r="AC11" s="45">
        <f t="shared" ref="AC11:AC25" si="10">INDEX($P$3:$P$7,MATCH(AA11,$N$3:$N$7))</f>
        <v>6.6559999999999994E-2</v>
      </c>
      <c r="AD11" s="45">
        <f t="shared" ref="AD11:AD25" si="11">INDEX($Q$3:$Q$7,MATCH(AA11,$N$3:$N$7))</f>
        <v>5.1200000000000004E-3</v>
      </c>
      <c r="AE11" s="46">
        <f t="shared" ref="AE11:AE25" si="12">INDEX($R$3:$R$7,MATCH(AA11,$N$3:$N$7))</f>
        <v>1.2800000000000001E-3</v>
      </c>
      <c r="AF11" s="43">
        <v>2</v>
      </c>
      <c r="AG11" s="7">
        <f t="shared" ref="AG11:AG25" si="13">Z11*AA11*AF11</f>
        <v>16</v>
      </c>
      <c r="AH11" s="29">
        <f t="shared" ref="AH11:AH25" si="14">100-(AG11/T11*100)</f>
        <v>46.666666666666664</v>
      </c>
      <c r="AI11" s="7">
        <f t="shared" ref="AI11:AI25" si="15">Z11*AB11*AF11</f>
        <v>7.9872000000000014</v>
      </c>
      <c r="AJ11" s="7">
        <f t="shared" ref="AJ11:AJ25" si="16">Z11*AC11*AF11</f>
        <v>0.53247999999999995</v>
      </c>
      <c r="AK11" s="7">
        <f t="shared" ref="AK11:AK25" si="17">Z11*AD11*AF11</f>
        <v>4.0960000000000003E-2</v>
      </c>
      <c r="AL11" s="47">
        <f t="shared" ref="AL11:AL25" si="18">Z11*AE11*AF11</f>
        <v>1.0240000000000001E-2</v>
      </c>
    </row>
    <row r="12" spans="1:38" ht="30" customHeight="1" x14ac:dyDescent="0.25">
      <c r="A12" s="25"/>
      <c r="E12" s="14" t="s">
        <v>277</v>
      </c>
      <c r="G12">
        <v>1</v>
      </c>
      <c r="L12" s="48" t="s">
        <v>494</v>
      </c>
      <c r="M12" s="7">
        <v>4</v>
      </c>
      <c r="N12" s="7">
        <v>5</v>
      </c>
      <c r="O12" s="30">
        <f t="shared" si="0"/>
        <v>780</v>
      </c>
      <c r="P12" s="30">
        <f t="shared" si="1"/>
        <v>52</v>
      </c>
      <c r="Q12" s="30">
        <f t="shared" si="2"/>
        <v>4</v>
      </c>
      <c r="R12" s="35">
        <f t="shared" si="3"/>
        <v>1</v>
      </c>
      <c r="S12" s="7">
        <v>2</v>
      </c>
      <c r="T12" s="7">
        <f t="shared" si="4"/>
        <v>40</v>
      </c>
      <c r="U12" s="29">
        <f t="shared" si="5"/>
        <v>6240</v>
      </c>
      <c r="V12">
        <f t="shared" si="6"/>
        <v>416</v>
      </c>
      <c r="W12">
        <f t="shared" si="7"/>
        <v>32</v>
      </c>
      <c r="X12" s="33">
        <f t="shared" si="8"/>
        <v>8</v>
      </c>
      <c r="Y12" s="53"/>
      <c r="Z12" s="43">
        <v>3</v>
      </c>
      <c r="AA12" s="43">
        <v>4</v>
      </c>
      <c r="AB12" s="44">
        <f t="shared" si="9"/>
        <v>195</v>
      </c>
      <c r="AC12" s="45">
        <f t="shared" si="10"/>
        <v>13</v>
      </c>
      <c r="AD12" s="45">
        <f t="shared" si="11"/>
        <v>1</v>
      </c>
      <c r="AE12" s="46">
        <f t="shared" si="12"/>
        <v>0.25</v>
      </c>
      <c r="AF12" s="43">
        <v>2</v>
      </c>
      <c r="AG12" s="7">
        <f t="shared" si="13"/>
        <v>24</v>
      </c>
      <c r="AH12" s="29">
        <f t="shared" si="14"/>
        <v>40</v>
      </c>
      <c r="AI12" s="7">
        <f t="shared" si="15"/>
        <v>1170</v>
      </c>
      <c r="AJ12" s="7">
        <f t="shared" si="16"/>
        <v>78</v>
      </c>
      <c r="AK12" s="7">
        <f t="shared" si="17"/>
        <v>6</v>
      </c>
      <c r="AL12" s="47">
        <f t="shared" si="18"/>
        <v>1.5</v>
      </c>
    </row>
    <row r="13" spans="1:38" x14ac:dyDescent="0.25">
      <c r="A13" s="25"/>
      <c r="E13" s="15" t="s">
        <v>265</v>
      </c>
      <c r="G13">
        <v>1</v>
      </c>
      <c r="J13" s="7">
        <v>2</v>
      </c>
      <c r="L13" s="48" t="s">
        <v>493</v>
      </c>
      <c r="M13" s="7">
        <v>4</v>
      </c>
      <c r="N13" s="7">
        <v>2</v>
      </c>
      <c r="O13" s="30">
        <f t="shared" si="0"/>
        <v>0.99840000000000018</v>
      </c>
      <c r="P13" s="30">
        <f t="shared" si="1"/>
        <v>6.6559999999999994E-2</v>
      </c>
      <c r="Q13" s="30">
        <f t="shared" si="2"/>
        <v>5.1200000000000004E-3</v>
      </c>
      <c r="R13" s="35">
        <f t="shared" si="3"/>
        <v>1.2800000000000001E-3</v>
      </c>
      <c r="S13" s="7">
        <v>4</v>
      </c>
      <c r="T13" s="7">
        <f t="shared" si="4"/>
        <v>32</v>
      </c>
      <c r="U13" s="29">
        <f t="shared" si="5"/>
        <v>15.974400000000003</v>
      </c>
      <c r="V13">
        <f t="shared" si="6"/>
        <v>1.0649599999999999</v>
      </c>
      <c r="W13">
        <f t="shared" si="7"/>
        <v>8.1920000000000007E-2</v>
      </c>
      <c r="X13" s="33">
        <f t="shared" si="8"/>
        <v>2.0480000000000002E-2</v>
      </c>
      <c r="Y13" s="53"/>
      <c r="Z13" s="43">
        <v>4</v>
      </c>
      <c r="AA13" s="43">
        <v>2</v>
      </c>
      <c r="AB13" s="44">
        <f t="shared" si="9"/>
        <v>0.99840000000000018</v>
      </c>
      <c r="AC13" s="45">
        <f t="shared" si="10"/>
        <v>6.6559999999999994E-2</v>
      </c>
      <c r="AD13" s="45">
        <f t="shared" si="11"/>
        <v>5.1200000000000004E-3</v>
      </c>
      <c r="AE13" s="46">
        <f t="shared" si="12"/>
        <v>1.2800000000000001E-3</v>
      </c>
      <c r="AF13" s="43">
        <v>2</v>
      </c>
      <c r="AG13" s="7">
        <f t="shared" si="13"/>
        <v>16</v>
      </c>
      <c r="AH13" s="29">
        <f t="shared" si="14"/>
        <v>50</v>
      </c>
      <c r="AI13" s="7">
        <f t="shared" si="15"/>
        <v>7.9872000000000014</v>
      </c>
      <c r="AJ13" s="7">
        <f t="shared" si="16"/>
        <v>0.53247999999999995</v>
      </c>
      <c r="AK13" s="7">
        <f t="shared" si="17"/>
        <v>4.0960000000000003E-2</v>
      </c>
      <c r="AL13" s="47">
        <f t="shared" si="18"/>
        <v>1.0240000000000001E-2</v>
      </c>
    </row>
    <row r="14" spans="1:38" ht="30" x14ac:dyDescent="0.25">
      <c r="A14" s="25"/>
      <c r="C14" s="7" t="s">
        <v>260</v>
      </c>
      <c r="D14" s="7" t="s">
        <v>368</v>
      </c>
      <c r="E14" s="14" t="s">
        <v>263</v>
      </c>
      <c r="G14">
        <v>1</v>
      </c>
      <c r="L14" s="48" t="s">
        <v>494</v>
      </c>
      <c r="M14" s="7">
        <v>6</v>
      </c>
      <c r="N14" s="7">
        <v>2</v>
      </c>
      <c r="O14" s="30">
        <f t="shared" si="0"/>
        <v>0.99840000000000018</v>
      </c>
      <c r="P14" s="30">
        <f t="shared" si="1"/>
        <v>6.6559999999999994E-2</v>
      </c>
      <c r="Q14" s="30">
        <f t="shared" si="2"/>
        <v>5.1200000000000004E-3</v>
      </c>
      <c r="R14" s="35">
        <f t="shared" si="3"/>
        <v>1.2800000000000001E-3</v>
      </c>
      <c r="S14" s="7">
        <v>2</v>
      </c>
      <c r="T14" s="7">
        <f t="shared" si="4"/>
        <v>24</v>
      </c>
      <c r="U14" s="29">
        <f t="shared" si="5"/>
        <v>11.980800000000002</v>
      </c>
      <c r="V14">
        <f t="shared" si="6"/>
        <v>0.79871999999999987</v>
      </c>
      <c r="W14">
        <f t="shared" si="7"/>
        <v>6.1440000000000008E-2</v>
      </c>
      <c r="X14" s="33">
        <f t="shared" si="8"/>
        <v>1.5360000000000002E-2</v>
      </c>
      <c r="Y14" s="53"/>
      <c r="Z14" s="43">
        <v>5</v>
      </c>
      <c r="AA14" s="43">
        <v>2</v>
      </c>
      <c r="AB14" s="44">
        <f t="shared" si="9"/>
        <v>0.99840000000000018</v>
      </c>
      <c r="AC14" s="45">
        <f t="shared" si="10"/>
        <v>6.6559999999999994E-2</v>
      </c>
      <c r="AD14" s="45">
        <f t="shared" si="11"/>
        <v>5.1200000000000004E-3</v>
      </c>
      <c r="AE14" s="46">
        <f t="shared" si="12"/>
        <v>1.2800000000000001E-3</v>
      </c>
      <c r="AF14" s="43">
        <v>2</v>
      </c>
      <c r="AG14" s="7">
        <f t="shared" si="13"/>
        <v>20</v>
      </c>
      <c r="AH14" s="29">
        <f t="shared" si="14"/>
        <v>16.666666666666657</v>
      </c>
      <c r="AI14" s="7">
        <f t="shared" si="15"/>
        <v>9.9840000000000018</v>
      </c>
      <c r="AJ14" s="7">
        <f t="shared" si="16"/>
        <v>0.66559999999999997</v>
      </c>
      <c r="AK14" s="7">
        <f t="shared" si="17"/>
        <v>5.1200000000000002E-2</v>
      </c>
      <c r="AL14" s="47">
        <f t="shared" si="18"/>
        <v>1.2800000000000001E-2</v>
      </c>
    </row>
    <row r="15" spans="1:38" ht="30" x14ac:dyDescent="0.25">
      <c r="A15" s="25"/>
      <c r="E15" s="14" t="s">
        <v>261</v>
      </c>
      <c r="G15">
        <v>1</v>
      </c>
      <c r="L15" s="48" t="s">
        <v>494</v>
      </c>
      <c r="M15" s="7">
        <v>3</v>
      </c>
      <c r="N15" s="7">
        <v>3</v>
      </c>
      <c r="O15" s="30">
        <f t="shared" si="0"/>
        <v>14.82</v>
      </c>
      <c r="P15" s="30">
        <f t="shared" si="1"/>
        <v>0.98799999999999999</v>
      </c>
      <c r="Q15" s="30">
        <f t="shared" si="2"/>
        <v>7.5999999999999998E-2</v>
      </c>
      <c r="R15" s="35">
        <f t="shared" si="3"/>
        <v>1.9E-2</v>
      </c>
      <c r="S15" s="7">
        <v>3</v>
      </c>
      <c r="T15" s="7">
        <f t="shared" si="4"/>
        <v>27</v>
      </c>
      <c r="U15" s="29">
        <f t="shared" si="5"/>
        <v>133.38</v>
      </c>
      <c r="V15">
        <f t="shared" si="6"/>
        <v>8.8919999999999995</v>
      </c>
      <c r="W15">
        <f t="shared" si="7"/>
        <v>0.68399999999999994</v>
      </c>
      <c r="X15" s="33">
        <f t="shared" si="8"/>
        <v>0.17099999999999999</v>
      </c>
      <c r="Y15" s="53"/>
      <c r="Z15" s="43">
        <v>3</v>
      </c>
      <c r="AA15" s="43">
        <v>3</v>
      </c>
      <c r="AB15" s="44">
        <f t="shared" si="9"/>
        <v>14.82</v>
      </c>
      <c r="AC15" s="45">
        <f t="shared" si="10"/>
        <v>0.98799999999999999</v>
      </c>
      <c r="AD15" s="45">
        <f t="shared" si="11"/>
        <v>7.5999999999999998E-2</v>
      </c>
      <c r="AE15" s="46">
        <f t="shared" si="12"/>
        <v>1.9E-2</v>
      </c>
      <c r="AF15" s="43">
        <v>2</v>
      </c>
      <c r="AG15" s="7">
        <f t="shared" si="13"/>
        <v>18</v>
      </c>
      <c r="AH15" s="29">
        <f t="shared" si="14"/>
        <v>33.333333333333343</v>
      </c>
      <c r="AI15" s="7">
        <f t="shared" si="15"/>
        <v>88.92</v>
      </c>
      <c r="AJ15" s="7">
        <f t="shared" si="16"/>
        <v>5.9279999999999999</v>
      </c>
      <c r="AK15" s="7">
        <f t="shared" si="17"/>
        <v>0.45599999999999996</v>
      </c>
      <c r="AL15" s="47">
        <f t="shared" si="18"/>
        <v>0.11399999999999999</v>
      </c>
    </row>
    <row r="16" spans="1:38" ht="45" x14ac:dyDescent="0.25">
      <c r="A16" s="25"/>
      <c r="C16" s="7" t="s">
        <v>262</v>
      </c>
      <c r="D16" s="7" t="s">
        <v>369</v>
      </c>
      <c r="E16" s="16" t="s">
        <v>401</v>
      </c>
      <c r="F16">
        <v>3</v>
      </c>
      <c r="G16">
        <v>2</v>
      </c>
      <c r="H16">
        <v>1</v>
      </c>
      <c r="I16" s="7">
        <v>9</v>
      </c>
      <c r="L16" s="48" t="s">
        <v>504</v>
      </c>
      <c r="M16" s="7">
        <v>5</v>
      </c>
      <c r="N16" s="7">
        <v>1</v>
      </c>
      <c r="O16" s="30">
        <f t="shared" si="0"/>
        <v>4.9919999999999999E-2</v>
      </c>
      <c r="P16" s="30">
        <f t="shared" si="1"/>
        <v>3.3279999999999998E-3</v>
      </c>
      <c r="Q16" s="30">
        <f t="shared" si="2"/>
        <v>2.5599999999999999E-4</v>
      </c>
      <c r="R16" s="35">
        <f t="shared" si="3"/>
        <v>6.3999999999999997E-5</v>
      </c>
      <c r="S16" s="7">
        <v>1</v>
      </c>
      <c r="T16" s="7">
        <f t="shared" si="4"/>
        <v>5</v>
      </c>
      <c r="U16" s="29">
        <f t="shared" si="5"/>
        <v>0.24959999999999999</v>
      </c>
      <c r="V16">
        <f t="shared" si="6"/>
        <v>1.6639999999999999E-2</v>
      </c>
      <c r="W16">
        <f t="shared" si="7"/>
        <v>1.2799999999999999E-3</v>
      </c>
      <c r="X16" s="33">
        <f t="shared" si="8"/>
        <v>3.1999999999999997E-4</v>
      </c>
      <c r="Y16" s="53"/>
      <c r="Z16" s="43">
        <v>4</v>
      </c>
      <c r="AA16" s="43">
        <v>1</v>
      </c>
      <c r="AB16" s="44">
        <f t="shared" si="9"/>
        <v>4.9919999999999999E-2</v>
      </c>
      <c r="AC16" s="45">
        <f t="shared" si="10"/>
        <v>3.3279999999999998E-3</v>
      </c>
      <c r="AD16" s="45">
        <f t="shared" si="11"/>
        <v>2.5599999999999999E-4</v>
      </c>
      <c r="AE16" s="46">
        <f t="shared" si="12"/>
        <v>6.3999999999999997E-5</v>
      </c>
      <c r="AF16" s="43">
        <v>1</v>
      </c>
      <c r="AG16" s="7">
        <f t="shared" si="13"/>
        <v>4</v>
      </c>
      <c r="AH16" s="29">
        <f t="shared" si="14"/>
        <v>20</v>
      </c>
      <c r="AI16" s="7">
        <f t="shared" si="15"/>
        <v>0.19968</v>
      </c>
      <c r="AJ16" s="7">
        <f t="shared" si="16"/>
        <v>1.3311999999999999E-2</v>
      </c>
      <c r="AK16" s="7">
        <f t="shared" si="17"/>
        <v>1.024E-3</v>
      </c>
      <c r="AL16" s="47">
        <f t="shared" si="18"/>
        <v>2.5599999999999999E-4</v>
      </c>
    </row>
    <row r="17" spans="1:38" ht="45" x14ac:dyDescent="0.25">
      <c r="A17" s="25"/>
      <c r="C17" s="7" t="s">
        <v>364</v>
      </c>
      <c r="D17" s="7" t="s">
        <v>370</v>
      </c>
      <c r="E17" s="16" t="s">
        <v>365</v>
      </c>
      <c r="F17">
        <v>3</v>
      </c>
      <c r="G17">
        <v>2</v>
      </c>
      <c r="H17">
        <v>1</v>
      </c>
      <c r="I17" s="7">
        <v>9</v>
      </c>
      <c r="L17" s="48" t="s">
        <v>504</v>
      </c>
      <c r="M17" s="7">
        <v>8</v>
      </c>
      <c r="N17" s="7">
        <v>1</v>
      </c>
      <c r="O17" s="30">
        <f t="shared" si="0"/>
        <v>4.9919999999999999E-2</v>
      </c>
      <c r="P17" s="30">
        <f t="shared" si="1"/>
        <v>3.3279999999999998E-3</v>
      </c>
      <c r="Q17" s="30">
        <f t="shared" si="2"/>
        <v>2.5599999999999999E-4</v>
      </c>
      <c r="R17" s="35">
        <f t="shared" si="3"/>
        <v>6.3999999999999997E-5</v>
      </c>
      <c r="S17" s="7">
        <v>1</v>
      </c>
      <c r="T17" s="7">
        <f t="shared" si="4"/>
        <v>8</v>
      </c>
      <c r="U17" s="29">
        <f t="shared" si="5"/>
        <v>0.39935999999999999</v>
      </c>
      <c r="V17">
        <f t="shared" si="6"/>
        <v>2.6623999999999998E-2</v>
      </c>
      <c r="W17">
        <f t="shared" si="7"/>
        <v>2.0479999999999999E-3</v>
      </c>
      <c r="X17" s="33">
        <f t="shared" si="8"/>
        <v>5.1199999999999998E-4</v>
      </c>
      <c r="Y17" s="36" t="s">
        <v>596</v>
      </c>
      <c r="Z17" s="43">
        <v>7</v>
      </c>
      <c r="AA17" s="43">
        <v>1</v>
      </c>
      <c r="AB17" s="44">
        <f t="shared" si="9"/>
        <v>4.9919999999999999E-2</v>
      </c>
      <c r="AC17" s="45">
        <f t="shared" si="10"/>
        <v>3.3279999999999998E-3</v>
      </c>
      <c r="AD17" s="45">
        <f t="shared" si="11"/>
        <v>2.5599999999999999E-4</v>
      </c>
      <c r="AE17" s="46">
        <f t="shared" si="12"/>
        <v>6.3999999999999997E-5</v>
      </c>
      <c r="AF17" s="43">
        <v>1</v>
      </c>
      <c r="AG17" s="7">
        <f t="shared" si="13"/>
        <v>7</v>
      </c>
      <c r="AH17" s="29">
        <f t="shared" si="14"/>
        <v>12.5</v>
      </c>
      <c r="AI17" s="7">
        <f t="shared" si="15"/>
        <v>0.34943999999999997</v>
      </c>
      <c r="AJ17" s="7">
        <f t="shared" si="16"/>
        <v>2.3295999999999997E-2</v>
      </c>
      <c r="AK17" s="7">
        <f t="shared" si="17"/>
        <v>1.792E-3</v>
      </c>
      <c r="AL17" s="47">
        <f t="shared" si="18"/>
        <v>4.4799999999999999E-4</v>
      </c>
    </row>
    <row r="18" spans="1:38" ht="31.5" customHeight="1" x14ac:dyDescent="0.25">
      <c r="A18" s="25"/>
      <c r="E18" s="24" t="s">
        <v>510</v>
      </c>
      <c r="F18">
        <v>2</v>
      </c>
      <c r="L18" s="48" t="s">
        <v>512</v>
      </c>
      <c r="M18" s="7">
        <v>7</v>
      </c>
      <c r="N18" s="7">
        <v>4</v>
      </c>
      <c r="O18" s="30">
        <f t="shared" si="0"/>
        <v>195</v>
      </c>
      <c r="P18" s="30">
        <f t="shared" si="1"/>
        <v>13</v>
      </c>
      <c r="Q18" s="30">
        <f t="shared" si="2"/>
        <v>1</v>
      </c>
      <c r="R18" s="35">
        <f t="shared" si="3"/>
        <v>0.25</v>
      </c>
      <c r="S18" s="7">
        <v>2</v>
      </c>
      <c r="T18" s="7">
        <f t="shared" si="4"/>
        <v>56</v>
      </c>
      <c r="U18" s="29">
        <f t="shared" si="5"/>
        <v>2730</v>
      </c>
      <c r="V18">
        <f t="shared" si="6"/>
        <v>182</v>
      </c>
      <c r="W18">
        <f t="shared" si="7"/>
        <v>14</v>
      </c>
      <c r="X18" s="33">
        <f t="shared" si="8"/>
        <v>3.5</v>
      </c>
      <c r="Y18" s="53" t="s">
        <v>615</v>
      </c>
      <c r="Z18" s="43">
        <v>7</v>
      </c>
      <c r="AA18" s="43">
        <v>2</v>
      </c>
      <c r="AB18" s="44">
        <f t="shared" si="9"/>
        <v>0.99840000000000018</v>
      </c>
      <c r="AC18" s="45">
        <f t="shared" si="10"/>
        <v>6.6559999999999994E-2</v>
      </c>
      <c r="AD18" s="45">
        <f t="shared" si="11"/>
        <v>5.1200000000000004E-3</v>
      </c>
      <c r="AE18" s="46">
        <f t="shared" si="12"/>
        <v>1.2800000000000001E-3</v>
      </c>
      <c r="AF18" s="43">
        <v>2</v>
      </c>
      <c r="AG18" s="7">
        <f t="shared" si="13"/>
        <v>28</v>
      </c>
      <c r="AH18" s="29">
        <f t="shared" si="14"/>
        <v>50</v>
      </c>
      <c r="AI18" s="7">
        <f t="shared" si="15"/>
        <v>13.977600000000002</v>
      </c>
      <c r="AJ18" s="7">
        <f t="shared" si="16"/>
        <v>0.93183999999999989</v>
      </c>
      <c r="AK18" s="7">
        <f t="shared" si="17"/>
        <v>7.1680000000000008E-2</v>
      </c>
      <c r="AL18" s="47">
        <f t="shared" si="18"/>
        <v>1.7920000000000002E-2</v>
      </c>
    </row>
    <row r="19" spans="1:38" ht="47.25" customHeight="1" x14ac:dyDescent="0.25">
      <c r="A19" s="25"/>
      <c r="E19" s="24" t="s">
        <v>511</v>
      </c>
      <c r="F19">
        <v>1</v>
      </c>
      <c r="L19" s="48" t="s">
        <v>513</v>
      </c>
      <c r="M19" s="7">
        <v>4</v>
      </c>
      <c r="N19" s="7">
        <v>4</v>
      </c>
      <c r="O19" s="30">
        <f t="shared" si="0"/>
        <v>195</v>
      </c>
      <c r="P19" s="30">
        <f t="shared" si="1"/>
        <v>13</v>
      </c>
      <c r="Q19" s="30">
        <f t="shared" si="2"/>
        <v>1</v>
      </c>
      <c r="R19" s="35">
        <f t="shared" si="3"/>
        <v>0.25</v>
      </c>
      <c r="S19" s="7">
        <v>2</v>
      </c>
      <c r="T19" s="7">
        <f t="shared" si="4"/>
        <v>32</v>
      </c>
      <c r="U19" s="29">
        <f t="shared" si="5"/>
        <v>1560</v>
      </c>
      <c r="V19">
        <f t="shared" si="6"/>
        <v>104</v>
      </c>
      <c r="W19">
        <f t="shared" si="7"/>
        <v>8</v>
      </c>
      <c r="X19" s="33">
        <f t="shared" si="8"/>
        <v>2</v>
      </c>
      <c r="Y19" s="53"/>
      <c r="Z19" s="43">
        <v>4</v>
      </c>
      <c r="AA19" s="43">
        <v>2</v>
      </c>
      <c r="AB19" s="44">
        <f t="shared" si="9"/>
        <v>0.99840000000000018</v>
      </c>
      <c r="AC19" s="45">
        <f t="shared" si="10"/>
        <v>6.6559999999999994E-2</v>
      </c>
      <c r="AD19" s="45">
        <f t="shared" si="11"/>
        <v>5.1200000000000004E-3</v>
      </c>
      <c r="AE19" s="46">
        <f t="shared" si="12"/>
        <v>1.2800000000000001E-3</v>
      </c>
      <c r="AF19" s="43">
        <v>2</v>
      </c>
      <c r="AG19" s="7">
        <f t="shared" si="13"/>
        <v>16</v>
      </c>
      <c r="AH19" s="29">
        <f t="shared" si="14"/>
        <v>50</v>
      </c>
      <c r="AI19" s="7">
        <f t="shared" si="15"/>
        <v>7.9872000000000014</v>
      </c>
      <c r="AJ19" s="7">
        <f t="shared" si="16"/>
        <v>0.53247999999999995</v>
      </c>
      <c r="AK19" s="7">
        <f t="shared" si="17"/>
        <v>4.0960000000000003E-2</v>
      </c>
      <c r="AL19" s="47">
        <f t="shared" si="18"/>
        <v>1.0240000000000001E-2</v>
      </c>
    </row>
    <row r="20" spans="1:38" ht="60" x14ac:dyDescent="0.25">
      <c r="A20" s="25"/>
      <c r="E20" s="14" t="s">
        <v>266</v>
      </c>
      <c r="F20">
        <v>9</v>
      </c>
      <c r="G20">
        <v>5</v>
      </c>
      <c r="I20" s="7">
        <v>11</v>
      </c>
      <c r="L20" s="48" t="s">
        <v>494</v>
      </c>
      <c r="M20" s="7">
        <v>5</v>
      </c>
      <c r="N20" s="7">
        <v>5</v>
      </c>
      <c r="O20" s="30">
        <f t="shared" si="0"/>
        <v>780</v>
      </c>
      <c r="P20" s="30">
        <f t="shared" si="1"/>
        <v>52</v>
      </c>
      <c r="Q20" s="30">
        <f t="shared" si="2"/>
        <v>4</v>
      </c>
      <c r="R20" s="35">
        <f t="shared" si="3"/>
        <v>1</v>
      </c>
      <c r="S20" s="7">
        <v>3</v>
      </c>
      <c r="T20" s="7">
        <f t="shared" si="4"/>
        <v>75</v>
      </c>
      <c r="U20" s="29">
        <f t="shared" si="5"/>
        <v>11700</v>
      </c>
      <c r="V20">
        <f t="shared" si="6"/>
        <v>780</v>
      </c>
      <c r="W20">
        <f t="shared" si="7"/>
        <v>60</v>
      </c>
      <c r="X20" s="33">
        <f t="shared" si="8"/>
        <v>15</v>
      </c>
      <c r="Y20" s="36" t="s">
        <v>597</v>
      </c>
      <c r="Z20" s="43">
        <v>4</v>
      </c>
      <c r="AA20" s="43">
        <v>4</v>
      </c>
      <c r="AB20" s="44">
        <f t="shared" si="9"/>
        <v>195</v>
      </c>
      <c r="AC20" s="45">
        <f t="shared" si="10"/>
        <v>13</v>
      </c>
      <c r="AD20" s="45">
        <f t="shared" si="11"/>
        <v>1</v>
      </c>
      <c r="AE20" s="46">
        <f t="shared" si="12"/>
        <v>0.25</v>
      </c>
      <c r="AF20" s="43">
        <v>1</v>
      </c>
      <c r="AG20" s="7">
        <f t="shared" si="13"/>
        <v>16</v>
      </c>
      <c r="AH20" s="29">
        <f t="shared" si="14"/>
        <v>78.666666666666657</v>
      </c>
      <c r="AI20" s="7">
        <f t="shared" si="15"/>
        <v>780</v>
      </c>
      <c r="AJ20" s="7">
        <f t="shared" si="16"/>
        <v>52</v>
      </c>
      <c r="AK20" s="7">
        <f t="shared" si="17"/>
        <v>4</v>
      </c>
      <c r="AL20" s="47">
        <f t="shared" si="18"/>
        <v>1</v>
      </c>
    </row>
    <row r="21" spans="1:38" ht="120" customHeight="1" x14ac:dyDescent="0.25">
      <c r="A21" s="25"/>
      <c r="C21" s="7" t="s">
        <v>267</v>
      </c>
      <c r="D21" s="7" t="s">
        <v>377</v>
      </c>
      <c r="E21" s="14" t="s">
        <v>268</v>
      </c>
      <c r="F21">
        <v>4</v>
      </c>
      <c r="G21">
        <v>4</v>
      </c>
      <c r="I21" s="7">
        <v>5</v>
      </c>
      <c r="L21" s="48" t="s">
        <v>505</v>
      </c>
      <c r="M21" s="7">
        <v>7</v>
      </c>
      <c r="N21" s="7">
        <v>1</v>
      </c>
      <c r="O21" s="30">
        <f t="shared" si="0"/>
        <v>4.9919999999999999E-2</v>
      </c>
      <c r="P21" s="30">
        <f t="shared" si="1"/>
        <v>3.3279999999999998E-3</v>
      </c>
      <c r="Q21" s="30">
        <f t="shared" si="2"/>
        <v>2.5599999999999999E-4</v>
      </c>
      <c r="R21" s="35">
        <f t="shared" si="3"/>
        <v>6.3999999999999997E-5</v>
      </c>
      <c r="S21" s="7">
        <v>2</v>
      </c>
      <c r="T21" s="7">
        <f t="shared" si="4"/>
        <v>14</v>
      </c>
      <c r="U21" s="29">
        <f t="shared" si="5"/>
        <v>0.69887999999999995</v>
      </c>
      <c r="V21">
        <f t="shared" si="6"/>
        <v>4.6591999999999995E-2</v>
      </c>
      <c r="W21">
        <f t="shared" si="7"/>
        <v>3.5839999999999999E-3</v>
      </c>
      <c r="X21" s="33">
        <f t="shared" si="8"/>
        <v>8.9599999999999999E-4</v>
      </c>
      <c r="Y21" s="36" t="s">
        <v>596</v>
      </c>
      <c r="Z21" s="43">
        <v>7</v>
      </c>
      <c r="AA21" s="43">
        <v>1</v>
      </c>
      <c r="AB21" s="44">
        <f t="shared" si="9"/>
        <v>4.9919999999999999E-2</v>
      </c>
      <c r="AC21" s="45">
        <f t="shared" si="10"/>
        <v>3.3279999999999998E-3</v>
      </c>
      <c r="AD21" s="45">
        <f t="shared" si="11"/>
        <v>2.5599999999999999E-4</v>
      </c>
      <c r="AE21" s="46">
        <f t="shared" si="12"/>
        <v>6.3999999999999997E-5</v>
      </c>
      <c r="AF21" s="43">
        <v>1</v>
      </c>
      <c r="AG21" s="7">
        <f t="shared" si="13"/>
        <v>7</v>
      </c>
      <c r="AH21" s="29">
        <f t="shared" si="14"/>
        <v>50</v>
      </c>
      <c r="AI21" s="7">
        <f t="shared" si="15"/>
        <v>0.34943999999999997</v>
      </c>
      <c r="AJ21" s="7">
        <f t="shared" si="16"/>
        <v>2.3295999999999997E-2</v>
      </c>
      <c r="AK21" s="7">
        <f t="shared" si="17"/>
        <v>1.792E-3</v>
      </c>
      <c r="AL21" s="47">
        <f t="shared" si="18"/>
        <v>4.4799999999999999E-4</v>
      </c>
    </row>
    <row r="22" spans="1:38" ht="60" x14ac:dyDescent="0.25">
      <c r="A22" s="25"/>
      <c r="E22" s="14" t="s">
        <v>269</v>
      </c>
      <c r="F22">
        <v>6</v>
      </c>
      <c r="I22" s="7">
        <v>9</v>
      </c>
      <c r="L22" s="48" t="s">
        <v>378</v>
      </c>
      <c r="M22" s="7">
        <v>4</v>
      </c>
      <c r="N22" s="7">
        <v>5</v>
      </c>
      <c r="O22" s="30">
        <f t="shared" si="0"/>
        <v>780</v>
      </c>
      <c r="P22" s="30">
        <f t="shared" si="1"/>
        <v>52</v>
      </c>
      <c r="Q22" s="30">
        <f t="shared" si="2"/>
        <v>4</v>
      </c>
      <c r="R22" s="35">
        <f t="shared" si="3"/>
        <v>1</v>
      </c>
      <c r="S22" s="7">
        <v>2</v>
      </c>
      <c r="T22" s="7">
        <f t="shared" si="4"/>
        <v>40</v>
      </c>
      <c r="U22" s="29">
        <f t="shared" si="5"/>
        <v>6240</v>
      </c>
      <c r="V22">
        <f t="shared" si="6"/>
        <v>416</v>
      </c>
      <c r="W22">
        <f t="shared" si="7"/>
        <v>32</v>
      </c>
      <c r="X22" s="33">
        <f t="shared" si="8"/>
        <v>8</v>
      </c>
      <c r="Y22" s="36" t="s">
        <v>597</v>
      </c>
      <c r="Z22" s="43">
        <v>4</v>
      </c>
      <c r="AA22" s="43">
        <v>4</v>
      </c>
      <c r="AB22" s="44">
        <f t="shared" si="9"/>
        <v>195</v>
      </c>
      <c r="AC22" s="45">
        <f t="shared" si="10"/>
        <v>13</v>
      </c>
      <c r="AD22" s="45">
        <f t="shared" si="11"/>
        <v>1</v>
      </c>
      <c r="AE22" s="46">
        <f t="shared" si="12"/>
        <v>0.25</v>
      </c>
      <c r="AF22" s="43">
        <v>1</v>
      </c>
      <c r="AG22" s="7">
        <f t="shared" si="13"/>
        <v>16</v>
      </c>
      <c r="AH22" s="29">
        <f t="shared" si="14"/>
        <v>60</v>
      </c>
      <c r="AI22" s="7">
        <f t="shared" si="15"/>
        <v>780</v>
      </c>
      <c r="AJ22" s="7">
        <f t="shared" si="16"/>
        <v>52</v>
      </c>
      <c r="AK22" s="7">
        <f t="shared" si="17"/>
        <v>4</v>
      </c>
      <c r="AL22" s="47">
        <f t="shared" si="18"/>
        <v>1</v>
      </c>
    </row>
    <row r="23" spans="1:38" ht="45" x14ac:dyDescent="0.25">
      <c r="A23" s="25"/>
      <c r="C23" s="7" t="s">
        <v>270</v>
      </c>
      <c r="D23" s="7" t="s">
        <v>380</v>
      </c>
      <c r="E23" s="14" t="s">
        <v>271</v>
      </c>
      <c r="F23">
        <v>4</v>
      </c>
      <c r="G23">
        <v>4</v>
      </c>
      <c r="L23" s="48" t="s">
        <v>501</v>
      </c>
      <c r="M23" s="7">
        <v>7</v>
      </c>
      <c r="N23" s="7">
        <v>1</v>
      </c>
      <c r="O23" s="30">
        <f t="shared" si="0"/>
        <v>4.9919999999999999E-2</v>
      </c>
      <c r="P23" s="30">
        <f t="shared" si="1"/>
        <v>3.3279999999999998E-3</v>
      </c>
      <c r="Q23" s="30">
        <f t="shared" si="2"/>
        <v>2.5599999999999999E-4</v>
      </c>
      <c r="R23" s="35">
        <f t="shared" si="3"/>
        <v>6.3999999999999997E-5</v>
      </c>
      <c r="S23" s="7">
        <v>2</v>
      </c>
      <c r="T23" s="7">
        <f t="shared" si="4"/>
        <v>14</v>
      </c>
      <c r="U23" s="29">
        <f t="shared" si="5"/>
        <v>0.69887999999999995</v>
      </c>
      <c r="V23">
        <f t="shared" si="6"/>
        <v>4.6591999999999995E-2</v>
      </c>
      <c r="W23">
        <f t="shared" si="7"/>
        <v>3.5839999999999999E-3</v>
      </c>
      <c r="X23" s="33">
        <f t="shared" si="8"/>
        <v>8.9599999999999999E-4</v>
      </c>
      <c r="Y23" s="36" t="s">
        <v>596</v>
      </c>
      <c r="Z23" s="43">
        <v>7</v>
      </c>
      <c r="AA23" s="43">
        <v>1</v>
      </c>
      <c r="AB23" s="44">
        <f t="shared" si="9"/>
        <v>4.9919999999999999E-2</v>
      </c>
      <c r="AC23" s="45">
        <f t="shared" si="10"/>
        <v>3.3279999999999998E-3</v>
      </c>
      <c r="AD23" s="45">
        <f t="shared" si="11"/>
        <v>2.5599999999999999E-4</v>
      </c>
      <c r="AE23" s="46">
        <f t="shared" si="12"/>
        <v>6.3999999999999997E-5</v>
      </c>
      <c r="AF23" s="43">
        <v>1</v>
      </c>
      <c r="AG23" s="7">
        <f t="shared" si="13"/>
        <v>7</v>
      </c>
      <c r="AH23" s="29">
        <f t="shared" si="14"/>
        <v>50</v>
      </c>
      <c r="AI23" s="7">
        <f t="shared" si="15"/>
        <v>0.34943999999999997</v>
      </c>
      <c r="AJ23" s="7">
        <f t="shared" si="16"/>
        <v>2.3295999999999997E-2</v>
      </c>
      <c r="AK23" s="7">
        <f t="shared" si="17"/>
        <v>1.792E-3</v>
      </c>
      <c r="AL23" s="47">
        <f t="shared" si="18"/>
        <v>4.4799999999999999E-4</v>
      </c>
    </row>
    <row r="24" spans="1:38" ht="60" x14ac:dyDescent="0.25">
      <c r="A24" s="25"/>
      <c r="E24" s="16" t="s">
        <v>495</v>
      </c>
      <c r="F24">
        <v>9</v>
      </c>
      <c r="G24">
        <v>7</v>
      </c>
      <c r="J24" s="7">
        <v>12</v>
      </c>
      <c r="L24" s="48" t="s">
        <v>502</v>
      </c>
      <c r="M24" s="7">
        <v>7</v>
      </c>
      <c r="N24" s="7">
        <v>5</v>
      </c>
      <c r="O24" s="30">
        <f t="shared" si="0"/>
        <v>780</v>
      </c>
      <c r="P24" s="30">
        <f t="shared" si="1"/>
        <v>52</v>
      </c>
      <c r="Q24" s="30">
        <f t="shared" si="2"/>
        <v>4</v>
      </c>
      <c r="R24" s="35">
        <f t="shared" si="3"/>
        <v>1</v>
      </c>
      <c r="S24" s="7">
        <v>2</v>
      </c>
      <c r="T24" s="7">
        <f t="shared" si="4"/>
        <v>70</v>
      </c>
      <c r="U24" s="29">
        <f t="shared" si="5"/>
        <v>10920</v>
      </c>
      <c r="V24">
        <f t="shared" si="6"/>
        <v>728</v>
      </c>
      <c r="W24">
        <f t="shared" si="7"/>
        <v>56</v>
      </c>
      <c r="X24" s="33">
        <f t="shared" si="8"/>
        <v>14</v>
      </c>
      <c r="Y24" s="36" t="s">
        <v>598</v>
      </c>
      <c r="Z24" s="43">
        <v>7</v>
      </c>
      <c r="AA24" s="43">
        <v>2</v>
      </c>
      <c r="AB24" s="44">
        <f t="shared" si="9"/>
        <v>0.99840000000000018</v>
      </c>
      <c r="AC24" s="45">
        <f t="shared" si="10"/>
        <v>6.6559999999999994E-2</v>
      </c>
      <c r="AD24" s="45">
        <f t="shared" si="11"/>
        <v>5.1200000000000004E-3</v>
      </c>
      <c r="AE24" s="46">
        <f t="shared" si="12"/>
        <v>1.2800000000000001E-3</v>
      </c>
      <c r="AF24" s="43">
        <v>1</v>
      </c>
      <c r="AG24" s="7">
        <f t="shared" si="13"/>
        <v>14</v>
      </c>
      <c r="AH24" s="29">
        <f t="shared" si="14"/>
        <v>80</v>
      </c>
      <c r="AI24" s="7">
        <f t="shared" si="15"/>
        <v>6.9888000000000012</v>
      </c>
      <c r="AJ24" s="7">
        <f t="shared" si="16"/>
        <v>0.46591999999999995</v>
      </c>
      <c r="AK24" s="7">
        <f t="shared" si="17"/>
        <v>3.5840000000000004E-2</v>
      </c>
      <c r="AL24" s="47">
        <f t="shared" si="18"/>
        <v>8.9600000000000009E-3</v>
      </c>
    </row>
    <row r="25" spans="1:38" ht="45" x14ac:dyDescent="0.25">
      <c r="A25" s="25"/>
      <c r="E25" s="15" t="s">
        <v>272</v>
      </c>
      <c r="F25">
        <v>4</v>
      </c>
      <c r="G25">
        <v>4</v>
      </c>
      <c r="J25" s="7">
        <v>12</v>
      </c>
      <c r="L25" s="48" t="s">
        <v>500</v>
      </c>
      <c r="M25" s="7">
        <v>7</v>
      </c>
      <c r="N25" s="7">
        <v>2</v>
      </c>
      <c r="O25" s="30">
        <f t="shared" si="0"/>
        <v>0.99840000000000018</v>
      </c>
      <c r="P25" s="30">
        <f t="shared" si="1"/>
        <v>6.6559999999999994E-2</v>
      </c>
      <c r="Q25" s="30">
        <f t="shared" si="2"/>
        <v>5.1200000000000004E-3</v>
      </c>
      <c r="R25" s="35">
        <f t="shared" si="3"/>
        <v>1.2800000000000001E-3</v>
      </c>
      <c r="S25" s="7">
        <v>2</v>
      </c>
      <c r="T25" s="7">
        <f t="shared" si="4"/>
        <v>28</v>
      </c>
      <c r="U25" s="29">
        <f t="shared" si="5"/>
        <v>13.977600000000002</v>
      </c>
      <c r="V25">
        <f t="shared" si="6"/>
        <v>0.93183999999999989</v>
      </c>
      <c r="W25">
        <f t="shared" si="7"/>
        <v>7.1680000000000008E-2</v>
      </c>
      <c r="X25" s="33">
        <f t="shared" si="8"/>
        <v>1.7920000000000002E-2</v>
      </c>
      <c r="Y25" s="36" t="s">
        <v>596</v>
      </c>
      <c r="Z25" s="43">
        <v>7</v>
      </c>
      <c r="AA25" s="43">
        <v>1</v>
      </c>
      <c r="AB25" s="44">
        <f t="shared" si="9"/>
        <v>4.9919999999999999E-2</v>
      </c>
      <c r="AC25" s="45">
        <f t="shared" si="10"/>
        <v>3.3279999999999998E-3</v>
      </c>
      <c r="AD25" s="45">
        <f t="shared" si="11"/>
        <v>2.5599999999999999E-4</v>
      </c>
      <c r="AE25" s="46">
        <f t="shared" si="12"/>
        <v>6.3999999999999997E-5</v>
      </c>
      <c r="AF25" s="43">
        <v>1</v>
      </c>
      <c r="AG25" s="7">
        <f t="shared" si="13"/>
        <v>7</v>
      </c>
      <c r="AH25" s="29">
        <f t="shared" si="14"/>
        <v>75</v>
      </c>
      <c r="AI25" s="7">
        <f t="shared" si="15"/>
        <v>0.34943999999999997</v>
      </c>
      <c r="AJ25" s="7">
        <f t="shared" si="16"/>
        <v>2.3295999999999997E-2</v>
      </c>
      <c r="AK25" s="7">
        <f t="shared" si="17"/>
        <v>1.792E-3</v>
      </c>
      <c r="AL25" s="47">
        <f t="shared" si="18"/>
        <v>4.4799999999999999E-4</v>
      </c>
    </row>
    <row r="26" spans="1:38" x14ac:dyDescent="0.25">
      <c r="A26" s="25"/>
      <c r="B26" s="5" t="s">
        <v>273</v>
      </c>
      <c r="C26" s="5"/>
      <c r="D26" s="5"/>
      <c r="E26" s="13"/>
      <c r="R26" s="35"/>
      <c r="V26"/>
      <c r="W26"/>
      <c r="Y26" s="36"/>
      <c r="Z26" s="43"/>
      <c r="AA26" s="43"/>
      <c r="AB26" s="44"/>
      <c r="AC26" s="45"/>
      <c r="AD26" s="45"/>
      <c r="AE26" s="46"/>
      <c r="AF26" s="43"/>
      <c r="AH26" s="29"/>
    </row>
    <row r="27" spans="1:38" ht="90" x14ac:dyDescent="0.25">
      <c r="A27" s="25"/>
      <c r="C27" s="7" t="s">
        <v>274</v>
      </c>
      <c r="D27" s="7" t="s">
        <v>372</v>
      </c>
      <c r="E27" s="16" t="s">
        <v>379</v>
      </c>
      <c r="F27">
        <v>6</v>
      </c>
      <c r="I27" s="7">
        <v>12</v>
      </c>
      <c r="L27" s="48" t="s">
        <v>496</v>
      </c>
      <c r="M27" s="7">
        <v>5</v>
      </c>
      <c r="N27" s="7">
        <v>2</v>
      </c>
      <c r="O27" s="30">
        <f t="shared" ref="O27:O40" si="19">INDEX($O$3:$O$7,MATCH(N27,$N$3:$N$7))</f>
        <v>0.99840000000000018</v>
      </c>
      <c r="P27" s="30">
        <f t="shared" ref="P27:P40" si="20">INDEX($P$3:$P$7,MATCH(N27,$N$3:$N$7))</f>
        <v>6.6559999999999994E-2</v>
      </c>
      <c r="Q27" s="30">
        <f t="shared" ref="Q27:Q40" si="21">INDEX($Q$3:$Q$7,MATCH(N27,$N$3:$N$7))</f>
        <v>5.1200000000000004E-3</v>
      </c>
      <c r="R27" s="35">
        <f t="shared" ref="R27:R40" si="22">INDEX($R$3:$R$7,MATCH(N27,$N$3:$N$7))</f>
        <v>1.2800000000000001E-3</v>
      </c>
      <c r="S27" s="7">
        <v>2</v>
      </c>
      <c r="T27" s="7">
        <f t="shared" ref="T27:T40" si="23">M27*N27*S27</f>
        <v>20</v>
      </c>
      <c r="U27" s="29">
        <f t="shared" ref="U27:U40" si="24">M27*O27*S27</f>
        <v>9.9840000000000018</v>
      </c>
      <c r="V27">
        <f t="shared" ref="V27:V40" si="25">M27*P27*S27</f>
        <v>0.66559999999999997</v>
      </c>
      <c r="W27">
        <f t="shared" ref="W27:W40" si="26">M27*Q27*S27</f>
        <v>5.1200000000000002E-2</v>
      </c>
      <c r="X27" s="33">
        <f t="shared" ref="X27:X40" si="27">M27*R27*S27</f>
        <v>1.2800000000000001E-2</v>
      </c>
      <c r="Y27" s="36" t="s">
        <v>599</v>
      </c>
      <c r="Z27" s="43">
        <v>5</v>
      </c>
      <c r="AA27" s="43">
        <v>1</v>
      </c>
      <c r="AB27" s="44">
        <f t="shared" ref="AB27:AB58" si="28">INDEX($O$3:$O$7,MATCH(AA27,$N$3:$N$7))</f>
        <v>4.9919999999999999E-2</v>
      </c>
      <c r="AC27" s="45">
        <f t="shared" ref="AC27:AC58" si="29">INDEX($P$3:$P$7,MATCH(AA27,$N$3:$N$7))</f>
        <v>3.3279999999999998E-3</v>
      </c>
      <c r="AD27" s="45">
        <f t="shared" ref="AD27:AD58" si="30">INDEX($Q$3:$Q$7,MATCH(AA27,$N$3:$N$7))</f>
        <v>2.5599999999999999E-4</v>
      </c>
      <c r="AE27" s="46">
        <f t="shared" ref="AE27:AE58" si="31">INDEX($R$3:$R$7,MATCH(AA27,$N$3:$N$7))</f>
        <v>6.3999999999999997E-5</v>
      </c>
      <c r="AF27" s="43">
        <v>1</v>
      </c>
      <c r="AG27" s="7">
        <f t="shared" ref="AG27:AG40" si="32">Z27*AA27*AF27</f>
        <v>5</v>
      </c>
      <c r="AH27" s="29">
        <f t="shared" ref="AH27:AH40" si="33">100-(AG27/T27*100)</f>
        <v>75</v>
      </c>
      <c r="AI27" s="7">
        <f>Z27*AB27*AF27</f>
        <v>0.24959999999999999</v>
      </c>
      <c r="AJ27" s="7">
        <f>Z27*AC27*AF27</f>
        <v>1.6639999999999999E-2</v>
      </c>
      <c r="AK27" s="7">
        <f>Z27*AD27*AF27</f>
        <v>1.2799999999999999E-3</v>
      </c>
      <c r="AL27" s="47">
        <f>Z27*AE27*AF27</f>
        <v>3.1999999999999997E-4</v>
      </c>
    </row>
    <row r="28" spans="1:38" ht="60" x14ac:dyDescent="0.25">
      <c r="A28" s="25"/>
      <c r="E28" s="14" t="s">
        <v>275</v>
      </c>
      <c r="F28">
        <v>7</v>
      </c>
      <c r="G28">
        <v>3</v>
      </c>
      <c r="L28" s="48" t="s">
        <v>498</v>
      </c>
      <c r="M28" s="7">
        <v>5</v>
      </c>
      <c r="N28" s="7">
        <v>2</v>
      </c>
      <c r="O28" s="30">
        <f t="shared" si="19"/>
        <v>0.99840000000000018</v>
      </c>
      <c r="P28" s="30">
        <f t="shared" si="20"/>
        <v>6.6559999999999994E-2</v>
      </c>
      <c r="Q28" s="30">
        <f t="shared" si="21"/>
        <v>5.1200000000000004E-3</v>
      </c>
      <c r="R28" s="35">
        <f t="shared" si="22"/>
        <v>1.2800000000000001E-3</v>
      </c>
      <c r="S28" s="7">
        <v>3</v>
      </c>
      <c r="T28" s="7">
        <f t="shared" si="23"/>
        <v>30</v>
      </c>
      <c r="U28" s="29">
        <f t="shared" si="24"/>
        <v>14.976000000000003</v>
      </c>
      <c r="V28">
        <f t="shared" si="25"/>
        <v>0.99839999999999995</v>
      </c>
      <c r="W28">
        <f t="shared" si="26"/>
        <v>7.6800000000000007E-2</v>
      </c>
      <c r="X28" s="33">
        <f t="shared" si="27"/>
        <v>1.9200000000000002E-2</v>
      </c>
      <c r="Y28" s="36" t="s">
        <v>628</v>
      </c>
      <c r="Z28" s="43">
        <v>5</v>
      </c>
      <c r="AA28" s="43">
        <v>2</v>
      </c>
      <c r="AB28" s="44">
        <f t="shared" si="28"/>
        <v>0.99840000000000018</v>
      </c>
      <c r="AC28" s="45">
        <f t="shared" si="29"/>
        <v>6.6559999999999994E-2</v>
      </c>
      <c r="AD28" s="45">
        <f t="shared" si="30"/>
        <v>5.1200000000000004E-3</v>
      </c>
      <c r="AE28" s="46">
        <f t="shared" si="31"/>
        <v>1.2800000000000001E-3</v>
      </c>
      <c r="AF28" s="43">
        <v>1</v>
      </c>
      <c r="AG28" s="7">
        <f t="shared" si="32"/>
        <v>10</v>
      </c>
      <c r="AH28" s="29">
        <f t="shared" si="33"/>
        <v>66.666666666666671</v>
      </c>
      <c r="AI28" s="7">
        <f>Z28*AB28*AF28</f>
        <v>4.9920000000000009</v>
      </c>
      <c r="AJ28" s="7">
        <f>Z28*AC28*AF28</f>
        <v>0.33279999999999998</v>
      </c>
      <c r="AK28" s="7">
        <f>Z28*AD28*AF28</f>
        <v>2.5600000000000001E-2</v>
      </c>
      <c r="AL28" s="47">
        <f>Z28*AE28*AF28</f>
        <v>6.4000000000000003E-3</v>
      </c>
    </row>
    <row r="29" spans="1:38" ht="135" x14ac:dyDescent="0.25">
      <c r="A29" s="25"/>
      <c r="C29" s="7" t="s">
        <v>371</v>
      </c>
      <c r="D29" s="7" t="s">
        <v>381</v>
      </c>
      <c r="E29" s="16" t="s">
        <v>499</v>
      </c>
      <c r="F29">
        <v>9</v>
      </c>
      <c r="G29">
        <v>3</v>
      </c>
      <c r="H29">
        <v>1</v>
      </c>
      <c r="L29" s="48" t="s">
        <v>503</v>
      </c>
      <c r="M29" s="7">
        <v>8</v>
      </c>
      <c r="N29" s="7">
        <v>3</v>
      </c>
      <c r="O29" s="30">
        <f t="shared" si="19"/>
        <v>14.82</v>
      </c>
      <c r="P29" s="30">
        <f t="shared" si="20"/>
        <v>0.98799999999999999</v>
      </c>
      <c r="Q29" s="30">
        <f t="shared" si="21"/>
        <v>7.5999999999999998E-2</v>
      </c>
      <c r="R29" s="35">
        <f t="shared" si="22"/>
        <v>1.9E-2</v>
      </c>
      <c r="S29" s="7">
        <v>3</v>
      </c>
      <c r="T29" s="7">
        <f t="shared" si="23"/>
        <v>72</v>
      </c>
      <c r="U29" s="29">
        <f t="shared" si="24"/>
        <v>355.68</v>
      </c>
      <c r="V29">
        <f t="shared" si="25"/>
        <v>23.712</v>
      </c>
      <c r="W29">
        <f t="shared" si="26"/>
        <v>1.8239999999999998</v>
      </c>
      <c r="X29" s="33">
        <f t="shared" si="27"/>
        <v>0.45599999999999996</v>
      </c>
      <c r="Y29" s="36" t="s">
        <v>600</v>
      </c>
      <c r="Z29" s="43">
        <v>8</v>
      </c>
      <c r="AA29" s="43">
        <v>2</v>
      </c>
      <c r="AB29" s="44">
        <f t="shared" si="28"/>
        <v>0.99840000000000018</v>
      </c>
      <c r="AC29" s="45">
        <f t="shared" si="29"/>
        <v>6.6559999999999994E-2</v>
      </c>
      <c r="AD29" s="45">
        <f t="shared" si="30"/>
        <v>5.1200000000000004E-3</v>
      </c>
      <c r="AE29" s="46">
        <f t="shared" si="31"/>
        <v>1.2800000000000001E-3</v>
      </c>
      <c r="AF29" s="43">
        <v>1</v>
      </c>
      <c r="AG29" s="7">
        <f t="shared" si="32"/>
        <v>16</v>
      </c>
      <c r="AH29" s="29">
        <f t="shared" si="33"/>
        <v>77.777777777777771</v>
      </c>
      <c r="AI29" s="7">
        <f>Z29*AB29*AF29</f>
        <v>7.9872000000000014</v>
      </c>
      <c r="AJ29" s="7">
        <f>Z29*AC29*AF29</f>
        <v>0.53247999999999995</v>
      </c>
      <c r="AK29" s="7">
        <f>Z29*AD29*AF29</f>
        <v>4.0960000000000003E-2</v>
      </c>
      <c r="AL29" s="47">
        <f>Z29*AE29*AF29</f>
        <v>1.0240000000000001E-2</v>
      </c>
    </row>
    <row r="30" spans="1:38" ht="52.5" customHeight="1" x14ac:dyDescent="0.25">
      <c r="A30" s="25"/>
      <c r="E30" s="14" t="s">
        <v>276</v>
      </c>
      <c r="G30">
        <v>5</v>
      </c>
      <c r="L30" s="48" t="s">
        <v>498</v>
      </c>
      <c r="M30" s="7">
        <v>5</v>
      </c>
      <c r="N30" s="7">
        <v>2</v>
      </c>
      <c r="O30" s="30">
        <f t="shared" si="19"/>
        <v>0.99840000000000018</v>
      </c>
      <c r="P30" s="30">
        <f t="shared" si="20"/>
        <v>6.6559999999999994E-2</v>
      </c>
      <c r="Q30" s="30">
        <f t="shared" si="21"/>
        <v>5.1200000000000004E-3</v>
      </c>
      <c r="R30" s="35">
        <f t="shared" si="22"/>
        <v>1.2800000000000001E-3</v>
      </c>
      <c r="S30" s="7">
        <v>1</v>
      </c>
      <c r="T30" s="7">
        <f t="shared" si="23"/>
        <v>10</v>
      </c>
      <c r="U30" s="29">
        <f t="shared" si="24"/>
        <v>4.9920000000000009</v>
      </c>
      <c r="V30">
        <f t="shared" si="25"/>
        <v>0.33279999999999998</v>
      </c>
      <c r="W30">
        <f t="shared" si="26"/>
        <v>2.5600000000000001E-2</v>
      </c>
      <c r="X30" s="33">
        <f t="shared" si="27"/>
        <v>6.4000000000000003E-3</v>
      </c>
      <c r="Y30" s="53" t="s">
        <v>382</v>
      </c>
      <c r="Z30" s="43">
        <v>5</v>
      </c>
      <c r="AA30" s="43">
        <v>0</v>
      </c>
      <c r="AB30" s="44" t="e">
        <f t="shared" si="28"/>
        <v>#N/A</v>
      </c>
      <c r="AC30" s="45" t="e">
        <f t="shared" si="29"/>
        <v>#N/A</v>
      </c>
      <c r="AD30" s="45" t="e">
        <f t="shared" si="30"/>
        <v>#N/A</v>
      </c>
      <c r="AE30" s="46" t="e">
        <f t="shared" si="31"/>
        <v>#N/A</v>
      </c>
      <c r="AF30" s="43">
        <v>1</v>
      </c>
      <c r="AG30" s="7">
        <f t="shared" si="32"/>
        <v>0</v>
      </c>
      <c r="AH30" s="29">
        <f t="shared" si="33"/>
        <v>100</v>
      </c>
    </row>
    <row r="31" spans="1:38" ht="51" customHeight="1" x14ac:dyDescent="0.25">
      <c r="A31" s="25"/>
      <c r="E31" s="16" t="s">
        <v>508</v>
      </c>
      <c r="G31">
        <v>5</v>
      </c>
      <c r="L31" s="48" t="s">
        <v>497</v>
      </c>
      <c r="M31" s="7">
        <v>6</v>
      </c>
      <c r="N31" s="7">
        <v>4</v>
      </c>
      <c r="O31" s="30">
        <f t="shared" si="19"/>
        <v>195</v>
      </c>
      <c r="P31" s="30">
        <f t="shared" si="20"/>
        <v>13</v>
      </c>
      <c r="Q31" s="30">
        <f t="shared" si="21"/>
        <v>1</v>
      </c>
      <c r="R31" s="35">
        <f t="shared" si="22"/>
        <v>0.25</v>
      </c>
      <c r="S31" s="7">
        <v>2</v>
      </c>
      <c r="T31" s="7">
        <f t="shared" si="23"/>
        <v>48</v>
      </c>
      <c r="U31" s="29">
        <f t="shared" si="24"/>
        <v>2340</v>
      </c>
      <c r="V31">
        <f t="shared" si="25"/>
        <v>156</v>
      </c>
      <c r="W31">
        <f t="shared" si="26"/>
        <v>12</v>
      </c>
      <c r="X31" s="33">
        <f t="shared" si="27"/>
        <v>3</v>
      </c>
      <c r="Y31" s="53"/>
      <c r="Z31" s="43">
        <v>6</v>
      </c>
      <c r="AA31" s="43">
        <v>0</v>
      </c>
      <c r="AB31" s="44" t="e">
        <f t="shared" si="28"/>
        <v>#N/A</v>
      </c>
      <c r="AC31" s="45" t="e">
        <f t="shared" si="29"/>
        <v>#N/A</v>
      </c>
      <c r="AD31" s="45" t="e">
        <f t="shared" si="30"/>
        <v>#N/A</v>
      </c>
      <c r="AE31" s="46" t="e">
        <f t="shared" si="31"/>
        <v>#N/A</v>
      </c>
      <c r="AF31" s="43">
        <v>2</v>
      </c>
      <c r="AG31" s="7">
        <f t="shared" si="32"/>
        <v>0</v>
      </c>
      <c r="AH31" s="29">
        <f t="shared" si="33"/>
        <v>100</v>
      </c>
    </row>
    <row r="32" spans="1:38" ht="58.5" customHeight="1" x14ac:dyDescent="0.25">
      <c r="A32" s="25"/>
      <c r="E32" s="16" t="s">
        <v>506</v>
      </c>
      <c r="F32">
        <v>11</v>
      </c>
      <c r="L32" s="48" t="s">
        <v>509</v>
      </c>
      <c r="M32" s="7">
        <v>5</v>
      </c>
      <c r="N32" s="7">
        <v>5</v>
      </c>
      <c r="O32" s="30">
        <f t="shared" si="19"/>
        <v>780</v>
      </c>
      <c r="P32" s="30">
        <f t="shared" si="20"/>
        <v>52</v>
      </c>
      <c r="Q32" s="30">
        <f t="shared" si="21"/>
        <v>4</v>
      </c>
      <c r="R32" s="35">
        <f t="shared" si="22"/>
        <v>1</v>
      </c>
      <c r="S32" s="7">
        <v>3.5</v>
      </c>
      <c r="T32" s="7">
        <f t="shared" si="23"/>
        <v>87.5</v>
      </c>
      <c r="U32" s="29">
        <f t="shared" si="24"/>
        <v>13650</v>
      </c>
      <c r="V32">
        <f t="shared" si="25"/>
        <v>910</v>
      </c>
      <c r="W32">
        <f t="shared" si="26"/>
        <v>70</v>
      </c>
      <c r="X32" s="33">
        <f t="shared" si="27"/>
        <v>17.5</v>
      </c>
      <c r="Y32" s="53"/>
      <c r="Z32" s="43">
        <v>5</v>
      </c>
      <c r="AA32" s="43">
        <v>0</v>
      </c>
      <c r="AB32" s="44" t="e">
        <f t="shared" si="28"/>
        <v>#N/A</v>
      </c>
      <c r="AC32" s="45" t="e">
        <f t="shared" si="29"/>
        <v>#N/A</v>
      </c>
      <c r="AD32" s="45" t="e">
        <f t="shared" si="30"/>
        <v>#N/A</v>
      </c>
      <c r="AE32" s="46" t="e">
        <f t="shared" si="31"/>
        <v>#N/A</v>
      </c>
      <c r="AF32" s="43">
        <v>3.5</v>
      </c>
      <c r="AG32" s="7">
        <f t="shared" si="32"/>
        <v>0</v>
      </c>
      <c r="AH32" s="29">
        <f t="shared" si="33"/>
        <v>100</v>
      </c>
    </row>
    <row r="33" spans="1:38" ht="135" x14ac:dyDescent="0.25">
      <c r="A33" s="25"/>
      <c r="C33" s="7" t="s">
        <v>290</v>
      </c>
      <c r="D33" s="7" t="s">
        <v>374</v>
      </c>
      <c r="E33" s="16" t="s">
        <v>299</v>
      </c>
      <c r="F33">
        <v>7</v>
      </c>
      <c r="L33" s="48" t="s">
        <v>514</v>
      </c>
      <c r="M33" s="7">
        <v>5</v>
      </c>
      <c r="N33" s="7">
        <v>2</v>
      </c>
      <c r="O33" s="30">
        <f t="shared" si="19"/>
        <v>0.99840000000000018</v>
      </c>
      <c r="P33" s="30">
        <f t="shared" si="20"/>
        <v>6.6559999999999994E-2</v>
      </c>
      <c r="Q33" s="30">
        <f t="shared" si="21"/>
        <v>5.1200000000000004E-3</v>
      </c>
      <c r="R33" s="35">
        <f t="shared" si="22"/>
        <v>1.2800000000000001E-3</v>
      </c>
      <c r="S33" s="7">
        <v>3</v>
      </c>
      <c r="T33" s="7">
        <f t="shared" si="23"/>
        <v>30</v>
      </c>
      <c r="U33" s="29">
        <f t="shared" si="24"/>
        <v>14.976000000000003</v>
      </c>
      <c r="V33">
        <f t="shared" si="25"/>
        <v>0.99839999999999995</v>
      </c>
      <c r="W33">
        <f t="shared" si="26"/>
        <v>7.6800000000000007E-2</v>
      </c>
      <c r="X33" s="33">
        <f t="shared" si="27"/>
        <v>1.9200000000000002E-2</v>
      </c>
      <c r="Y33" s="53" t="s">
        <v>630</v>
      </c>
      <c r="Z33" s="43">
        <v>5</v>
      </c>
      <c r="AA33" s="43">
        <v>0</v>
      </c>
      <c r="AB33" s="44" t="e">
        <f t="shared" si="28"/>
        <v>#N/A</v>
      </c>
      <c r="AC33" s="45" t="e">
        <f t="shared" si="29"/>
        <v>#N/A</v>
      </c>
      <c r="AD33" s="45" t="e">
        <f t="shared" si="30"/>
        <v>#N/A</v>
      </c>
      <c r="AE33" s="46" t="e">
        <f t="shared" si="31"/>
        <v>#N/A</v>
      </c>
      <c r="AF33" s="43">
        <v>3</v>
      </c>
      <c r="AG33" s="7">
        <f t="shared" si="32"/>
        <v>0</v>
      </c>
      <c r="AH33" s="29">
        <f t="shared" si="33"/>
        <v>100</v>
      </c>
    </row>
    <row r="34" spans="1:38" ht="75" x14ac:dyDescent="0.25">
      <c r="A34" s="25"/>
      <c r="E34" s="16" t="s">
        <v>300</v>
      </c>
      <c r="F34">
        <v>7</v>
      </c>
      <c r="G34">
        <v>6</v>
      </c>
      <c r="L34" s="48" t="s">
        <v>515</v>
      </c>
      <c r="M34" s="7">
        <v>6</v>
      </c>
      <c r="N34" s="7">
        <v>2</v>
      </c>
      <c r="O34" s="30">
        <f t="shared" si="19"/>
        <v>0.99840000000000018</v>
      </c>
      <c r="P34" s="30">
        <f t="shared" si="20"/>
        <v>6.6559999999999994E-2</v>
      </c>
      <c r="Q34" s="30">
        <f t="shared" si="21"/>
        <v>5.1200000000000004E-3</v>
      </c>
      <c r="R34" s="35">
        <f t="shared" si="22"/>
        <v>1.2800000000000001E-3</v>
      </c>
      <c r="S34" s="7">
        <v>4</v>
      </c>
      <c r="T34" s="7">
        <f t="shared" si="23"/>
        <v>48</v>
      </c>
      <c r="U34" s="29">
        <f t="shared" si="24"/>
        <v>23.961600000000004</v>
      </c>
      <c r="V34">
        <f t="shared" si="25"/>
        <v>1.5974399999999997</v>
      </c>
      <c r="W34">
        <f t="shared" si="26"/>
        <v>0.12288000000000002</v>
      </c>
      <c r="X34" s="33">
        <f t="shared" si="27"/>
        <v>3.0720000000000004E-2</v>
      </c>
      <c r="Y34" s="53"/>
      <c r="Z34" s="43">
        <v>6</v>
      </c>
      <c r="AA34" s="43">
        <v>0</v>
      </c>
      <c r="AB34" s="44" t="e">
        <f t="shared" si="28"/>
        <v>#N/A</v>
      </c>
      <c r="AC34" s="45" t="e">
        <f t="shared" si="29"/>
        <v>#N/A</v>
      </c>
      <c r="AD34" s="45" t="e">
        <f t="shared" si="30"/>
        <v>#N/A</v>
      </c>
      <c r="AE34" s="46" t="e">
        <f t="shared" si="31"/>
        <v>#N/A</v>
      </c>
      <c r="AF34" s="43">
        <v>4</v>
      </c>
      <c r="AG34" s="7">
        <f t="shared" si="32"/>
        <v>0</v>
      </c>
      <c r="AH34" s="29">
        <f t="shared" si="33"/>
        <v>100</v>
      </c>
    </row>
    <row r="35" spans="1:38" ht="45" x14ac:dyDescent="0.25">
      <c r="A35" s="25"/>
      <c r="E35" s="16" t="s">
        <v>298</v>
      </c>
      <c r="F35">
        <v>7</v>
      </c>
      <c r="L35" s="48" t="s">
        <v>514</v>
      </c>
      <c r="M35" s="7">
        <v>5</v>
      </c>
      <c r="N35" s="7">
        <v>2</v>
      </c>
      <c r="O35" s="30">
        <f t="shared" si="19"/>
        <v>0.99840000000000018</v>
      </c>
      <c r="P35" s="30">
        <f t="shared" si="20"/>
        <v>6.6559999999999994E-2</v>
      </c>
      <c r="Q35" s="30">
        <f t="shared" si="21"/>
        <v>5.1200000000000004E-3</v>
      </c>
      <c r="R35" s="35">
        <f t="shared" si="22"/>
        <v>1.2800000000000001E-3</v>
      </c>
      <c r="S35" s="7">
        <v>5</v>
      </c>
      <c r="T35" s="7">
        <f t="shared" si="23"/>
        <v>50</v>
      </c>
      <c r="U35" s="29">
        <f t="shared" si="24"/>
        <v>24.960000000000004</v>
      </c>
      <c r="V35">
        <f t="shared" si="25"/>
        <v>1.6639999999999999</v>
      </c>
      <c r="W35">
        <f t="shared" si="26"/>
        <v>0.128</v>
      </c>
      <c r="X35" s="33">
        <f t="shared" si="27"/>
        <v>3.2000000000000001E-2</v>
      </c>
      <c r="Y35" s="53"/>
      <c r="Z35" s="43">
        <v>5</v>
      </c>
      <c r="AA35" s="43">
        <v>0</v>
      </c>
      <c r="AB35" s="44" t="e">
        <f t="shared" si="28"/>
        <v>#N/A</v>
      </c>
      <c r="AC35" s="45" t="e">
        <f t="shared" si="29"/>
        <v>#N/A</v>
      </c>
      <c r="AD35" s="45" t="e">
        <f t="shared" si="30"/>
        <v>#N/A</v>
      </c>
      <c r="AE35" s="46" t="e">
        <f t="shared" si="31"/>
        <v>#N/A</v>
      </c>
      <c r="AF35" s="43">
        <v>5</v>
      </c>
      <c r="AG35" s="7">
        <f t="shared" si="32"/>
        <v>0</v>
      </c>
      <c r="AH35" s="29">
        <f t="shared" si="33"/>
        <v>100</v>
      </c>
    </row>
    <row r="36" spans="1:38" ht="45" x14ac:dyDescent="0.25">
      <c r="A36" s="25"/>
      <c r="D36" s="7" t="s">
        <v>383</v>
      </c>
      <c r="E36" s="14" t="s">
        <v>278</v>
      </c>
      <c r="F36">
        <v>7</v>
      </c>
      <c r="L36" s="48" t="s">
        <v>514</v>
      </c>
      <c r="M36" s="7">
        <v>5</v>
      </c>
      <c r="N36" s="7">
        <v>1</v>
      </c>
      <c r="O36" s="30">
        <f t="shared" si="19"/>
        <v>4.9919999999999999E-2</v>
      </c>
      <c r="P36" s="30">
        <f t="shared" si="20"/>
        <v>3.3279999999999998E-3</v>
      </c>
      <c r="Q36" s="30">
        <f t="shared" si="21"/>
        <v>2.5599999999999999E-4</v>
      </c>
      <c r="R36" s="35">
        <f t="shared" si="22"/>
        <v>6.3999999999999997E-5</v>
      </c>
      <c r="S36" s="7">
        <v>2</v>
      </c>
      <c r="T36" s="7">
        <f t="shared" si="23"/>
        <v>10</v>
      </c>
      <c r="U36" s="29">
        <f t="shared" si="24"/>
        <v>0.49919999999999998</v>
      </c>
      <c r="V36">
        <f t="shared" si="25"/>
        <v>3.3279999999999997E-2</v>
      </c>
      <c r="W36">
        <f t="shared" si="26"/>
        <v>2.5599999999999998E-3</v>
      </c>
      <c r="X36" s="33">
        <f t="shared" si="27"/>
        <v>6.3999999999999994E-4</v>
      </c>
      <c r="Y36" s="53"/>
      <c r="Z36" s="43">
        <v>5</v>
      </c>
      <c r="AA36" s="43">
        <v>0</v>
      </c>
      <c r="AB36" s="44" t="e">
        <f t="shared" si="28"/>
        <v>#N/A</v>
      </c>
      <c r="AC36" s="45" t="e">
        <f t="shared" si="29"/>
        <v>#N/A</v>
      </c>
      <c r="AD36" s="45" t="e">
        <f t="shared" si="30"/>
        <v>#N/A</v>
      </c>
      <c r="AE36" s="46" t="e">
        <f t="shared" si="31"/>
        <v>#N/A</v>
      </c>
      <c r="AF36" s="43">
        <v>2</v>
      </c>
      <c r="AG36" s="7">
        <f t="shared" si="32"/>
        <v>0</v>
      </c>
      <c r="AH36" s="29">
        <f t="shared" si="33"/>
        <v>100</v>
      </c>
    </row>
    <row r="37" spans="1:38" ht="45" x14ac:dyDescent="0.25">
      <c r="A37" s="25"/>
      <c r="E37" s="14" t="s">
        <v>280</v>
      </c>
      <c r="F37">
        <v>7</v>
      </c>
      <c r="L37" s="48" t="s">
        <v>514</v>
      </c>
      <c r="M37" s="7">
        <v>5</v>
      </c>
      <c r="N37" s="7">
        <v>2</v>
      </c>
      <c r="O37" s="30">
        <f t="shared" si="19"/>
        <v>0.99840000000000018</v>
      </c>
      <c r="P37" s="30">
        <f t="shared" si="20"/>
        <v>6.6559999999999994E-2</v>
      </c>
      <c r="Q37" s="30">
        <f t="shared" si="21"/>
        <v>5.1200000000000004E-3</v>
      </c>
      <c r="R37" s="35">
        <f t="shared" si="22"/>
        <v>1.2800000000000001E-3</v>
      </c>
      <c r="S37" s="7">
        <v>3</v>
      </c>
      <c r="T37" s="7">
        <f t="shared" si="23"/>
        <v>30</v>
      </c>
      <c r="U37" s="29">
        <f t="shared" si="24"/>
        <v>14.976000000000003</v>
      </c>
      <c r="V37">
        <f t="shared" si="25"/>
        <v>0.99839999999999995</v>
      </c>
      <c r="W37">
        <f t="shared" si="26"/>
        <v>7.6800000000000007E-2</v>
      </c>
      <c r="X37" s="33">
        <f t="shared" si="27"/>
        <v>1.9200000000000002E-2</v>
      </c>
      <c r="Y37" s="53"/>
      <c r="Z37" s="43">
        <v>5</v>
      </c>
      <c r="AA37" s="43">
        <v>0</v>
      </c>
      <c r="AB37" s="44" t="e">
        <f t="shared" si="28"/>
        <v>#N/A</v>
      </c>
      <c r="AC37" s="45" t="e">
        <f t="shared" si="29"/>
        <v>#N/A</v>
      </c>
      <c r="AD37" s="45" t="e">
        <f t="shared" si="30"/>
        <v>#N/A</v>
      </c>
      <c r="AE37" s="46" t="e">
        <f t="shared" si="31"/>
        <v>#N/A</v>
      </c>
      <c r="AF37" s="43">
        <v>3</v>
      </c>
      <c r="AG37" s="7">
        <f t="shared" si="32"/>
        <v>0</v>
      </c>
      <c r="AH37" s="29">
        <f t="shared" si="33"/>
        <v>100</v>
      </c>
    </row>
    <row r="38" spans="1:38" ht="45" x14ac:dyDescent="0.25">
      <c r="A38" s="25"/>
      <c r="C38" s="7" t="s">
        <v>373</v>
      </c>
      <c r="D38" s="7" t="s">
        <v>375</v>
      </c>
      <c r="E38" s="16" t="s">
        <v>279</v>
      </c>
      <c r="F38">
        <v>7</v>
      </c>
      <c r="G38">
        <v>3</v>
      </c>
      <c r="L38" s="48" t="s">
        <v>514</v>
      </c>
      <c r="M38" s="7">
        <v>7</v>
      </c>
      <c r="N38" s="7">
        <v>3</v>
      </c>
      <c r="O38" s="30">
        <f t="shared" si="19"/>
        <v>14.82</v>
      </c>
      <c r="P38" s="30">
        <f t="shared" si="20"/>
        <v>0.98799999999999999</v>
      </c>
      <c r="Q38" s="30">
        <f t="shared" si="21"/>
        <v>7.5999999999999998E-2</v>
      </c>
      <c r="R38" s="35">
        <f t="shared" si="22"/>
        <v>1.9E-2</v>
      </c>
      <c r="S38" s="7">
        <v>3</v>
      </c>
      <c r="T38" s="7">
        <f t="shared" si="23"/>
        <v>63</v>
      </c>
      <c r="U38" s="29">
        <f t="shared" si="24"/>
        <v>311.22000000000003</v>
      </c>
      <c r="V38">
        <f t="shared" si="25"/>
        <v>20.748000000000001</v>
      </c>
      <c r="W38">
        <f t="shared" si="26"/>
        <v>1.5960000000000001</v>
      </c>
      <c r="X38" s="33">
        <f t="shared" si="27"/>
        <v>0.39900000000000002</v>
      </c>
      <c r="Y38" s="53"/>
      <c r="Z38" s="43">
        <v>7</v>
      </c>
      <c r="AA38" s="43">
        <v>2</v>
      </c>
      <c r="AB38" s="44">
        <f t="shared" si="28"/>
        <v>0.99840000000000018</v>
      </c>
      <c r="AC38" s="45">
        <f t="shared" si="29"/>
        <v>6.6559999999999994E-2</v>
      </c>
      <c r="AD38" s="45">
        <f t="shared" si="30"/>
        <v>5.1200000000000004E-3</v>
      </c>
      <c r="AE38" s="46">
        <f t="shared" si="31"/>
        <v>1.2800000000000001E-3</v>
      </c>
      <c r="AF38" s="43">
        <v>1</v>
      </c>
      <c r="AG38" s="7">
        <f t="shared" si="32"/>
        <v>14</v>
      </c>
      <c r="AH38" s="29">
        <f t="shared" si="33"/>
        <v>77.777777777777771</v>
      </c>
      <c r="AI38" s="7">
        <f>Z38*AB38*AF38</f>
        <v>6.9888000000000012</v>
      </c>
      <c r="AJ38" s="7">
        <f>Z38*AC38*AF38</f>
        <v>0.46591999999999995</v>
      </c>
      <c r="AK38" s="7">
        <f>Z38*AD38*AF38</f>
        <v>3.5840000000000004E-2</v>
      </c>
      <c r="AL38" s="47">
        <f>Z38*AE38*AF38</f>
        <v>8.9600000000000009E-3</v>
      </c>
    </row>
    <row r="39" spans="1:38" ht="45" x14ac:dyDescent="0.25">
      <c r="A39" s="25"/>
      <c r="C39" s="7" t="s">
        <v>291</v>
      </c>
      <c r="D39" s="7" t="s">
        <v>376</v>
      </c>
      <c r="E39" s="14" t="s">
        <v>293</v>
      </c>
      <c r="F39">
        <v>7</v>
      </c>
      <c r="L39" s="48" t="s">
        <v>514</v>
      </c>
      <c r="M39" s="7">
        <v>4</v>
      </c>
      <c r="N39" s="7">
        <v>2</v>
      </c>
      <c r="O39" s="30">
        <f t="shared" si="19"/>
        <v>0.99840000000000018</v>
      </c>
      <c r="P39" s="30">
        <f t="shared" si="20"/>
        <v>6.6559999999999994E-2</v>
      </c>
      <c r="Q39" s="30">
        <f t="shared" si="21"/>
        <v>5.1200000000000004E-3</v>
      </c>
      <c r="R39" s="35">
        <f t="shared" si="22"/>
        <v>1.2800000000000001E-3</v>
      </c>
      <c r="S39" s="7">
        <v>3</v>
      </c>
      <c r="T39" s="7">
        <f t="shared" si="23"/>
        <v>24</v>
      </c>
      <c r="U39" s="29">
        <f t="shared" si="24"/>
        <v>11.980800000000002</v>
      </c>
      <c r="V39">
        <f t="shared" si="25"/>
        <v>0.79871999999999987</v>
      </c>
      <c r="W39">
        <f t="shared" si="26"/>
        <v>6.1440000000000008E-2</v>
      </c>
      <c r="X39" s="33">
        <f t="shared" si="27"/>
        <v>1.5360000000000002E-2</v>
      </c>
      <c r="Y39" s="53"/>
      <c r="Z39" s="43">
        <v>4</v>
      </c>
      <c r="AA39" s="43">
        <v>0</v>
      </c>
      <c r="AB39" s="44" t="e">
        <f t="shared" si="28"/>
        <v>#N/A</v>
      </c>
      <c r="AC39" s="45" t="e">
        <f t="shared" si="29"/>
        <v>#N/A</v>
      </c>
      <c r="AD39" s="45" t="e">
        <f t="shared" si="30"/>
        <v>#N/A</v>
      </c>
      <c r="AE39" s="46" t="e">
        <f t="shared" si="31"/>
        <v>#N/A</v>
      </c>
      <c r="AF39" s="43">
        <v>3</v>
      </c>
      <c r="AG39" s="7">
        <f t="shared" si="32"/>
        <v>0</v>
      </c>
      <c r="AH39" s="29">
        <f t="shared" si="33"/>
        <v>100</v>
      </c>
    </row>
    <row r="40" spans="1:38" ht="60" x14ac:dyDescent="0.25">
      <c r="A40" s="25"/>
      <c r="C40" s="7" t="s">
        <v>292</v>
      </c>
      <c r="E40" s="14" t="s">
        <v>294</v>
      </c>
      <c r="F40">
        <v>12</v>
      </c>
      <c r="G40">
        <v>7</v>
      </c>
      <c r="L40" s="48" t="s">
        <v>516</v>
      </c>
      <c r="M40" s="7">
        <v>7</v>
      </c>
      <c r="N40" s="7">
        <v>1</v>
      </c>
      <c r="O40" s="30">
        <f t="shared" si="19"/>
        <v>4.9919999999999999E-2</v>
      </c>
      <c r="P40" s="30">
        <f t="shared" si="20"/>
        <v>3.3279999999999998E-3</v>
      </c>
      <c r="Q40" s="30">
        <f t="shared" si="21"/>
        <v>2.5599999999999999E-4</v>
      </c>
      <c r="R40" s="35">
        <f t="shared" si="22"/>
        <v>6.3999999999999997E-5</v>
      </c>
      <c r="S40" s="7">
        <v>3</v>
      </c>
      <c r="T40" s="7">
        <f t="shared" si="23"/>
        <v>21</v>
      </c>
      <c r="U40" s="29">
        <f t="shared" si="24"/>
        <v>1.0483199999999999</v>
      </c>
      <c r="V40">
        <f t="shared" si="25"/>
        <v>6.9887999999999992E-2</v>
      </c>
      <c r="W40">
        <f t="shared" si="26"/>
        <v>5.3759999999999997E-3</v>
      </c>
      <c r="X40" s="33">
        <f t="shared" si="27"/>
        <v>1.3439999999999999E-3</v>
      </c>
      <c r="Y40" s="53"/>
      <c r="Z40" s="43">
        <v>7</v>
      </c>
      <c r="AA40" s="43">
        <v>0</v>
      </c>
      <c r="AB40" s="44" t="e">
        <f t="shared" si="28"/>
        <v>#N/A</v>
      </c>
      <c r="AC40" s="45" t="e">
        <f t="shared" si="29"/>
        <v>#N/A</v>
      </c>
      <c r="AD40" s="45" t="e">
        <f t="shared" si="30"/>
        <v>#N/A</v>
      </c>
      <c r="AE40" s="46" t="e">
        <f t="shared" si="31"/>
        <v>#N/A</v>
      </c>
      <c r="AF40" s="43">
        <v>3</v>
      </c>
      <c r="AG40" s="7">
        <f t="shared" si="32"/>
        <v>0</v>
      </c>
      <c r="AH40" s="29">
        <f t="shared" si="33"/>
        <v>100</v>
      </c>
    </row>
    <row r="41" spans="1:38" x14ac:dyDescent="0.25">
      <c r="A41" s="25"/>
      <c r="B41" s="5" t="s">
        <v>281</v>
      </c>
      <c r="C41" s="5"/>
      <c r="D41" s="5"/>
      <c r="E41" s="13"/>
      <c r="R41" s="35"/>
      <c r="V41"/>
      <c r="W41"/>
      <c r="Y41" s="36"/>
      <c r="Z41" s="43"/>
      <c r="AA41" s="43"/>
      <c r="AB41" s="44" t="e">
        <f t="shared" si="28"/>
        <v>#N/A</v>
      </c>
      <c r="AC41" s="45" t="e">
        <f t="shared" si="29"/>
        <v>#N/A</v>
      </c>
      <c r="AD41" s="45" t="e">
        <f t="shared" si="30"/>
        <v>#N/A</v>
      </c>
      <c r="AE41" s="46" t="e">
        <f t="shared" si="31"/>
        <v>#N/A</v>
      </c>
      <c r="AF41" s="43"/>
      <c r="AH41" s="29"/>
    </row>
    <row r="42" spans="1:38" ht="75" x14ac:dyDescent="0.25">
      <c r="A42" s="25"/>
      <c r="C42" s="7" t="s">
        <v>282</v>
      </c>
      <c r="D42" s="7" t="s">
        <v>384</v>
      </c>
      <c r="E42" s="16" t="s">
        <v>287</v>
      </c>
      <c r="F42">
        <v>8</v>
      </c>
      <c r="G42">
        <v>7</v>
      </c>
      <c r="L42" s="48" t="s">
        <v>518</v>
      </c>
      <c r="M42" s="7">
        <v>8</v>
      </c>
      <c r="N42" s="7">
        <v>3</v>
      </c>
      <c r="O42" s="30">
        <f t="shared" ref="O42:O68" si="34">INDEX($O$3:$O$7,MATCH(N42,$N$3:$N$7))</f>
        <v>14.82</v>
      </c>
      <c r="P42" s="30">
        <f t="shared" ref="P42:P68" si="35">INDEX($P$3:$P$7,MATCH(N42,$N$3:$N$7))</f>
        <v>0.98799999999999999</v>
      </c>
      <c r="Q42" s="30">
        <f t="shared" ref="Q42:Q68" si="36">INDEX($Q$3:$Q$7,MATCH(N42,$N$3:$N$7))</f>
        <v>7.5999999999999998E-2</v>
      </c>
      <c r="R42" s="35">
        <f t="shared" ref="R42:R68" si="37">INDEX($R$3:$R$7,MATCH(N42,$N$3:$N$7))</f>
        <v>1.9E-2</v>
      </c>
      <c r="S42" s="7">
        <v>4</v>
      </c>
      <c r="T42" s="7">
        <f t="shared" ref="T42:T68" si="38">M42*N42*S42</f>
        <v>96</v>
      </c>
      <c r="U42" s="29">
        <f t="shared" ref="U42:U68" si="39">M42*O42*S42</f>
        <v>474.24</v>
      </c>
      <c r="V42">
        <f t="shared" ref="V42:V68" si="40">M42*P42*S42</f>
        <v>31.616</v>
      </c>
      <c r="W42">
        <f t="shared" ref="W42:W68" si="41">M42*Q42*S42</f>
        <v>2.4319999999999999</v>
      </c>
      <c r="X42" s="33">
        <f t="shared" ref="X42:X68" si="42">M42*R42*S42</f>
        <v>0.60799999999999998</v>
      </c>
      <c r="Y42" s="53" t="s">
        <v>631</v>
      </c>
      <c r="Z42" s="43">
        <v>8</v>
      </c>
      <c r="AA42" s="43">
        <v>2</v>
      </c>
      <c r="AB42" s="44">
        <f t="shared" si="28"/>
        <v>0.99840000000000018</v>
      </c>
      <c r="AC42" s="45">
        <f t="shared" si="29"/>
        <v>6.6559999999999994E-2</v>
      </c>
      <c r="AD42" s="45">
        <f t="shared" si="30"/>
        <v>5.1200000000000004E-3</v>
      </c>
      <c r="AE42" s="46">
        <f t="shared" si="31"/>
        <v>1.2800000000000001E-3</v>
      </c>
      <c r="AF42" s="43">
        <v>2</v>
      </c>
      <c r="AG42" s="7">
        <f t="shared" ref="AG42:AG68" si="43">Z42*AA42*AF42</f>
        <v>32</v>
      </c>
      <c r="AH42" s="29">
        <f t="shared" ref="AH42:AH68" si="44">100-(AG42/T42*100)</f>
        <v>66.666666666666671</v>
      </c>
      <c r="AI42" s="7">
        <f t="shared" ref="AI42:AI63" si="45">Z42*AB42*AF42</f>
        <v>15.974400000000003</v>
      </c>
      <c r="AJ42" s="7">
        <f t="shared" ref="AJ42:AJ63" si="46">Z42*AC42*AF42</f>
        <v>1.0649599999999999</v>
      </c>
      <c r="AK42" s="7">
        <f t="shared" ref="AK42:AK63" si="47">Z42*AD42*AF42</f>
        <v>8.1920000000000007E-2</v>
      </c>
      <c r="AL42" s="47">
        <f t="shared" ref="AL42:AL63" si="48">Z42*AE42*AF42</f>
        <v>2.0480000000000002E-2</v>
      </c>
    </row>
    <row r="43" spans="1:38" ht="60" x14ac:dyDescent="0.25">
      <c r="A43" s="25"/>
      <c r="E43" s="14" t="s">
        <v>284</v>
      </c>
      <c r="F43">
        <v>10</v>
      </c>
      <c r="G43">
        <v>7</v>
      </c>
      <c r="H43">
        <v>2</v>
      </c>
      <c r="L43" s="48" t="s">
        <v>520</v>
      </c>
      <c r="M43" s="7">
        <v>6</v>
      </c>
      <c r="N43" s="7">
        <v>3</v>
      </c>
      <c r="O43" s="30">
        <f t="shared" si="34"/>
        <v>14.82</v>
      </c>
      <c r="P43" s="30">
        <f t="shared" si="35"/>
        <v>0.98799999999999999</v>
      </c>
      <c r="Q43" s="30">
        <f t="shared" si="36"/>
        <v>7.5999999999999998E-2</v>
      </c>
      <c r="R43" s="35">
        <f t="shared" si="37"/>
        <v>1.9E-2</v>
      </c>
      <c r="S43" s="7">
        <v>4</v>
      </c>
      <c r="T43" s="7">
        <f t="shared" si="38"/>
        <v>72</v>
      </c>
      <c r="U43" s="29">
        <f t="shared" si="39"/>
        <v>355.68</v>
      </c>
      <c r="V43">
        <f t="shared" si="40"/>
        <v>23.712</v>
      </c>
      <c r="W43">
        <f t="shared" si="41"/>
        <v>1.8239999999999998</v>
      </c>
      <c r="X43" s="33">
        <f t="shared" si="42"/>
        <v>0.45599999999999996</v>
      </c>
      <c r="Y43" s="53"/>
      <c r="Z43" s="43">
        <v>6</v>
      </c>
      <c r="AA43" s="43">
        <v>2</v>
      </c>
      <c r="AB43" s="44">
        <f t="shared" si="28"/>
        <v>0.99840000000000018</v>
      </c>
      <c r="AC43" s="45">
        <f t="shared" si="29"/>
        <v>6.6559999999999994E-2</v>
      </c>
      <c r="AD43" s="45">
        <f t="shared" si="30"/>
        <v>5.1200000000000004E-3</v>
      </c>
      <c r="AE43" s="46">
        <f t="shared" si="31"/>
        <v>1.2800000000000001E-3</v>
      </c>
      <c r="AF43" s="43">
        <v>2</v>
      </c>
      <c r="AG43" s="7">
        <f t="shared" si="43"/>
        <v>24</v>
      </c>
      <c r="AH43" s="29">
        <f t="shared" si="44"/>
        <v>66.666666666666671</v>
      </c>
      <c r="AI43" s="7">
        <f t="shared" si="45"/>
        <v>11.980800000000002</v>
      </c>
      <c r="AJ43" s="7">
        <f t="shared" si="46"/>
        <v>0.79871999999999987</v>
      </c>
      <c r="AK43" s="7">
        <f t="shared" si="47"/>
        <v>6.1440000000000008E-2</v>
      </c>
      <c r="AL43" s="47">
        <f t="shared" si="48"/>
        <v>1.5360000000000002E-2</v>
      </c>
    </row>
    <row r="44" spans="1:38" ht="24" customHeight="1" x14ac:dyDescent="0.25">
      <c r="A44" s="25"/>
      <c r="E44" s="16" t="s">
        <v>288</v>
      </c>
      <c r="F44">
        <v>10</v>
      </c>
      <c r="G44">
        <v>7</v>
      </c>
      <c r="L44" s="48" t="s">
        <v>519</v>
      </c>
      <c r="M44" s="7">
        <v>7</v>
      </c>
      <c r="N44" s="7">
        <v>3</v>
      </c>
      <c r="O44" s="30">
        <f t="shared" si="34"/>
        <v>14.82</v>
      </c>
      <c r="P44" s="30">
        <f t="shared" si="35"/>
        <v>0.98799999999999999</v>
      </c>
      <c r="Q44" s="30">
        <f t="shared" si="36"/>
        <v>7.5999999999999998E-2</v>
      </c>
      <c r="R44" s="35">
        <f t="shared" si="37"/>
        <v>1.9E-2</v>
      </c>
      <c r="S44" s="7">
        <v>2</v>
      </c>
      <c r="T44" s="7">
        <f t="shared" si="38"/>
        <v>42</v>
      </c>
      <c r="U44" s="29">
        <f t="shared" si="39"/>
        <v>207.48000000000002</v>
      </c>
      <c r="V44">
        <f t="shared" si="40"/>
        <v>13.832000000000001</v>
      </c>
      <c r="W44">
        <f t="shared" si="41"/>
        <v>1.0640000000000001</v>
      </c>
      <c r="X44" s="33">
        <f t="shared" si="42"/>
        <v>0.26600000000000001</v>
      </c>
      <c r="Y44" s="53" t="s">
        <v>601</v>
      </c>
      <c r="Z44" s="43">
        <v>7</v>
      </c>
      <c r="AA44" s="43">
        <v>2</v>
      </c>
      <c r="AB44" s="44">
        <f t="shared" si="28"/>
        <v>0.99840000000000018</v>
      </c>
      <c r="AC44" s="45">
        <f t="shared" si="29"/>
        <v>6.6559999999999994E-2</v>
      </c>
      <c r="AD44" s="45">
        <f t="shared" si="30"/>
        <v>5.1200000000000004E-3</v>
      </c>
      <c r="AE44" s="46">
        <f t="shared" si="31"/>
        <v>1.2800000000000001E-3</v>
      </c>
      <c r="AF44" s="43">
        <v>1</v>
      </c>
      <c r="AG44" s="7">
        <f t="shared" si="43"/>
        <v>14</v>
      </c>
      <c r="AH44" s="29">
        <f t="shared" si="44"/>
        <v>66.666666666666671</v>
      </c>
      <c r="AI44" s="7">
        <f t="shared" si="45"/>
        <v>6.9888000000000012</v>
      </c>
      <c r="AJ44" s="7">
        <f t="shared" si="46"/>
        <v>0.46591999999999995</v>
      </c>
      <c r="AK44" s="7">
        <f t="shared" si="47"/>
        <v>3.5840000000000004E-2</v>
      </c>
      <c r="AL44" s="47">
        <f t="shared" si="48"/>
        <v>8.9600000000000009E-3</v>
      </c>
    </row>
    <row r="45" spans="1:38" ht="25.5" customHeight="1" x14ac:dyDescent="0.25">
      <c r="A45" s="25"/>
      <c r="E45" s="16" t="s">
        <v>289</v>
      </c>
      <c r="F45">
        <v>10</v>
      </c>
      <c r="G45">
        <v>7</v>
      </c>
      <c r="L45" s="48" t="s">
        <v>519</v>
      </c>
      <c r="M45" s="7">
        <v>7</v>
      </c>
      <c r="N45" s="7">
        <v>3</v>
      </c>
      <c r="O45" s="30">
        <f t="shared" si="34"/>
        <v>14.82</v>
      </c>
      <c r="P45" s="30">
        <f t="shared" si="35"/>
        <v>0.98799999999999999</v>
      </c>
      <c r="Q45" s="30">
        <f t="shared" si="36"/>
        <v>7.5999999999999998E-2</v>
      </c>
      <c r="R45" s="35">
        <f t="shared" si="37"/>
        <v>1.9E-2</v>
      </c>
      <c r="S45" s="7">
        <v>2</v>
      </c>
      <c r="T45" s="7">
        <f t="shared" si="38"/>
        <v>42</v>
      </c>
      <c r="U45" s="29">
        <f t="shared" si="39"/>
        <v>207.48000000000002</v>
      </c>
      <c r="V45">
        <f t="shared" si="40"/>
        <v>13.832000000000001</v>
      </c>
      <c r="W45">
        <f t="shared" si="41"/>
        <v>1.0640000000000001</v>
      </c>
      <c r="X45" s="33">
        <f t="shared" si="42"/>
        <v>0.26600000000000001</v>
      </c>
      <c r="Y45" s="53"/>
      <c r="Z45" s="43">
        <v>7</v>
      </c>
      <c r="AA45" s="43">
        <v>2</v>
      </c>
      <c r="AB45" s="44">
        <f t="shared" si="28"/>
        <v>0.99840000000000018</v>
      </c>
      <c r="AC45" s="45">
        <f t="shared" si="29"/>
        <v>6.6559999999999994E-2</v>
      </c>
      <c r="AD45" s="45">
        <f t="shared" si="30"/>
        <v>5.1200000000000004E-3</v>
      </c>
      <c r="AE45" s="46">
        <f t="shared" si="31"/>
        <v>1.2800000000000001E-3</v>
      </c>
      <c r="AF45" s="43">
        <v>1</v>
      </c>
      <c r="AG45" s="7">
        <f t="shared" si="43"/>
        <v>14</v>
      </c>
      <c r="AH45" s="29">
        <f t="shared" si="44"/>
        <v>66.666666666666671</v>
      </c>
      <c r="AI45" s="7">
        <f t="shared" si="45"/>
        <v>6.9888000000000012</v>
      </c>
      <c r="AJ45" s="7">
        <f t="shared" si="46"/>
        <v>0.46591999999999995</v>
      </c>
      <c r="AK45" s="7">
        <f t="shared" si="47"/>
        <v>3.5840000000000004E-2</v>
      </c>
      <c r="AL45" s="47">
        <f t="shared" si="48"/>
        <v>8.9600000000000009E-3</v>
      </c>
    </row>
    <row r="46" spans="1:38" ht="75" x14ac:dyDescent="0.25">
      <c r="A46" s="25"/>
      <c r="C46" s="7" t="s">
        <v>309</v>
      </c>
      <c r="D46" s="7" t="s">
        <v>419</v>
      </c>
      <c r="E46" s="16" t="s">
        <v>285</v>
      </c>
      <c r="F46">
        <v>8</v>
      </c>
      <c r="G46">
        <v>7</v>
      </c>
      <c r="L46" s="48" t="s">
        <v>521</v>
      </c>
      <c r="M46" s="7">
        <v>8</v>
      </c>
      <c r="N46" s="7">
        <v>2</v>
      </c>
      <c r="O46" s="30">
        <f t="shared" si="34"/>
        <v>0.99840000000000018</v>
      </c>
      <c r="P46" s="30">
        <f t="shared" si="35"/>
        <v>6.6559999999999994E-2</v>
      </c>
      <c r="Q46" s="30">
        <f t="shared" si="36"/>
        <v>5.1200000000000004E-3</v>
      </c>
      <c r="R46" s="35">
        <f t="shared" si="37"/>
        <v>1.2800000000000001E-3</v>
      </c>
      <c r="S46" s="7">
        <v>3</v>
      </c>
      <c r="T46" s="7">
        <f t="shared" si="38"/>
        <v>48</v>
      </c>
      <c r="U46" s="29">
        <f t="shared" si="39"/>
        <v>23.961600000000004</v>
      </c>
      <c r="V46">
        <f t="shared" si="40"/>
        <v>1.5974399999999997</v>
      </c>
      <c r="W46">
        <f t="shared" si="41"/>
        <v>0.12288000000000002</v>
      </c>
      <c r="X46" s="33">
        <f t="shared" si="42"/>
        <v>3.0720000000000004E-2</v>
      </c>
      <c r="Y46" s="53" t="s">
        <v>602</v>
      </c>
      <c r="Z46" s="43">
        <v>8</v>
      </c>
      <c r="AA46" s="43">
        <v>1</v>
      </c>
      <c r="AB46" s="44">
        <f t="shared" si="28"/>
        <v>4.9919999999999999E-2</v>
      </c>
      <c r="AC46" s="45">
        <f t="shared" si="29"/>
        <v>3.3279999999999998E-3</v>
      </c>
      <c r="AD46" s="45">
        <f t="shared" si="30"/>
        <v>2.5599999999999999E-4</v>
      </c>
      <c r="AE46" s="46">
        <f t="shared" si="31"/>
        <v>6.3999999999999997E-5</v>
      </c>
      <c r="AF46" s="43">
        <v>2</v>
      </c>
      <c r="AG46" s="7">
        <f t="shared" si="43"/>
        <v>16</v>
      </c>
      <c r="AH46" s="29">
        <f t="shared" si="44"/>
        <v>66.666666666666671</v>
      </c>
      <c r="AI46" s="7">
        <f t="shared" si="45"/>
        <v>0.79871999999999999</v>
      </c>
      <c r="AJ46" s="7">
        <f t="shared" si="46"/>
        <v>5.3247999999999997E-2</v>
      </c>
      <c r="AK46" s="7">
        <f t="shared" si="47"/>
        <v>4.0959999999999998E-3</v>
      </c>
      <c r="AL46" s="47">
        <f t="shared" si="48"/>
        <v>1.024E-3</v>
      </c>
    </row>
    <row r="47" spans="1:38" ht="60" x14ac:dyDescent="0.25">
      <c r="A47" s="25"/>
      <c r="E47" s="16" t="s">
        <v>286</v>
      </c>
      <c r="F47">
        <v>8</v>
      </c>
      <c r="G47">
        <v>9</v>
      </c>
      <c r="L47" s="48" t="s">
        <v>522</v>
      </c>
      <c r="M47" s="7">
        <v>5</v>
      </c>
      <c r="N47" s="7">
        <v>3</v>
      </c>
      <c r="O47" s="30">
        <f t="shared" si="34"/>
        <v>14.82</v>
      </c>
      <c r="P47" s="30">
        <f t="shared" si="35"/>
        <v>0.98799999999999999</v>
      </c>
      <c r="Q47" s="30">
        <f t="shared" si="36"/>
        <v>7.5999999999999998E-2</v>
      </c>
      <c r="R47" s="35">
        <f t="shared" si="37"/>
        <v>1.9E-2</v>
      </c>
      <c r="S47" s="7">
        <v>4</v>
      </c>
      <c r="T47" s="7">
        <f t="shared" si="38"/>
        <v>60</v>
      </c>
      <c r="U47" s="29">
        <f t="shared" si="39"/>
        <v>296.39999999999998</v>
      </c>
      <c r="V47">
        <f t="shared" si="40"/>
        <v>19.759999999999998</v>
      </c>
      <c r="W47">
        <f t="shared" si="41"/>
        <v>1.52</v>
      </c>
      <c r="X47" s="33">
        <f t="shared" si="42"/>
        <v>0.38</v>
      </c>
      <c r="Y47" s="53"/>
      <c r="Z47" s="43">
        <v>5</v>
      </c>
      <c r="AA47" s="43">
        <v>2</v>
      </c>
      <c r="AB47" s="44">
        <f t="shared" si="28"/>
        <v>0.99840000000000018</v>
      </c>
      <c r="AC47" s="45">
        <f t="shared" si="29"/>
        <v>6.6559999999999994E-2</v>
      </c>
      <c r="AD47" s="45">
        <f t="shared" si="30"/>
        <v>5.1200000000000004E-3</v>
      </c>
      <c r="AE47" s="46">
        <f t="shared" si="31"/>
        <v>1.2800000000000001E-3</v>
      </c>
      <c r="AF47" s="43">
        <v>2</v>
      </c>
      <c r="AG47" s="7">
        <f t="shared" si="43"/>
        <v>20</v>
      </c>
      <c r="AH47" s="29">
        <f t="shared" si="44"/>
        <v>66.666666666666671</v>
      </c>
      <c r="AI47" s="7">
        <f t="shared" si="45"/>
        <v>9.9840000000000018</v>
      </c>
      <c r="AJ47" s="7">
        <f t="shared" si="46"/>
        <v>0.66559999999999997</v>
      </c>
      <c r="AK47" s="7">
        <f t="shared" si="47"/>
        <v>5.1200000000000002E-2</v>
      </c>
      <c r="AL47" s="47">
        <f t="shared" si="48"/>
        <v>1.2800000000000001E-2</v>
      </c>
    </row>
    <row r="48" spans="1:38" ht="60" x14ac:dyDescent="0.25">
      <c r="A48" s="25"/>
      <c r="E48" s="16" t="s">
        <v>394</v>
      </c>
      <c r="G48">
        <v>5</v>
      </c>
      <c r="L48" s="48" t="s">
        <v>523</v>
      </c>
      <c r="M48" s="7">
        <v>7</v>
      </c>
      <c r="N48" s="7">
        <v>4</v>
      </c>
      <c r="O48" s="30">
        <f t="shared" si="34"/>
        <v>195</v>
      </c>
      <c r="P48" s="30">
        <f t="shared" si="35"/>
        <v>13</v>
      </c>
      <c r="Q48" s="30">
        <f t="shared" si="36"/>
        <v>1</v>
      </c>
      <c r="R48" s="35">
        <f t="shared" si="37"/>
        <v>0.25</v>
      </c>
      <c r="S48" s="7">
        <v>2</v>
      </c>
      <c r="T48" s="7">
        <f t="shared" si="38"/>
        <v>56</v>
      </c>
      <c r="U48" s="29">
        <f t="shared" si="39"/>
        <v>2730</v>
      </c>
      <c r="V48">
        <f t="shared" si="40"/>
        <v>182</v>
      </c>
      <c r="W48">
        <f t="shared" si="41"/>
        <v>14</v>
      </c>
      <c r="X48" s="33">
        <f t="shared" si="42"/>
        <v>3.5</v>
      </c>
      <c r="Y48" s="36" t="s">
        <v>603</v>
      </c>
      <c r="Z48" s="43">
        <v>7</v>
      </c>
      <c r="AA48" s="43">
        <v>1</v>
      </c>
      <c r="AB48" s="44">
        <f t="shared" si="28"/>
        <v>4.9919999999999999E-2</v>
      </c>
      <c r="AC48" s="45">
        <f t="shared" si="29"/>
        <v>3.3279999999999998E-3</v>
      </c>
      <c r="AD48" s="45">
        <f t="shared" si="30"/>
        <v>2.5599999999999999E-4</v>
      </c>
      <c r="AE48" s="46">
        <f t="shared" si="31"/>
        <v>6.3999999999999997E-5</v>
      </c>
      <c r="AF48" s="43">
        <v>2</v>
      </c>
      <c r="AG48" s="7">
        <f t="shared" si="43"/>
        <v>14</v>
      </c>
      <c r="AH48" s="29">
        <f t="shared" si="44"/>
        <v>75</v>
      </c>
      <c r="AI48" s="7">
        <f t="shared" si="45"/>
        <v>0.69887999999999995</v>
      </c>
      <c r="AJ48" s="7">
        <f t="shared" si="46"/>
        <v>4.6591999999999995E-2</v>
      </c>
      <c r="AK48" s="7">
        <f t="shared" si="47"/>
        <v>3.5839999999999999E-3</v>
      </c>
      <c r="AL48" s="47">
        <f t="shared" si="48"/>
        <v>8.9599999999999999E-4</v>
      </c>
    </row>
    <row r="49" spans="1:38" ht="30" customHeight="1" x14ac:dyDescent="0.25">
      <c r="A49" s="25"/>
      <c r="E49" s="16" t="s">
        <v>297</v>
      </c>
      <c r="G49">
        <v>6</v>
      </c>
      <c r="H49">
        <v>2</v>
      </c>
      <c r="J49" s="7">
        <v>7</v>
      </c>
      <c r="L49" s="48" t="s">
        <v>524</v>
      </c>
      <c r="M49" s="7">
        <v>8</v>
      </c>
      <c r="N49" s="7">
        <v>2</v>
      </c>
      <c r="O49" s="30">
        <f t="shared" si="34"/>
        <v>0.99840000000000018</v>
      </c>
      <c r="P49" s="30">
        <f t="shared" si="35"/>
        <v>6.6559999999999994E-2</v>
      </c>
      <c r="Q49" s="30">
        <f t="shared" si="36"/>
        <v>5.1200000000000004E-3</v>
      </c>
      <c r="R49" s="35">
        <f t="shared" si="37"/>
        <v>1.2800000000000001E-3</v>
      </c>
      <c r="S49" s="7">
        <v>3</v>
      </c>
      <c r="T49" s="7">
        <f t="shared" si="38"/>
        <v>48</v>
      </c>
      <c r="U49" s="29">
        <f t="shared" si="39"/>
        <v>23.961600000000004</v>
      </c>
      <c r="V49">
        <f t="shared" si="40"/>
        <v>1.5974399999999997</v>
      </c>
      <c r="W49">
        <f t="shared" si="41"/>
        <v>0.12288000000000002</v>
      </c>
      <c r="X49" s="33">
        <f t="shared" si="42"/>
        <v>3.0720000000000004E-2</v>
      </c>
      <c r="Y49" s="53" t="s">
        <v>634</v>
      </c>
      <c r="Z49" s="43">
        <v>8</v>
      </c>
      <c r="AA49" s="43">
        <v>1</v>
      </c>
      <c r="AB49" s="44">
        <f t="shared" si="28"/>
        <v>4.9919999999999999E-2</v>
      </c>
      <c r="AC49" s="45">
        <f t="shared" si="29"/>
        <v>3.3279999999999998E-3</v>
      </c>
      <c r="AD49" s="45">
        <f t="shared" si="30"/>
        <v>2.5599999999999999E-4</v>
      </c>
      <c r="AE49" s="46">
        <f t="shared" si="31"/>
        <v>6.3999999999999997E-5</v>
      </c>
      <c r="AF49" s="43">
        <v>2</v>
      </c>
      <c r="AG49" s="7">
        <f t="shared" si="43"/>
        <v>16</v>
      </c>
      <c r="AH49" s="29">
        <f t="shared" si="44"/>
        <v>66.666666666666671</v>
      </c>
      <c r="AI49" s="7">
        <f t="shared" si="45"/>
        <v>0.79871999999999999</v>
      </c>
      <c r="AJ49" s="7">
        <f t="shared" si="46"/>
        <v>5.3247999999999997E-2</v>
      </c>
      <c r="AK49" s="7">
        <f t="shared" si="47"/>
        <v>4.0959999999999998E-3</v>
      </c>
      <c r="AL49" s="47">
        <f t="shared" si="48"/>
        <v>1.024E-3</v>
      </c>
    </row>
    <row r="50" spans="1:38" ht="30" x14ac:dyDescent="0.25">
      <c r="A50" s="25"/>
      <c r="C50" s="7" t="s">
        <v>308</v>
      </c>
      <c r="D50" s="7" t="s">
        <v>420</v>
      </c>
      <c r="E50" s="16" t="s">
        <v>310</v>
      </c>
      <c r="F50">
        <v>8</v>
      </c>
      <c r="G50">
        <v>9</v>
      </c>
      <c r="L50" s="48" t="s">
        <v>525</v>
      </c>
      <c r="M50" s="7">
        <v>2</v>
      </c>
      <c r="N50" s="7">
        <v>3</v>
      </c>
      <c r="O50" s="30">
        <f t="shared" si="34"/>
        <v>14.82</v>
      </c>
      <c r="P50" s="30">
        <f t="shared" si="35"/>
        <v>0.98799999999999999</v>
      </c>
      <c r="Q50" s="30">
        <f t="shared" si="36"/>
        <v>7.5999999999999998E-2</v>
      </c>
      <c r="R50" s="35">
        <f t="shared" si="37"/>
        <v>1.9E-2</v>
      </c>
      <c r="S50" s="7">
        <v>3</v>
      </c>
      <c r="T50" s="7">
        <f t="shared" si="38"/>
        <v>18</v>
      </c>
      <c r="U50" s="29">
        <f t="shared" si="39"/>
        <v>88.92</v>
      </c>
      <c r="V50">
        <f t="shared" si="40"/>
        <v>5.9279999999999999</v>
      </c>
      <c r="W50">
        <f t="shared" si="41"/>
        <v>0.45599999999999996</v>
      </c>
      <c r="X50" s="33">
        <f t="shared" si="42"/>
        <v>0.11399999999999999</v>
      </c>
      <c r="Y50" s="53"/>
      <c r="Z50" s="43">
        <v>2</v>
      </c>
      <c r="AA50" s="43">
        <v>2</v>
      </c>
      <c r="AB50" s="44">
        <f t="shared" si="28"/>
        <v>0.99840000000000018</v>
      </c>
      <c r="AC50" s="45">
        <f t="shared" si="29"/>
        <v>6.6559999999999994E-2</v>
      </c>
      <c r="AD50" s="45">
        <f t="shared" si="30"/>
        <v>5.1200000000000004E-3</v>
      </c>
      <c r="AE50" s="46">
        <f t="shared" si="31"/>
        <v>1.2800000000000001E-3</v>
      </c>
      <c r="AF50" s="43">
        <v>1</v>
      </c>
      <c r="AG50" s="7">
        <f t="shared" si="43"/>
        <v>4</v>
      </c>
      <c r="AH50" s="29">
        <f t="shared" si="44"/>
        <v>77.777777777777771</v>
      </c>
      <c r="AI50" s="7">
        <f t="shared" si="45"/>
        <v>1.9968000000000004</v>
      </c>
      <c r="AJ50" s="7">
        <f t="shared" si="46"/>
        <v>0.13311999999999999</v>
      </c>
      <c r="AK50" s="7">
        <f t="shared" si="47"/>
        <v>1.0240000000000001E-2</v>
      </c>
      <c r="AL50" s="47">
        <f t="shared" si="48"/>
        <v>2.5600000000000002E-3</v>
      </c>
    </row>
    <row r="51" spans="1:38" ht="45" x14ac:dyDescent="0.25">
      <c r="A51" s="25"/>
      <c r="E51" s="16" t="s">
        <v>311</v>
      </c>
      <c r="F51">
        <v>8</v>
      </c>
      <c r="G51">
        <v>6</v>
      </c>
      <c r="J51" s="7">
        <v>9</v>
      </c>
      <c r="L51" s="48" t="s">
        <v>526</v>
      </c>
      <c r="M51" s="7">
        <v>4</v>
      </c>
      <c r="N51" s="7">
        <v>4</v>
      </c>
      <c r="O51" s="30">
        <f t="shared" si="34"/>
        <v>195</v>
      </c>
      <c r="P51" s="30">
        <f t="shared" si="35"/>
        <v>13</v>
      </c>
      <c r="Q51" s="30">
        <f t="shared" si="36"/>
        <v>1</v>
      </c>
      <c r="R51" s="35">
        <f t="shared" si="37"/>
        <v>0.25</v>
      </c>
      <c r="S51" s="7">
        <v>2</v>
      </c>
      <c r="T51" s="7">
        <f t="shared" si="38"/>
        <v>32</v>
      </c>
      <c r="U51" s="29">
        <f t="shared" si="39"/>
        <v>1560</v>
      </c>
      <c r="V51">
        <f t="shared" si="40"/>
        <v>104</v>
      </c>
      <c r="W51">
        <f t="shared" si="41"/>
        <v>8</v>
      </c>
      <c r="X51" s="33">
        <f t="shared" si="42"/>
        <v>2</v>
      </c>
      <c r="Y51" s="53"/>
      <c r="Z51" s="43">
        <v>4</v>
      </c>
      <c r="AA51" s="43">
        <v>2</v>
      </c>
      <c r="AB51" s="44">
        <f t="shared" si="28"/>
        <v>0.99840000000000018</v>
      </c>
      <c r="AC51" s="45">
        <f t="shared" si="29"/>
        <v>6.6559999999999994E-2</v>
      </c>
      <c r="AD51" s="45">
        <f t="shared" si="30"/>
        <v>5.1200000000000004E-3</v>
      </c>
      <c r="AE51" s="46">
        <f t="shared" si="31"/>
        <v>1.2800000000000001E-3</v>
      </c>
      <c r="AF51" s="43">
        <v>1</v>
      </c>
      <c r="AG51" s="7">
        <f t="shared" si="43"/>
        <v>8</v>
      </c>
      <c r="AH51" s="29">
        <f t="shared" si="44"/>
        <v>75</v>
      </c>
      <c r="AI51" s="7">
        <f t="shared" si="45"/>
        <v>3.9936000000000007</v>
      </c>
      <c r="AJ51" s="7">
        <f t="shared" si="46"/>
        <v>0.26623999999999998</v>
      </c>
      <c r="AK51" s="7">
        <f t="shared" si="47"/>
        <v>2.0480000000000002E-2</v>
      </c>
      <c r="AL51" s="47">
        <f t="shared" si="48"/>
        <v>5.1200000000000004E-3</v>
      </c>
    </row>
    <row r="52" spans="1:38" ht="75" x14ac:dyDescent="0.25">
      <c r="A52" s="25"/>
      <c r="C52" s="7" t="s">
        <v>283</v>
      </c>
      <c r="D52" s="7" t="s">
        <v>527</v>
      </c>
      <c r="E52" s="16" t="s">
        <v>295</v>
      </c>
      <c r="F52">
        <v>8</v>
      </c>
      <c r="G52">
        <v>7</v>
      </c>
      <c r="L52" s="48" t="s">
        <v>521</v>
      </c>
      <c r="M52" s="7">
        <v>8</v>
      </c>
      <c r="N52" s="7">
        <v>3</v>
      </c>
      <c r="O52" s="30">
        <f t="shared" si="34"/>
        <v>14.82</v>
      </c>
      <c r="P52" s="30">
        <f t="shared" si="35"/>
        <v>0.98799999999999999</v>
      </c>
      <c r="Q52" s="30">
        <f t="shared" si="36"/>
        <v>7.5999999999999998E-2</v>
      </c>
      <c r="R52" s="35">
        <f t="shared" si="37"/>
        <v>1.9E-2</v>
      </c>
      <c r="S52" s="7">
        <v>4</v>
      </c>
      <c r="T52" s="7">
        <f t="shared" si="38"/>
        <v>96</v>
      </c>
      <c r="U52" s="29">
        <f t="shared" si="39"/>
        <v>474.24</v>
      </c>
      <c r="V52">
        <f t="shared" si="40"/>
        <v>31.616</v>
      </c>
      <c r="W52">
        <f t="shared" si="41"/>
        <v>2.4319999999999999</v>
      </c>
      <c r="X52" s="33">
        <f t="shared" si="42"/>
        <v>0.60799999999999998</v>
      </c>
      <c r="Y52" s="53"/>
      <c r="Z52" s="43">
        <v>8</v>
      </c>
      <c r="AA52" s="43">
        <v>2</v>
      </c>
      <c r="AB52" s="44">
        <f t="shared" si="28"/>
        <v>0.99840000000000018</v>
      </c>
      <c r="AC52" s="45">
        <f t="shared" si="29"/>
        <v>6.6559999999999994E-2</v>
      </c>
      <c r="AD52" s="45">
        <f t="shared" si="30"/>
        <v>5.1200000000000004E-3</v>
      </c>
      <c r="AE52" s="46">
        <f t="shared" si="31"/>
        <v>1.2800000000000001E-3</v>
      </c>
      <c r="AF52" s="43">
        <v>2</v>
      </c>
      <c r="AG52" s="7">
        <f t="shared" si="43"/>
        <v>32</v>
      </c>
      <c r="AH52" s="29">
        <f t="shared" si="44"/>
        <v>66.666666666666671</v>
      </c>
      <c r="AI52" s="7">
        <f t="shared" si="45"/>
        <v>15.974400000000003</v>
      </c>
      <c r="AJ52" s="7">
        <f t="shared" si="46"/>
        <v>1.0649599999999999</v>
      </c>
      <c r="AK52" s="7">
        <f t="shared" si="47"/>
        <v>8.1920000000000007E-2</v>
      </c>
      <c r="AL52" s="47">
        <f t="shared" si="48"/>
        <v>2.0480000000000002E-2</v>
      </c>
    </row>
    <row r="53" spans="1:38" ht="105" x14ac:dyDescent="0.25">
      <c r="A53" s="25"/>
      <c r="E53" s="16" t="s">
        <v>296</v>
      </c>
      <c r="F53">
        <v>8</v>
      </c>
      <c r="G53">
        <v>6</v>
      </c>
      <c r="J53" s="7">
        <v>7</v>
      </c>
      <c r="L53" s="48" t="s">
        <v>528</v>
      </c>
      <c r="M53" s="7">
        <v>8</v>
      </c>
      <c r="N53" s="7">
        <v>2</v>
      </c>
      <c r="O53" s="30">
        <f t="shared" si="34"/>
        <v>0.99840000000000018</v>
      </c>
      <c r="P53" s="30">
        <f t="shared" si="35"/>
        <v>6.6559999999999994E-2</v>
      </c>
      <c r="Q53" s="30">
        <f t="shared" si="36"/>
        <v>5.1200000000000004E-3</v>
      </c>
      <c r="R53" s="35">
        <f t="shared" si="37"/>
        <v>1.2800000000000001E-3</v>
      </c>
      <c r="S53" s="7">
        <v>2</v>
      </c>
      <c r="T53" s="7">
        <f t="shared" si="38"/>
        <v>32</v>
      </c>
      <c r="U53" s="29">
        <f t="shared" si="39"/>
        <v>15.974400000000003</v>
      </c>
      <c r="V53">
        <f t="shared" si="40"/>
        <v>1.0649599999999999</v>
      </c>
      <c r="W53">
        <f t="shared" si="41"/>
        <v>8.1920000000000007E-2</v>
      </c>
      <c r="X53" s="33">
        <f t="shared" si="42"/>
        <v>2.0480000000000002E-2</v>
      </c>
      <c r="Y53" s="53"/>
      <c r="Z53" s="43">
        <v>8</v>
      </c>
      <c r="AA53" s="43">
        <v>1</v>
      </c>
      <c r="AB53" s="44">
        <f t="shared" si="28"/>
        <v>4.9919999999999999E-2</v>
      </c>
      <c r="AC53" s="45">
        <f t="shared" si="29"/>
        <v>3.3279999999999998E-3</v>
      </c>
      <c r="AD53" s="45">
        <f t="shared" si="30"/>
        <v>2.5599999999999999E-4</v>
      </c>
      <c r="AE53" s="46">
        <f t="shared" si="31"/>
        <v>6.3999999999999997E-5</v>
      </c>
      <c r="AF53" s="43">
        <v>1</v>
      </c>
      <c r="AG53" s="7">
        <f t="shared" si="43"/>
        <v>8</v>
      </c>
      <c r="AH53" s="29">
        <f t="shared" si="44"/>
        <v>75</v>
      </c>
      <c r="AI53" s="7">
        <f t="shared" si="45"/>
        <v>0.39935999999999999</v>
      </c>
      <c r="AJ53" s="7">
        <f t="shared" si="46"/>
        <v>2.6623999999999998E-2</v>
      </c>
      <c r="AK53" s="7">
        <f t="shared" si="47"/>
        <v>2.0479999999999999E-3</v>
      </c>
      <c r="AL53" s="47">
        <f t="shared" si="48"/>
        <v>5.1199999999999998E-4</v>
      </c>
    </row>
    <row r="54" spans="1:38" ht="45" x14ac:dyDescent="0.25">
      <c r="A54" s="25"/>
      <c r="C54" s="7" t="s">
        <v>301</v>
      </c>
      <c r="D54" s="7" t="s">
        <v>421</v>
      </c>
      <c r="E54" s="16" t="s">
        <v>302</v>
      </c>
      <c r="F54">
        <v>8</v>
      </c>
      <c r="G54">
        <v>7</v>
      </c>
      <c r="L54" s="48" t="s">
        <v>525</v>
      </c>
      <c r="M54" s="7">
        <v>7</v>
      </c>
      <c r="N54" s="7">
        <v>2</v>
      </c>
      <c r="O54" s="30">
        <f t="shared" si="34"/>
        <v>0.99840000000000018</v>
      </c>
      <c r="P54" s="30">
        <f t="shared" si="35"/>
        <v>6.6559999999999994E-2</v>
      </c>
      <c r="Q54" s="30">
        <f t="shared" si="36"/>
        <v>5.1200000000000004E-3</v>
      </c>
      <c r="R54" s="35">
        <f t="shared" si="37"/>
        <v>1.2800000000000001E-3</v>
      </c>
      <c r="S54" s="7">
        <v>2</v>
      </c>
      <c r="T54" s="7">
        <f t="shared" si="38"/>
        <v>28</v>
      </c>
      <c r="U54" s="29">
        <f t="shared" si="39"/>
        <v>13.977600000000002</v>
      </c>
      <c r="V54">
        <f t="shared" si="40"/>
        <v>0.93183999999999989</v>
      </c>
      <c r="W54">
        <f t="shared" si="41"/>
        <v>7.1680000000000008E-2</v>
      </c>
      <c r="X54" s="33">
        <f t="shared" si="42"/>
        <v>1.7920000000000002E-2</v>
      </c>
      <c r="Y54" s="53"/>
      <c r="Z54" s="43">
        <v>7</v>
      </c>
      <c r="AA54" s="43">
        <v>1</v>
      </c>
      <c r="AB54" s="44">
        <f t="shared" si="28"/>
        <v>4.9919999999999999E-2</v>
      </c>
      <c r="AC54" s="45">
        <f t="shared" si="29"/>
        <v>3.3279999999999998E-3</v>
      </c>
      <c r="AD54" s="45">
        <f t="shared" si="30"/>
        <v>2.5599999999999999E-4</v>
      </c>
      <c r="AE54" s="46">
        <f t="shared" si="31"/>
        <v>6.3999999999999997E-5</v>
      </c>
      <c r="AF54" s="43">
        <v>1</v>
      </c>
      <c r="AG54" s="7">
        <f t="shared" si="43"/>
        <v>7</v>
      </c>
      <c r="AH54" s="29">
        <f t="shared" si="44"/>
        <v>75</v>
      </c>
      <c r="AI54" s="7">
        <f t="shared" si="45"/>
        <v>0.34943999999999997</v>
      </c>
      <c r="AJ54" s="7">
        <f t="shared" si="46"/>
        <v>2.3295999999999997E-2</v>
      </c>
      <c r="AK54" s="7">
        <f t="shared" si="47"/>
        <v>1.792E-3</v>
      </c>
      <c r="AL54" s="47">
        <f t="shared" si="48"/>
        <v>4.4799999999999999E-4</v>
      </c>
    </row>
    <row r="55" spans="1:38" ht="45" x14ac:dyDescent="0.25">
      <c r="A55" s="25"/>
      <c r="E55" s="16" t="s">
        <v>303</v>
      </c>
      <c r="F55">
        <v>8</v>
      </c>
      <c r="G55">
        <v>6</v>
      </c>
      <c r="J55" s="7">
        <v>7</v>
      </c>
      <c r="L55" s="48" t="s">
        <v>526</v>
      </c>
      <c r="M55" s="7">
        <v>7</v>
      </c>
      <c r="N55" s="7">
        <v>2</v>
      </c>
      <c r="O55" s="30">
        <f t="shared" si="34"/>
        <v>0.99840000000000018</v>
      </c>
      <c r="P55" s="30">
        <f t="shared" si="35"/>
        <v>6.6559999999999994E-2</v>
      </c>
      <c r="Q55" s="30">
        <f t="shared" si="36"/>
        <v>5.1200000000000004E-3</v>
      </c>
      <c r="R55" s="35">
        <f t="shared" si="37"/>
        <v>1.2800000000000001E-3</v>
      </c>
      <c r="S55" s="7">
        <v>2</v>
      </c>
      <c r="T55" s="7">
        <f t="shared" si="38"/>
        <v>28</v>
      </c>
      <c r="U55" s="29">
        <f t="shared" si="39"/>
        <v>13.977600000000002</v>
      </c>
      <c r="V55">
        <f t="shared" si="40"/>
        <v>0.93183999999999989</v>
      </c>
      <c r="W55">
        <f t="shared" si="41"/>
        <v>7.1680000000000008E-2</v>
      </c>
      <c r="X55" s="33">
        <f t="shared" si="42"/>
        <v>1.7920000000000002E-2</v>
      </c>
      <c r="Y55" s="53"/>
      <c r="Z55" s="43">
        <v>7</v>
      </c>
      <c r="AA55" s="43">
        <v>1</v>
      </c>
      <c r="AB55" s="44">
        <f t="shared" si="28"/>
        <v>4.9919999999999999E-2</v>
      </c>
      <c r="AC55" s="45">
        <f t="shared" si="29"/>
        <v>3.3279999999999998E-3</v>
      </c>
      <c r="AD55" s="45">
        <f t="shared" si="30"/>
        <v>2.5599999999999999E-4</v>
      </c>
      <c r="AE55" s="46">
        <f t="shared" si="31"/>
        <v>6.3999999999999997E-5</v>
      </c>
      <c r="AF55" s="43">
        <v>1</v>
      </c>
      <c r="AG55" s="7">
        <f t="shared" si="43"/>
        <v>7</v>
      </c>
      <c r="AH55" s="29">
        <f t="shared" si="44"/>
        <v>75</v>
      </c>
      <c r="AI55" s="7">
        <f t="shared" si="45"/>
        <v>0.34943999999999997</v>
      </c>
      <c r="AJ55" s="7">
        <f t="shared" si="46"/>
        <v>2.3295999999999997E-2</v>
      </c>
      <c r="AK55" s="7">
        <f t="shared" si="47"/>
        <v>1.792E-3</v>
      </c>
      <c r="AL55" s="47">
        <f t="shared" si="48"/>
        <v>4.4799999999999999E-4</v>
      </c>
    </row>
    <row r="56" spans="1:38" ht="75" x14ac:dyDescent="0.25">
      <c r="A56" s="25"/>
      <c r="C56" s="7" t="s">
        <v>304</v>
      </c>
      <c r="D56" s="7" t="s">
        <v>529</v>
      </c>
      <c r="E56" s="16" t="s">
        <v>305</v>
      </c>
      <c r="F56">
        <v>8</v>
      </c>
      <c r="G56">
        <v>5</v>
      </c>
      <c r="J56" s="7">
        <v>7</v>
      </c>
      <c r="L56" s="48" t="s">
        <v>521</v>
      </c>
      <c r="M56" s="7">
        <v>8</v>
      </c>
      <c r="N56" s="7">
        <v>3</v>
      </c>
      <c r="O56" s="30">
        <f t="shared" si="34"/>
        <v>14.82</v>
      </c>
      <c r="P56" s="30">
        <f t="shared" si="35"/>
        <v>0.98799999999999999</v>
      </c>
      <c r="Q56" s="30">
        <f t="shared" si="36"/>
        <v>7.5999999999999998E-2</v>
      </c>
      <c r="R56" s="35">
        <f t="shared" si="37"/>
        <v>1.9E-2</v>
      </c>
      <c r="S56" s="7">
        <v>3</v>
      </c>
      <c r="T56" s="7">
        <f t="shared" si="38"/>
        <v>72</v>
      </c>
      <c r="U56" s="29">
        <f t="shared" si="39"/>
        <v>355.68</v>
      </c>
      <c r="V56">
        <f t="shared" si="40"/>
        <v>23.712</v>
      </c>
      <c r="W56">
        <f t="shared" si="41"/>
        <v>1.8239999999999998</v>
      </c>
      <c r="X56" s="33">
        <f t="shared" si="42"/>
        <v>0.45599999999999996</v>
      </c>
      <c r="Y56" s="53"/>
      <c r="Z56" s="43">
        <v>8</v>
      </c>
      <c r="AA56" s="43">
        <v>2</v>
      </c>
      <c r="AB56" s="44">
        <f t="shared" si="28"/>
        <v>0.99840000000000018</v>
      </c>
      <c r="AC56" s="45">
        <f t="shared" si="29"/>
        <v>6.6559999999999994E-2</v>
      </c>
      <c r="AD56" s="45">
        <f t="shared" si="30"/>
        <v>5.1200000000000004E-3</v>
      </c>
      <c r="AE56" s="46">
        <f t="shared" si="31"/>
        <v>1.2800000000000001E-3</v>
      </c>
      <c r="AF56" s="43">
        <v>1</v>
      </c>
      <c r="AG56" s="7">
        <f t="shared" si="43"/>
        <v>16</v>
      </c>
      <c r="AH56" s="29">
        <f t="shared" si="44"/>
        <v>77.777777777777771</v>
      </c>
      <c r="AI56" s="7">
        <f t="shared" si="45"/>
        <v>7.9872000000000014</v>
      </c>
      <c r="AJ56" s="7">
        <f t="shared" si="46"/>
        <v>0.53247999999999995</v>
      </c>
      <c r="AK56" s="7">
        <f t="shared" si="47"/>
        <v>4.0960000000000003E-2</v>
      </c>
      <c r="AL56" s="47">
        <f t="shared" si="48"/>
        <v>1.0240000000000001E-2</v>
      </c>
    </row>
    <row r="57" spans="1:38" ht="30" x14ac:dyDescent="0.25">
      <c r="A57" s="25"/>
      <c r="C57" s="7" t="s">
        <v>306</v>
      </c>
      <c r="D57" s="7" t="s">
        <v>422</v>
      </c>
      <c r="E57" s="16" t="s">
        <v>307</v>
      </c>
      <c r="G57">
        <v>6</v>
      </c>
      <c r="L57" s="48" t="s">
        <v>530</v>
      </c>
      <c r="M57" s="7">
        <v>6</v>
      </c>
      <c r="N57" s="7">
        <v>3</v>
      </c>
      <c r="O57" s="30">
        <f t="shared" si="34"/>
        <v>14.82</v>
      </c>
      <c r="P57" s="30">
        <f t="shared" si="35"/>
        <v>0.98799999999999999</v>
      </c>
      <c r="Q57" s="30">
        <f t="shared" si="36"/>
        <v>7.5999999999999998E-2</v>
      </c>
      <c r="R57" s="35">
        <f t="shared" si="37"/>
        <v>1.9E-2</v>
      </c>
      <c r="S57" s="7">
        <v>2</v>
      </c>
      <c r="T57" s="7">
        <f t="shared" si="38"/>
        <v>36</v>
      </c>
      <c r="U57" s="29">
        <f t="shared" si="39"/>
        <v>177.84</v>
      </c>
      <c r="V57">
        <f t="shared" si="40"/>
        <v>11.856</v>
      </c>
      <c r="W57">
        <f t="shared" si="41"/>
        <v>0.91199999999999992</v>
      </c>
      <c r="X57" s="33">
        <f t="shared" si="42"/>
        <v>0.22799999999999998</v>
      </c>
      <c r="Y57" s="36" t="s">
        <v>633</v>
      </c>
      <c r="Z57" s="43">
        <v>6</v>
      </c>
      <c r="AA57" s="43">
        <v>2</v>
      </c>
      <c r="AB57" s="44">
        <f t="shared" si="28"/>
        <v>0.99840000000000018</v>
      </c>
      <c r="AC57" s="45">
        <f t="shared" si="29"/>
        <v>6.6559999999999994E-2</v>
      </c>
      <c r="AD57" s="45">
        <f t="shared" si="30"/>
        <v>5.1200000000000004E-3</v>
      </c>
      <c r="AE57" s="46">
        <f t="shared" si="31"/>
        <v>1.2800000000000001E-3</v>
      </c>
      <c r="AF57" s="43">
        <v>1</v>
      </c>
      <c r="AG57" s="7">
        <f t="shared" si="43"/>
        <v>12</v>
      </c>
      <c r="AH57" s="29">
        <f t="shared" si="44"/>
        <v>66.666666666666671</v>
      </c>
      <c r="AI57" s="7">
        <f t="shared" si="45"/>
        <v>5.9904000000000011</v>
      </c>
      <c r="AJ57" s="7">
        <f t="shared" si="46"/>
        <v>0.39935999999999994</v>
      </c>
      <c r="AK57" s="7">
        <f t="shared" si="47"/>
        <v>3.0720000000000004E-2</v>
      </c>
      <c r="AL57" s="47">
        <f t="shared" si="48"/>
        <v>7.6800000000000011E-3</v>
      </c>
    </row>
    <row r="58" spans="1:38" ht="60" x14ac:dyDescent="0.25">
      <c r="A58" s="25"/>
      <c r="C58" s="7" t="s">
        <v>312</v>
      </c>
      <c r="D58" s="7" t="s">
        <v>423</v>
      </c>
      <c r="E58" s="16" t="s">
        <v>313</v>
      </c>
      <c r="F58">
        <v>8</v>
      </c>
      <c r="L58" s="48" t="s">
        <v>517</v>
      </c>
      <c r="M58" s="7">
        <v>6</v>
      </c>
      <c r="N58" s="7">
        <v>3</v>
      </c>
      <c r="O58" s="30">
        <f t="shared" si="34"/>
        <v>14.82</v>
      </c>
      <c r="P58" s="30">
        <f t="shared" si="35"/>
        <v>0.98799999999999999</v>
      </c>
      <c r="Q58" s="30">
        <f t="shared" si="36"/>
        <v>7.5999999999999998E-2</v>
      </c>
      <c r="R58" s="35">
        <f t="shared" si="37"/>
        <v>1.9E-2</v>
      </c>
      <c r="S58" s="7">
        <v>2</v>
      </c>
      <c r="T58" s="7">
        <f t="shared" si="38"/>
        <v>36</v>
      </c>
      <c r="U58" s="29">
        <f t="shared" si="39"/>
        <v>177.84</v>
      </c>
      <c r="V58">
        <f t="shared" si="40"/>
        <v>11.856</v>
      </c>
      <c r="W58">
        <f t="shared" si="41"/>
        <v>0.91199999999999992</v>
      </c>
      <c r="X58" s="33">
        <f t="shared" si="42"/>
        <v>0.22799999999999998</v>
      </c>
      <c r="Y58" s="36" t="s">
        <v>632</v>
      </c>
      <c r="Z58" s="43">
        <v>6</v>
      </c>
      <c r="AA58" s="43">
        <v>2</v>
      </c>
      <c r="AB58" s="44">
        <f t="shared" si="28"/>
        <v>0.99840000000000018</v>
      </c>
      <c r="AC58" s="45">
        <f t="shared" si="29"/>
        <v>6.6559999999999994E-2</v>
      </c>
      <c r="AD58" s="45">
        <f t="shared" si="30"/>
        <v>5.1200000000000004E-3</v>
      </c>
      <c r="AE58" s="46">
        <f t="shared" si="31"/>
        <v>1.2800000000000001E-3</v>
      </c>
      <c r="AF58" s="43">
        <v>1</v>
      </c>
      <c r="AG58" s="7">
        <f t="shared" si="43"/>
        <v>12</v>
      </c>
      <c r="AH58" s="29">
        <f t="shared" si="44"/>
        <v>66.666666666666671</v>
      </c>
      <c r="AI58" s="7">
        <f t="shared" si="45"/>
        <v>5.9904000000000011</v>
      </c>
      <c r="AJ58" s="7">
        <f t="shared" si="46"/>
        <v>0.39935999999999994</v>
      </c>
      <c r="AK58" s="7">
        <f t="shared" si="47"/>
        <v>3.0720000000000004E-2</v>
      </c>
      <c r="AL58" s="47">
        <f t="shared" si="48"/>
        <v>7.6800000000000011E-3</v>
      </c>
    </row>
    <row r="59" spans="1:38" ht="27.75" customHeight="1" x14ac:dyDescent="0.25">
      <c r="A59" s="25"/>
      <c r="C59" s="7" t="s">
        <v>314</v>
      </c>
      <c r="D59" s="7" t="s">
        <v>424</v>
      </c>
      <c r="E59" s="16" t="s">
        <v>332</v>
      </c>
      <c r="G59">
        <v>7</v>
      </c>
      <c r="J59" s="7">
        <v>5</v>
      </c>
      <c r="L59" s="48" t="s">
        <v>531</v>
      </c>
      <c r="M59" s="7">
        <v>7</v>
      </c>
      <c r="N59" s="7">
        <v>3</v>
      </c>
      <c r="O59" s="30">
        <f t="shared" si="34"/>
        <v>14.82</v>
      </c>
      <c r="P59" s="30">
        <f t="shared" si="35"/>
        <v>0.98799999999999999</v>
      </c>
      <c r="Q59" s="30">
        <f t="shared" si="36"/>
        <v>7.5999999999999998E-2</v>
      </c>
      <c r="R59" s="35">
        <f t="shared" si="37"/>
        <v>1.9E-2</v>
      </c>
      <c r="S59" s="7">
        <v>4</v>
      </c>
      <c r="T59" s="7">
        <f t="shared" si="38"/>
        <v>84</v>
      </c>
      <c r="U59" s="29">
        <f t="shared" si="39"/>
        <v>414.96000000000004</v>
      </c>
      <c r="V59">
        <f t="shared" si="40"/>
        <v>27.664000000000001</v>
      </c>
      <c r="W59">
        <f t="shared" si="41"/>
        <v>2.1280000000000001</v>
      </c>
      <c r="X59" s="33">
        <f t="shared" si="42"/>
        <v>0.53200000000000003</v>
      </c>
      <c r="Y59" s="7" t="s">
        <v>604</v>
      </c>
      <c r="Z59" s="43">
        <v>7</v>
      </c>
      <c r="AA59" s="43">
        <v>2</v>
      </c>
      <c r="AB59" s="44">
        <f t="shared" ref="AB59:AB90" si="49">INDEX($O$3:$O$7,MATCH(AA59,$N$3:$N$7))</f>
        <v>0.99840000000000018</v>
      </c>
      <c r="AC59" s="45">
        <f t="shared" ref="AC59:AC90" si="50">INDEX($P$3:$P$7,MATCH(AA59,$N$3:$N$7))</f>
        <v>6.6559999999999994E-2</v>
      </c>
      <c r="AD59" s="45">
        <f t="shared" ref="AD59:AD90" si="51">INDEX($Q$3:$Q$7,MATCH(AA59,$N$3:$N$7))</f>
        <v>5.1200000000000004E-3</v>
      </c>
      <c r="AE59" s="46">
        <f t="shared" ref="AE59:AE90" si="52">INDEX($R$3:$R$7,MATCH(AA59,$N$3:$N$7))</f>
        <v>1.2800000000000001E-3</v>
      </c>
      <c r="AF59" s="43">
        <v>2</v>
      </c>
      <c r="AG59" s="7">
        <f t="shared" si="43"/>
        <v>28</v>
      </c>
      <c r="AH59" s="29">
        <f t="shared" si="44"/>
        <v>66.666666666666671</v>
      </c>
      <c r="AI59" s="7">
        <f t="shared" si="45"/>
        <v>13.977600000000002</v>
      </c>
      <c r="AJ59" s="7">
        <f t="shared" si="46"/>
        <v>0.93183999999999989</v>
      </c>
      <c r="AK59" s="7">
        <f t="shared" si="47"/>
        <v>7.1680000000000008E-2</v>
      </c>
      <c r="AL59" s="47">
        <f t="shared" si="48"/>
        <v>1.7920000000000002E-2</v>
      </c>
    </row>
    <row r="60" spans="1:38" ht="31.5" customHeight="1" x14ac:dyDescent="0.25">
      <c r="A60" s="25"/>
      <c r="E60" s="16" t="s">
        <v>333</v>
      </c>
      <c r="G60">
        <v>7</v>
      </c>
      <c r="J60" s="7">
        <v>5</v>
      </c>
      <c r="L60" s="48" t="s">
        <v>532</v>
      </c>
      <c r="M60" s="7">
        <v>6</v>
      </c>
      <c r="N60" s="7">
        <v>3</v>
      </c>
      <c r="O60" s="30">
        <f t="shared" si="34"/>
        <v>14.82</v>
      </c>
      <c r="P60" s="30">
        <f t="shared" si="35"/>
        <v>0.98799999999999999</v>
      </c>
      <c r="Q60" s="30">
        <f t="shared" si="36"/>
        <v>7.5999999999999998E-2</v>
      </c>
      <c r="R60" s="35">
        <f t="shared" si="37"/>
        <v>1.9E-2</v>
      </c>
      <c r="S60" s="7">
        <v>3</v>
      </c>
      <c r="T60" s="7">
        <f t="shared" si="38"/>
        <v>54</v>
      </c>
      <c r="U60" s="29">
        <f t="shared" si="39"/>
        <v>266.76</v>
      </c>
      <c r="V60">
        <f t="shared" si="40"/>
        <v>17.783999999999999</v>
      </c>
      <c r="W60">
        <f t="shared" si="41"/>
        <v>1.3679999999999999</v>
      </c>
      <c r="X60" s="33">
        <f t="shared" si="42"/>
        <v>0.34199999999999997</v>
      </c>
      <c r="Y60" s="53" t="s">
        <v>635</v>
      </c>
      <c r="Z60" s="43">
        <v>6</v>
      </c>
      <c r="AA60" s="43">
        <v>2</v>
      </c>
      <c r="AB60" s="44">
        <f t="shared" si="49"/>
        <v>0.99840000000000018</v>
      </c>
      <c r="AC60" s="45">
        <f t="shared" si="50"/>
        <v>6.6559999999999994E-2</v>
      </c>
      <c r="AD60" s="45">
        <f t="shared" si="51"/>
        <v>5.1200000000000004E-3</v>
      </c>
      <c r="AE60" s="46">
        <f t="shared" si="52"/>
        <v>1.2800000000000001E-3</v>
      </c>
      <c r="AF60" s="43">
        <v>2</v>
      </c>
      <c r="AG60" s="7">
        <f t="shared" si="43"/>
        <v>24</v>
      </c>
      <c r="AH60" s="29">
        <f t="shared" si="44"/>
        <v>55.555555555555557</v>
      </c>
      <c r="AI60" s="7">
        <f t="shared" si="45"/>
        <v>11.980800000000002</v>
      </c>
      <c r="AJ60" s="7">
        <f t="shared" si="46"/>
        <v>0.79871999999999987</v>
      </c>
      <c r="AK60" s="7">
        <f t="shared" si="47"/>
        <v>6.1440000000000008E-2</v>
      </c>
      <c r="AL60" s="47">
        <f t="shared" si="48"/>
        <v>1.5360000000000002E-2</v>
      </c>
    </row>
    <row r="61" spans="1:38" ht="23.25" customHeight="1" x14ac:dyDescent="0.25">
      <c r="A61" s="25"/>
      <c r="E61" s="16" t="s">
        <v>533</v>
      </c>
      <c r="G61">
        <v>7</v>
      </c>
      <c r="J61" s="7">
        <v>5</v>
      </c>
      <c r="L61" s="48" t="s">
        <v>531</v>
      </c>
      <c r="M61" s="7">
        <v>6</v>
      </c>
      <c r="N61" s="7">
        <v>2</v>
      </c>
      <c r="O61" s="30">
        <f t="shared" si="34"/>
        <v>0.99840000000000018</v>
      </c>
      <c r="P61" s="30">
        <f t="shared" si="35"/>
        <v>6.6559999999999994E-2</v>
      </c>
      <c r="Q61" s="30">
        <f t="shared" si="36"/>
        <v>5.1200000000000004E-3</v>
      </c>
      <c r="R61" s="35">
        <f t="shared" si="37"/>
        <v>1.2800000000000001E-3</v>
      </c>
      <c r="S61" s="7">
        <v>2</v>
      </c>
      <c r="T61" s="7">
        <f t="shared" si="38"/>
        <v>24</v>
      </c>
      <c r="U61" s="29">
        <f t="shared" si="39"/>
        <v>11.980800000000002</v>
      </c>
      <c r="V61">
        <f t="shared" si="40"/>
        <v>0.79871999999999987</v>
      </c>
      <c r="W61">
        <f t="shared" si="41"/>
        <v>6.1440000000000008E-2</v>
      </c>
      <c r="X61" s="33">
        <f t="shared" si="42"/>
        <v>1.5360000000000002E-2</v>
      </c>
      <c r="Y61" s="53"/>
      <c r="Z61" s="43">
        <v>6</v>
      </c>
      <c r="AA61" s="43">
        <v>1</v>
      </c>
      <c r="AB61" s="44">
        <f t="shared" si="49"/>
        <v>4.9919999999999999E-2</v>
      </c>
      <c r="AC61" s="45">
        <f t="shared" si="50"/>
        <v>3.3279999999999998E-3</v>
      </c>
      <c r="AD61" s="45">
        <f t="shared" si="51"/>
        <v>2.5599999999999999E-4</v>
      </c>
      <c r="AE61" s="46">
        <f t="shared" si="52"/>
        <v>6.3999999999999997E-5</v>
      </c>
      <c r="AF61" s="43">
        <v>2</v>
      </c>
      <c r="AG61" s="7">
        <f t="shared" si="43"/>
        <v>12</v>
      </c>
      <c r="AH61" s="29">
        <f t="shared" si="44"/>
        <v>50</v>
      </c>
      <c r="AI61" s="7">
        <f t="shared" si="45"/>
        <v>0.59904000000000002</v>
      </c>
      <c r="AJ61" s="7">
        <f t="shared" si="46"/>
        <v>3.9935999999999999E-2</v>
      </c>
      <c r="AK61" s="7">
        <f t="shared" si="47"/>
        <v>3.0720000000000001E-3</v>
      </c>
      <c r="AL61" s="47">
        <f t="shared" si="48"/>
        <v>7.6800000000000002E-4</v>
      </c>
    </row>
    <row r="62" spans="1:38" ht="75" x14ac:dyDescent="0.25">
      <c r="A62" s="25"/>
      <c r="C62" s="7" t="s">
        <v>315</v>
      </c>
      <c r="D62" s="7" t="s">
        <v>425</v>
      </c>
      <c r="E62" s="16" t="s">
        <v>334</v>
      </c>
      <c r="G62">
        <v>7</v>
      </c>
      <c r="J62" s="7">
        <v>5</v>
      </c>
      <c r="L62" s="48" t="s">
        <v>531</v>
      </c>
      <c r="M62" s="7">
        <v>8</v>
      </c>
      <c r="N62" s="7">
        <v>3</v>
      </c>
      <c r="O62" s="30">
        <f t="shared" si="34"/>
        <v>14.82</v>
      </c>
      <c r="P62" s="30">
        <f t="shared" si="35"/>
        <v>0.98799999999999999</v>
      </c>
      <c r="Q62" s="30">
        <f t="shared" si="36"/>
        <v>7.5999999999999998E-2</v>
      </c>
      <c r="R62" s="35">
        <f t="shared" si="37"/>
        <v>1.9E-2</v>
      </c>
      <c r="S62" s="7">
        <v>3</v>
      </c>
      <c r="T62" s="7">
        <f t="shared" si="38"/>
        <v>72</v>
      </c>
      <c r="U62" s="29">
        <f t="shared" si="39"/>
        <v>355.68</v>
      </c>
      <c r="V62">
        <f t="shared" si="40"/>
        <v>23.712</v>
      </c>
      <c r="W62">
        <f t="shared" si="41"/>
        <v>1.8239999999999998</v>
      </c>
      <c r="X62" s="33">
        <f t="shared" si="42"/>
        <v>0.45599999999999996</v>
      </c>
      <c r="Y62" s="53"/>
      <c r="Z62" s="43">
        <v>8</v>
      </c>
      <c r="AA62" s="43">
        <v>2</v>
      </c>
      <c r="AB62" s="44">
        <f t="shared" si="49"/>
        <v>0.99840000000000018</v>
      </c>
      <c r="AC62" s="45">
        <f t="shared" si="50"/>
        <v>6.6559999999999994E-2</v>
      </c>
      <c r="AD62" s="45">
        <f t="shared" si="51"/>
        <v>5.1200000000000004E-3</v>
      </c>
      <c r="AE62" s="46">
        <f t="shared" si="52"/>
        <v>1.2800000000000001E-3</v>
      </c>
      <c r="AF62" s="43">
        <v>2</v>
      </c>
      <c r="AG62" s="7">
        <f t="shared" si="43"/>
        <v>32</v>
      </c>
      <c r="AH62" s="29">
        <f t="shared" si="44"/>
        <v>55.555555555555557</v>
      </c>
      <c r="AI62" s="7">
        <f t="shared" si="45"/>
        <v>15.974400000000003</v>
      </c>
      <c r="AJ62" s="7">
        <f t="shared" si="46"/>
        <v>1.0649599999999999</v>
      </c>
      <c r="AK62" s="7">
        <f t="shared" si="47"/>
        <v>8.1920000000000007E-2</v>
      </c>
      <c r="AL62" s="47">
        <f t="shared" si="48"/>
        <v>2.0480000000000002E-2</v>
      </c>
    </row>
    <row r="63" spans="1:38" ht="90" x14ac:dyDescent="0.25">
      <c r="A63" s="25"/>
      <c r="E63" s="16" t="s">
        <v>335</v>
      </c>
      <c r="G63">
        <v>7</v>
      </c>
      <c r="H63">
        <v>2</v>
      </c>
      <c r="J63" s="7">
        <v>6</v>
      </c>
      <c r="L63" s="48" t="s">
        <v>534</v>
      </c>
      <c r="M63" s="7">
        <v>8</v>
      </c>
      <c r="N63" s="7">
        <v>3</v>
      </c>
      <c r="O63" s="30">
        <f t="shared" si="34"/>
        <v>14.82</v>
      </c>
      <c r="P63" s="30">
        <f t="shared" si="35"/>
        <v>0.98799999999999999</v>
      </c>
      <c r="Q63" s="30">
        <f t="shared" si="36"/>
        <v>7.5999999999999998E-2</v>
      </c>
      <c r="R63" s="35">
        <f t="shared" si="37"/>
        <v>1.9E-2</v>
      </c>
      <c r="S63" s="7">
        <v>4</v>
      </c>
      <c r="T63" s="7">
        <f t="shared" si="38"/>
        <v>96</v>
      </c>
      <c r="U63" s="29">
        <f t="shared" si="39"/>
        <v>474.24</v>
      </c>
      <c r="V63">
        <f t="shared" si="40"/>
        <v>31.616</v>
      </c>
      <c r="W63">
        <f t="shared" si="41"/>
        <v>2.4319999999999999</v>
      </c>
      <c r="X63" s="33">
        <f t="shared" si="42"/>
        <v>0.60799999999999998</v>
      </c>
      <c r="Y63" s="7" t="s">
        <v>605</v>
      </c>
      <c r="Z63" s="43">
        <v>8</v>
      </c>
      <c r="AA63" s="43">
        <v>2</v>
      </c>
      <c r="AB63" s="44">
        <f t="shared" si="49"/>
        <v>0.99840000000000018</v>
      </c>
      <c r="AC63" s="45">
        <f t="shared" si="50"/>
        <v>6.6559999999999994E-2</v>
      </c>
      <c r="AD63" s="45">
        <f t="shared" si="51"/>
        <v>5.1200000000000004E-3</v>
      </c>
      <c r="AE63" s="46">
        <f t="shared" si="52"/>
        <v>1.2800000000000001E-3</v>
      </c>
      <c r="AF63" s="43">
        <v>3</v>
      </c>
      <c r="AG63" s="7">
        <f t="shared" si="43"/>
        <v>48</v>
      </c>
      <c r="AH63" s="29">
        <f t="shared" si="44"/>
        <v>50</v>
      </c>
      <c r="AI63" s="7">
        <f t="shared" si="45"/>
        <v>23.961600000000004</v>
      </c>
      <c r="AJ63" s="7">
        <f t="shared" si="46"/>
        <v>1.5974399999999997</v>
      </c>
      <c r="AK63" s="7">
        <f t="shared" si="47"/>
        <v>0.12288000000000002</v>
      </c>
      <c r="AL63" s="47">
        <f t="shared" si="48"/>
        <v>3.0720000000000004E-2</v>
      </c>
    </row>
    <row r="64" spans="1:38" ht="30" x14ac:dyDescent="0.25">
      <c r="A64" s="25"/>
      <c r="C64" s="7" t="s">
        <v>338</v>
      </c>
      <c r="D64" s="7" t="s">
        <v>426</v>
      </c>
      <c r="E64" s="16" t="s">
        <v>336</v>
      </c>
      <c r="G64">
        <v>5</v>
      </c>
      <c r="L64" s="48" t="s">
        <v>507</v>
      </c>
      <c r="M64" s="7">
        <v>6</v>
      </c>
      <c r="N64" s="7">
        <v>3</v>
      </c>
      <c r="O64" s="30">
        <f t="shared" si="34"/>
        <v>14.82</v>
      </c>
      <c r="P64" s="30">
        <f t="shared" si="35"/>
        <v>0.98799999999999999</v>
      </c>
      <c r="Q64" s="30">
        <f t="shared" si="36"/>
        <v>7.5999999999999998E-2</v>
      </c>
      <c r="R64" s="35">
        <f t="shared" si="37"/>
        <v>1.9E-2</v>
      </c>
      <c r="S64" s="7">
        <v>2</v>
      </c>
      <c r="T64" s="7">
        <f t="shared" si="38"/>
        <v>36</v>
      </c>
      <c r="U64" s="29">
        <f t="shared" si="39"/>
        <v>177.84</v>
      </c>
      <c r="V64">
        <f t="shared" si="40"/>
        <v>11.856</v>
      </c>
      <c r="W64">
        <f t="shared" si="41"/>
        <v>0.91199999999999992</v>
      </c>
      <c r="X64" s="33">
        <f t="shared" si="42"/>
        <v>0.22799999999999998</v>
      </c>
      <c r="Y64" s="52" t="s">
        <v>606</v>
      </c>
      <c r="Z64" s="43">
        <v>6</v>
      </c>
      <c r="AA64" s="43">
        <v>0</v>
      </c>
      <c r="AB64" s="44" t="e">
        <f t="shared" si="49"/>
        <v>#N/A</v>
      </c>
      <c r="AC64" s="45" t="e">
        <f t="shared" si="50"/>
        <v>#N/A</v>
      </c>
      <c r="AD64" s="45" t="e">
        <f t="shared" si="51"/>
        <v>#N/A</v>
      </c>
      <c r="AE64" s="46" t="e">
        <f t="shared" si="52"/>
        <v>#N/A</v>
      </c>
      <c r="AF64" s="43">
        <v>2</v>
      </c>
      <c r="AG64" s="7">
        <f t="shared" si="43"/>
        <v>0</v>
      </c>
      <c r="AH64" s="29">
        <f t="shared" si="44"/>
        <v>100</v>
      </c>
    </row>
    <row r="65" spans="1:38" ht="45" x14ac:dyDescent="0.25">
      <c r="A65" s="25"/>
      <c r="C65" s="7" t="s">
        <v>337</v>
      </c>
      <c r="D65" s="7" t="s">
        <v>427</v>
      </c>
      <c r="E65" s="16" t="s">
        <v>339</v>
      </c>
      <c r="F65">
        <v>12</v>
      </c>
      <c r="G65">
        <v>5</v>
      </c>
      <c r="J65" s="7">
        <v>7</v>
      </c>
      <c r="L65" s="48" t="s">
        <v>535</v>
      </c>
      <c r="M65" s="7">
        <v>7</v>
      </c>
      <c r="N65" s="7">
        <v>1</v>
      </c>
      <c r="O65" s="30">
        <f t="shared" si="34"/>
        <v>4.9919999999999999E-2</v>
      </c>
      <c r="P65" s="30">
        <f t="shared" si="35"/>
        <v>3.3279999999999998E-3</v>
      </c>
      <c r="Q65" s="30">
        <f t="shared" si="36"/>
        <v>2.5599999999999999E-4</v>
      </c>
      <c r="R65" s="35">
        <f t="shared" si="37"/>
        <v>6.3999999999999997E-5</v>
      </c>
      <c r="S65" s="7">
        <v>3</v>
      </c>
      <c r="T65" s="7">
        <f t="shared" si="38"/>
        <v>21</v>
      </c>
      <c r="U65" s="29">
        <f t="shared" si="39"/>
        <v>1.0483199999999999</v>
      </c>
      <c r="V65">
        <f t="shared" si="40"/>
        <v>6.9887999999999992E-2</v>
      </c>
      <c r="W65">
        <f t="shared" si="41"/>
        <v>5.3759999999999997E-3</v>
      </c>
      <c r="X65" s="33">
        <f t="shared" si="42"/>
        <v>1.3439999999999999E-3</v>
      </c>
      <c r="Y65" s="52"/>
      <c r="Z65" s="43">
        <v>7</v>
      </c>
      <c r="AA65" s="43">
        <v>0</v>
      </c>
      <c r="AB65" s="44" t="e">
        <f t="shared" si="49"/>
        <v>#N/A</v>
      </c>
      <c r="AC65" s="45" t="e">
        <f t="shared" si="50"/>
        <v>#N/A</v>
      </c>
      <c r="AD65" s="45" t="e">
        <f t="shared" si="51"/>
        <v>#N/A</v>
      </c>
      <c r="AE65" s="46" t="e">
        <f t="shared" si="52"/>
        <v>#N/A</v>
      </c>
      <c r="AF65" s="43">
        <v>3</v>
      </c>
      <c r="AG65" s="7">
        <f t="shared" si="43"/>
        <v>0</v>
      </c>
      <c r="AH65" s="29">
        <f t="shared" si="44"/>
        <v>100</v>
      </c>
    </row>
    <row r="66" spans="1:38" ht="75" x14ac:dyDescent="0.25">
      <c r="A66" s="25"/>
      <c r="C66" s="7" t="s">
        <v>354</v>
      </c>
      <c r="D66" s="7" t="s">
        <v>428</v>
      </c>
      <c r="E66" s="16" t="s">
        <v>340</v>
      </c>
      <c r="G66">
        <v>7</v>
      </c>
      <c r="H66">
        <v>2</v>
      </c>
      <c r="J66" s="7">
        <v>5</v>
      </c>
      <c r="L66" s="48" t="s">
        <v>536</v>
      </c>
      <c r="M66" s="7">
        <v>8</v>
      </c>
      <c r="N66" s="7">
        <v>3</v>
      </c>
      <c r="O66" s="30">
        <f t="shared" si="34"/>
        <v>14.82</v>
      </c>
      <c r="P66" s="30">
        <f t="shared" si="35"/>
        <v>0.98799999999999999</v>
      </c>
      <c r="Q66" s="30">
        <f t="shared" si="36"/>
        <v>7.5999999999999998E-2</v>
      </c>
      <c r="R66" s="35">
        <f t="shared" si="37"/>
        <v>1.9E-2</v>
      </c>
      <c r="S66" s="7">
        <v>2</v>
      </c>
      <c r="T66" s="7">
        <f t="shared" si="38"/>
        <v>48</v>
      </c>
      <c r="U66" s="29">
        <f t="shared" si="39"/>
        <v>237.12</v>
      </c>
      <c r="V66">
        <f t="shared" si="40"/>
        <v>15.808</v>
      </c>
      <c r="W66">
        <f t="shared" si="41"/>
        <v>1.216</v>
      </c>
      <c r="X66" s="33">
        <f t="shared" si="42"/>
        <v>0.30399999999999999</v>
      </c>
      <c r="Y66" s="7" t="s">
        <v>636</v>
      </c>
      <c r="Z66" s="43">
        <v>8</v>
      </c>
      <c r="AA66" s="43">
        <v>2</v>
      </c>
      <c r="AB66" s="44">
        <f t="shared" si="49"/>
        <v>0.99840000000000018</v>
      </c>
      <c r="AC66" s="45">
        <f t="shared" si="50"/>
        <v>6.6559999999999994E-2</v>
      </c>
      <c r="AD66" s="45">
        <f t="shared" si="51"/>
        <v>5.1200000000000004E-3</v>
      </c>
      <c r="AE66" s="46">
        <f t="shared" si="52"/>
        <v>1.2800000000000001E-3</v>
      </c>
      <c r="AF66" s="43">
        <v>2</v>
      </c>
      <c r="AG66" s="7">
        <f t="shared" si="43"/>
        <v>32</v>
      </c>
      <c r="AH66" s="29">
        <f t="shared" si="44"/>
        <v>33.333333333333343</v>
      </c>
      <c r="AI66" s="7">
        <f>Z66*AB66*AF66</f>
        <v>15.974400000000003</v>
      </c>
      <c r="AJ66" s="7">
        <f>Z66*AC66*AF66</f>
        <v>1.0649599999999999</v>
      </c>
      <c r="AK66" s="7">
        <f>Z66*AD66*AF66</f>
        <v>8.1920000000000007E-2</v>
      </c>
      <c r="AL66" s="47">
        <f>Z66*AE66*AF66</f>
        <v>2.0480000000000002E-2</v>
      </c>
    </row>
    <row r="67" spans="1:38" ht="75" x14ac:dyDescent="0.25">
      <c r="A67" s="25"/>
      <c r="C67" s="7" t="s">
        <v>316</v>
      </c>
      <c r="D67" s="7" t="s">
        <v>429</v>
      </c>
      <c r="E67" s="16" t="s">
        <v>341</v>
      </c>
      <c r="G67">
        <v>7</v>
      </c>
      <c r="H67">
        <v>2</v>
      </c>
      <c r="J67" s="7">
        <v>5</v>
      </c>
      <c r="L67" s="48" t="s">
        <v>536</v>
      </c>
      <c r="M67" s="7">
        <v>8</v>
      </c>
      <c r="N67" s="7">
        <v>2</v>
      </c>
      <c r="O67" s="30">
        <f t="shared" si="34"/>
        <v>0.99840000000000018</v>
      </c>
      <c r="P67" s="30">
        <f t="shared" si="35"/>
        <v>6.6559999999999994E-2</v>
      </c>
      <c r="Q67" s="30">
        <f t="shared" si="36"/>
        <v>5.1200000000000004E-3</v>
      </c>
      <c r="R67" s="35">
        <f t="shared" si="37"/>
        <v>1.2800000000000001E-3</v>
      </c>
      <c r="S67" s="7">
        <v>3</v>
      </c>
      <c r="T67" s="7">
        <f t="shared" si="38"/>
        <v>48</v>
      </c>
      <c r="U67" s="29">
        <f t="shared" si="39"/>
        <v>23.961600000000004</v>
      </c>
      <c r="V67">
        <f t="shared" si="40"/>
        <v>1.5974399999999997</v>
      </c>
      <c r="W67">
        <f t="shared" si="41"/>
        <v>0.12288000000000002</v>
      </c>
      <c r="X67" s="33">
        <f t="shared" si="42"/>
        <v>3.0720000000000004E-2</v>
      </c>
      <c r="Y67" s="7" t="s">
        <v>637</v>
      </c>
      <c r="Z67" s="43">
        <v>8</v>
      </c>
      <c r="AA67" s="43">
        <v>2</v>
      </c>
      <c r="AB67" s="44">
        <f t="shared" si="49"/>
        <v>0.99840000000000018</v>
      </c>
      <c r="AC67" s="45">
        <f t="shared" si="50"/>
        <v>6.6559999999999994E-2</v>
      </c>
      <c r="AD67" s="45">
        <f t="shared" si="51"/>
        <v>5.1200000000000004E-3</v>
      </c>
      <c r="AE67" s="46">
        <f t="shared" si="52"/>
        <v>1.2800000000000001E-3</v>
      </c>
      <c r="AF67" s="43">
        <v>2</v>
      </c>
      <c r="AG67" s="7">
        <f t="shared" si="43"/>
        <v>32</v>
      </c>
      <c r="AH67" s="29">
        <f t="shared" si="44"/>
        <v>33.333333333333343</v>
      </c>
      <c r="AI67" s="7">
        <f>Z67*AB67*AF67</f>
        <v>15.974400000000003</v>
      </c>
      <c r="AJ67" s="7">
        <f>Z67*AC67*AF67</f>
        <v>1.0649599999999999</v>
      </c>
      <c r="AK67" s="7">
        <f>Z67*AD67*AF67</f>
        <v>8.1920000000000007E-2</v>
      </c>
      <c r="AL67" s="47">
        <f>Z67*AE67*AF67</f>
        <v>2.0480000000000002E-2</v>
      </c>
    </row>
    <row r="68" spans="1:38" ht="75" x14ac:dyDescent="0.25">
      <c r="A68" s="25"/>
      <c r="E68" s="16" t="s">
        <v>607</v>
      </c>
      <c r="H68">
        <v>2</v>
      </c>
      <c r="L68" s="48" t="s">
        <v>536</v>
      </c>
      <c r="M68" s="7">
        <v>8</v>
      </c>
      <c r="N68" s="7">
        <v>3</v>
      </c>
      <c r="O68" s="30">
        <f t="shared" si="34"/>
        <v>14.82</v>
      </c>
      <c r="P68" s="30">
        <f t="shared" si="35"/>
        <v>0.98799999999999999</v>
      </c>
      <c r="Q68" s="30">
        <f t="shared" si="36"/>
        <v>7.5999999999999998E-2</v>
      </c>
      <c r="R68" s="35">
        <f t="shared" si="37"/>
        <v>1.9E-2</v>
      </c>
      <c r="S68" s="7">
        <v>3</v>
      </c>
      <c r="T68" s="7">
        <f t="shared" si="38"/>
        <v>72</v>
      </c>
      <c r="U68" s="29">
        <f t="shared" si="39"/>
        <v>355.68</v>
      </c>
      <c r="V68">
        <f t="shared" si="40"/>
        <v>23.712</v>
      </c>
      <c r="W68">
        <f t="shared" si="41"/>
        <v>1.8239999999999998</v>
      </c>
      <c r="X68" s="33">
        <f t="shared" si="42"/>
        <v>0.45599999999999996</v>
      </c>
      <c r="Y68" s="7" t="s">
        <v>608</v>
      </c>
      <c r="Z68" s="43">
        <v>8</v>
      </c>
      <c r="AA68" s="43">
        <v>2</v>
      </c>
      <c r="AB68" s="44">
        <f t="shared" si="49"/>
        <v>0.99840000000000018</v>
      </c>
      <c r="AC68" s="45">
        <f t="shared" si="50"/>
        <v>6.6559999999999994E-2</v>
      </c>
      <c r="AD68" s="45">
        <f t="shared" si="51"/>
        <v>5.1200000000000004E-3</v>
      </c>
      <c r="AE68" s="46">
        <f t="shared" si="52"/>
        <v>1.2800000000000001E-3</v>
      </c>
      <c r="AF68" s="43">
        <v>2</v>
      </c>
      <c r="AG68" s="7">
        <f t="shared" si="43"/>
        <v>32</v>
      </c>
      <c r="AH68" s="29">
        <f t="shared" si="44"/>
        <v>55.555555555555557</v>
      </c>
      <c r="AI68" s="7">
        <f>Z68*AB68*AF68</f>
        <v>15.974400000000003</v>
      </c>
      <c r="AJ68" s="7">
        <f>Z68*AC68*AF68</f>
        <v>1.0649599999999999</v>
      </c>
      <c r="AK68" s="7">
        <f>Z68*AD68*AF68</f>
        <v>8.1920000000000007E-2</v>
      </c>
      <c r="AL68" s="47">
        <f>Z68*AE68*AF68</f>
        <v>2.0480000000000002E-2</v>
      </c>
    </row>
    <row r="69" spans="1:38" x14ac:dyDescent="0.25">
      <c r="A69" s="25"/>
      <c r="B69" s="8" t="s">
        <v>317</v>
      </c>
      <c r="C69" s="8"/>
      <c r="E69" s="17"/>
      <c r="R69" s="35"/>
      <c r="V69"/>
      <c r="W69"/>
      <c r="Z69" s="43"/>
      <c r="AA69" s="43"/>
      <c r="AB69" s="44" t="e">
        <f t="shared" si="49"/>
        <v>#N/A</v>
      </c>
      <c r="AC69" s="45" t="e">
        <f t="shared" si="50"/>
        <v>#N/A</v>
      </c>
      <c r="AD69" s="45" t="e">
        <f t="shared" si="51"/>
        <v>#N/A</v>
      </c>
      <c r="AE69" s="46" t="e">
        <f t="shared" si="52"/>
        <v>#N/A</v>
      </c>
      <c r="AF69" s="43"/>
      <c r="AH69" s="29"/>
    </row>
    <row r="70" spans="1:38" ht="75" x14ac:dyDescent="0.25">
      <c r="A70" s="25"/>
      <c r="C70" s="7" t="s">
        <v>318</v>
      </c>
      <c r="D70" s="7" t="s">
        <v>429</v>
      </c>
      <c r="E70" s="16" t="s">
        <v>342</v>
      </c>
      <c r="G70">
        <v>8</v>
      </c>
      <c r="H70">
        <v>3</v>
      </c>
      <c r="L70" s="48" t="s">
        <v>536</v>
      </c>
      <c r="M70" s="7">
        <v>8</v>
      </c>
      <c r="N70" s="7">
        <v>2</v>
      </c>
      <c r="O70" s="30">
        <f t="shared" ref="O70:O78" si="53">INDEX($O$3:$O$7,MATCH(N70,$N$3:$N$7))</f>
        <v>0.99840000000000018</v>
      </c>
      <c r="P70" s="30">
        <f t="shared" ref="P70:P78" si="54">INDEX($P$3:$P$7,MATCH(N70,$N$3:$N$7))</f>
        <v>6.6559999999999994E-2</v>
      </c>
      <c r="Q70" s="30">
        <f t="shared" ref="Q70:Q78" si="55">INDEX($Q$3:$Q$7,MATCH(N70,$N$3:$N$7))</f>
        <v>5.1200000000000004E-3</v>
      </c>
      <c r="R70" s="35">
        <f t="shared" ref="R70:R78" si="56">INDEX($R$3:$R$7,MATCH(N70,$N$3:$N$7))</f>
        <v>1.2800000000000001E-3</v>
      </c>
      <c r="S70" s="7">
        <v>3</v>
      </c>
      <c r="T70" s="7">
        <f t="shared" ref="T70:T78" si="57">M70*N70*S70</f>
        <v>48</v>
      </c>
      <c r="U70" s="29">
        <f t="shared" ref="U70:U78" si="58">M70*O70*S70</f>
        <v>23.961600000000004</v>
      </c>
      <c r="V70">
        <f t="shared" ref="V70:V78" si="59">M70*P70*S70</f>
        <v>1.5974399999999997</v>
      </c>
      <c r="W70">
        <f t="shared" ref="W70:W78" si="60">M70*Q70*S70</f>
        <v>0.12288000000000002</v>
      </c>
      <c r="X70" s="33">
        <f t="shared" ref="X70:X78" si="61">M70*R70*S70</f>
        <v>3.0720000000000004E-2</v>
      </c>
      <c r="Y70" s="7" t="s">
        <v>609</v>
      </c>
      <c r="Z70" s="43">
        <v>8</v>
      </c>
      <c r="AA70" s="43">
        <v>2</v>
      </c>
      <c r="AB70" s="44">
        <f t="shared" si="49"/>
        <v>0.99840000000000018</v>
      </c>
      <c r="AC70" s="45">
        <f t="shared" si="50"/>
        <v>6.6559999999999994E-2</v>
      </c>
      <c r="AD70" s="45">
        <f t="shared" si="51"/>
        <v>5.1200000000000004E-3</v>
      </c>
      <c r="AE70" s="46">
        <f t="shared" si="52"/>
        <v>1.2800000000000001E-3</v>
      </c>
      <c r="AF70" s="43">
        <v>2</v>
      </c>
      <c r="AG70" s="7">
        <f t="shared" ref="AG70:AG78" si="62">Z70*AA70*AF70</f>
        <v>32</v>
      </c>
      <c r="AH70" s="29">
        <f t="shared" ref="AH70:AH78" si="63">100-(AG70/T70*100)</f>
        <v>33.333333333333343</v>
      </c>
      <c r="AI70" s="7">
        <f t="shared" ref="AI70:AI76" si="64">Z70*AB70*AF70</f>
        <v>15.974400000000003</v>
      </c>
      <c r="AJ70" s="7">
        <f t="shared" ref="AJ70:AJ76" si="65">Z70*AC70*AF70</f>
        <v>1.0649599999999999</v>
      </c>
      <c r="AK70" s="7">
        <f t="shared" ref="AK70:AK76" si="66">Z70*AD70*AF70</f>
        <v>8.1920000000000007E-2</v>
      </c>
      <c r="AL70" s="47">
        <f t="shared" ref="AL70:AL76" si="67">Z70*AE70*AF70</f>
        <v>2.0480000000000002E-2</v>
      </c>
    </row>
    <row r="71" spans="1:38" ht="75" x14ac:dyDescent="0.25">
      <c r="A71" s="25"/>
      <c r="E71" s="16" t="s">
        <v>343</v>
      </c>
      <c r="G71">
        <v>8</v>
      </c>
      <c r="H71">
        <v>3</v>
      </c>
      <c r="L71" s="48" t="s">
        <v>536</v>
      </c>
      <c r="M71" s="7">
        <v>8</v>
      </c>
      <c r="N71" s="7">
        <v>4</v>
      </c>
      <c r="O71" s="30">
        <f t="shared" si="53"/>
        <v>195</v>
      </c>
      <c r="P71" s="30">
        <f t="shared" si="54"/>
        <v>13</v>
      </c>
      <c r="Q71" s="30">
        <f t="shared" si="55"/>
        <v>1</v>
      </c>
      <c r="R71" s="35">
        <f t="shared" si="56"/>
        <v>0.25</v>
      </c>
      <c r="S71" s="7">
        <v>3</v>
      </c>
      <c r="T71" s="7">
        <f t="shared" si="57"/>
        <v>96</v>
      </c>
      <c r="U71" s="29">
        <f t="shared" si="58"/>
        <v>4680</v>
      </c>
      <c r="V71">
        <f t="shared" si="59"/>
        <v>312</v>
      </c>
      <c r="W71">
        <f t="shared" si="60"/>
        <v>24</v>
      </c>
      <c r="X71" s="33">
        <f t="shared" si="61"/>
        <v>6</v>
      </c>
      <c r="Y71" s="7" t="s">
        <v>608</v>
      </c>
      <c r="Z71" s="43">
        <v>8</v>
      </c>
      <c r="AA71" s="43">
        <v>2</v>
      </c>
      <c r="AB71" s="44">
        <f t="shared" si="49"/>
        <v>0.99840000000000018</v>
      </c>
      <c r="AC71" s="45">
        <f t="shared" si="50"/>
        <v>6.6559999999999994E-2</v>
      </c>
      <c r="AD71" s="45">
        <f t="shared" si="51"/>
        <v>5.1200000000000004E-3</v>
      </c>
      <c r="AE71" s="46">
        <f t="shared" si="52"/>
        <v>1.2800000000000001E-3</v>
      </c>
      <c r="AF71" s="43">
        <v>2</v>
      </c>
      <c r="AG71" s="7">
        <f t="shared" si="62"/>
        <v>32</v>
      </c>
      <c r="AH71" s="29">
        <f t="shared" si="63"/>
        <v>66.666666666666671</v>
      </c>
      <c r="AI71" s="7">
        <f t="shared" si="64"/>
        <v>15.974400000000003</v>
      </c>
      <c r="AJ71" s="7">
        <f t="shared" si="65"/>
        <v>1.0649599999999999</v>
      </c>
      <c r="AK71" s="7">
        <f t="shared" si="66"/>
        <v>8.1920000000000007E-2</v>
      </c>
      <c r="AL71" s="47">
        <f t="shared" si="67"/>
        <v>2.0480000000000002E-2</v>
      </c>
    </row>
    <row r="72" spans="1:38" ht="75" x14ac:dyDescent="0.25">
      <c r="A72" s="25"/>
      <c r="C72" s="7" t="s">
        <v>344</v>
      </c>
      <c r="D72" s="7" t="s">
        <v>430</v>
      </c>
      <c r="E72" s="16" t="s">
        <v>345</v>
      </c>
      <c r="F72">
        <v>13</v>
      </c>
      <c r="G72">
        <v>8</v>
      </c>
      <c r="L72" s="48" t="s">
        <v>536</v>
      </c>
      <c r="M72" s="7">
        <v>7</v>
      </c>
      <c r="N72" s="7">
        <v>3</v>
      </c>
      <c r="O72" s="30">
        <f t="shared" si="53"/>
        <v>14.82</v>
      </c>
      <c r="P72" s="30">
        <f t="shared" si="54"/>
        <v>0.98799999999999999</v>
      </c>
      <c r="Q72" s="30">
        <f t="shared" si="55"/>
        <v>7.5999999999999998E-2</v>
      </c>
      <c r="R72" s="35">
        <f t="shared" si="56"/>
        <v>1.9E-2</v>
      </c>
      <c r="S72" s="7">
        <v>4</v>
      </c>
      <c r="T72" s="7">
        <f t="shared" si="57"/>
        <v>84</v>
      </c>
      <c r="U72" s="29">
        <f t="shared" si="58"/>
        <v>414.96000000000004</v>
      </c>
      <c r="V72">
        <f t="shared" si="59"/>
        <v>27.664000000000001</v>
      </c>
      <c r="W72">
        <f t="shared" si="60"/>
        <v>2.1280000000000001</v>
      </c>
      <c r="X72" s="33">
        <f t="shared" si="61"/>
        <v>0.53200000000000003</v>
      </c>
      <c r="Y72" s="52" t="s">
        <v>638</v>
      </c>
      <c r="Z72" s="43">
        <v>7</v>
      </c>
      <c r="AA72" s="43">
        <v>2</v>
      </c>
      <c r="AB72" s="44">
        <f t="shared" si="49"/>
        <v>0.99840000000000018</v>
      </c>
      <c r="AC72" s="45">
        <f t="shared" si="50"/>
        <v>6.6559999999999994E-2</v>
      </c>
      <c r="AD72" s="45">
        <f t="shared" si="51"/>
        <v>5.1200000000000004E-3</v>
      </c>
      <c r="AE72" s="46">
        <f t="shared" si="52"/>
        <v>1.2800000000000001E-3</v>
      </c>
      <c r="AF72" s="43">
        <v>2</v>
      </c>
      <c r="AG72" s="7">
        <f t="shared" si="62"/>
        <v>28</v>
      </c>
      <c r="AH72" s="29">
        <f t="shared" si="63"/>
        <v>66.666666666666671</v>
      </c>
      <c r="AI72" s="7">
        <f t="shared" si="64"/>
        <v>13.977600000000002</v>
      </c>
      <c r="AJ72" s="7">
        <f t="shared" si="65"/>
        <v>0.93183999999999989</v>
      </c>
      <c r="AK72" s="7">
        <f t="shared" si="66"/>
        <v>7.1680000000000008E-2</v>
      </c>
      <c r="AL72" s="47">
        <f t="shared" si="67"/>
        <v>1.7920000000000002E-2</v>
      </c>
    </row>
    <row r="73" spans="1:38" ht="90" x14ac:dyDescent="0.25">
      <c r="A73" s="25"/>
      <c r="E73" s="16" t="s">
        <v>346</v>
      </c>
      <c r="F73">
        <v>13</v>
      </c>
      <c r="G73">
        <v>8</v>
      </c>
      <c r="J73" s="7">
        <v>6</v>
      </c>
      <c r="L73" s="48" t="s">
        <v>537</v>
      </c>
      <c r="M73" s="7">
        <v>8</v>
      </c>
      <c r="N73" s="7">
        <v>3</v>
      </c>
      <c r="O73" s="30">
        <f t="shared" si="53"/>
        <v>14.82</v>
      </c>
      <c r="P73" s="30">
        <f t="shared" si="54"/>
        <v>0.98799999999999999</v>
      </c>
      <c r="Q73" s="30">
        <f t="shared" si="55"/>
        <v>7.5999999999999998E-2</v>
      </c>
      <c r="R73" s="35">
        <f t="shared" si="56"/>
        <v>1.9E-2</v>
      </c>
      <c r="S73" s="7">
        <v>2</v>
      </c>
      <c r="T73" s="7">
        <f t="shared" si="57"/>
        <v>48</v>
      </c>
      <c r="U73" s="29">
        <f t="shared" si="58"/>
        <v>237.12</v>
      </c>
      <c r="V73">
        <f t="shared" si="59"/>
        <v>15.808</v>
      </c>
      <c r="W73">
        <f t="shared" si="60"/>
        <v>1.216</v>
      </c>
      <c r="X73" s="33">
        <f t="shared" si="61"/>
        <v>0.30399999999999999</v>
      </c>
      <c r="Y73" s="52"/>
      <c r="Z73" s="43">
        <v>8</v>
      </c>
      <c r="AA73" s="43">
        <v>2</v>
      </c>
      <c r="AB73" s="44">
        <f t="shared" si="49"/>
        <v>0.99840000000000018</v>
      </c>
      <c r="AC73" s="45">
        <f t="shared" si="50"/>
        <v>6.6559999999999994E-2</v>
      </c>
      <c r="AD73" s="45">
        <f t="shared" si="51"/>
        <v>5.1200000000000004E-3</v>
      </c>
      <c r="AE73" s="46">
        <f t="shared" si="52"/>
        <v>1.2800000000000001E-3</v>
      </c>
      <c r="AF73" s="43">
        <v>2</v>
      </c>
      <c r="AG73" s="7">
        <f t="shared" si="62"/>
        <v>32</v>
      </c>
      <c r="AH73" s="29">
        <f t="shared" si="63"/>
        <v>33.333333333333343</v>
      </c>
      <c r="AI73" s="7">
        <f t="shared" si="64"/>
        <v>15.974400000000003</v>
      </c>
      <c r="AJ73" s="7">
        <f t="shared" si="65"/>
        <v>1.0649599999999999</v>
      </c>
      <c r="AK73" s="7">
        <f t="shared" si="66"/>
        <v>8.1920000000000007E-2</v>
      </c>
      <c r="AL73" s="47">
        <f t="shared" si="67"/>
        <v>2.0480000000000002E-2</v>
      </c>
    </row>
    <row r="74" spans="1:38" ht="30.75" customHeight="1" x14ac:dyDescent="0.25">
      <c r="A74" s="25"/>
      <c r="C74" s="7" t="s">
        <v>349</v>
      </c>
      <c r="D74" s="7" t="s">
        <v>431</v>
      </c>
      <c r="E74" s="16" t="s">
        <v>347</v>
      </c>
      <c r="G74">
        <v>8</v>
      </c>
      <c r="L74" s="48" t="s">
        <v>540</v>
      </c>
      <c r="M74" s="7">
        <v>7</v>
      </c>
      <c r="N74" s="7">
        <v>3</v>
      </c>
      <c r="O74" s="30">
        <f t="shared" si="53"/>
        <v>14.82</v>
      </c>
      <c r="P74" s="30">
        <f t="shared" si="54"/>
        <v>0.98799999999999999</v>
      </c>
      <c r="Q74" s="30">
        <f t="shared" si="55"/>
        <v>7.5999999999999998E-2</v>
      </c>
      <c r="R74" s="35">
        <f t="shared" si="56"/>
        <v>1.9E-2</v>
      </c>
      <c r="S74" s="7">
        <v>3</v>
      </c>
      <c r="T74" s="7">
        <f t="shared" si="57"/>
        <v>63</v>
      </c>
      <c r="U74" s="29">
        <f t="shared" si="58"/>
        <v>311.22000000000003</v>
      </c>
      <c r="V74">
        <f t="shared" si="59"/>
        <v>20.748000000000001</v>
      </c>
      <c r="W74">
        <f t="shared" si="60"/>
        <v>1.5960000000000001</v>
      </c>
      <c r="X74" s="33">
        <f t="shared" si="61"/>
        <v>0.39900000000000002</v>
      </c>
      <c r="Y74" s="52"/>
      <c r="Z74" s="43">
        <v>7</v>
      </c>
      <c r="AA74" s="43">
        <v>2</v>
      </c>
      <c r="AB74" s="44">
        <f t="shared" si="49"/>
        <v>0.99840000000000018</v>
      </c>
      <c r="AC74" s="45">
        <f t="shared" si="50"/>
        <v>6.6559999999999994E-2</v>
      </c>
      <c r="AD74" s="45">
        <f t="shared" si="51"/>
        <v>5.1200000000000004E-3</v>
      </c>
      <c r="AE74" s="46">
        <f t="shared" si="52"/>
        <v>1.2800000000000001E-3</v>
      </c>
      <c r="AF74" s="43">
        <v>2</v>
      </c>
      <c r="AG74" s="7">
        <f t="shared" si="62"/>
        <v>28</v>
      </c>
      <c r="AH74" s="29">
        <f t="shared" si="63"/>
        <v>55.555555555555557</v>
      </c>
      <c r="AI74" s="7">
        <f t="shared" si="64"/>
        <v>13.977600000000002</v>
      </c>
      <c r="AJ74" s="7">
        <f t="shared" si="65"/>
        <v>0.93183999999999989</v>
      </c>
      <c r="AK74" s="7">
        <f t="shared" si="66"/>
        <v>7.1680000000000008E-2</v>
      </c>
      <c r="AL74" s="47">
        <f t="shared" si="67"/>
        <v>1.7920000000000002E-2</v>
      </c>
    </row>
    <row r="75" spans="1:38" ht="45" x14ac:dyDescent="0.25">
      <c r="A75" s="25"/>
      <c r="E75" s="16" t="s">
        <v>348</v>
      </c>
      <c r="G75">
        <v>8</v>
      </c>
      <c r="L75" s="48" t="s">
        <v>540</v>
      </c>
      <c r="M75" s="7">
        <v>7</v>
      </c>
      <c r="N75" s="7">
        <v>1</v>
      </c>
      <c r="O75" s="30">
        <f t="shared" si="53"/>
        <v>4.9919999999999999E-2</v>
      </c>
      <c r="P75" s="30">
        <f t="shared" si="54"/>
        <v>3.3279999999999998E-3</v>
      </c>
      <c r="Q75" s="30">
        <f t="shared" si="55"/>
        <v>2.5599999999999999E-4</v>
      </c>
      <c r="R75" s="35">
        <f t="shared" si="56"/>
        <v>6.3999999999999997E-5</v>
      </c>
      <c r="S75" s="7">
        <v>2</v>
      </c>
      <c r="T75" s="7">
        <f t="shared" si="57"/>
        <v>14</v>
      </c>
      <c r="U75" s="29">
        <f t="shared" si="58"/>
        <v>0.69887999999999995</v>
      </c>
      <c r="V75">
        <f t="shared" si="59"/>
        <v>4.6591999999999995E-2</v>
      </c>
      <c r="W75">
        <f t="shared" si="60"/>
        <v>3.5839999999999999E-3</v>
      </c>
      <c r="X75" s="33">
        <f t="shared" si="61"/>
        <v>8.9599999999999999E-4</v>
      </c>
      <c r="Y75" s="52"/>
      <c r="Z75" s="43">
        <v>7</v>
      </c>
      <c r="AA75" s="43">
        <v>1</v>
      </c>
      <c r="AB75" s="44">
        <f t="shared" si="49"/>
        <v>4.9919999999999999E-2</v>
      </c>
      <c r="AC75" s="45">
        <f t="shared" si="50"/>
        <v>3.3279999999999998E-3</v>
      </c>
      <c r="AD75" s="45">
        <f t="shared" si="51"/>
        <v>2.5599999999999999E-4</v>
      </c>
      <c r="AE75" s="46">
        <f t="shared" si="52"/>
        <v>6.3999999999999997E-5</v>
      </c>
      <c r="AF75" s="43">
        <v>1</v>
      </c>
      <c r="AG75" s="7">
        <f t="shared" si="62"/>
        <v>7</v>
      </c>
      <c r="AH75" s="29">
        <f t="shared" si="63"/>
        <v>50</v>
      </c>
      <c r="AI75" s="7">
        <f t="shared" si="64"/>
        <v>0.34943999999999997</v>
      </c>
      <c r="AJ75" s="7">
        <f t="shared" si="65"/>
        <v>2.3295999999999997E-2</v>
      </c>
      <c r="AK75" s="7">
        <f t="shared" si="66"/>
        <v>1.792E-3</v>
      </c>
      <c r="AL75" s="47">
        <f t="shared" si="67"/>
        <v>4.4799999999999999E-4</v>
      </c>
    </row>
    <row r="76" spans="1:38" ht="45" x14ac:dyDescent="0.25">
      <c r="A76" s="25"/>
      <c r="E76" s="16" t="s">
        <v>407</v>
      </c>
      <c r="G76">
        <v>8</v>
      </c>
      <c r="H76">
        <v>3</v>
      </c>
      <c r="L76" s="48" t="s">
        <v>539</v>
      </c>
      <c r="M76" s="7">
        <v>7</v>
      </c>
      <c r="N76" s="7">
        <v>2</v>
      </c>
      <c r="O76" s="30">
        <f t="shared" si="53"/>
        <v>0.99840000000000018</v>
      </c>
      <c r="P76" s="30">
        <f t="shared" si="54"/>
        <v>6.6559999999999994E-2</v>
      </c>
      <c r="Q76" s="30">
        <f t="shared" si="55"/>
        <v>5.1200000000000004E-3</v>
      </c>
      <c r="R76" s="35">
        <f t="shared" si="56"/>
        <v>1.2800000000000001E-3</v>
      </c>
      <c r="S76" s="7">
        <v>2</v>
      </c>
      <c r="T76" s="7">
        <f t="shared" si="57"/>
        <v>28</v>
      </c>
      <c r="U76" s="29">
        <f t="shared" si="58"/>
        <v>13.977600000000002</v>
      </c>
      <c r="V76">
        <f t="shared" si="59"/>
        <v>0.93183999999999989</v>
      </c>
      <c r="W76">
        <f t="shared" si="60"/>
        <v>7.1680000000000008E-2</v>
      </c>
      <c r="X76" s="33">
        <f t="shared" si="61"/>
        <v>1.7920000000000002E-2</v>
      </c>
      <c r="Y76" s="7" t="s">
        <v>639</v>
      </c>
      <c r="Z76" s="43">
        <v>7</v>
      </c>
      <c r="AA76" s="43">
        <v>1</v>
      </c>
      <c r="AB76" s="44">
        <f t="shared" si="49"/>
        <v>4.9919999999999999E-2</v>
      </c>
      <c r="AC76" s="45">
        <f t="shared" si="50"/>
        <v>3.3279999999999998E-3</v>
      </c>
      <c r="AD76" s="45">
        <f t="shared" si="51"/>
        <v>2.5599999999999999E-4</v>
      </c>
      <c r="AE76" s="46">
        <f t="shared" si="52"/>
        <v>6.3999999999999997E-5</v>
      </c>
      <c r="AF76" s="43">
        <v>1</v>
      </c>
      <c r="AG76" s="7">
        <f t="shared" si="62"/>
        <v>7</v>
      </c>
      <c r="AH76" s="29">
        <f t="shared" si="63"/>
        <v>75</v>
      </c>
      <c r="AI76" s="7">
        <f t="shared" si="64"/>
        <v>0.34943999999999997</v>
      </c>
      <c r="AJ76" s="7">
        <f t="shared" si="65"/>
        <v>2.3295999999999997E-2</v>
      </c>
      <c r="AK76" s="7">
        <f t="shared" si="66"/>
        <v>1.792E-3</v>
      </c>
      <c r="AL76" s="47">
        <f t="shared" si="67"/>
        <v>4.4799999999999999E-4</v>
      </c>
    </row>
    <row r="77" spans="1:38" ht="27" customHeight="1" x14ac:dyDescent="0.25">
      <c r="A77" s="25"/>
      <c r="C77" s="7" t="s">
        <v>350</v>
      </c>
      <c r="D77" s="7" t="s">
        <v>432</v>
      </c>
      <c r="E77" s="16" t="s">
        <v>352</v>
      </c>
      <c r="G77">
        <v>8</v>
      </c>
      <c r="L77" s="48" t="s">
        <v>538</v>
      </c>
      <c r="M77" s="7">
        <v>7</v>
      </c>
      <c r="N77" s="7">
        <v>2</v>
      </c>
      <c r="O77" s="30">
        <f t="shared" si="53"/>
        <v>0.99840000000000018</v>
      </c>
      <c r="P77" s="30">
        <f t="shared" si="54"/>
        <v>6.6559999999999994E-2</v>
      </c>
      <c r="Q77" s="30">
        <f t="shared" si="55"/>
        <v>5.1200000000000004E-3</v>
      </c>
      <c r="R77" s="35">
        <f t="shared" si="56"/>
        <v>1.2800000000000001E-3</v>
      </c>
      <c r="S77" s="7">
        <v>3</v>
      </c>
      <c r="T77" s="7">
        <f t="shared" si="57"/>
        <v>42</v>
      </c>
      <c r="U77" s="29">
        <f t="shared" si="58"/>
        <v>20.966400000000004</v>
      </c>
      <c r="V77">
        <f t="shared" si="59"/>
        <v>1.3977599999999999</v>
      </c>
      <c r="W77">
        <f t="shared" si="60"/>
        <v>0.10752</v>
      </c>
      <c r="X77" s="33">
        <f t="shared" si="61"/>
        <v>2.6880000000000001E-2</v>
      </c>
      <c r="Y77" s="52" t="s">
        <v>606</v>
      </c>
      <c r="Z77" s="43">
        <v>7</v>
      </c>
      <c r="AA77" s="43">
        <v>0</v>
      </c>
      <c r="AB77" s="44" t="e">
        <f t="shared" si="49"/>
        <v>#N/A</v>
      </c>
      <c r="AC77" s="45" t="e">
        <f t="shared" si="50"/>
        <v>#N/A</v>
      </c>
      <c r="AD77" s="45" t="e">
        <f t="shared" si="51"/>
        <v>#N/A</v>
      </c>
      <c r="AE77" s="46" t="e">
        <f t="shared" si="52"/>
        <v>#N/A</v>
      </c>
      <c r="AF77" s="43">
        <v>3</v>
      </c>
      <c r="AG77" s="7">
        <f t="shared" si="62"/>
        <v>0</v>
      </c>
      <c r="AH77" s="29">
        <f t="shared" si="63"/>
        <v>100</v>
      </c>
    </row>
    <row r="78" spans="1:38" ht="29.25" customHeight="1" x14ac:dyDescent="0.25">
      <c r="A78" s="25"/>
      <c r="C78" s="7" t="s">
        <v>351</v>
      </c>
      <c r="D78" s="7" t="s">
        <v>427</v>
      </c>
      <c r="E78" s="16" t="s">
        <v>353</v>
      </c>
      <c r="F78">
        <v>13</v>
      </c>
      <c r="G78">
        <v>8</v>
      </c>
      <c r="L78" s="48" t="s">
        <v>541</v>
      </c>
      <c r="M78" s="7">
        <v>8</v>
      </c>
      <c r="N78" s="7">
        <v>2</v>
      </c>
      <c r="O78" s="30">
        <f t="shared" si="53"/>
        <v>0.99840000000000018</v>
      </c>
      <c r="P78" s="30">
        <f t="shared" si="54"/>
        <v>6.6559999999999994E-2</v>
      </c>
      <c r="Q78" s="30">
        <f t="shared" si="55"/>
        <v>5.1200000000000004E-3</v>
      </c>
      <c r="R78" s="35">
        <f t="shared" si="56"/>
        <v>1.2800000000000001E-3</v>
      </c>
      <c r="S78" s="7">
        <v>2</v>
      </c>
      <c r="T78" s="7">
        <f t="shared" si="57"/>
        <v>32</v>
      </c>
      <c r="U78" s="29">
        <f t="shared" si="58"/>
        <v>15.974400000000003</v>
      </c>
      <c r="V78">
        <f t="shared" si="59"/>
        <v>1.0649599999999999</v>
      </c>
      <c r="W78">
        <f t="shared" si="60"/>
        <v>8.1920000000000007E-2</v>
      </c>
      <c r="X78" s="33">
        <f t="shared" si="61"/>
        <v>2.0480000000000002E-2</v>
      </c>
      <c r="Y78" s="52"/>
      <c r="Z78" s="43">
        <v>8</v>
      </c>
      <c r="AA78" s="43">
        <v>0</v>
      </c>
      <c r="AB78" s="44" t="e">
        <f t="shared" si="49"/>
        <v>#N/A</v>
      </c>
      <c r="AC78" s="45" t="e">
        <f t="shared" si="50"/>
        <v>#N/A</v>
      </c>
      <c r="AD78" s="45" t="e">
        <f t="shared" si="51"/>
        <v>#N/A</v>
      </c>
      <c r="AE78" s="46" t="e">
        <f t="shared" si="52"/>
        <v>#N/A</v>
      </c>
      <c r="AF78" s="43">
        <v>2</v>
      </c>
      <c r="AG78" s="7">
        <f t="shared" si="62"/>
        <v>0</v>
      </c>
      <c r="AH78" s="29">
        <f t="shared" si="63"/>
        <v>100</v>
      </c>
    </row>
    <row r="79" spans="1:38" ht="36" customHeight="1" x14ac:dyDescent="0.25">
      <c r="A79" s="3" t="s">
        <v>355</v>
      </c>
      <c r="B79" s="2"/>
      <c r="C79" s="2"/>
      <c r="E79" s="18"/>
      <c r="R79" s="35"/>
      <c r="V79"/>
      <c r="W79"/>
      <c r="Z79" s="43"/>
      <c r="AA79" s="43"/>
      <c r="AB79" s="44" t="e">
        <f t="shared" si="49"/>
        <v>#N/A</v>
      </c>
      <c r="AC79" s="45" t="e">
        <f t="shared" si="50"/>
        <v>#N/A</v>
      </c>
      <c r="AD79" s="45" t="e">
        <f t="shared" si="51"/>
        <v>#N/A</v>
      </c>
      <c r="AE79" s="46" t="e">
        <f t="shared" si="52"/>
        <v>#N/A</v>
      </c>
      <c r="AF79" s="43"/>
      <c r="AH79" s="29"/>
    </row>
    <row r="80" spans="1:38" ht="15" customHeight="1" x14ac:dyDescent="0.25">
      <c r="A80" s="2"/>
      <c r="B80" s="8" t="s">
        <v>321</v>
      </c>
      <c r="C80" s="8"/>
      <c r="E80" s="17"/>
      <c r="R80" s="35"/>
      <c r="V80"/>
      <c r="W80"/>
      <c r="Z80" s="43"/>
      <c r="AA80" s="43"/>
      <c r="AB80" s="44" t="e">
        <f t="shared" si="49"/>
        <v>#N/A</v>
      </c>
      <c r="AC80" s="45" t="e">
        <f t="shared" si="50"/>
        <v>#N/A</v>
      </c>
      <c r="AD80" s="45" t="e">
        <f t="shared" si="51"/>
        <v>#N/A</v>
      </c>
      <c r="AE80" s="46" t="e">
        <f t="shared" si="52"/>
        <v>#N/A</v>
      </c>
      <c r="AF80" s="43"/>
      <c r="AH80" s="29"/>
    </row>
    <row r="81" spans="1:38" ht="75" x14ac:dyDescent="0.25">
      <c r="A81" s="2"/>
      <c r="C81" s="7" t="s">
        <v>319</v>
      </c>
      <c r="D81" s="7" t="s">
        <v>433</v>
      </c>
      <c r="E81" s="16" t="s">
        <v>356</v>
      </c>
      <c r="G81">
        <v>8</v>
      </c>
      <c r="L81" s="48" t="s">
        <v>542</v>
      </c>
      <c r="M81" s="7">
        <v>7</v>
      </c>
      <c r="N81" s="7">
        <v>2</v>
      </c>
      <c r="O81" s="30">
        <f>INDEX($O$3:$O$7,MATCH(N81,$N$3:$N$7))</f>
        <v>0.99840000000000018</v>
      </c>
      <c r="P81" s="30">
        <f>INDEX($P$3:$P$7,MATCH(N81,$N$3:$N$7))</f>
        <v>6.6559999999999994E-2</v>
      </c>
      <c r="Q81" s="30">
        <f>INDEX($Q$3:$Q$7,MATCH(N81,$N$3:$N$7))</f>
        <v>5.1200000000000004E-3</v>
      </c>
      <c r="R81" s="35">
        <f>INDEX($R$3:$R$7,MATCH(N81,$N$3:$N$7))</f>
        <v>1.2800000000000001E-3</v>
      </c>
      <c r="S81" s="7">
        <v>2</v>
      </c>
      <c r="T81" s="7">
        <f>M81*N81*S81</f>
        <v>28</v>
      </c>
      <c r="U81" s="29">
        <f>M81*O81*S81</f>
        <v>13.977600000000002</v>
      </c>
      <c r="V81">
        <f>M81*P81*S81</f>
        <v>0.93183999999999989</v>
      </c>
      <c r="W81">
        <f>M81*Q81*S81</f>
        <v>7.1680000000000008E-2</v>
      </c>
      <c r="X81" s="33">
        <f>M81*R81*S81</f>
        <v>1.7920000000000002E-2</v>
      </c>
      <c r="Y81" s="53" t="s">
        <v>640</v>
      </c>
      <c r="Z81" s="43">
        <v>7</v>
      </c>
      <c r="AA81" s="43">
        <v>1</v>
      </c>
      <c r="AB81" s="44">
        <f t="shared" si="49"/>
        <v>4.9919999999999999E-2</v>
      </c>
      <c r="AC81" s="45">
        <f t="shared" si="50"/>
        <v>3.3279999999999998E-3</v>
      </c>
      <c r="AD81" s="45">
        <f t="shared" si="51"/>
        <v>2.5599999999999999E-4</v>
      </c>
      <c r="AE81" s="46">
        <f t="shared" si="52"/>
        <v>6.3999999999999997E-5</v>
      </c>
      <c r="AF81" s="43">
        <v>1</v>
      </c>
      <c r="AG81" s="7">
        <f>Z81*AA81*AF81</f>
        <v>7</v>
      </c>
      <c r="AH81" s="29">
        <f>100-(AG81/T81*100)</f>
        <v>75</v>
      </c>
      <c r="AI81" s="7">
        <f>Z81*AB81*AF81</f>
        <v>0.34943999999999997</v>
      </c>
      <c r="AJ81" s="7">
        <f>Z81*AC81*AF81</f>
        <v>2.3295999999999997E-2</v>
      </c>
      <c r="AK81" s="7">
        <f>Z81*AD81*AF81</f>
        <v>1.792E-3</v>
      </c>
      <c r="AL81" s="47">
        <f>Z81*AE81*AF81</f>
        <v>4.4799999999999999E-4</v>
      </c>
    </row>
    <row r="82" spans="1:38" ht="60" x14ac:dyDescent="0.25">
      <c r="A82" s="2"/>
      <c r="C82" s="7" t="s">
        <v>320</v>
      </c>
      <c r="D82" s="7" t="s">
        <v>434</v>
      </c>
      <c r="E82" s="16" t="s">
        <v>357</v>
      </c>
      <c r="G82">
        <v>10</v>
      </c>
      <c r="H82">
        <v>4</v>
      </c>
      <c r="L82" s="48" t="s">
        <v>542</v>
      </c>
      <c r="M82" s="7">
        <v>8</v>
      </c>
      <c r="N82" s="7">
        <v>1</v>
      </c>
      <c r="O82" s="30">
        <f>INDEX($O$3:$O$7,MATCH(N82,$N$3:$N$7))</f>
        <v>4.9919999999999999E-2</v>
      </c>
      <c r="P82" s="30">
        <f>INDEX($P$3:$P$7,MATCH(N82,$N$3:$N$7))</f>
        <v>3.3279999999999998E-3</v>
      </c>
      <c r="Q82" s="30">
        <f>INDEX($Q$3:$Q$7,MATCH(N82,$N$3:$N$7))</f>
        <v>2.5599999999999999E-4</v>
      </c>
      <c r="R82" s="35">
        <f>INDEX($R$3:$R$7,MATCH(N82,$N$3:$N$7))</f>
        <v>6.3999999999999997E-5</v>
      </c>
      <c r="S82" s="7">
        <v>3</v>
      </c>
      <c r="T82" s="7">
        <f>M82*N82*S82</f>
        <v>24</v>
      </c>
      <c r="U82" s="29">
        <f>M82*O82*S82</f>
        <v>1.19808</v>
      </c>
      <c r="V82">
        <f>M82*P82*S82</f>
        <v>7.9871999999999999E-2</v>
      </c>
      <c r="W82">
        <f>M82*Q82*S82</f>
        <v>6.1440000000000002E-3</v>
      </c>
      <c r="X82" s="33">
        <f>M82*R82*S82</f>
        <v>1.536E-3</v>
      </c>
      <c r="Y82" s="53"/>
      <c r="Z82" s="43">
        <v>8</v>
      </c>
      <c r="AA82" s="43">
        <v>1</v>
      </c>
      <c r="AB82" s="44">
        <f t="shared" si="49"/>
        <v>4.9919999999999999E-2</v>
      </c>
      <c r="AC82" s="45">
        <f t="shared" si="50"/>
        <v>3.3279999999999998E-3</v>
      </c>
      <c r="AD82" s="45">
        <f t="shared" si="51"/>
        <v>2.5599999999999999E-4</v>
      </c>
      <c r="AE82" s="46">
        <f t="shared" si="52"/>
        <v>6.3999999999999997E-5</v>
      </c>
      <c r="AF82" s="43">
        <v>2</v>
      </c>
      <c r="AG82" s="7">
        <f>Z82*AA82*AF82</f>
        <v>16</v>
      </c>
      <c r="AH82" s="29">
        <f>100-(AG82/T82*100)</f>
        <v>33.333333333333343</v>
      </c>
      <c r="AI82" s="7">
        <f>Z82*AB82*AF82</f>
        <v>0.79871999999999999</v>
      </c>
      <c r="AJ82" s="7">
        <f>Z82*AC82*AF82</f>
        <v>5.3247999999999997E-2</v>
      </c>
      <c r="AK82" s="7">
        <f>Z82*AD82*AF82</f>
        <v>4.0959999999999998E-3</v>
      </c>
      <c r="AL82" s="47">
        <f>Z82*AE82*AF82</f>
        <v>1.024E-3</v>
      </c>
    </row>
    <row r="83" spans="1:38" ht="45" x14ac:dyDescent="0.25">
      <c r="A83" s="2"/>
      <c r="E83" s="16" t="s">
        <v>358</v>
      </c>
      <c r="G83">
        <v>10</v>
      </c>
      <c r="H83">
        <v>4</v>
      </c>
      <c r="L83" s="48" t="s">
        <v>542</v>
      </c>
      <c r="M83" s="7">
        <v>8</v>
      </c>
      <c r="N83" s="7">
        <v>2</v>
      </c>
      <c r="O83" s="30">
        <f>INDEX($O$3:$O$7,MATCH(N83,$N$3:$N$7))</f>
        <v>0.99840000000000018</v>
      </c>
      <c r="P83" s="30">
        <f>INDEX($P$3:$P$7,MATCH(N83,$N$3:$N$7))</f>
        <v>6.6559999999999994E-2</v>
      </c>
      <c r="Q83" s="30">
        <f>INDEX($Q$3:$Q$7,MATCH(N83,$N$3:$N$7))</f>
        <v>5.1200000000000004E-3</v>
      </c>
      <c r="R83" s="35">
        <f>INDEX($R$3:$R$7,MATCH(N83,$N$3:$N$7))</f>
        <v>1.2800000000000001E-3</v>
      </c>
      <c r="S83" s="7">
        <v>3</v>
      </c>
      <c r="T83" s="7">
        <f>M83*N83*S83</f>
        <v>48</v>
      </c>
      <c r="U83" s="29">
        <f>M83*O83*S83</f>
        <v>23.961600000000004</v>
      </c>
      <c r="V83">
        <f>M83*P83*S83</f>
        <v>1.5974399999999997</v>
      </c>
      <c r="W83">
        <f>M83*Q83*S83</f>
        <v>0.12288000000000002</v>
      </c>
      <c r="X83" s="33">
        <f>M83*R83*S83</f>
        <v>3.0720000000000004E-2</v>
      </c>
      <c r="Y83" s="53"/>
      <c r="Z83" s="43">
        <v>8</v>
      </c>
      <c r="AA83" s="43">
        <v>1</v>
      </c>
      <c r="AB83" s="44">
        <f t="shared" si="49"/>
        <v>4.9919999999999999E-2</v>
      </c>
      <c r="AC83" s="45">
        <f t="shared" si="50"/>
        <v>3.3279999999999998E-3</v>
      </c>
      <c r="AD83" s="45">
        <f t="shared" si="51"/>
        <v>2.5599999999999999E-4</v>
      </c>
      <c r="AE83" s="46">
        <f t="shared" si="52"/>
        <v>6.3999999999999997E-5</v>
      </c>
      <c r="AF83" s="43">
        <v>2</v>
      </c>
      <c r="AG83" s="7">
        <f>Z83*AA83*AF83</f>
        <v>16</v>
      </c>
      <c r="AH83" s="29">
        <f>100-(AG83/T83*100)</f>
        <v>66.666666666666671</v>
      </c>
      <c r="AI83" s="7">
        <f>Z83*AB83*AF83</f>
        <v>0.79871999999999999</v>
      </c>
      <c r="AJ83" s="7">
        <f>Z83*AC83*AF83</f>
        <v>5.3247999999999997E-2</v>
      </c>
      <c r="AK83" s="7">
        <f>Z83*AD83*AF83</f>
        <v>4.0959999999999998E-3</v>
      </c>
      <c r="AL83" s="47">
        <f>Z83*AE83*AF83</f>
        <v>1.024E-3</v>
      </c>
    </row>
    <row r="84" spans="1:38" ht="60" x14ac:dyDescent="0.25">
      <c r="A84" s="2"/>
      <c r="E84" s="16" t="s">
        <v>641</v>
      </c>
      <c r="G84">
        <v>10</v>
      </c>
      <c r="J84" s="7">
        <v>6</v>
      </c>
      <c r="L84" s="48" t="s">
        <v>543</v>
      </c>
      <c r="M84" s="7">
        <v>8</v>
      </c>
      <c r="N84" s="7">
        <v>2</v>
      </c>
      <c r="O84" s="30">
        <f>INDEX($O$3:$O$7,MATCH(N84,$N$3:$N$7))</f>
        <v>0.99840000000000018</v>
      </c>
      <c r="P84" s="30">
        <f>INDEX($P$3:$P$7,MATCH(N84,$N$3:$N$7))</f>
        <v>6.6559999999999994E-2</v>
      </c>
      <c r="Q84" s="30">
        <f>INDEX($Q$3:$Q$7,MATCH(N84,$N$3:$N$7))</f>
        <v>5.1200000000000004E-3</v>
      </c>
      <c r="R84" s="35">
        <f>INDEX($R$3:$R$7,MATCH(N84,$N$3:$N$7))</f>
        <v>1.2800000000000001E-3</v>
      </c>
      <c r="S84" s="7">
        <v>3</v>
      </c>
      <c r="T84" s="7">
        <f>M84*N84*S84</f>
        <v>48</v>
      </c>
      <c r="U84" s="29">
        <f>M84*O84*S84</f>
        <v>23.961600000000004</v>
      </c>
      <c r="V84">
        <f>M84*P84*S84</f>
        <v>1.5974399999999997</v>
      </c>
      <c r="W84">
        <f>M84*Q84*S84</f>
        <v>0.12288000000000002</v>
      </c>
      <c r="X84" s="33">
        <f>M84*R84*S84</f>
        <v>3.0720000000000004E-2</v>
      </c>
      <c r="Y84" s="53"/>
      <c r="Z84" s="43">
        <v>8</v>
      </c>
      <c r="AA84" s="43">
        <v>2</v>
      </c>
      <c r="AB84" s="44">
        <f t="shared" si="49"/>
        <v>0.99840000000000018</v>
      </c>
      <c r="AC84" s="45">
        <f t="shared" si="50"/>
        <v>6.6559999999999994E-2</v>
      </c>
      <c r="AD84" s="45">
        <f t="shared" si="51"/>
        <v>5.1200000000000004E-3</v>
      </c>
      <c r="AE84" s="46">
        <f t="shared" si="52"/>
        <v>1.2800000000000001E-3</v>
      </c>
      <c r="AF84" s="43">
        <v>2</v>
      </c>
      <c r="AG84" s="7">
        <f>Z84*AA84*AF84</f>
        <v>32</v>
      </c>
      <c r="AH84" s="29">
        <f>100-(AG84/T84*100)</f>
        <v>33.333333333333343</v>
      </c>
      <c r="AI84" s="7">
        <f>Z84*AB84*AF84</f>
        <v>15.974400000000003</v>
      </c>
      <c r="AJ84" s="7">
        <f>Z84*AC84*AF84</f>
        <v>1.0649599999999999</v>
      </c>
      <c r="AK84" s="7">
        <f>Z84*AD84*AF84</f>
        <v>8.1920000000000007E-2</v>
      </c>
      <c r="AL84" s="47">
        <f>Z84*AE84*AF84</f>
        <v>2.0480000000000002E-2</v>
      </c>
    </row>
    <row r="85" spans="1:38" x14ac:dyDescent="0.25">
      <c r="A85" s="2"/>
      <c r="B85" s="8" t="s">
        <v>329</v>
      </c>
      <c r="C85" s="8"/>
      <c r="D85" s="8"/>
      <c r="E85" s="17"/>
      <c r="R85" s="35"/>
      <c r="V85"/>
      <c r="W85"/>
      <c r="Z85" s="43"/>
      <c r="AA85" s="43"/>
      <c r="AB85" s="44" t="e">
        <f t="shared" si="49"/>
        <v>#N/A</v>
      </c>
      <c r="AC85" s="45" t="e">
        <f t="shared" si="50"/>
        <v>#N/A</v>
      </c>
      <c r="AD85" s="45" t="e">
        <f t="shared" si="51"/>
        <v>#N/A</v>
      </c>
      <c r="AE85" s="46" t="e">
        <f t="shared" si="52"/>
        <v>#N/A</v>
      </c>
      <c r="AF85" s="43"/>
      <c r="AH85" s="29"/>
    </row>
    <row r="86" spans="1:38" ht="75" x14ac:dyDescent="0.25">
      <c r="A86" s="2"/>
      <c r="C86" s="7" t="s">
        <v>322</v>
      </c>
      <c r="D86" s="7" t="s">
        <v>435</v>
      </c>
      <c r="E86" s="16" t="s">
        <v>359</v>
      </c>
      <c r="G86">
        <v>10</v>
      </c>
      <c r="H86">
        <v>4</v>
      </c>
      <c r="J86" s="7">
        <v>6</v>
      </c>
      <c r="L86" s="48" t="s">
        <v>544</v>
      </c>
      <c r="M86" s="7">
        <v>8</v>
      </c>
      <c r="N86" s="7">
        <v>2</v>
      </c>
      <c r="O86" s="30">
        <f t="shared" ref="O86:O130" si="68">INDEX($O$3:$O$7,MATCH(N86,$N$3:$N$7))</f>
        <v>0.99840000000000018</v>
      </c>
      <c r="P86" s="30">
        <f t="shared" ref="P86:P130" si="69">INDEX($P$3:$P$7,MATCH(N86,$N$3:$N$7))</f>
        <v>6.6559999999999994E-2</v>
      </c>
      <c r="Q86" s="30">
        <f t="shared" ref="Q86:Q130" si="70">INDEX($Q$3:$Q$7,MATCH(N86,$N$3:$N$7))</f>
        <v>5.1200000000000004E-3</v>
      </c>
      <c r="R86" s="35">
        <f t="shared" ref="R86:R130" si="71">INDEX($R$3:$R$7,MATCH(N86,$N$3:$N$7))</f>
        <v>1.2800000000000001E-3</v>
      </c>
      <c r="S86" s="7">
        <v>4</v>
      </c>
      <c r="T86" s="7">
        <f t="shared" ref="T86:T130" si="72">M86*N86*S86</f>
        <v>64</v>
      </c>
      <c r="U86" s="29">
        <f t="shared" ref="U86:U130" si="73">M86*O86*S86</f>
        <v>31.948800000000006</v>
      </c>
      <c r="V86">
        <f t="shared" ref="V86:V130" si="74">M86*P86*S86</f>
        <v>2.1299199999999998</v>
      </c>
      <c r="W86">
        <f t="shared" ref="W86:W130" si="75">M86*Q86*S86</f>
        <v>0.16384000000000001</v>
      </c>
      <c r="X86" s="33">
        <f t="shared" ref="X86:X130" si="76">M86*R86*S86</f>
        <v>4.0960000000000003E-2</v>
      </c>
      <c r="Y86" s="53" t="s">
        <v>642</v>
      </c>
      <c r="Z86" s="43">
        <v>8</v>
      </c>
      <c r="AA86" s="43">
        <v>1</v>
      </c>
      <c r="AB86" s="44">
        <f t="shared" si="49"/>
        <v>4.9919999999999999E-2</v>
      </c>
      <c r="AC86" s="45">
        <f t="shared" si="50"/>
        <v>3.3279999999999998E-3</v>
      </c>
      <c r="AD86" s="45">
        <f t="shared" si="51"/>
        <v>2.5599999999999999E-4</v>
      </c>
      <c r="AE86" s="46">
        <f t="shared" si="52"/>
        <v>6.3999999999999997E-5</v>
      </c>
      <c r="AF86" s="43">
        <v>2</v>
      </c>
      <c r="AG86" s="7">
        <f t="shared" ref="AG86:AG130" si="77">Z86*AA86*AF86</f>
        <v>16</v>
      </c>
      <c r="AH86" s="29">
        <f t="shared" ref="AH86:AH131" si="78">100-(AG86/T86*100)</f>
        <v>75</v>
      </c>
      <c r="AI86" s="7">
        <f>Z86*AB86*AF86</f>
        <v>0.79871999999999999</v>
      </c>
      <c r="AJ86" s="7">
        <f>Z86*AC86*AF86</f>
        <v>5.3247999999999997E-2</v>
      </c>
      <c r="AK86" s="7">
        <f>Z86*AD86*AF86</f>
        <v>4.0959999999999998E-3</v>
      </c>
      <c r="AL86" s="47">
        <f>Z86*AE86*AF86</f>
        <v>1.024E-3</v>
      </c>
    </row>
    <row r="87" spans="1:38" ht="75" x14ac:dyDescent="0.25">
      <c r="A87" s="2"/>
      <c r="E87" s="14" t="s">
        <v>360</v>
      </c>
      <c r="G87">
        <v>9</v>
      </c>
      <c r="J87" s="7">
        <v>10</v>
      </c>
      <c r="L87" s="48" t="s">
        <v>544</v>
      </c>
      <c r="M87" s="7">
        <v>6</v>
      </c>
      <c r="N87" s="7">
        <v>2</v>
      </c>
      <c r="O87" s="30">
        <f t="shared" si="68"/>
        <v>0.99840000000000018</v>
      </c>
      <c r="P87" s="30">
        <f t="shared" si="69"/>
        <v>6.6559999999999994E-2</v>
      </c>
      <c r="Q87" s="30">
        <f t="shared" si="70"/>
        <v>5.1200000000000004E-3</v>
      </c>
      <c r="R87" s="35">
        <f t="shared" si="71"/>
        <v>1.2800000000000001E-3</v>
      </c>
      <c r="S87" s="7">
        <v>3</v>
      </c>
      <c r="T87" s="7">
        <f t="shared" si="72"/>
        <v>36</v>
      </c>
      <c r="U87" s="29">
        <f t="shared" si="73"/>
        <v>17.971200000000003</v>
      </c>
      <c r="V87">
        <f t="shared" si="74"/>
        <v>1.1980799999999998</v>
      </c>
      <c r="W87">
        <f t="shared" si="75"/>
        <v>9.216000000000002E-2</v>
      </c>
      <c r="X87" s="33">
        <f t="shared" si="76"/>
        <v>2.3040000000000005E-2</v>
      </c>
      <c r="Y87" s="53"/>
      <c r="Z87" s="43">
        <v>6</v>
      </c>
      <c r="AA87" s="43">
        <v>2</v>
      </c>
      <c r="AB87" s="44">
        <f t="shared" si="49"/>
        <v>0.99840000000000018</v>
      </c>
      <c r="AC87" s="45">
        <f t="shared" si="50"/>
        <v>6.6559999999999994E-2</v>
      </c>
      <c r="AD87" s="45">
        <f t="shared" si="51"/>
        <v>5.1200000000000004E-3</v>
      </c>
      <c r="AE87" s="46">
        <f t="shared" si="52"/>
        <v>1.2800000000000001E-3</v>
      </c>
      <c r="AF87" s="43">
        <v>1</v>
      </c>
      <c r="AG87" s="7">
        <f t="shared" si="77"/>
        <v>12</v>
      </c>
      <c r="AH87" s="29">
        <f t="shared" si="78"/>
        <v>66.666666666666671</v>
      </c>
      <c r="AI87" s="7">
        <f>Z87*AB87*AF87</f>
        <v>5.9904000000000011</v>
      </c>
      <c r="AJ87" s="7">
        <f>Z87*AC87*AF87</f>
        <v>0.39935999999999994</v>
      </c>
      <c r="AK87" s="7">
        <f>Z87*AD87*AF87</f>
        <v>3.0720000000000004E-2</v>
      </c>
      <c r="AL87" s="47">
        <f>Z87*AE87*AF87</f>
        <v>7.6800000000000011E-3</v>
      </c>
    </row>
    <row r="88" spans="1:38" ht="75" x14ac:dyDescent="0.25">
      <c r="A88" s="2"/>
      <c r="C88" s="7" t="s">
        <v>324</v>
      </c>
      <c r="D88" s="7" t="s">
        <v>436</v>
      </c>
      <c r="E88" s="14" t="s">
        <v>361</v>
      </c>
      <c r="G88">
        <v>7</v>
      </c>
      <c r="L88" s="48" t="s">
        <v>548</v>
      </c>
      <c r="M88" s="7">
        <v>8</v>
      </c>
      <c r="N88" s="7">
        <v>1</v>
      </c>
      <c r="O88" s="30">
        <f t="shared" si="68"/>
        <v>4.9919999999999999E-2</v>
      </c>
      <c r="P88" s="30">
        <f t="shared" si="69"/>
        <v>3.3279999999999998E-3</v>
      </c>
      <c r="Q88" s="30">
        <f t="shared" si="70"/>
        <v>2.5599999999999999E-4</v>
      </c>
      <c r="R88" s="35">
        <f t="shared" si="71"/>
        <v>6.3999999999999997E-5</v>
      </c>
      <c r="S88" s="7">
        <v>1</v>
      </c>
      <c r="T88" s="7">
        <f t="shared" si="72"/>
        <v>8</v>
      </c>
      <c r="U88" s="29">
        <f t="shared" si="73"/>
        <v>0.39935999999999999</v>
      </c>
      <c r="V88">
        <f t="shared" si="74"/>
        <v>2.6623999999999998E-2</v>
      </c>
      <c r="W88">
        <f t="shared" si="75"/>
        <v>2.0479999999999999E-3</v>
      </c>
      <c r="X88" s="33">
        <f t="shared" si="76"/>
        <v>5.1199999999999998E-4</v>
      </c>
      <c r="Y88" s="53"/>
      <c r="Z88" s="43">
        <v>8</v>
      </c>
      <c r="AA88" s="43">
        <v>0</v>
      </c>
      <c r="AB88" s="44" t="e">
        <f t="shared" si="49"/>
        <v>#N/A</v>
      </c>
      <c r="AC88" s="45" t="e">
        <f t="shared" si="50"/>
        <v>#N/A</v>
      </c>
      <c r="AD88" s="45" t="e">
        <f t="shared" si="51"/>
        <v>#N/A</v>
      </c>
      <c r="AE88" s="46" t="e">
        <f t="shared" si="52"/>
        <v>#N/A</v>
      </c>
      <c r="AF88" s="43">
        <v>1</v>
      </c>
      <c r="AG88" s="7">
        <f t="shared" si="77"/>
        <v>0</v>
      </c>
      <c r="AH88" s="29">
        <f t="shared" si="78"/>
        <v>100</v>
      </c>
    </row>
    <row r="89" spans="1:38" ht="75" x14ac:dyDescent="0.25">
      <c r="A89" s="2"/>
      <c r="C89" s="7" t="s">
        <v>323</v>
      </c>
      <c r="D89" s="7" t="s">
        <v>437</v>
      </c>
      <c r="E89" s="14" t="s">
        <v>362</v>
      </c>
      <c r="G89">
        <v>9</v>
      </c>
      <c r="L89" s="48" t="s">
        <v>548</v>
      </c>
      <c r="M89" s="7">
        <v>5</v>
      </c>
      <c r="N89" s="7">
        <v>3</v>
      </c>
      <c r="O89" s="30">
        <f t="shared" si="68"/>
        <v>14.82</v>
      </c>
      <c r="P89" s="30">
        <f t="shared" si="69"/>
        <v>0.98799999999999999</v>
      </c>
      <c r="Q89" s="30">
        <f t="shared" si="70"/>
        <v>7.5999999999999998E-2</v>
      </c>
      <c r="R89" s="35">
        <f t="shared" si="71"/>
        <v>1.9E-2</v>
      </c>
      <c r="S89" s="7">
        <v>2</v>
      </c>
      <c r="T89" s="7">
        <f t="shared" si="72"/>
        <v>30</v>
      </c>
      <c r="U89" s="29">
        <f t="shared" si="73"/>
        <v>148.19999999999999</v>
      </c>
      <c r="V89">
        <f t="shared" si="74"/>
        <v>9.879999999999999</v>
      </c>
      <c r="W89">
        <f t="shared" si="75"/>
        <v>0.76</v>
      </c>
      <c r="X89" s="33">
        <f t="shared" si="76"/>
        <v>0.19</v>
      </c>
      <c r="Y89" s="53"/>
      <c r="Z89" s="43">
        <v>5</v>
      </c>
      <c r="AA89" s="43">
        <v>2</v>
      </c>
      <c r="AB89" s="44">
        <f t="shared" si="49"/>
        <v>0.99840000000000018</v>
      </c>
      <c r="AC89" s="45">
        <f t="shared" si="50"/>
        <v>6.6559999999999994E-2</v>
      </c>
      <c r="AD89" s="45">
        <f t="shared" si="51"/>
        <v>5.1200000000000004E-3</v>
      </c>
      <c r="AE89" s="46">
        <f t="shared" si="52"/>
        <v>1.2800000000000001E-3</v>
      </c>
      <c r="AF89" s="43">
        <v>2</v>
      </c>
      <c r="AG89" s="7">
        <f t="shared" si="77"/>
        <v>20</v>
      </c>
      <c r="AH89" s="29">
        <f t="shared" si="78"/>
        <v>33.333333333333343</v>
      </c>
      <c r="AI89" s="7">
        <f>Z89*AB89*AF89</f>
        <v>9.9840000000000018</v>
      </c>
      <c r="AJ89" s="7">
        <f>Z89*AC89*AF89</f>
        <v>0.66559999999999997</v>
      </c>
      <c r="AK89" s="7">
        <f>Z89*AD89*AF89</f>
        <v>5.1200000000000002E-2</v>
      </c>
      <c r="AL89" s="47">
        <f>Z89*AE89*AF89</f>
        <v>1.2800000000000001E-2</v>
      </c>
    </row>
    <row r="90" spans="1:38" ht="75" x14ac:dyDescent="0.25">
      <c r="A90" s="2"/>
      <c r="E90" s="14" t="s">
        <v>363</v>
      </c>
      <c r="G90">
        <v>10</v>
      </c>
      <c r="H90">
        <v>4</v>
      </c>
      <c r="L90" s="48" t="s">
        <v>548</v>
      </c>
      <c r="M90" s="7">
        <v>8</v>
      </c>
      <c r="N90" s="7">
        <v>1</v>
      </c>
      <c r="O90" s="30">
        <f t="shared" si="68"/>
        <v>4.9919999999999999E-2</v>
      </c>
      <c r="P90" s="30">
        <f t="shared" si="69"/>
        <v>3.3279999999999998E-3</v>
      </c>
      <c r="Q90" s="30">
        <f t="shared" si="70"/>
        <v>2.5599999999999999E-4</v>
      </c>
      <c r="R90" s="35">
        <f t="shared" si="71"/>
        <v>6.3999999999999997E-5</v>
      </c>
      <c r="S90" s="7">
        <v>2</v>
      </c>
      <c r="T90" s="7">
        <f t="shared" si="72"/>
        <v>16</v>
      </c>
      <c r="U90" s="29">
        <f t="shared" si="73"/>
        <v>0.79871999999999999</v>
      </c>
      <c r="V90">
        <f t="shared" si="74"/>
        <v>5.3247999999999997E-2</v>
      </c>
      <c r="W90">
        <f t="shared" si="75"/>
        <v>4.0959999999999998E-3</v>
      </c>
      <c r="X90" s="33">
        <f t="shared" si="76"/>
        <v>1.024E-3</v>
      </c>
      <c r="Y90" s="53"/>
      <c r="Z90" s="43">
        <v>8</v>
      </c>
      <c r="AA90" s="43">
        <v>1</v>
      </c>
      <c r="AB90" s="44">
        <f t="shared" si="49"/>
        <v>4.9919999999999999E-2</v>
      </c>
      <c r="AC90" s="45">
        <f t="shared" si="50"/>
        <v>3.3279999999999998E-3</v>
      </c>
      <c r="AD90" s="45">
        <f t="shared" si="51"/>
        <v>2.5599999999999999E-4</v>
      </c>
      <c r="AE90" s="46">
        <f t="shared" si="52"/>
        <v>6.3999999999999997E-5</v>
      </c>
      <c r="AF90" s="43">
        <v>1</v>
      </c>
      <c r="AG90" s="7">
        <f t="shared" si="77"/>
        <v>8</v>
      </c>
      <c r="AH90" s="29">
        <f t="shared" si="78"/>
        <v>50</v>
      </c>
      <c r="AI90" s="7">
        <f>Z90*AB90*AF90</f>
        <v>0.39935999999999999</v>
      </c>
      <c r="AJ90" s="7">
        <f>Z90*AC90*AF90</f>
        <v>2.6623999999999998E-2</v>
      </c>
      <c r="AK90" s="7">
        <f>Z90*AD90*AF90</f>
        <v>2.0479999999999999E-3</v>
      </c>
      <c r="AL90" s="47">
        <f>Z90*AE90*AF90</f>
        <v>5.1199999999999998E-4</v>
      </c>
    </row>
    <row r="91" spans="1:38" ht="120" x14ac:dyDescent="0.25">
      <c r="A91" s="2"/>
      <c r="C91" s="7" t="s">
        <v>325</v>
      </c>
      <c r="D91" s="7" t="s">
        <v>463</v>
      </c>
      <c r="E91" s="14" t="s">
        <v>460</v>
      </c>
      <c r="F91">
        <v>16</v>
      </c>
      <c r="G91">
        <v>11</v>
      </c>
      <c r="L91" s="48" t="s">
        <v>545</v>
      </c>
      <c r="M91" s="7">
        <v>7</v>
      </c>
      <c r="N91" s="7">
        <v>3</v>
      </c>
      <c r="O91" s="30">
        <f t="shared" si="68"/>
        <v>14.82</v>
      </c>
      <c r="P91" s="30">
        <f t="shared" si="69"/>
        <v>0.98799999999999999</v>
      </c>
      <c r="Q91" s="30">
        <f t="shared" si="70"/>
        <v>7.5999999999999998E-2</v>
      </c>
      <c r="R91" s="35">
        <f t="shared" si="71"/>
        <v>1.9E-2</v>
      </c>
      <c r="S91" s="7">
        <v>2</v>
      </c>
      <c r="T91" s="7">
        <f t="shared" si="72"/>
        <v>42</v>
      </c>
      <c r="U91" s="29">
        <f t="shared" si="73"/>
        <v>207.48000000000002</v>
      </c>
      <c r="V91">
        <f t="shared" si="74"/>
        <v>13.832000000000001</v>
      </c>
      <c r="W91">
        <f t="shared" si="75"/>
        <v>1.0640000000000001</v>
      </c>
      <c r="X91" s="33">
        <f t="shared" si="76"/>
        <v>0.26600000000000001</v>
      </c>
      <c r="Y91" s="36" t="s">
        <v>643</v>
      </c>
      <c r="Z91" s="43">
        <v>7</v>
      </c>
      <c r="AA91" s="43">
        <v>2</v>
      </c>
      <c r="AB91" s="44">
        <f t="shared" ref="AB91:AB122" si="79">INDEX($O$3:$O$7,MATCH(AA91,$N$3:$N$7))</f>
        <v>0.99840000000000018</v>
      </c>
      <c r="AC91" s="45">
        <f t="shared" ref="AC91:AC122" si="80">INDEX($P$3:$P$7,MATCH(AA91,$N$3:$N$7))</f>
        <v>6.6559999999999994E-2</v>
      </c>
      <c r="AD91" s="45">
        <f t="shared" ref="AD91:AD122" si="81">INDEX($Q$3:$Q$7,MATCH(AA91,$N$3:$N$7))</f>
        <v>5.1200000000000004E-3</v>
      </c>
      <c r="AE91" s="46">
        <f t="shared" ref="AE91:AE122" si="82">INDEX($R$3:$R$7,MATCH(AA91,$N$3:$N$7))</f>
        <v>1.2800000000000001E-3</v>
      </c>
      <c r="AF91" s="43">
        <v>1</v>
      </c>
      <c r="AG91" s="7">
        <f t="shared" si="77"/>
        <v>14</v>
      </c>
      <c r="AH91" s="29">
        <f t="shared" si="78"/>
        <v>66.666666666666671</v>
      </c>
      <c r="AI91" s="7">
        <f>Z91*AB91*AF91</f>
        <v>6.9888000000000012</v>
      </c>
      <c r="AJ91" s="7">
        <f>Z91*AC91*AF91</f>
        <v>0.46591999999999995</v>
      </c>
      <c r="AK91" s="7">
        <f>Z91*AD91*AF91</f>
        <v>3.5840000000000004E-2</v>
      </c>
      <c r="AL91" s="47">
        <f>Z91*AE91*AF91</f>
        <v>8.9600000000000009E-3</v>
      </c>
    </row>
    <row r="92" spans="1:38" ht="75" x14ac:dyDescent="0.25">
      <c r="A92" s="2"/>
      <c r="E92" s="14" t="s">
        <v>462</v>
      </c>
      <c r="F92">
        <v>14</v>
      </c>
      <c r="G92">
        <v>8</v>
      </c>
      <c r="L92" s="48" t="s">
        <v>546</v>
      </c>
      <c r="M92" s="7">
        <v>8</v>
      </c>
      <c r="N92" s="7">
        <v>2</v>
      </c>
      <c r="O92" s="30">
        <f t="shared" si="68"/>
        <v>0.99840000000000018</v>
      </c>
      <c r="P92" s="30">
        <f t="shared" si="69"/>
        <v>6.6559999999999994E-2</v>
      </c>
      <c r="Q92" s="30">
        <f t="shared" si="70"/>
        <v>5.1200000000000004E-3</v>
      </c>
      <c r="R92" s="35">
        <f t="shared" si="71"/>
        <v>1.2800000000000001E-3</v>
      </c>
      <c r="S92" s="7">
        <v>2</v>
      </c>
      <c r="T92" s="7">
        <f t="shared" si="72"/>
        <v>32</v>
      </c>
      <c r="U92" s="29">
        <f t="shared" si="73"/>
        <v>15.974400000000003</v>
      </c>
      <c r="V92">
        <f t="shared" si="74"/>
        <v>1.0649599999999999</v>
      </c>
      <c r="W92">
        <f t="shared" si="75"/>
        <v>8.1920000000000007E-2</v>
      </c>
      <c r="X92" s="33">
        <f t="shared" si="76"/>
        <v>2.0480000000000002E-2</v>
      </c>
      <c r="Y92" s="7" t="s">
        <v>644</v>
      </c>
      <c r="Z92" s="43">
        <v>8</v>
      </c>
      <c r="AA92" s="43">
        <v>1</v>
      </c>
      <c r="AB92" s="44">
        <f t="shared" si="79"/>
        <v>4.9919999999999999E-2</v>
      </c>
      <c r="AC92" s="45">
        <f t="shared" si="80"/>
        <v>3.3279999999999998E-3</v>
      </c>
      <c r="AD92" s="45">
        <f t="shared" si="81"/>
        <v>2.5599999999999999E-4</v>
      </c>
      <c r="AE92" s="46">
        <f t="shared" si="82"/>
        <v>6.3999999999999997E-5</v>
      </c>
      <c r="AF92" s="43">
        <v>2</v>
      </c>
      <c r="AG92" s="7">
        <f t="shared" si="77"/>
        <v>16</v>
      </c>
      <c r="AH92" s="29">
        <f t="shared" si="78"/>
        <v>50</v>
      </c>
      <c r="AI92" s="7">
        <f>Z92*AB92*AF92</f>
        <v>0.79871999999999999</v>
      </c>
      <c r="AJ92" s="7">
        <f>Z92*AC92*AF92</f>
        <v>5.3247999999999997E-2</v>
      </c>
      <c r="AK92" s="7">
        <f>Z92*AD92*AF92</f>
        <v>4.0959999999999998E-3</v>
      </c>
      <c r="AL92" s="47">
        <f>Z92*AE92*AF92</f>
        <v>1.024E-3</v>
      </c>
    </row>
    <row r="93" spans="1:38" ht="30" x14ac:dyDescent="0.25">
      <c r="A93" s="2"/>
      <c r="E93" s="14" t="s">
        <v>464</v>
      </c>
      <c r="F93">
        <v>17</v>
      </c>
      <c r="G93">
        <v>10</v>
      </c>
      <c r="H93">
        <v>4</v>
      </c>
      <c r="L93" s="48" t="s">
        <v>547</v>
      </c>
      <c r="M93" s="7">
        <v>8</v>
      </c>
      <c r="N93" s="7">
        <v>1</v>
      </c>
      <c r="O93" s="30">
        <f t="shared" si="68"/>
        <v>4.9919999999999999E-2</v>
      </c>
      <c r="P93" s="30">
        <f t="shared" si="69"/>
        <v>3.3279999999999998E-3</v>
      </c>
      <c r="Q93" s="30">
        <f t="shared" si="70"/>
        <v>2.5599999999999999E-4</v>
      </c>
      <c r="R93" s="35">
        <f t="shared" si="71"/>
        <v>6.3999999999999997E-5</v>
      </c>
      <c r="S93" s="7">
        <v>2</v>
      </c>
      <c r="T93" s="7">
        <f t="shared" si="72"/>
        <v>16</v>
      </c>
      <c r="U93" s="29">
        <f t="shared" si="73"/>
        <v>0.79871999999999999</v>
      </c>
      <c r="V93">
        <f t="shared" si="74"/>
        <v>5.3247999999999997E-2</v>
      </c>
      <c r="W93">
        <f t="shared" si="75"/>
        <v>4.0959999999999998E-3</v>
      </c>
      <c r="X93" s="33">
        <f t="shared" si="76"/>
        <v>1.024E-3</v>
      </c>
      <c r="Y93" s="53" t="s">
        <v>645</v>
      </c>
      <c r="Z93" s="43">
        <v>8</v>
      </c>
      <c r="AA93" s="43">
        <v>0</v>
      </c>
      <c r="AB93" s="44" t="e">
        <f t="shared" si="79"/>
        <v>#N/A</v>
      </c>
      <c r="AC93" s="45" t="e">
        <f t="shared" si="80"/>
        <v>#N/A</v>
      </c>
      <c r="AD93" s="45" t="e">
        <f t="shared" si="81"/>
        <v>#N/A</v>
      </c>
      <c r="AE93" s="46" t="e">
        <f t="shared" si="82"/>
        <v>#N/A</v>
      </c>
      <c r="AF93" s="43">
        <v>2</v>
      </c>
      <c r="AG93" s="7">
        <f t="shared" si="77"/>
        <v>0</v>
      </c>
      <c r="AH93" s="29">
        <f t="shared" si="78"/>
        <v>100</v>
      </c>
    </row>
    <row r="94" spans="1:38" ht="60" x14ac:dyDescent="0.25">
      <c r="A94" s="2"/>
      <c r="C94" s="7" t="s">
        <v>326</v>
      </c>
      <c r="D94" s="7" t="s">
        <v>438</v>
      </c>
      <c r="E94" s="14" t="s">
        <v>465</v>
      </c>
      <c r="F94">
        <v>19</v>
      </c>
      <c r="G94">
        <v>10</v>
      </c>
      <c r="I94" s="7">
        <v>17</v>
      </c>
      <c r="L94" s="48" t="s">
        <v>547</v>
      </c>
      <c r="M94" s="7">
        <v>6</v>
      </c>
      <c r="N94" s="7">
        <v>3</v>
      </c>
      <c r="O94" s="30">
        <f t="shared" si="68"/>
        <v>14.82</v>
      </c>
      <c r="P94" s="30">
        <f t="shared" si="69"/>
        <v>0.98799999999999999</v>
      </c>
      <c r="Q94" s="30">
        <f t="shared" si="70"/>
        <v>7.5999999999999998E-2</v>
      </c>
      <c r="R94" s="35">
        <f t="shared" si="71"/>
        <v>1.9E-2</v>
      </c>
      <c r="S94" s="7">
        <v>2</v>
      </c>
      <c r="T94" s="7">
        <f t="shared" si="72"/>
        <v>36</v>
      </c>
      <c r="U94" s="29">
        <f t="shared" si="73"/>
        <v>177.84</v>
      </c>
      <c r="V94">
        <f t="shared" si="74"/>
        <v>11.856</v>
      </c>
      <c r="W94">
        <f t="shared" si="75"/>
        <v>0.91199999999999992</v>
      </c>
      <c r="X94" s="33">
        <f t="shared" si="76"/>
        <v>0.22799999999999998</v>
      </c>
      <c r="Y94" s="53"/>
      <c r="Z94" s="43">
        <v>6</v>
      </c>
      <c r="AA94" s="43">
        <v>2</v>
      </c>
      <c r="AB94" s="44">
        <f t="shared" si="79"/>
        <v>0.99840000000000018</v>
      </c>
      <c r="AC94" s="45">
        <f t="shared" si="80"/>
        <v>6.6559999999999994E-2</v>
      </c>
      <c r="AD94" s="45">
        <f t="shared" si="81"/>
        <v>5.1200000000000004E-3</v>
      </c>
      <c r="AE94" s="46">
        <f t="shared" si="82"/>
        <v>1.2800000000000001E-3</v>
      </c>
      <c r="AF94" s="43">
        <v>1</v>
      </c>
      <c r="AG94" s="7">
        <f t="shared" si="77"/>
        <v>12</v>
      </c>
      <c r="AH94" s="29">
        <f t="shared" si="78"/>
        <v>66.666666666666671</v>
      </c>
      <c r="AI94" s="7">
        <f>Z94*AB94*AF94</f>
        <v>5.9904000000000011</v>
      </c>
      <c r="AJ94" s="7">
        <f>Z94*AC94*AF94</f>
        <v>0.39935999999999994</v>
      </c>
      <c r="AK94" s="7">
        <f>Z94*AD94*AF94</f>
        <v>3.0720000000000004E-2</v>
      </c>
      <c r="AL94" s="47">
        <f>Z94*AE94*AF94</f>
        <v>7.6800000000000011E-3</v>
      </c>
    </row>
    <row r="95" spans="1:38" ht="105" x14ac:dyDescent="0.25">
      <c r="A95" s="2"/>
      <c r="E95" s="16" t="s">
        <v>570</v>
      </c>
      <c r="F95">
        <v>19</v>
      </c>
      <c r="G95">
        <v>10</v>
      </c>
      <c r="L95" s="48" t="s">
        <v>569</v>
      </c>
      <c r="M95" s="7">
        <v>3</v>
      </c>
      <c r="N95" s="7">
        <v>3</v>
      </c>
      <c r="O95" s="30">
        <f t="shared" si="68"/>
        <v>14.82</v>
      </c>
      <c r="P95" s="30">
        <f t="shared" si="69"/>
        <v>0.98799999999999999</v>
      </c>
      <c r="Q95" s="30">
        <f t="shared" si="70"/>
        <v>7.5999999999999998E-2</v>
      </c>
      <c r="R95" s="35">
        <f t="shared" si="71"/>
        <v>1.9E-2</v>
      </c>
      <c r="S95" s="7">
        <v>2</v>
      </c>
      <c r="T95" s="7">
        <f t="shared" si="72"/>
        <v>18</v>
      </c>
      <c r="U95" s="29">
        <f t="shared" si="73"/>
        <v>88.92</v>
      </c>
      <c r="V95">
        <f t="shared" si="74"/>
        <v>5.9279999999999999</v>
      </c>
      <c r="W95">
        <f t="shared" si="75"/>
        <v>0.45599999999999996</v>
      </c>
      <c r="X95" s="33">
        <f t="shared" si="76"/>
        <v>0.11399999999999999</v>
      </c>
      <c r="Y95" s="7" t="s">
        <v>646</v>
      </c>
      <c r="Z95" s="43">
        <v>3</v>
      </c>
      <c r="AA95" s="43">
        <v>1</v>
      </c>
      <c r="AB95" s="44">
        <f t="shared" si="79"/>
        <v>4.9919999999999999E-2</v>
      </c>
      <c r="AC95" s="45">
        <f t="shared" si="80"/>
        <v>3.3279999999999998E-3</v>
      </c>
      <c r="AD95" s="45">
        <f t="shared" si="81"/>
        <v>2.5599999999999999E-4</v>
      </c>
      <c r="AE95" s="46">
        <f t="shared" si="82"/>
        <v>6.3999999999999997E-5</v>
      </c>
      <c r="AF95" s="43">
        <v>2</v>
      </c>
      <c r="AG95" s="7">
        <f t="shared" si="77"/>
        <v>6</v>
      </c>
      <c r="AH95" s="29">
        <f t="shared" si="78"/>
        <v>66.666666666666671</v>
      </c>
      <c r="AI95" s="7">
        <f>Z95*AB95*AF95</f>
        <v>0.29952000000000001</v>
      </c>
      <c r="AJ95" s="7">
        <f>Z95*AC95*AF95</f>
        <v>1.9968E-2</v>
      </c>
      <c r="AK95" s="7">
        <f>Z95*AD95*AF95</f>
        <v>1.536E-3</v>
      </c>
      <c r="AL95" s="47">
        <f>Z95*AE95*AF95</f>
        <v>3.8400000000000001E-4</v>
      </c>
    </row>
    <row r="96" spans="1:38" ht="30" x14ac:dyDescent="0.25">
      <c r="A96" s="2"/>
      <c r="C96" s="7" t="s">
        <v>327</v>
      </c>
      <c r="D96" s="7" t="s">
        <v>440</v>
      </c>
      <c r="E96" s="14" t="s">
        <v>469</v>
      </c>
      <c r="F96">
        <v>17</v>
      </c>
      <c r="G96">
        <v>10</v>
      </c>
      <c r="L96" s="48" t="s">
        <v>547</v>
      </c>
      <c r="M96" s="7">
        <v>6</v>
      </c>
      <c r="N96" s="7">
        <v>2</v>
      </c>
      <c r="O96" s="30">
        <f t="shared" si="68"/>
        <v>0.99840000000000018</v>
      </c>
      <c r="P96" s="30">
        <f t="shared" si="69"/>
        <v>6.6559999999999994E-2</v>
      </c>
      <c r="Q96" s="30">
        <f t="shared" si="70"/>
        <v>5.1200000000000004E-3</v>
      </c>
      <c r="R96" s="35">
        <f t="shared" si="71"/>
        <v>1.2800000000000001E-3</v>
      </c>
      <c r="S96" s="7">
        <v>2</v>
      </c>
      <c r="T96" s="7">
        <f t="shared" si="72"/>
        <v>24</v>
      </c>
      <c r="U96" s="29">
        <f t="shared" si="73"/>
        <v>11.980800000000002</v>
      </c>
      <c r="V96">
        <f t="shared" si="74"/>
        <v>0.79871999999999987</v>
      </c>
      <c r="W96">
        <f t="shared" si="75"/>
        <v>6.1440000000000008E-2</v>
      </c>
      <c r="X96" s="33">
        <f t="shared" si="76"/>
        <v>1.5360000000000002E-2</v>
      </c>
      <c r="Y96" s="53" t="s">
        <v>647</v>
      </c>
      <c r="Z96" s="43">
        <v>6</v>
      </c>
      <c r="AA96" s="43">
        <v>1</v>
      </c>
      <c r="AB96" s="44">
        <f t="shared" si="79"/>
        <v>4.9919999999999999E-2</v>
      </c>
      <c r="AC96" s="45">
        <f t="shared" si="80"/>
        <v>3.3279999999999998E-3</v>
      </c>
      <c r="AD96" s="45">
        <f t="shared" si="81"/>
        <v>2.5599999999999999E-4</v>
      </c>
      <c r="AE96" s="46">
        <f t="shared" si="82"/>
        <v>6.3999999999999997E-5</v>
      </c>
      <c r="AF96" s="43">
        <v>1</v>
      </c>
      <c r="AG96" s="7">
        <f t="shared" si="77"/>
        <v>6</v>
      </c>
      <c r="AH96" s="29">
        <f t="shared" si="78"/>
        <v>75</v>
      </c>
      <c r="AI96" s="7">
        <f>Z96*AB96*AF96</f>
        <v>0.29952000000000001</v>
      </c>
      <c r="AJ96" s="7">
        <f>Z96*AC96*AF96</f>
        <v>1.9968E-2</v>
      </c>
      <c r="AK96" s="7">
        <f>Z96*AD96*AF96</f>
        <v>1.536E-3</v>
      </c>
      <c r="AL96" s="47">
        <f>Z96*AE96*AF96</f>
        <v>3.8400000000000001E-4</v>
      </c>
    </row>
    <row r="97" spans="1:38" ht="30" x14ac:dyDescent="0.25">
      <c r="A97" s="2"/>
      <c r="E97" s="14" t="s">
        <v>467</v>
      </c>
      <c r="F97">
        <v>17</v>
      </c>
      <c r="L97" s="48" t="s">
        <v>547</v>
      </c>
      <c r="M97" s="7">
        <v>5</v>
      </c>
      <c r="N97" s="7">
        <v>3</v>
      </c>
      <c r="O97" s="30">
        <f t="shared" si="68"/>
        <v>14.82</v>
      </c>
      <c r="P97" s="30">
        <f t="shared" si="69"/>
        <v>0.98799999999999999</v>
      </c>
      <c r="Q97" s="30">
        <f t="shared" si="70"/>
        <v>7.5999999999999998E-2</v>
      </c>
      <c r="R97" s="35">
        <f t="shared" si="71"/>
        <v>1.9E-2</v>
      </c>
      <c r="S97" s="7">
        <v>2</v>
      </c>
      <c r="T97" s="7">
        <f t="shared" si="72"/>
        <v>30</v>
      </c>
      <c r="U97" s="29">
        <f t="shared" si="73"/>
        <v>148.19999999999999</v>
      </c>
      <c r="V97">
        <f t="shared" si="74"/>
        <v>9.879999999999999</v>
      </c>
      <c r="W97">
        <f t="shared" si="75"/>
        <v>0.76</v>
      </c>
      <c r="X97" s="33">
        <f t="shared" si="76"/>
        <v>0.19</v>
      </c>
      <c r="Y97" s="53"/>
      <c r="Z97" s="43">
        <v>5</v>
      </c>
      <c r="AA97" s="43">
        <v>3</v>
      </c>
      <c r="AB97" s="44">
        <f t="shared" si="79"/>
        <v>14.82</v>
      </c>
      <c r="AC97" s="45">
        <f t="shared" si="80"/>
        <v>0.98799999999999999</v>
      </c>
      <c r="AD97" s="45">
        <f t="shared" si="81"/>
        <v>7.5999999999999998E-2</v>
      </c>
      <c r="AE97" s="46">
        <f t="shared" si="82"/>
        <v>1.9E-2</v>
      </c>
      <c r="AF97" s="43">
        <v>1</v>
      </c>
      <c r="AG97" s="7">
        <f t="shared" si="77"/>
        <v>15</v>
      </c>
      <c r="AH97" s="29">
        <f t="shared" si="78"/>
        <v>50</v>
      </c>
      <c r="AI97" s="7">
        <f>Z97*AB97*AF97</f>
        <v>74.099999999999994</v>
      </c>
      <c r="AJ97" s="7">
        <f>Z97*AC97*AF97</f>
        <v>4.9399999999999995</v>
      </c>
      <c r="AK97" s="7">
        <f>Z97*AD97*AF97</f>
        <v>0.38</v>
      </c>
      <c r="AL97" s="47">
        <f>Z97*AE97*AF97</f>
        <v>9.5000000000000001E-2</v>
      </c>
    </row>
    <row r="98" spans="1:38" ht="45" x14ac:dyDescent="0.25">
      <c r="A98" s="2"/>
      <c r="C98" s="7" t="s">
        <v>328</v>
      </c>
      <c r="D98" s="7" t="s">
        <v>439</v>
      </c>
      <c r="E98" s="14" t="s">
        <v>468</v>
      </c>
      <c r="F98">
        <v>17</v>
      </c>
      <c r="G98">
        <v>10</v>
      </c>
      <c r="H98">
        <v>5</v>
      </c>
      <c r="L98" s="48" t="s">
        <v>547</v>
      </c>
      <c r="M98" s="7">
        <v>7</v>
      </c>
      <c r="N98" s="7">
        <v>1</v>
      </c>
      <c r="O98" s="30">
        <f t="shared" si="68"/>
        <v>4.9919999999999999E-2</v>
      </c>
      <c r="P98" s="30">
        <f t="shared" si="69"/>
        <v>3.3279999999999998E-3</v>
      </c>
      <c r="Q98" s="30">
        <f t="shared" si="70"/>
        <v>2.5599999999999999E-4</v>
      </c>
      <c r="R98" s="35">
        <f t="shared" si="71"/>
        <v>6.3999999999999997E-5</v>
      </c>
      <c r="S98" s="7">
        <v>2</v>
      </c>
      <c r="T98" s="7">
        <f t="shared" si="72"/>
        <v>14</v>
      </c>
      <c r="U98" s="29">
        <f t="shared" si="73"/>
        <v>0.69887999999999995</v>
      </c>
      <c r="V98">
        <f t="shared" si="74"/>
        <v>4.6591999999999995E-2</v>
      </c>
      <c r="W98">
        <f t="shared" si="75"/>
        <v>3.5839999999999999E-3</v>
      </c>
      <c r="X98" s="33">
        <f t="shared" si="76"/>
        <v>8.9599999999999999E-4</v>
      </c>
      <c r="Y98" s="53"/>
      <c r="Z98" s="43">
        <v>7</v>
      </c>
      <c r="AA98" s="43">
        <v>0</v>
      </c>
      <c r="AB98" s="44" t="e">
        <f t="shared" si="79"/>
        <v>#N/A</v>
      </c>
      <c r="AC98" s="45" t="e">
        <f t="shared" si="80"/>
        <v>#N/A</v>
      </c>
      <c r="AD98" s="45" t="e">
        <f t="shared" si="81"/>
        <v>#N/A</v>
      </c>
      <c r="AE98" s="46" t="e">
        <f t="shared" si="82"/>
        <v>#N/A</v>
      </c>
      <c r="AF98" s="43">
        <v>2</v>
      </c>
      <c r="AG98" s="7">
        <f t="shared" si="77"/>
        <v>0</v>
      </c>
      <c r="AH98" s="29">
        <f t="shared" si="78"/>
        <v>100</v>
      </c>
    </row>
    <row r="99" spans="1:38" ht="45" x14ac:dyDescent="0.25">
      <c r="A99" s="2"/>
      <c r="B99" s="7" t="s">
        <v>330</v>
      </c>
      <c r="C99" s="7" t="s">
        <v>441</v>
      </c>
      <c r="D99" s="7" t="s">
        <v>442</v>
      </c>
      <c r="E99" s="14" t="s">
        <v>470</v>
      </c>
      <c r="F99">
        <v>17</v>
      </c>
      <c r="G99">
        <v>10</v>
      </c>
      <c r="L99" s="48" t="s">
        <v>547</v>
      </c>
      <c r="M99" s="7">
        <v>6</v>
      </c>
      <c r="N99" s="7">
        <v>2</v>
      </c>
      <c r="O99" s="30">
        <f t="shared" si="68"/>
        <v>0.99840000000000018</v>
      </c>
      <c r="P99" s="30">
        <f t="shared" si="69"/>
        <v>6.6559999999999994E-2</v>
      </c>
      <c r="Q99" s="30">
        <f t="shared" si="70"/>
        <v>5.1200000000000004E-3</v>
      </c>
      <c r="R99" s="35">
        <f t="shared" si="71"/>
        <v>1.2800000000000001E-3</v>
      </c>
      <c r="S99" s="7">
        <v>2</v>
      </c>
      <c r="T99" s="7">
        <f t="shared" si="72"/>
        <v>24</v>
      </c>
      <c r="U99" s="29">
        <f t="shared" si="73"/>
        <v>11.980800000000002</v>
      </c>
      <c r="V99">
        <f t="shared" si="74"/>
        <v>0.79871999999999987</v>
      </c>
      <c r="W99">
        <f t="shared" si="75"/>
        <v>6.1440000000000008E-2</v>
      </c>
      <c r="X99" s="33">
        <f t="shared" si="76"/>
        <v>1.5360000000000002E-2</v>
      </c>
      <c r="Y99" s="53"/>
      <c r="Z99" s="43">
        <v>6</v>
      </c>
      <c r="AA99" s="43">
        <v>1</v>
      </c>
      <c r="AB99" s="44">
        <f t="shared" si="79"/>
        <v>4.9919999999999999E-2</v>
      </c>
      <c r="AC99" s="45">
        <f t="shared" si="80"/>
        <v>3.3279999999999998E-3</v>
      </c>
      <c r="AD99" s="45">
        <f t="shared" si="81"/>
        <v>2.5599999999999999E-4</v>
      </c>
      <c r="AE99" s="46">
        <f t="shared" si="82"/>
        <v>6.3999999999999997E-5</v>
      </c>
      <c r="AF99" s="43">
        <v>2</v>
      </c>
      <c r="AG99" s="7">
        <f t="shared" si="77"/>
        <v>12</v>
      </c>
      <c r="AH99" s="29">
        <f t="shared" si="78"/>
        <v>50</v>
      </c>
      <c r="AI99" s="7">
        <f t="shared" ref="AI99:AI108" si="83">Z99*AB99*AF99</f>
        <v>0.59904000000000002</v>
      </c>
      <c r="AJ99" s="7">
        <f t="shared" ref="AJ99:AJ108" si="84">Z99*AC99*AF99</f>
        <v>3.9935999999999999E-2</v>
      </c>
      <c r="AK99" s="7">
        <f t="shared" ref="AK99:AK108" si="85">Z99*AD99*AF99</f>
        <v>3.0720000000000001E-3</v>
      </c>
      <c r="AL99" s="47">
        <f t="shared" ref="AL99:AL108" si="86">Z99*AE99*AF99</f>
        <v>7.6800000000000002E-4</v>
      </c>
    </row>
    <row r="100" spans="1:38" ht="30" x14ac:dyDescent="0.25">
      <c r="A100" s="2"/>
      <c r="E100" s="14" t="s">
        <v>471</v>
      </c>
      <c r="F100">
        <v>17</v>
      </c>
      <c r="L100" s="48" t="s">
        <v>547</v>
      </c>
      <c r="M100" s="7">
        <v>5</v>
      </c>
      <c r="N100" s="7">
        <v>3</v>
      </c>
      <c r="O100" s="30">
        <f t="shared" si="68"/>
        <v>14.82</v>
      </c>
      <c r="P100" s="30">
        <f t="shared" si="69"/>
        <v>0.98799999999999999</v>
      </c>
      <c r="Q100" s="30">
        <f t="shared" si="70"/>
        <v>7.5999999999999998E-2</v>
      </c>
      <c r="R100" s="35">
        <f t="shared" si="71"/>
        <v>1.9E-2</v>
      </c>
      <c r="S100" s="7">
        <v>1</v>
      </c>
      <c r="T100" s="7">
        <f t="shared" si="72"/>
        <v>15</v>
      </c>
      <c r="U100" s="29">
        <f t="shared" si="73"/>
        <v>74.099999999999994</v>
      </c>
      <c r="V100">
        <f t="shared" si="74"/>
        <v>4.9399999999999995</v>
      </c>
      <c r="W100">
        <f t="shared" si="75"/>
        <v>0.38</v>
      </c>
      <c r="X100" s="33">
        <f t="shared" si="76"/>
        <v>9.5000000000000001E-2</v>
      </c>
      <c r="Y100" s="53"/>
      <c r="Z100" s="43">
        <v>5</v>
      </c>
      <c r="AA100" s="43">
        <v>2</v>
      </c>
      <c r="AB100" s="44">
        <f t="shared" si="79"/>
        <v>0.99840000000000018</v>
      </c>
      <c r="AC100" s="45">
        <f t="shared" si="80"/>
        <v>6.6559999999999994E-2</v>
      </c>
      <c r="AD100" s="45">
        <f t="shared" si="81"/>
        <v>5.1200000000000004E-3</v>
      </c>
      <c r="AE100" s="46">
        <f t="shared" si="82"/>
        <v>1.2800000000000001E-3</v>
      </c>
      <c r="AF100" s="43">
        <v>1</v>
      </c>
      <c r="AG100" s="7">
        <f t="shared" si="77"/>
        <v>10</v>
      </c>
      <c r="AH100" s="29">
        <f t="shared" si="78"/>
        <v>33.333333333333343</v>
      </c>
      <c r="AI100" s="7">
        <f t="shared" si="83"/>
        <v>4.9920000000000009</v>
      </c>
      <c r="AJ100" s="7">
        <f t="shared" si="84"/>
        <v>0.33279999999999998</v>
      </c>
      <c r="AK100" s="7">
        <f t="shared" si="85"/>
        <v>2.5600000000000001E-2</v>
      </c>
      <c r="AL100" s="47">
        <f t="shared" si="86"/>
        <v>6.4000000000000003E-3</v>
      </c>
    </row>
    <row r="101" spans="1:38" ht="90" x14ac:dyDescent="0.25">
      <c r="A101" s="2"/>
      <c r="C101" s="7" t="s">
        <v>331</v>
      </c>
      <c r="D101" s="7" t="s">
        <v>443</v>
      </c>
      <c r="E101" s="14" t="s">
        <v>472</v>
      </c>
      <c r="F101">
        <v>20</v>
      </c>
      <c r="G101">
        <v>10</v>
      </c>
      <c r="H101">
        <v>5</v>
      </c>
      <c r="J101" s="7">
        <v>11</v>
      </c>
      <c r="L101" s="48" t="s">
        <v>549</v>
      </c>
      <c r="M101" s="7">
        <v>7</v>
      </c>
      <c r="N101" s="7">
        <v>3</v>
      </c>
      <c r="O101" s="30">
        <f t="shared" si="68"/>
        <v>14.82</v>
      </c>
      <c r="P101" s="30">
        <f t="shared" si="69"/>
        <v>0.98799999999999999</v>
      </c>
      <c r="Q101" s="30">
        <f t="shared" si="70"/>
        <v>7.5999999999999998E-2</v>
      </c>
      <c r="R101" s="35">
        <f t="shared" si="71"/>
        <v>1.9E-2</v>
      </c>
      <c r="S101" s="7">
        <v>2</v>
      </c>
      <c r="T101" s="7">
        <f t="shared" si="72"/>
        <v>42</v>
      </c>
      <c r="U101" s="29">
        <f t="shared" si="73"/>
        <v>207.48000000000002</v>
      </c>
      <c r="V101">
        <f t="shared" si="74"/>
        <v>13.832000000000001</v>
      </c>
      <c r="W101">
        <f t="shared" si="75"/>
        <v>1.0640000000000001</v>
      </c>
      <c r="X101" s="33">
        <f t="shared" si="76"/>
        <v>0.26600000000000001</v>
      </c>
      <c r="Y101" s="7" t="s">
        <v>611</v>
      </c>
      <c r="Z101" s="43">
        <v>7</v>
      </c>
      <c r="AA101" s="43">
        <v>2</v>
      </c>
      <c r="AB101" s="44">
        <f t="shared" si="79"/>
        <v>0.99840000000000018</v>
      </c>
      <c r="AC101" s="45">
        <f t="shared" si="80"/>
        <v>6.6559999999999994E-2</v>
      </c>
      <c r="AD101" s="45">
        <f t="shared" si="81"/>
        <v>5.1200000000000004E-3</v>
      </c>
      <c r="AE101" s="46">
        <f t="shared" si="82"/>
        <v>1.2800000000000001E-3</v>
      </c>
      <c r="AF101" s="43">
        <v>2</v>
      </c>
      <c r="AG101" s="7">
        <f t="shared" si="77"/>
        <v>28</v>
      </c>
      <c r="AH101" s="29">
        <f t="shared" si="78"/>
        <v>33.333333333333343</v>
      </c>
      <c r="AI101" s="7">
        <f t="shared" si="83"/>
        <v>13.977600000000002</v>
      </c>
      <c r="AJ101" s="7">
        <f t="shared" si="84"/>
        <v>0.93183999999999989</v>
      </c>
      <c r="AK101" s="7">
        <f t="shared" si="85"/>
        <v>7.1680000000000008E-2</v>
      </c>
      <c r="AL101" s="47">
        <f t="shared" si="86"/>
        <v>1.7920000000000002E-2</v>
      </c>
    </row>
    <row r="102" spans="1:38" ht="75" x14ac:dyDescent="0.25">
      <c r="A102" s="2"/>
      <c r="E102" s="14" t="s">
        <v>473</v>
      </c>
      <c r="G102">
        <v>10</v>
      </c>
      <c r="L102" s="48" t="s">
        <v>549</v>
      </c>
      <c r="M102" s="7">
        <v>6</v>
      </c>
      <c r="N102" s="7">
        <v>2</v>
      </c>
      <c r="O102" s="30">
        <f t="shared" si="68"/>
        <v>0.99840000000000018</v>
      </c>
      <c r="P102" s="30">
        <f t="shared" si="69"/>
        <v>6.6559999999999994E-2</v>
      </c>
      <c r="Q102" s="30">
        <f t="shared" si="70"/>
        <v>5.1200000000000004E-3</v>
      </c>
      <c r="R102" s="35">
        <f t="shared" si="71"/>
        <v>1.2800000000000001E-3</v>
      </c>
      <c r="S102" s="7">
        <v>3</v>
      </c>
      <c r="T102" s="7">
        <f t="shared" si="72"/>
        <v>36</v>
      </c>
      <c r="U102" s="29">
        <f t="shared" si="73"/>
        <v>17.971200000000003</v>
      </c>
      <c r="V102">
        <f t="shared" si="74"/>
        <v>1.1980799999999998</v>
      </c>
      <c r="W102">
        <f t="shared" si="75"/>
        <v>9.216000000000002E-2</v>
      </c>
      <c r="X102" s="33">
        <f t="shared" si="76"/>
        <v>2.3040000000000005E-2</v>
      </c>
      <c r="Y102" s="7" t="s">
        <v>619</v>
      </c>
      <c r="Z102" s="43">
        <v>6</v>
      </c>
      <c r="AA102" s="43">
        <v>1</v>
      </c>
      <c r="AB102" s="44">
        <f t="shared" si="79"/>
        <v>4.9919999999999999E-2</v>
      </c>
      <c r="AC102" s="45">
        <f t="shared" si="80"/>
        <v>3.3279999999999998E-3</v>
      </c>
      <c r="AD102" s="45">
        <f t="shared" si="81"/>
        <v>2.5599999999999999E-4</v>
      </c>
      <c r="AE102" s="46">
        <f t="shared" si="82"/>
        <v>6.3999999999999997E-5</v>
      </c>
      <c r="AF102" s="43">
        <v>2</v>
      </c>
      <c r="AG102" s="7">
        <f t="shared" si="77"/>
        <v>12</v>
      </c>
      <c r="AH102" s="29">
        <f t="shared" si="78"/>
        <v>66.666666666666671</v>
      </c>
      <c r="AI102" s="7">
        <f t="shared" si="83"/>
        <v>0.59904000000000002</v>
      </c>
      <c r="AJ102" s="7">
        <f t="shared" si="84"/>
        <v>3.9935999999999999E-2</v>
      </c>
      <c r="AK102" s="7">
        <f t="shared" si="85"/>
        <v>3.0720000000000001E-3</v>
      </c>
      <c r="AL102" s="47">
        <f t="shared" si="86"/>
        <v>7.6800000000000002E-4</v>
      </c>
    </row>
    <row r="103" spans="1:38" ht="60" x14ac:dyDescent="0.25">
      <c r="A103" s="2"/>
      <c r="E103" s="14" t="s">
        <v>478</v>
      </c>
      <c r="G103">
        <v>10</v>
      </c>
      <c r="J103" s="7">
        <v>11</v>
      </c>
      <c r="L103" s="48" t="s">
        <v>550</v>
      </c>
      <c r="M103" s="7">
        <v>8</v>
      </c>
      <c r="N103" s="7">
        <v>3</v>
      </c>
      <c r="O103" s="30">
        <f t="shared" si="68"/>
        <v>14.82</v>
      </c>
      <c r="P103" s="30">
        <f t="shared" si="69"/>
        <v>0.98799999999999999</v>
      </c>
      <c r="Q103" s="30">
        <f t="shared" si="70"/>
        <v>7.5999999999999998E-2</v>
      </c>
      <c r="R103" s="35">
        <f t="shared" si="71"/>
        <v>1.9E-2</v>
      </c>
      <c r="S103" s="7">
        <v>3</v>
      </c>
      <c r="T103" s="7">
        <f t="shared" si="72"/>
        <v>72</v>
      </c>
      <c r="U103" s="29">
        <f t="shared" si="73"/>
        <v>355.68</v>
      </c>
      <c r="V103">
        <f t="shared" si="74"/>
        <v>23.712</v>
      </c>
      <c r="W103">
        <f t="shared" si="75"/>
        <v>1.8239999999999998</v>
      </c>
      <c r="X103" s="33">
        <f t="shared" si="76"/>
        <v>0.45599999999999996</v>
      </c>
      <c r="Y103" s="7" t="s">
        <v>613</v>
      </c>
      <c r="Z103" s="43">
        <v>8</v>
      </c>
      <c r="AA103" s="43">
        <v>2</v>
      </c>
      <c r="AB103" s="44">
        <f t="shared" si="79"/>
        <v>0.99840000000000018</v>
      </c>
      <c r="AC103" s="45">
        <f t="shared" si="80"/>
        <v>6.6559999999999994E-2</v>
      </c>
      <c r="AD103" s="45">
        <f t="shared" si="81"/>
        <v>5.1200000000000004E-3</v>
      </c>
      <c r="AE103" s="46">
        <f t="shared" si="82"/>
        <v>1.2800000000000001E-3</v>
      </c>
      <c r="AF103" s="43">
        <v>2</v>
      </c>
      <c r="AG103" s="7">
        <f t="shared" si="77"/>
        <v>32</v>
      </c>
      <c r="AH103" s="29">
        <f t="shared" si="78"/>
        <v>55.555555555555557</v>
      </c>
      <c r="AI103" s="7">
        <f t="shared" si="83"/>
        <v>15.974400000000003</v>
      </c>
      <c r="AJ103" s="7">
        <f t="shared" si="84"/>
        <v>1.0649599999999999</v>
      </c>
      <c r="AK103" s="7">
        <f t="shared" si="85"/>
        <v>8.1920000000000007E-2</v>
      </c>
      <c r="AL103" s="47">
        <f t="shared" si="86"/>
        <v>2.0480000000000002E-2</v>
      </c>
    </row>
    <row r="104" spans="1:38" ht="60" x14ac:dyDescent="0.25">
      <c r="A104" s="2"/>
      <c r="C104" s="7" t="s">
        <v>408</v>
      </c>
      <c r="D104" s="7" t="s">
        <v>444</v>
      </c>
      <c r="E104" s="14" t="s">
        <v>474</v>
      </c>
      <c r="F104">
        <v>17</v>
      </c>
      <c r="G104">
        <v>10</v>
      </c>
      <c r="L104" s="48" t="s">
        <v>547</v>
      </c>
      <c r="M104" s="7">
        <v>6</v>
      </c>
      <c r="N104" s="7">
        <v>3</v>
      </c>
      <c r="O104" s="30">
        <f t="shared" si="68"/>
        <v>14.82</v>
      </c>
      <c r="P104" s="30">
        <f t="shared" si="69"/>
        <v>0.98799999999999999</v>
      </c>
      <c r="Q104" s="30">
        <f t="shared" si="70"/>
        <v>7.5999999999999998E-2</v>
      </c>
      <c r="R104" s="35">
        <f t="shared" si="71"/>
        <v>1.9E-2</v>
      </c>
      <c r="S104" s="7">
        <v>2</v>
      </c>
      <c r="T104" s="7">
        <f t="shared" si="72"/>
        <v>36</v>
      </c>
      <c r="U104" s="29">
        <f t="shared" si="73"/>
        <v>177.84</v>
      </c>
      <c r="V104">
        <f t="shared" si="74"/>
        <v>11.856</v>
      </c>
      <c r="W104">
        <f t="shared" si="75"/>
        <v>0.91199999999999992</v>
      </c>
      <c r="X104" s="33">
        <f t="shared" si="76"/>
        <v>0.22799999999999998</v>
      </c>
      <c r="Y104" s="7" t="s">
        <v>612</v>
      </c>
      <c r="Z104" s="43">
        <v>6</v>
      </c>
      <c r="AA104" s="43">
        <v>1</v>
      </c>
      <c r="AB104" s="44">
        <f t="shared" si="79"/>
        <v>4.9919999999999999E-2</v>
      </c>
      <c r="AC104" s="45">
        <f t="shared" si="80"/>
        <v>3.3279999999999998E-3</v>
      </c>
      <c r="AD104" s="45">
        <f t="shared" si="81"/>
        <v>2.5599999999999999E-4</v>
      </c>
      <c r="AE104" s="46">
        <f t="shared" si="82"/>
        <v>6.3999999999999997E-5</v>
      </c>
      <c r="AF104" s="43">
        <v>1</v>
      </c>
      <c r="AG104" s="7">
        <f t="shared" si="77"/>
        <v>6</v>
      </c>
      <c r="AH104" s="29">
        <f t="shared" si="78"/>
        <v>83.333333333333343</v>
      </c>
      <c r="AI104" s="7">
        <f t="shared" si="83"/>
        <v>0.29952000000000001</v>
      </c>
      <c r="AJ104" s="7">
        <f t="shared" si="84"/>
        <v>1.9968E-2</v>
      </c>
      <c r="AK104" s="7">
        <f t="shared" si="85"/>
        <v>1.536E-3</v>
      </c>
      <c r="AL104" s="47">
        <f t="shared" si="86"/>
        <v>3.8400000000000001E-4</v>
      </c>
    </row>
    <row r="105" spans="1:38" ht="45" x14ac:dyDescent="0.25">
      <c r="A105" s="2"/>
      <c r="C105" s="7" t="s">
        <v>409</v>
      </c>
      <c r="D105" s="7" t="s">
        <v>445</v>
      </c>
      <c r="E105" s="14" t="s">
        <v>475</v>
      </c>
      <c r="F105">
        <v>14</v>
      </c>
      <c r="G105">
        <v>8</v>
      </c>
      <c r="L105" s="48" t="s">
        <v>551</v>
      </c>
      <c r="M105" s="7">
        <v>7</v>
      </c>
      <c r="N105" s="7">
        <v>2</v>
      </c>
      <c r="O105" s="30">
        <f t="shared" si="68"/>
        <v>0.99840000000000018</v>
      </c>
      <c r="P105" s="30">
        <f t="shared" si="69"/>
        <v>6.6559999999999994E-2</v>
      </c>
      <c r="Q105" s="30">
        <f t="shared" si="70"/>
        <v>5.1200000000000004E-3</v>
      </c>
      <c r="R105" s="35">
        <f t="shared" si="71"/>
        <v>1.2800000000000001E-3</v>
      </c>
      <c r="S105" s="7">
        <v>2</v>
      </c>
      <c r="T105" s="7">
        <f t="shared" si="72"/>
        <v>28</v>
      </c>
      <c r="U105" s="29">
        <f t="shared" si="73"/>
        <v>13.977600000000002</v>
      </c>
      <c r="V105">
        <f t="shared" si="74"/>
        <v>0.93183999999999989</v>
      </c>
      <c r="W105">
        <f t="shared" si="75"/>
        <v>7.1680000000000008E-2</v>
      </c>
      <c r="X105" s="33">
        <f t="shared" si="76"/>
        <v>1.7920000000000002E-2</v>
      </c>
      <c r="Y105" s="7" t="s">
        <v>610</v>
      </c>
      <c r="Z105" s="43">
        <v>7</v>
      </c>
      <c r="AA105" s="43">
        <v>1</v>
      </c>
      <c r="AB105" s="44">
        <f t="shared" si="79"/>
        <v>4.9919999999999999E-2</v>
      </c>
      <c r="AC105" s="45">
        <f t="shared" si="80"/>
        <v>3.3279999999999998E-3</v>
      </c>
      <c r="AD105" s="45">
        <f t="shared" si="81"/>
        <v>2.5599999999999999E-4</v>
      </c>
      <c r="AE105" s="46">
        <f t="shared" si="82"/>
        <v>6.3999999999999997E-5</v>
      </c>
      <c r="AF105" s="43">
        <v>1</v>
      </c>
      <c r="AG105" s="7">
        <f t="shared" si="77"/>
        <v>7</v>
      </c>
      <c r="AH105" s="29">
        <f t="shared" si="78"/>
        <v>75</v>
      </c>
      <c r="AI105" s="7">
        <f t="shared" si="83"/>
        <v>0.34943999999999997</v>
      </c>
      <c r="AJ105" s="7">
        <f t="shared" si="84"/>
        <v>2.3295999999999997E-2</v>
      </c>
      <c r="AK105" s="7">
        <f t="shared" si="85"/>
        <v>1.792E-3</v>
      </c>
      <c r="AL105" s="47">
        <f t="shared" si="86"/>
        <v>4.4799999999999999E-4</v>
      </c>
    </row>
    <row r="106" spans="1:38" ht="45" x14ac:dyDescent="0.25">
      <c r="A106" s="2"/>
      <c r="C106" s="7" t="s">
        <v>410</v>
      </c>
      <c r="D106" s="7" t="s">
        <v>446</v>
      </c>
      <c r="E106" s="14" t="s">
        <v>476</v>
      </c>
      <c r="F106">
        <v>16</v>
      </c>
      <c r="G106">
        <v>11</v>
      </c>
      <c r="L106" s="48" t="s">
        <v>552</v>
      </c>
      <c r="M106" s="7">
        <v>7</v>
      </c>
      <c r="N106" s="7">
        <v>3</v>
      </c>
      <c r="O106" s="30">
        <f t="shared" si="68"/>
        <v>14.82</v>
      </c>
      <c r="P106" s="30">
        <f t="shared" si="69"/>
        <v>0.98799999999999999</v>
      </c>
      <c r="Q106" s="30">
        <f t="shared" si="70"/>
        <v>7.5999999999999998E-2</v>
      </c>
      <c r="R106" s="35">
        <f t="shared" si="71"/>
        <v>1.9E-2</v>
      </c>
      <c r="S106" s="7">
        <v>3</v>
      </c>
      <c r="T106" s="7">
        <f t="shared" si="72"/>
        <v>63</v>
      </c>
      <c r="U106" s="29">
        <f t="shared" si="73"/>
        <v>311.22000000000003</v>
      </c>
      <c r="V106">
        <f t="shared" si="74"/>
        <v>20.748000000000001</v>
      </c>
      <c r="W106">
        <f t="shared" si="75"/>
        <v>1.5960000000000001</v>
      </c>
      <c r="X106" s="33">
        <f t="shared" si="76"/>
        <v>0.39900000000000002</v>
      </c>
      <c r="Y106" s="7" t="s">
        <v>614</v>
      </c>
      <c r="Z106" s="43">
        <v>7</v>
      </c>
      <c r="AA106" s="43">
        <v>2</v>
      </c>
      <c r="AB106" s="44">
        <f t="shared" si="79"/>
        <v>0.99840000000000018</v>
      </c>
      <c r="AC106" s="45">
        <f t="shared" si="80"/>
        <v>6.6559999999999994E-2</v>
      </c>
      <c r="AD106" s="45">
        <f t="shared" si="81"/>
        <v>5.1200000000000004E-3</v>
      </c>
      <c r="AE106" s="46">
        <f t="shared" si="82"/>
        <v>1.2800000000000001E-3</v>
      </c>
      <c r="AF106" s="43">
        <v>2</v>
      </c>
      <c r="AG106" s="7">
        <f t="shared" si="77"/>
        <v>28</v>
      </c>
      <c r="AH106" s="29">
        <f t="shared" si="78"/>
        <v>55.555555555555557</v>
      </c>
      <c r="AI106" s="7">
        <f t="shared" si="83"/>
        <v>13.977600000000002</v>
      </c>
      <c r="AJ106" s="7">
        <f t="shared" si="84"/>
        <v>0.93183999999999989</v>
      </c>
      <c r="AK106" s="7">
        <f t="shared" si="85"/>
        <v>7.1680000000000008E-2</v>
      </c>
      <c r="AL106" s="47">
        <f t="shared" si="86"/>
        <v>1.7920000000000002E-2</v>
      </c>
    </row>
    <row r="107" spans="1:38" ht="75" customHeight="1" x14ac:dyDescent="0.25">
      <c r="A107" s="2"/>
      <c r="E107" s="16" t="s">
        <v>560</v>
      </c>
      <c r="G107">
        <v>11</v>
      </c>
      <c r="L107" s="48" t="s">
        <v>561</v>
      </c>
      <c r="M107" s="7">
        <v>7</v>
      </c>
      <c r="N107" s="7">
        <v>4</v>
      </c>
      <c r="O107" s="30">
        <f t="shared" si="68"/>
        <v>195</v>
      </c>
      <c r="P107" s="30">
        <f t="shared" si="69"/>
        <v>13</v>
      </c>
      <c r="Q107" s="30">
        <f t="shared" si="70"/>
        <v>1</v>
      </c>
      <c r="R107" s="35">
        <f t="shared" si="71"/>
        <v>0.25</v>
      </c>
      <c r="S107" s="7">
        <v>2</v>
      </c>
      <c r="T107" s="7">
        <f t="shared" si="72"/>
        <v>56</v>
      </c>
      <c r="U107" s="29">
        <f t="shared" si="73"/>
        <v>2730</v>
      </c>
      <c r="V107">
        <f t="shared" si="74"/>
        <v>182</v>
      </c>
      <c r="W107">
        <f t="shared" si="75"/>
        <v>14</v>
      </c>
      <c r="X107" s="33">
        <f t="shared" si="76"/>
        <v>3.5</v>
      </c>
      <c r="Y107" s="52" t="s">
        <v>648</v>
      </c>
      <c r="Z107" s="43">
        <v>7</v>
      </c>
      <c r="AA107" s="43">
        <v>3</v>
      </c>
      <c r="AB107" s="44">
        <f t="shared" si="79"/>
        <v>14.82</v>
      </c>
      <c r="AC107" s="45">
        <f t="shared" si="80"/>
        <v>0.98799999999999999</v>
      </c>
      <c r="AD107" s="45">
        <f t="shared" si="81"/>
        <v>7.5999999999999998E-2</v>
      </c>
      <c r="AE107" s="46">
        <f t="shared" si="82"/>
        <v>1.9E-2</v>
      </c>
      <c r="AF107" s="43">
        <v>2</v>
      </c>
      <c r="AG107" s="7">
        <f t="shared" si="77"/>
        <v>42</v>
      </c>
      <c r="AH107" s="29">
        <f t="shared" si="78"/>
        <v>25</v>
      </c>
      <c r="AI107" s="7">
        <f t="shared" si="83"/>
        <v>207.48000000000002</v>
      </c>
      <c r="AJ107" s="7">
        <f t="shared" si="84"/>
        <v>13.832000000000001</v>
      </c>
      <c r="AK107" s="7">
        <f t="shared" si="85"/>
        <v>1.0640000000000001</v>
      </c>
      <c r="AL107" s="47">
        <f t="shared" si="86"/>
        <v>0.26600000000000001</v>
      </c>
    </row>
    <row r="108" spans="1:38" x14ac:dyDescent="0.25">
      <c r="A108" s="2"/>
      <c r="E108" s="14" t="s">
        <v>477</v>
      </c>
      <c r="G108">
        <v>11</v>
      </c>
      <c r="L108" s="48" t="s">
        <v>552</v>
      </c>
      <c r="M108" s="7">
        <v>8</v>
      </c>
      <c r="N108" s="7">
        <v>3</v>
      </c>
      <c r="O108" s="30">
        <f t="shared" si="68"/>
        <v>14.82</v>
      </c>
      <c r="P108" s="30">
        <f t="shared" si="69"/>
        <v>0.98799999999999999</v>
      </c>
      <c r="Q108" s="30">
        <f t="shared" si="70"/>
        <v>7.5999999999999998E-2</v>
      </c>
      <c r="R108" s="35">
        <f t="shared" si="71"/>
        <v>1.9E-2</v>
      </c>
      <c r="S108" s="7">
        <v>3</v>
      </c>
      <c r="T108" s="7">
        <f t="shared" si="72"/>
        <v>72</v>
      </c>
      <c r="U108" s="29">
        <f t="shared" si="73"/>
        <v>355.68</v>
      </c>
      <c r="V108">
        <f t="shared" si="74"/>
        <v>23.712</v>
      </c>
      <c r="W108">
        <f t="shared" si="75"/>
        <v>1.8239999999999998</v>
      </c>
      <c r="X108" s="33">
        <f t="shared" si="76"/>
        <v>0.45599999999999996</v>
      </c>
      <c r="Y108" s="52"/>
      <c r="Z108" s="43">
        <v>8</v>
      </c>
      <c r="AA108" s="43">
        <v>2</v>
      </c>
      <c r="AB108" s="44">
        <f t="shared" si="79"/>
        <v>0.99840000000000018</v>
      </c>
      <c r="AC108" s="45">
        <f t="shared" si="80"/>
        <v>6.6559999999999994E-2</v>
      </c>
      <c r="AD108" s="45">
        <f t="shared" si="81"/>
        <v>5.1200000000000004E-3</v>
      </c>
      <c r="AE108" s="46">
        <f t="shared" si="82"/>
        <v>1.2800000000000001E-3</v>
      </c>
      <c r="AF108" s="43">
        <v>2</v>
      </c>
      <c r="AG108" s="7">
        <f t="shared" si="77"/>
        <v>32</v>
      </c>
      <c r="AH108" s="29">
        <f t="shared" si="78"/>
        <v>55.555555555555557</v>
      </c>
      <c r="AI108" s="7">
        <f t="shared" si="83"/>
        <v>15.974400000000003</v>
      </c>
      <c r="AJ108" s="7">
        <f t="shared" si="84"/>
        <v>1.0649599999999999</v>
      </c>
      <c r="AK108" s="7">
        <f t="shared" si="85"/>
        <v>8.1920000000000007E-2</v>
      </c>
      <c r="AL108" s="47">
        <f t="shared" si="86"/>
        <v>2.0480000000000002E-2</v>
      </c>
    </row>
    <row r="109" spans="1:38" ht="105" x14ac:dyDescent="0.25">
      <c r="A109" s="2"/>
      <c r="C109" s="7" t="s">
        <v>411</v>
      </c>
      <c r="D109" s="7" t="s">
        <v>479</v>
      </c>
      <c r="E109" s="16" t="s">
        <v>564</v>
      </c>
      <c r="F109">
        <v>16</v>
      </c>
      <c r="G109">
        <v>11</v>
      </c>
      <c r="L109" s="48" t="s">
        <v>552</v>
      </c>
      <c r="M109" s="7">
        <v>7</v>
      </c>
      <c r="N109" s="7">
        <v>3</v>
      </c>
      <c r="O109" s="30">
        <f t="shared" si="68"/>
        <v>14.82</v>
      </c>
      <c r="P109" s="30">
        <f t="shared" si="69"/>
        <v>0.98799999999999999</v>
      </c>
      <c r="Q109" s="30">
        <f t="shared" si="70"/>
        <v>7.5999999999999998E-2</v>
      </c>
      <c r="R109" s="35">
        <f t="shared" si="71"/>
        <v>1.9E-2</v>
      </c>
      <c r="S109" s="7">
        <v>2</v>
      </c>
      <c r="T109" s="7">
        <f t="shared" si="72"/>
        <v>42</v>
      </c>
      <c r="U109" s="29">
        <f t="shared" si="73"/>
        <v>207.48000000000002</v>
      </c>
      <c r="V109">
        <f t="shared" si="74"/>
        <v>13.832000000000001</v>
      </c>
      <c r="W109">
        <f t="shared" si="75"/>
        <v>1.0640000000000001</v>
      </c>
      <c r="X109" s="33">
        <f t="shared" si="76"/>
        <v>0.26600000000000001</v>
      </c>
      <c r="Y109" s="7" t="s">
        <v>616</v>
      </c>
      <c r="Z109" s="43">
        <v>7</v>
      </c>
      <c r="AA109" s="43">
        <v>0</v>
      </c>
      <c r="AB109" s="44" t="e">
        <f t="shared" si="79"/>
        <v>#N/A</v>
      </c>
      <c r="AC109" s="45" t="e">
        <f t="shared" si="80"/>
        <v>#N/A</v>
      </c>
      <c r="AD109" s="45" t="e">
        <f t="shared" si="81"/>
        <v>#N/A</v>
      </c>
      <c r="AE109" s="46" t="e">
        <f t="shared" si="82"/>
        <v>#N/A</v>
      </c>
      <c r="AF109" s="43">
        <v>2</v>
      </c>
      <c r="AG109" s="7">
        <f t="shared" si="77"/>
        <v>0</v>
      </c>
      <c r="AH109" s="29">
        <f t="shared" si="78"/>
        <v>100</v>
      </c>
    </row>
    <row r="110" spans="1:38" ht="90" x14ac:dyDescent="0.25">
      <c r="A110" s="2"/>
      <c r="C110" s="7" t="s">
        <v>447</v>
      </c>
      <c r="D110" s="7" t="s">
        <v>480</v>
      </c>
      <c r="E110" s="14" t="s">
        <v>482</v>
      </c>
      <c r="F110">
        <v>18</v>
      </c>
      <c r="G110">
        <v>12</v>
      </c>
      <c r="H110">
        <v>4</v>
      </c>
      <c r="L110" s="48" t="s">
        <v>553</v>
      </c>
      <c r="M110" s="7">
        <v>8</v>
      </c>
      <c r="N110" s="7">
        <v>1</v>
      </c>
      <c r="O110" s="30">
        <f t="shared" si="68"/>
        <v>4.9919999999999999E-2</v>
      </c>
      <c r="P110" s="30">
        <f t="shared" si="69"/>
        <v>3.3279999999999998E-3</v>
      </c>
      <c r="Q110" s="30">
        <f t="shared" si="70"/>
        <v>2.5599999999999999E-4</v>
      </c>
      <c r="R110" s="35">
        <f t="shared" si="71"/>
        <v>6.3999999999999997E-5</v>
      </c>
      <c r="S110" s="7">
        <v>2</v>
      </c>
      <c r="T110" s="7">
        <f t="shared" si="72"/>
        <v>16</v>
      </c>
      <c r="U110" s="29">
        <f t="shared" si="73"/>
        <v>0.79871999999999999</v>
      </c>
      <c r="V110">
        <f t="shared" si="74"/>
        <v>5.3247999999999997E-2</v>
      </c>
      <c r="W110">
        <f t="shared" si="75"/>
        <v>4.0959999999999998E-3</v>
      </c>
      <c r="X110" s="33">
        <f t="shared" si="76"/>
        <v>1.024E-3</v>
      </c>
      <c r="Y110" s="7" t="s">
        <v>649</v>
      </c>
      <c r="Z110" s="43">
        <v>8</v>
      </c>
      <c r="AA110" s="43">
        <v>1</v>
      </c>
      <c r="AB110" s="44">
        <f t="shared" si="79"/>
        <v>4.9919999999999999E-2</v>
      </c>
      <c r="AC110" s="45">
        <f t="shared" si="80"/>
        <v>3.3279999999999998E-3</v>
      </c>
      <c r="AD110" s="45">
        <f t="shared" si="81"/>
        <v>2.5599999999999999E-4</v>
      </c>
      <c r="AE110" s="46">
        <f t="shared" si="82"/>
        <v>6.3999999999999997E-5</v>
      </c>
      <c r="AF110" s="43">
        <v>1</v>
      </c>
      <c r="AG110" s="7">
        <f t="shared" si="77"/>
        <v>8</v>
      </c>
      <c r="AH110" s="29">
        <f t="shared" si="78"/>
        <v>50</v>
      </c>
      <c r="AI110" s="7">
        <f t="shared" ref="AI110:AI130" si="87">Z110*AB110*AF110</f>
        <v>0.39935999999999999</v>
      </c>
      <c r="AJ110" s="7">
        <f t="shared" ref="AJ110:AJ130" si="88">Z110*AC110*AF110</f>
        <v>2.6623999999999998E-2</v>
      </c>
      <c r="AK110" s="7">
        <f t="shared" ref="AK110:AK130" si="89">Z110*AD110*AF110</f>
        <v>2.0479999999999999E-3</v>
      </c>
      <c r="AL110" s="47">
        <f t="shared" ref="AL110:AL130" si="90">Z110*AE110*AF110</f>
        <v>5.1199999999999998E-4</v>
      </c>
    </row>
    <row r="111" spans="1:38" ht="75" x14ac:dyDescent="0.25">
      <c r="A111" s="2"/>
      <c r="E111" s="16" t="s">
        <v>565</v>
      </c>
      <c r="F111">
        <v>16</v>
      </c>
      <c r="G111">
        <v>11</v>
      </c>
      <c r="L111" s="48" t="s">
        <v>552</v>
      </c>
      <c r="M111" s="7">
        <v>7</v>
      </c>
      <c r="N111" s="7">
        <v>2</v>
      </c>
      <c r="O111" s="30">
        <f t="shared" si="68"/>
        <v>0.99840000000000018</v>
      </c>
      <c r="P111" s="30">
        <f t="shared" si="69"/>
        <v>6.6559999999999994E-2</v>
      </c>
      <c r="Q111" s="30">
        <f t="shared" si="70"/>
        <v>5.1200000000000004E-3</v>
      </c>
      <c r="R111" s="35">
        <f t="shared" si="71"/>
        <v>1.2800000000000001E-3</v>
      </c>
      <c r="S111" s="7">
        <v>2</v>
      </c>
      <c r="T111" s="7">
        <f t="shared" si="72"/>
        <v>28</v>
      </c>
      <c r="U111" s="29">
        <f t="shared" si="73"/>
        <v>13.977600000000002</v>
      </c>
      <c r="V111">
        <f t="shared" si="74"/>
        <v>0.93183999999999989</v>
      </c>
      <c r="W111">
        <f t="shared" si="75"/>
        <v>7.1680000000000008E-2</v>
      </c>
      <c r="X111" s="33">
        <f t="shared" si="76"/>
        <v>1.7920000000000002E-2</v>
      </c>
      <c r="Y111" s="7" t="s">
        <v>618</v>
      </c>
      <c r="Z111" s="43">
        <v>7</v>
      </c>
      <c r="AA111" s="43">
        <v>1</v>
      </c>
      <c r="AB111" s="44">
        <f t="shared" si="79"/>
        <v>4.9919999999999999E-2</v>
      </c>
      <c r="AC111" s="45">
        <f t="shared" si="80"/>
        <v>3.3279999999999998E-3</v>
      </c>
      <c r="AD111" s="45">
        <f t="shared" si="81"/>
        <v>2.5599999999999999E-4</v>
      </c>
      <c r="AE111" s="46">
        <f t="shared" si="82"/>
        <v>6.3999999999999997E-5</v>
      </c>
      <c r="AF111" s="43">
        <v>2</v>
      </c>
      <c r="AG111" s="7">
        <f t="shared" si="77"/>
        <v>14</v>
      </c>
      <c r="AH111" s="29">
        <f t="shared" si="78"/>
        <v>50</v>
      </c>
      <c r="AI111" s="7">
        <f t="shared" si="87"/>
        <v>0.69887999999999995</v>
      </c>
      <c r="AJ111" s="7">
        <f t="shared" si="88"/>
        <v>4.6591999999999995E-2</v>
      </c>
      <c r="AK111" s="7">
        <f t="shared" si="89"/>
        <v>3.5839999999999999E-3</v>
      </c>
      <c r="AL111" s="47">
        <f t="shared" si="90"/>
        <v>8.9599999999999999E-4</v>
      </c>
    </row>
    <row r="112" spans="1:38" ht="75" x14ac:dyDescent="0.25">
      <c r="A112" s="2"/>
      <c r="E112" s="14" t="s">
        <v>481</v>
      </c>
      <c r="H112">
        <v>4</v>
      </c>
      <c r="L112" s="48" t="s">
        <v>554</v>
      </c>
      <c r="M112" s="7">
        <v>8</v>
      </c>
      <c r="N112" s="7">
        <v>1</v>
      </c>
      <c r="O112" s="30">
        <f t="shared" si="68"/>
        <v>4.9919999999999999E-2</v>
      </c>
      <c r="P112" s="30">
        <f t="shared" si="69"/>
        <v>3.3279999999999998E-3</v>
      </c>
      <c r="Q112" s="30">
        <f t="shared" si="70"/>
        <v>2.5599999999999999E-4</v>
      </c>
      <c r="R112" s="35">
        <f t="shared" si="71"/>
        <v>6.3999999999999997E-5</v>
      </c>
      <c r="S112" s="7">
        <v>3</v>
      </c>
      <c r="T112" s="7">
        <f t="shared" si="72"/>
        <v>24</v>
      </c>
      <c r="U112" s="29">
        <f t="shared" si="73"/>
        <v>1.19808</v>
      </c>
      <c r="V112">
        <f t="shared" si="74"/>
        <v>7.9871999999999999E-2</v>
      </c>
      <c r="W112">
        <f t="shared" si="75"/>
        <v>6.1440000000000002E-3</v>
      </c>
      <c r="X112" s="33">
        <f t="shared" si="76"/>
        <v>1.536E-3</v>
      </c>
      <c r="Y112" s="7" t="s">
        <v>617</v>
      </c>
      <c r="Z112" s="43">
        <v>8</v>
      </c>
      <c r="AA112" s="43">
        <v>1</v>
      </c>
      <c r="AB112" s="44">
        <f t="shared" si="79"/>
        <v>4.9919999999999999E-2</v>
      </c>
      <c r="AC112" s="45">
        <f t="shared" si="80"/>
        <v>3.3279999999999998E-3</v>
      </c>
      <c r="AD112" s="45">
        <f t="shared" si="81"/>
        <v>2.5599999999999999E-4</v>
      </c>
      <c r="AE112" s="46">
        <f t="shared" si="82"/>
        <v>6.3999999999999997E-5</v>
      </c>
      <c r="AF112" s="43">
        <v>2</v>
      </c>
      <c r="AG112" s="7">
        <f t="shared" si="77"/>
        <v>16</v>
      </c>
      <c r="AH112" s="29">
        <f t="shared" si="78"/>
        <v>33.333333333333343</v>
      </c>
      <c r="AI112" s="7">
        <f t="shared" si="87"/>
        <v>0.79871999999999999</v>
      </c>
      <c r="AJ112" s="7">
        <f t="shared" si="88"/>
        <v>5.3247999999999997E-2</v>
      </c>
      <c r="AK112" s="7">
        <f t="shared" si="89"/>
        <v>4.0959999999999998E-3</v>
      </c>
      <c r="AL112" s="47">
        <f t="shared" si="90"/>
        <v>1.024E-3</v>
      </c>
    </row>
    <row r="113" spans="1:38" ht="45" x14ac:dyDescent="0.25">
      <c r="A113" s="2"/>
      <c r="C113" s="7" t="s">
        <v>449</v>
      </c>
      <c r="D113" s="7" t="s">
        <v>448</v>
      </c>
      <c r="E113" s="14" t="s">
        <v>483</v>
      </c>
      <c r="F113">
        <v>15</v>
      </c>
      <c r="G113">
        <v>8</v>
      </c>
      <c r="L113" s="48" t="s">
        <v>554</v>
      </c>
      <c r="M113" s="7">
        <v>7</v>
      </c>
      <c r="N113" s="7">
        <v>2</v>
      </c>
      <c r="O113" s="30">
        <f t="shared" si="68"/>
        <v>0.99840000000000018</v>
      </c>
      <c r="P113" s="30">
        <f t="shared" si="69"/>
        <v>6.6559999999999994E-2</v>
      </c>
      <c r="Q113" s="30">
        <f t="shared" si="70"/>
        <v>5.1200000000000004E-3</v>
      </c>
      <c r="R113" s="35">
        <f t="shared" si="71"/>
        <v>1.2800000000000001E-3</v>
      </c>
      <c r="S113" s="7">
        <v>2</v>
      </c>
      <c r="T113" s="7">
        <f t="shared" si="72"/>
        <v>28</v>
      </c>
      <c r="U113" s="29">
        <f t="shared" si="73"/>
        <v>13.977600000000002</v>
      </c>
      <c r="V113">
        <f t="shared" si="74"/>
        <v>0.93183999999999989</v>
      </c>
      <c r="W113">
        <f t="shared" si="75"/>
        <v>7.1680000000000008E-2</v>
      </c>
      <c r="X113" s="33">
        <f t="shared" si="76"/>
        <v>1.7920000000000002E-2</v>
      </c>
      <c r="Y113" s="7" t="s">
        <v>620</v>
      </c>
      <c r="Z113" s="43">
        <v>7</v>
      </c>
      <c r="AA113" s="43">
        <v>2</v>
      </c>
      <c r="AB113" s="44">
        <f t="shared" si="79"/>
        <v>0.99840000000000018</v>
      </c>
      <c r="AC113" s="45">
        <f t="shared" si="80"/>
        <v>6.6559999999999994E-2</v>
      </c>
      <c r="AD113" s="45">
        <f t="shared" si="81"/>
        <v>5.1200000000000004E-3</v>
      </c>
      <c r="AE113" s="46">
        <f t="shared" si="82"/>
        <v>1.2800000000000001E-3</v>
      </c>
      <c r="AF113" s="43">
        <v>1</v>
      </c>
      <c r="AG113" s="7">
        <f t="shared" si="77"/>
        <v>14</v>
      </c>
      <c r="AH113" s="29">
        <f t="shared" si="78"/>
        <v>50</v>
      </c>
      <c r="AI113" s="7">
        <f t="shared" si="87"/>
        <v>6.9888000000000012</v>
      </c>
      <c r="AJ113" s="7">
        <f t="shared" si="88"/>
        <v>0.46591999999999995</v>
      </c>
      <c r="AK113" s="7">
        <f t="shared" si="89"/>
        <v>3.5840000000000004E-2</v>
      </c>
      <c r="AL113" s="47">
        <f t="shared" si="90"/>
        <v>8.9600000000000009E-3</v>
      </c>
    </row>
    <row r="114" spans="1:38" ht="75" x14ac:dyDescent="0.25">
      <c r="A114" s="2"/>
      <c r="C114" s="7" t="s">
        <v>450</v>
      </c>
      <c r="D114" s="7" t="s">
        <v>451</v>
      </c>
      <c r="E114" s="16" t="s">
        <v>566</v>
      </c>
      <c r="F114">
        <v>18</v>
      </c>
      <c r="G114">
        <v>12</v>
      </c>
      <c r="H114">
        <v>4</v>
      </c>
      <c r="L114" s="48" t="s">
        <v>555</v>
      </c>
      <c r="M114" s="7">
        <v>9</v>
      </c>
      <c r="N114" s="7">
        <v>1</v>
      </c>
      <c r="O114" s="30">
        <f t="shared" si="68"/>
        <v>4.9919999999999999E-2</v>
      </c>
      <c r="P114" s="30">
        <f t="shared" si="69"/>
        <v>3.3279999999999998E-3</v>
      </c>
      <c r="Q114" s="30">
        <f t="shared" si="70"/>
        <v>2.5599999999999999E-4</v>
      </c>
      <c r="R114" s="35">
        <f t="shared" si="71"/>
        <v>6.3999999999999997E-5</v>
      </c>
      <c r="S114" s="7">
        <v>2</v>
      </c>
      <c r="T114" s="7">
        <f t="shared" si="72"/>
        <v>18</v>
      </c>
      <c r="U114" s="29">
        <f t="shared" si="73"/>
        <v>0.89856000000000003</v>
      </c>
      <c r="V114">
        <f t="shared" si="74"/>
        <v>5.9903999999999999E-2</v>
      </c>
      <c r="W114">
        <f t="shared" si="75"/>
        <v>4.6080000000000001E-3</v>
      </c>
      <c r="X114" s="33">
        <f t="shared" si="76"/>
        <v>1.152E-3</v>
      </c>
      <c r="Y114" s="7" t="s">
        <v>617</v>
      </c>
      <c r="Z114" s="43">
        <v>9</v>
      </c>
      <c r="AA114" s="43">
        <v>1</v>
      </c>
      <c r="AB114" s="44">
        <f t="shared" si="79"/>
        <v>4.9919999999999999E-2</v>
      </c>
      <c r="AC114" s="45">
        <f t="shared" si="80"/>
        <v>3.3279999999999998E-3</v>
      </c>
      <c r="AD114" s="45">
        <f t="shared" si="81"/>
        <v>2.5599999999999999E-4</v>
      </c>
      <c r="AE114" s="46">
        <f t="shared" si="82"/>
        <v>6.3999999999999997E-5</v>
      </c>
      <c r="AF114" s="43">
        <v>1</v>
      </c>
      <c r="AG114" s="7">
        <f t="shared" si="77"/>
        <v>9</v>
      </c>
      <c r="AH114" s="29">
        <f t="shared" si="78"/>
        <v>50</v>
      </c>
      <c r="AI114" s="7">
        <f t="shared" si="87"/>
        <v>0.44928000000000001</v>
      </c>
      <c r="AJ114" s="7">
        <f t="shared" si="88"/>
        <v>2.9951999999999999E-2</v>
      </c>
      <c r="AK114" s="7">
        <f t="shared" si="89"/>
        <v>2.3040000000000001E-3</v>
      </c>
      <c r="AL114" s="47">
        <f t="shared" si="90"/>
        <v>5.7600000000000001E-4</v>
      </c>
    </row>
    <row r="115" spans="1:38" ht="45" x14ac:dyDescent="0.25">
      <c r="A115" s="2"/>
      <c r="E115" s="16" t="s">
        <v>567</v>
      </c>
      <c r="G115">
        <v>12</v>
      </c>
      <c r="L115" s="48" t="s">
        <v>555</v>
      </c>
      <c r="M115" s="7">
        <v>8</v>
      </c>
      <c r="N115" s="7">
        <v>2</v>
      </c>
      <c r="O115" s="30">
        <f t="shared" si="68"/>
        <v>0.99840000000000018</v>
      </c>
      <c r="P115" s="30">
        <f t="shared" si="69"/>
        <v>6.6559999999999994E-2</v>
      </c>
      <c r="Q115" s="30">
        <f t="shared" si="70"/>
        <v>5.1200000000000004E-3</v>
      </c>
      <c r="R115" s="35">
        <f t="shared" si="71"/>
        <v>1.2800000000000001E-3</v>
      </c>
      <c r="S115" s="7">
        <v>2</v>
      </c>
      <c r="T115" s="7">
        <f t="shared" si="72"/>
        <v>32</v>
      </c>
      <c r="U115" s="29">
        <f t="shared" si="73"/>
        <v>15.974400000000003</v>
      </c>
      <c r="V115">
        <f t="shared" si="74"/>
        <v>1.0649599999999999</v>
      </c>
      <c r="W115">
        <f t="shared" si="75"/>
        <v>8.1920000000000007E-2</v>
      </c>
      <c r="X115" s="33">
        <f t="shared" si="76"/>
        <v>2.0480000000000002E-2</v>
      </c>
      <c r="Y115" s="7" t="s">
        <v>621</v>
      </c>
      <c r="Z115" s="43">
        <v>8</v>
      </c>
      <c r="AA115" s="43">
        <v>2</v>
      </c>
      <c r="AB115" s="44">
        <f t="shared" si="79"/>
        <v>0.99840000000000018</v>
      </c>
      <c r="AC115" s="45">
        <f t="shared" si="80"/>
        <v>6.6559999999999994E-2</v>
      </c>
      <c r="AD115" s="45">
        <f t="shared" si="81"/>
        <v>5.1200000000000004E-3</v>
      </c>
      <c r="AE115" s="46">
        <f t="shared" si="82"/>
        <v>1.2800000000000001E-3</v>
      </c>
      <c r="AF115" s="43">
        <v>1</v>
      </c>
      <c r="AG115" s="7">
        <f t="shared" si="77"/>
        <v>16</v>
      </c>
      <c r="AH115" s="29">
        <f t="shared" si="78"/>
        <v>50</v>
      </c>
      <c r="AI115" s="7">
        <f t="shared" si="87"/>
        <v>7.9872000000000014</v>
      </c>
      <c r="AJ115" s="7">
        <f t="shared" si="88"/>
        <v>0.53247999999999995</v>
      </c>
      <c r="AK115" s="7">
        <f t="shared" si="89"/>
        <v>4.0960000000000003E-2</v>
      </c>
      <c r="AL115" s="47">
        <f t="shared" si="90"/>
        <v>1.0240000000000001E-2</v>
      </c>
    </row>
    <row r="116" spans="1:38" ht="75" x14ac:dyDescent="0.25">
      <c r="A116" s="2"/>
      <c r="C116" s="7" t="s">
        <v>412</v>
      </c>
      <c r="D116" s="7" t="s">
        <v>452</v>
      </c>
      <c r="E116" s="14" t="s">
        <v>484</v>
      </c>
      <c r="F116">
        <v>15</v>
      </c>
      <c r="G116">
        <v>8</v>
      </c>
      <c r="L116" s="48" t="s">
        <v>556</v>
      </c>
      <c r="M116" s="7">
        <v>7</v>
      </c>
      <c r="N116" s="7">
        <v>3</v>
      </c>
      <c r="O116" s="30">
        <f t="shared" si="68"/>
        <v>14.82</v>
      </c>
      <c r="P116" s="30">
        <f t="shared" si="69"/>
        <v>0.98799999999999999</v>
      </c>
      <c r="Q116" s="30">
        <f t="shared" si="70"/>
        <v>7.5999999999999998E-2</v>
      </c>
      <c r="R116" s="35">
        <f t="shared" si="71"/>
        <v>1.9E-2</v>
      </c>
      <c r="S116" s="7">
        <v>2</v>
      </c>
      <c r="T116" s="7">
        <f t="shared" si="72"/>
        <v>42</v>
      </c>
      <c r="U116" s="29">
        <f t="shared" si="73"/>
        <v>207.48000000000002</v>
      </c>
      <c r="V116">
        <f t="shared" si="74"/>
        <v>13.832000000000001</v>
      </c>
      <c r="W116">
        <f t="shared" si="75"/>
        <v>1.0640000000000001</v>
      </c>
      <c r="X116" s="33">
        <f t="shared" si="76"/>
        <v>0.26600000000000001</v>
      </c>
      <c r="Y116" s="7" t="s">
        <v>622</v>
      </c>
      <c r="Z116" s="43">
        <v>7</v>
      </c>
      <c r="AA116" s="43">
        <v>2</v>
      </c>
      <c r="AB116" s="44">
        <f t="shared" si="79"/>
        <v>0.99840000000000018</v>
      </c>
      <c r="AC116" s="45">
        <f t="shared" si="80"/>
        <v>6.6559999999999994E-2</v>
      </c>
      <c r="AD116" s="45">
        <f t="shared" si="81"/>
        <v>5.1200000000000004E-3</v>
      </c>
      <c r="AE116" s="46">
        <f t="shared" si="82"/>
        <v>1.2800000000000001E-3</v>
      </c>
      <c r="AF116" s="43">
        <v>1</v>
      </c>
      <c r="AG116" s="7">
        <f t="shared" si="77"/>
        <v>14</v>
      </c>
      <c r="AH116" s="29">
        <f t="shared" si="78"/>
        <v>66.666666666666671</v>
      </c>
      <c r="AI116" s="7">
        <f t="shared" si="87"/>
        <v>6.9888000000000012</v>
      </c>
      <c r="AJ116" s="7">
        <f t="shared" si="88"/>
        <v>0.46591999999999995</v>
      </c>
      <c r="AK116" s="7">
        <f t="shared" si="89"/>
        <v>3.5840000000000004E-2</v>
      </c>
      <c r="AL116" s="47">
        <f t="shared" si="90"/>
        <v>8.9600000000000009E-3</v>
      </c>
    </row>
    <row r="117" spans="1:38" ht="135" x14ac:dyDescent="0.25">
      <c r="A117" s="2"/>
      <c r="C117" s="7" t="s">
        <v>413</v>
      </c>
      <c r="D117" s="7" t="s">
        <v>454</v>
      </c>
      <c r="E117" s="16" t="s">
        <v>568</v>
      </c>
      <c r="F117">
        <v>18</v>
      </c>
      <c r="G117">
        <v>12</v>
      </c>
      <c r="H117">
        <v>4</v>
      </c>
      <c r="L117" s="48" t="s">
        <v>485</v>
      </c>
      <c r="M117" s="7">
        <v>9</v>
      </c>
      <c r="N117" s="7">
        <v>2</v>
      </c>
      <c r="O117" s="30">
        <f t="shared" si="68"/>
        <v>0.99840000000000018</v>
      </c>
      <c r="P117" s="30">
        <f t="shared" si="69"/>
        <v>6.6559999999999994E-2</v>
      </c>
      <c r="Q117" s="30">
        <f t="shared" si="70"/>
        <v>5.1200000000000004E-3</v>
      </c>
      <c r="R117" s="35">
        <f t="shared" si="71"/>
        <v>1.2800000000000001E-3</v>
      </c>
      <c r="S117" s="7">
        <v>2</v>
      </c>
      <c r="T117" s="7">
        <f t="shared" si="72"/>
        <v>36</v>
      </c>
      <c r="U117" s="29">
        <f t="shared" si="73"/>
        <v>17.971200000000003</v>
      </c>
      <c r="V117">
        <f t="shared" si="74"/>
        <v>1.1980799999999998</v>
      </c>
      <c r="W117">
        <f t="shared" si="75"/>
        <v>9.2160000000000006E-2</v>
      </c>
      <c r="X117" s="33">
        <f t="shared" si="76"/>
        <v>2.3040000000000001E-2</v>
      </c>
      <c r="Y117" s="7" t="s">
        <v>650</v>
      </c>
      <c r="Z117" s="43">
        <v>9</v>
      </c>
      <c r="AA117" s="43">
        <v>1</v>
      </c>
      <c r="AB117" s="44">
        <f t="shared" si="79"/>
        <v>4.9919999999999999E-2</v>
      </c>
      <c r="AC117" s="45">
        <f t="shared" si="80"/>
        <v>3.3279999999999998E-3</v>
      </c>
      <c r="AD117" s="45">
        <f t="shared" si="81"/>
        <v>2.5599999999999999E-4</v>
      </c>
      <c r="AE117" s="46">
        <f t="shared" si="82"/>
        <v>6.3999999999999997E-5</v>
      </c>
      <c r="AF117" s="43">
        <v>1</v>
      </c>
      <c r="AG117" s="7">
        <f t="shared" si="77"/>
        <v>9</v>
      </c>
      <c r="AH117" s="29">
        <f t="shared" si="78"/>
        <v>75</v>
      </c>
      <c r="AI117" s="7">
        <f t="shared" si="87"/>
        <v>0.44928000000000001</v>
      </c>
      <c r="AJ117" s="7">
        <f t="shared" si="88"/>
        <v>2.9951999999999999E-2</v>
      </c>
      <c r="AK117" s="7">
        <f t="shared" si="89"/>
        <v>2.3040000000000001E-3</v>
      </c>
      <c r="AL117" s="47">
        <f t="shared" si="90"/>
        <v>5.7600000000000001E-4</v>
      </c>
    </row>
    <row r="118" spans="1:38" ht="45" x14ac:dyDescent="0.25">
      <c r="A118" s="2"/>
      <c r="E118" s="14" t="s">
        <v>486</v>
      </c>
      <c r="G118">
        <v>12</v>
      </c>
      <c r="L118" s="48" t="s">
        <v>553</v>
      </c>
      <c r="M118" s="7">
        <v>8</v>
      </c>
      <c r="N118" s="7">
        <v>2</v>
      </c>
      <c r="O118" s="30">
        <f t="shared" si="68"/>
        <v>0.99840000000000018</v>
      </c>
      <c r="P118" s="30">
        <f t="shared" si="69"/>
        <v>6.6559999999999994E-2</v>
      </c>
      <c r="Q118" s="30">
        <f t="shared" si="70"/>
        <v>5.1200000000000004E-3</v>
      </c>
      <c r="R118" s="35">
        <f t="shared" si="71"/>
        <v>1.2800000000000001E-3</v>
      </c>
      <c r="S118" s="7">
        <v>3</v>
      </c>
      <c r="T118" s="7">
        <f t="shared" si="72"/>
        <v>48</v>
      </c>
      <c r="U118" s="29">
        <f t="shared" si="73"/>
        <v>23.961600000000004</v>
      </c>
      <c r="V118">
        <f t="shared" si="74"/>
        <v>1.5974399999999997</v>
      </c>
      <c r="W118">
        <f t="shared" si="75"/>
        <v>0.12288000000000002</v>
      </c>
      <c r="X118" s="33">
        <f t="shared" si="76"/>
        <v>3.0720000000000004E-2</v>
      </c>
      <c r="Y118" s="7" t="s">
        <v>623</v>
      </c>
      <c r="Z118" s="43">
        <v>8</v>
      </c>
      <c r="AA118" s="43">
        <v>2</v>
      </c>
      <c r="AB118" s="44">
        <f t="shared" si="79"/>
        <v>0.99840000000000018</v>
      </c>
      <c r="AC118" s="45">
        <f t="shared" si="80"/>
        <v>6.6559999999999994E-2</v>
      </c>
      <c r="AD118" s="45">
        <f t="shared" si="81"/>
        <v>5.1200000000000004E-3</v>
      </c>
      <c r="AE118" s="46">
        <f t="shared" si="82"/>
        <v>1.2800000000000001E-3</v>
      </c>
      <c r="AF118" s="43">
        <v>2</v>
      </c>
      <c r="AG118" s="7">
        <f t="shared" si="77"/>
        <v>32</v>
      </c>
      <c r="AH118" s="29">
        <f t="shared" si="78"/>
        <v>33.333333333333343</v>
      </c>
      <c r="AI118" s="7">
        <f t="shared" si="87"/>
        <v>15.974400000000003</v>
      </c>
      <c r="AJ118" s="7">
        <f t="shared" si="88"/>
        <v>1.0649599999999999</v>
      </c>
      <c r="AK118" s="7">
        <f t="shared" si="89"/>
        <v>8.1920000000000007E-2</v>
      </c>
      <c r="AL118" s="47">
        <f t="shared" si="90"/>
        <v>2.0480000000000002E-2</v>
      </c>
    </row>
    <row r="119" spans="1:38" ht="120" x14ac:dyDescent="0.25">
      <c r="A119" s="2"/>
      <c r="C119" s="7" t="s">
        <v>414</v>
      </c>
      <c r="D119" s="7" t="s">
        <v>651</v>
      </c>
      <c r="E119" s="14" t="s">
        <v>487</v>
      </c>
      <c r="F119">
        <v>16</v>
      </c>
      <c r="G119">
        <v>11</v>
      </c>
      <c r="L119" s="48" t="s">
        <v>557</v>
      </c>
      <c r="M119" s="7">
        <v>8</v>
      </c>
      <c r="N119" s="7">
        <v>3</v>
      </c>
      <c r="O119" s="30">
        <f t="shared" si="68"/>
        <v>14.82</v>
      </c>
      <c r="P119" s="30">
        <f t="shared" si="69"/>
        <v>0.98799999999999999</v>
      </c>
      <c r="Q119" s="30">
        <f t="shared" si="70"/>
        <v>7.5999999999999998E-2</v>
      </c>
      <c r="R119" s="35">
        <f t="shared" si="71"/>
        <v>1.9E-2</v>
      </c>
      <c r="S119" s="7">
        <v>3</v>
      </c>
      <c r="T119" s="7">
        <f t="shared" si="72"/>
        <v>72</v>
      </c>
      <c r="U119" s="29">
        <f t="shared" si="73"/>
        <v>355.68</v>
      </c>
      <c r="V119">
        <f t="shared" si="74"/>
        <v>23.712</v>
      </c>
      <c r="W119">
        <f t="shared" si="75"/>
        <v>1.8239999999999998</v>
      </c>
      <c r="X119" s="33">
        <f t="shared" si="76"/>
        <v>0.45599999999999996</v>
      </c>
      <c r="Y119" s="7" t="s">
        <v>652</v>
      </c>
      <c r="Z119" s="43">
        <v>7</v>
      </c>
      <c r="AA119" s="43">
        <v>2</v>
      </c>
      <c r="AB119" s="44">
        <f t="shared" si="79"/>
        <v>0.99840000000000018</v>
      </c>
      <c r="AC119" s="45">
        <f t="shared" si="80"/>
        <v>6.6559999999999994E-2</v>
      </c>
      <c r="AD119" s="45">
        <f t="shared" si="81"/>
        <v>5.1200000000000004E-3</v>
      </c>
      <c r="AE119" s="46">
        <f t="shared" si="82"/>
        <v>1.2800000000000001E-3</v>
      </c>
      <c r="AF119" s="43">
        <v>2</v>
      </c>
      <c r="AG119" s="7">
        <f t="shared" si="77"/>
        <v>28</v>
      </c>
      <c r="AH119" s="29">
        <f t="shared" si="78"/>
        <v>61.111111111111107</v>
      </c>
      <c r="AI119" s="7">
        <f t="shared" si="87"/>
        <v>13.977600000000002</v>
      </c>
      <c r="AJ119" s="7">
        <f t="shared" si="88"/>
        <v>0.93183999999999989</v>
      </c>
      <c r="AK119" s="7">
        <f t="shared" si="89"/>
        <v>7.1680000000000008E-2</v>
      </c>
      <c r="AL119" s="47">
        <f t="shared" si="90"/>
        <v>1.7920000000000002E-2</v>
      </c>
    </row>
    <row r="120" spans="1:38" ht="150" x14ac:dyDescent="0.25">
      <c r="A120" s="2"/>
      <c r="E120" s="16" t="s">
        <v>653</v>
      </c>
      <c r="F120">
        <v>16</v>
      </c>
      <c r="G120">
        <v>11</v>
      </c>
      <c r="L120" s="48" t="s">
        <v>574</v>
      </c>
      <c r="M120" s="7">
        <v>7</v>
      </c>
      <c r="N120" s="7">
        <v>3</v>
      </c>
      <c r="O120" s="30">
        <f t="shared" si="68"/>
        <v>14.82</v>
      </c>
      <c r="P120" s="30">
        <f t="shared" si="69"/>
        <v>0.98799999999999999</v>
      </c>
      <c r="Q120" s="30">
        <f t="shared" si="70"/>
        <v>7.5999999999999998E-2</v>
      </c>
      <c r="R120" s="35">
        <f t="shared" si="71"/>
        <v>1.9E-2</v>
      </c>
      <c r="S120" s="7">
        <v>3</v>
      </c>
      <c r="T120" s="7">
        <f t="shared" si="72"/>
        <v>63</v>
      </c>
      <c r="U120" s="29">
        <f t="shared" si="73"/>
        <v>311.22000000000003</v>
      </c>
      <c r="V120">
        <f t="shared" si="74"/>
        <v>20.748000000000001</v>
      </c>
      <c r="W120">
        <f t="shared" si="75"/>
        <v>1.5960000000000001</v>
      </c>
      <c r="X120" s="33">
        <f t="shared" si="76"/>
        <v>0.39900000000000002</v>
      </c>
      <c r="Y120" s="7" t="s">
        <v>654</v>
      </c>
      <c r="Z120" s="43">
        <v>7</v>
      </c>
      <c r="AA120" s="43">
        <v>2</v>
      </c>
      <c r="AB120" s="44">
        <f t="shared" si="79"/>
        <v>0.99840000000000018</v>
      </c>
      <c r="AC120" s="45">
        <f t="shared" si="80"/>
        <v>6.6559999999999994E-2</v>
      </c>
      <c r="AD120" s="45">
        <f t="shared" si="81"/>
        <v>5.1200000000000004E-3</v>
      </c>
      <c r="AE120" s="46">
        <f t="shared" si="82"/>
        <v>1.2800000000000001E-3</v>
      </c>
      <c r="AF120" s="43">
        <v>2</v>
      </c>
      <c r="AG120" s="7">
        <f t="shared" si="77"/>
        <v>28</v>
      </c>
      <c r="AH120" s="29">
        <f t="shared" si="78"/>
        <v>55.555555555555557</v>
      </c>
      <c r="AI120" s="7">
        <f t="shared" si="87"/>
        <v>13.977600000000002</v>
      </c>
      <c r="AJ120" s="7">
        <f t="shared" si="88"/>
        <v>0.93183999999999989</v>
      </c>
      <c r="AK120" s="7">
        <f t="shared" si="89"/>
        <v>7.1680000000000008E-2</v>
      </c>
      <c r="AL120" s="47">
        <f t="shared" si="90"/>
        <v>1.7920000000000002E-2</v>
      </c>
    </row>
    <row r="121" spans="1:38" ht="75" x14ac:dyDescent="0.25">
      <c r="A121" s="2"/>
      <c r="C121" s="7" t="s">
        <v>415</v>
      </c>
      <c r="D121" s="7" t="s">
        <v>455</v>
      </c>
      <c r="E121" s="14" t="s">
        <v>488</v>
      </c>
      <c r="G121">
        <v>11</v>
      </c>
      <c r="L121" s="48" t="s">
        <v>559</v>
      </c>
      <c r="M121" s="7">
        <v>7</v>
      </c>
      <c r="N121" s="7">
        <v>3</v>
      </c>
      <c r="O121" s="30">
        <f t="shared" si="68"/>
        <v>14.82</v>
      </c>
      <c r="P121" s="30">
        <f t="shared" si="69"/>
        <v>0.98799999999999999</v>
      </c>
      <c r="Q121" s="30">
        <f t="shared" si="70"/>
        <v>7.5999999999999998E-2</v>
      </c>
      <c r="R121" s="35">
        <f t="shared" si="71"/>
        <v>1.9E-2</v>
      </c>
      <c r="S121" s="7">
        <v>2</v>
      </c>
      <c r="T121" s="7">
        <f t="shared" si="72"/>
        <v>42</v>
      </c>
      <c r="U121" s="29">
        <f t="shared" si="73"/>
        <v>207.48000000000002</v>
      </c>
      <c r="V121">
        <f t="shared" si="74"/>
        <v>13.832000000000001</v>
      </c>
      <c r="W121">
        <f t="shared" si="75"/>
        <v>1.0640000000000001</v>
      </c>
      <c r="X121" s="33">
        <f t="shared" si="76"/>
        <v>0.26600000000000001</v>
      </c>
      <c r="Y121" s="7" t="s">
        <v>655</v>
      </c>
      <c r="Z121" s="43">
        <v>7</v>
      </c>
      <c r="AA121" s="43">
        <v>1</v>
      </c>
      <c r="AB121" s="44">
        <f t="shared" si="79"/>
        <v>4.9919999999999999E-2</v>
      </c>
      <c r="AC121" s="45">
        <f t="shared" si="80"/>
        <v>3.3279999999999998E-3</v>
      </c>
      <c r="AD121" s="45">
        <f t="shared" si="81"/>
        <v>2.5599999999999999E-4</v>
      </c>
      <c r="AE121" s="46">
        <f t="shared" si="82"/>
        <v>6.3999999999999997E-5</v>
      </c>
      <c r="AF121" s="43">
        <v>2</v>
      </c>
      <c r="AG121" s="7">
        <f t="shared" si="77"/>
        <v>14</v>
      </c>
      <c r="AH121" s="29">
        <f t="shared" si="78"/>
        <v>66.666666666666671</v>
      </c>
      <c r="AI121" s="7">
        <f t="shared" si="87"/>
        <v>0.69887999999999995</v>
      </c>
      <c r="AJ121" s="7">
        <f t="shared" si="88"/>
        <v>4.6591999999999995E-2</v>
      </c>
      <c r="AK121" s="7">
        <f t="shared" si="89"/>
        <v>3.5839999999999999E-3</v>
      </c>
      <c r="AL121" s="47">
        <f t="shared" si="90"/>
        <v>8.9599999999999999E-4</v>
      </c>
    </row>
    <row r="122" spans="1:38" ht="225" x14ac:dyDescent="0.25">
      <c r="A122" s="2"/>
      <c r="C122" s="7" t="s">
        <v>416</v>
      </c>
      <c r="D122" s="7" t="s">
        <v>461</v>
      </c>
      <c r="E122" s="14" t="s">
        <v>489</v>
      </c>
      <c r="F122">
        <v>16</v>
      </c>
      <c r="G122">
        <v>11</v>
      </c>
      <c r="L122" s="48" t="s">
        <v>558</v>
      </c>
      <c r="M122" s="7">
        <v>8</v>
      </c>
      <c r="N122" s="7">
        <v>3</v>
      </c>
      <c r="O122" s="30">
        <f t="shared" si="68"/>
        <v>14.82</v>
      </c>
      <c r="P122" s="30">
        <f t="shared" si="69"/>
        <v>0.98799999999999999</v>
      </c>
      <c r="Q122" s="30">
        <f t="shared" si="70"/>
        <v>7.5999999999999998E-2</v>
      </c>
      <c r="R122" s="35">
        <f t="shared" si="71"/>
        <v>1.9E-2</v>
      </c>
      <c r="S122" s="7">
        <v>3</v>
      </c>
      <c r="T122" s="7">
        <f t="shared" si="72"/>
        <v>72</v>
      </c>
      <c r="U122" s="29">
        <f t="shared" si="73"/>
        <v>355.68</v>
      </c>
      <c r="V122">
        <f t="shared" si="74"/>
        <v>23.712</v>
      </c>
      <c r="W122">
        <f t="shared" si="75"/>
        <v>1.8239999999999998</v>
      </c>
      <c r="X122" s="33">
        <f t="shared" si="76"/>
        <v>0.45599999999999996</v>
      </c>
      <c r="Y122" s="7" t="s">
        <v>656</v>
      </c>
      <c r="Z122" s="43">
        <v>8</v>
      </c>
      <c r="AA122" s="43">
        <v>2</v>
      </c>
      <c r="AB122" s="44">
        <f t="shared" si="79"/>
        <v>0.99840000000000018</v>
      </c>
      <c r="AC122" s="45">
        <f t="shared" si="80"/>
        <v>6.6559999999999994E-2</v>
      </c>
      <c r="AD122" s="45">
        <f t="shared" si="81"/>
        <v>5.1200000000000004E-3</v>
      </c>
      <c r="AE122" s="46">
        <f t="shared" si="82"/>
        <v>1.2800000000000001E-3</v>
      </c>
      <c r="AF122" s="43">
        <v>2</v>
      </c>
      <c r="AG122" s="7">
        <f t="shared" si="77"/>
        <v>32</v>
      </c>
      <c r="AH122" s="29">
        <f t="shared" si="78"/>
        <v>55.555555555555557</v>
      </c>
      <c r="AI122" s="7">
        <f t="shared" si="87"/>
        <v>15.974400000000003</v>
      </c>
      <c r="AJ122" s="7">
        <f t="shared" si="88"/>
        <v>1.0649599999999999</v>
      </c>
      <c r="AK122" s="7">
        <f t="shared" si="89"/>
        <v>8.1920000000000007E-2</v>
      </c>
      <c r="AL122" s="47">
        <f t="shared" si="90"/>
        <v>2.0480000000000002E-2</v>
      </c>
    </row>
    <row r="123" spans="1:38" ht="150" x14ac:dyDescent="0.25">
      <c r="A123" s="2"/>
      <c r="E123" s="28" t="s">
        <v>491</v>
      </c>
      <c r="G123">
        <v>11</v>
      </c>
      <c r="J123" s="7">
        <v>10</v>
      </c>
      <c r="L123" s="48" t="s">
        <v>573</v>
      </c>
      <c r="M123" s="7">
        <v>8</v>
      </c>
      <c r="N123" s="7">
        <v>3</v>
      </c>
      <c r="O123" s="30">
        <f t="shared" si="68"/>
        <v>14.82</v>
      </c>
      <c r="P123" s="30">
        <f t="shared" si="69"/>
        <v>0.98799999999999999</v>
      </c>
      <c r="Q123" s="30">
        <f t="shared" si="70"/>
        <v>7.5999999999999998E-2</v>
      </c>
      <c r="R123" s="35">
        <f t="shared" si="71"/>
        <v>1.9E-2</v>
      </c>
      <c r="S123" s="7">
        <v>3</v>
      </c>
      <c r="T123" s="7">
        <f t="shared" si="72"/>
        <v>72</v>
      </c>
      <c r="U123" s="29">
        <f t="shared" si="73"/>
        <v>355.68</v>
      </c>
      <c r="V123">
        <f t="shared" si="74"/>
        <v>23.712</v>
      </c>
      <c r="W123">
        <f t="shared" si="75"/>
        <v>1.8239999999999998</v>
      </c>
      <c r="X123" s="33">
        <f t="shared" si="76"/>
        <v>0.45599999999999996</v>
      </c>
      <c r="Y123" s="7" t="s">
        <v>657</v>
      </c>
      <c r="Z123" s="43">
        <v>8</v>
      </c>
      <c r="AA123" s="43">
        <v>2</v>
      </c>
      <c r="AB123" s="44">
        <f t="shared" ref="AB123:AB130" si="91">INDEX($O$3:$O$7,MATCH(AA123,$N$3:$N$7))</f>
        <v>0.99840000000000018</v>
      </c>
      <c r="AC123" s="45">
        <f t="shared" ref="AC123:AC130" si="92">INDEX($P$3:$P$7,MATCH(AA123,$N$3:$N$7))</f>
        <v>6.6559999999999994E-2</v>
      </c>
      <c r="AD123" s="45">
        <f t="shared" ref="AD123:AD130" si="93">INDEX($Q$3:$Q$7,MATCH(AA123,$N$3:$N$7))</f>
        <v>5.1200000000000004E-3</v>
      </c>
      <c r="AE123" s="46">
        <f t="shared" ref="AE123:AE130" si="94">INDEX($R$3:$R$7,MATCH(AA123,$N$3:$N$7))</f>
        <v>1.2800000000000001E-3</v>
      </c>
      <c r="AF123" s="43">
        <v>2</v>
      </c>
      <c r="AG123" s="7">
        <f t="shared" si="77"/>
        <v>32</v>
      </c>
      <c r="AH123" s="29">
        <f t="shared" si="78"/>
        <v>55.555555555555557</v>
      </c>
      <c r="AI123" s="7">
        <f t="shared" si="87"/>
        <v>15.974400000000003</v>
      </c>
      <c r="AJ123" s="7">
        <f t="shared" si="88"/>
        <v>1.0649599999999999</v>
      </c>
      <c r="AK123" s="7">
        <f t="shared" si="89"/>
        <v>8.1920000000000007E-2</v>
      </c>
      <c r="AL123" s="47">
        <f t="shared" si="90"/>
        <v>2.0480000000000002E-2</v>
      </c>
    </row>
    <row r="124" spans="1:38" ht="135" customHeight="1" x14ac:dyDescent="0.25">
      <c r="A124" s="2"/>
      <c r="E124" s="16" t="s">
        <v>562</v>
      </c>
      <c r="F124">
        <v>16</v>
      </c>
      <c r="G124">
        <v>11</v>
      </c>
      <c r="L124" s="48" t="s">
        <v>572</v>
      </c>
      <c r="M124" s="7">
        <v>7</v>
      </c>
      <c r="N124" s="7">
        <v>3</v>
      </c>
      <c r="O124" s="30">
        <f t="shared" si="68"/>
        <v>14.82</v>
      </c>
      <c r="P124" s="30">
        <f t="shared" si="69"/>
        <v>0.98799999999999999</v>
      </c>
      <c r="Q124" s="30">
        <f t="shared" si="70"/>
        <v>7.5999999999999998E-2</v>
      </c>
      <c r="R124" s="35">
        <f t="shared" si="71"/>
        <v>1.9E-2</v>
      </c>
      <c r="S124" s="7">
        <v>2</v>
      </c>
      <c r="T124" s="7">
        <f t="shared" si="72"/>
        <v>42</v>
      </c>
      <c r="U124" s="29">
        <f t="shared" si="73"/>
        <v>207.48000000000002</v>
      </c>
      <c r="V124">
        <f t="shared" si="74"/>
        <v>13.832000000000001</v>
      </c>
      <c r="W124">
        <f t="shared" si="75"/>
        <v>1.0640000000000001</v>
      </c>
      <c r="X124" s="33">
        <f t="shared" si="76"/>
        <v>0.26600000000000001</v>
      </c>
      <c r="Y124" s="53" t="s">
        <v>658</v>
      </c>
      <c r="Z124" s="43">
        <v>7</v>
      </c>
      <c r="AA124" s="43">
        <v>2</v>
      </c>
      <c r="AB124" s="44">
        <f t="shared" si="91"/>
        <v>0.99840000000000018</v>
      </c>
      <c r="AC124" s="45">
        <f t="shared" si="92"/>
        <v>6.6559999999999994E-2</v>
      </c>
      <c r="AD124" s="45">
        <f t="shared" si="93"/>
        <v>5.1200000000000004E-3</v>
      </c>
      <c r="AE124" s="46">
        <f t="shared" si="94"/>
        <v>1.2800000000000001E-3</v>
      </c>
      <c r="AF124" s="43">
        <v>2</v>
      </c>
      <c r="AG124" s="7">
        <f t="shared" si="77"/>
        <v>28</v>
      </c>
      <c r="AH124" s="29">
        <f t="shared" si="78"/>
        <v>33.333333333333343</v>
      </c>
      <c r="AI124" s="7">
        <f t="shared" si="87"/>
        <v>13.977600000000002</v>
      </c>
      <c r="AJ124" s="7">
        <f t="shared" si="88"/>
        <v>0.93183999999999989</v>
      </c>
      <c r="AK124" s="7">
        <f t="shared" si="89"/>
        <v>7.1680000000000008E-2</v>
      </c>
      <c r="AL124" s="47">
        <f t="shared" si="90"/>
        <v>1.7920000000000002E-2</v>
      </c>
    </row>
    <row r="125" spans="1:38" ht="30" x14ac:dyDescent="0.25">
      <c r="A125" s="2"/>
      <c r="E125" s="16" t="s">
        <v>571</v>
      </c>
      <c r="F125">
        <v>19</v>
      </c>
      <c r="L125" s="48" t="s">
        <v>569</v>
      </c>
      <c r="M125" s="7">
        <v>3</v>
      </c>
      <c r="N125" s="7">
        <v>3</v>
      </c>
      <c r="O125" s="30">
        <f t="shared" si="68"/>
        <v>14.82</v>
      </c>
      <c r="P125" s="30">
        <f t="shared" si="69"/>
        <v>0.98799999999999999</v>
      </c>
      <c r="Q125" s="30">
        <f t="shared" si="70"/>
        <v>7.5999999999999998E-2</v>
      </c>
      <c r="R125" s="35">
        <f t="shared" si="71"/>
        <v>1.9E-2</v>
      </c>
      <c r="S125" s="7">
        <v>2</v>
      </c>
      <c r="T125" s="7">
        <f t="shared" si="72"/>
        <v>18</v>
      </c>
      <c r="U125" s="29">
        <f t="shared" si="73"/>
        <v>88.92</v>
      </c>
      <c r="V125">
        <f t="shared" si="74"/>
        <v>5.9279999999999999</v>
      </c>
      <c r="W125">
        <f t="shared" si="75"/>
        <v>0.45599999999999996</v>
      </c>
      <c r="X125" s="33">
        <f t="shared" si="76"/>
        <v>0.11399999999999999</v>
      </c>
      <c r="Y125" s="53"/>
      <c r="Z125" s="43">
        <v>3</v>
      </c>
      <c r="AA125" s="43">
        <v>2</v>
      </c>
      <c r="AB125" s="44">
        <f t="shared" si="91"/>
        <v>0.99840000000000018</v>
      </c>
      <c r="AC125" s="45">
        <f t="shared" si="92"/>
        <v>6.6559999999999994E-2</v>
      </c>
      <c r="AD125" s="45">
        <f t="shared" si="93"/>
        <v>5.1200000000000004E-3</v>
      </c>
      <c r="AE125" s="46">
        <f t="shared" si="94"/>
        <v>1.2800000000000001E-3</v>
      </c>
      <c r="AF125" s="43">
        <v>2</v>
      </c>
      <c r="AG125" s="7">
        <f t="shared" si="77"/>
        <v>12</v>
      </c>
      <c r="AH125" s="29">
        <f t="shared" si="78"/>
        <v>33.333333333333343</v>
      </c>
      <c r="AI125" s="7">
        <f t="shared" si="87"/>
        <v>5.9904000000000011</v>
      </c>
      <c r="AJ125" s="7">
        <f t="shared" si="88"/>
        <v>0.39935999999999994</v>
      </c>
      <c r="AK125" s="7">
        <f t="shared" si="89"/>
        <v>3.0720000000000004E-2</v>
      </c>
      <c r="AL125" s="47">
        <f t="shared" si="90"/>
        <v>7.6800000000000011E-3</v>
      </c>
    </row>
    <row r="126" spans="1:38" ht="45" x14ac:dyDescent="0.25">
      <c r="A126" s="2"/>
      <c r="C126" s="7" t="s">
        <v>453</v>
      </c>
      <c r="D126" s="7" t="s">
        <v>456</v>
      </c>
      <c r="E126" s="14" t="s">
        <v>490</v>
      </c>
      <c r="F126">
        <v>16</v>
      </c>
      <c r="G126">
        <v>11</v>
      </c>
      <c r="L126" s="48" t="s">
        <v>561</v>
      </c>
      <c r="M126" s="7">
        <v>7</v>
      </c>
      <c r="N126" s="7">
        <v>2</v>
      </c>
      <c r="O126" s="30">
        <f t="shared" si="68"/>
        <v>0.99840000000000018</v>
      </c>
      <c r="P126" s="30">
        <f t="shared" si="69"/>
        <v>6.6559999999999994E-2</v>
      </c>
      <c r="Q126" s="30">
        <f t="shared" si="70"/>
        <v>5.1200000000000004E-3</v>
      </c>
      <c r="R126" s="35">
        <f t="shared" si="71"/>
        <v>1.2800000000000001E-3</v>
      </c>
      <c r="S126" s="7">
        <v>2</v>
      </c>
      <c r="T126" s="7">
        <f t="shared" si="72"/>
        <v>28</v>
      </c>
      <c r="U126" s="29">
        <f t="shared" si="73"/>
        <v>13.977600000000002</v>
      </c>
      <c r="V126">
        <f t="shared" si="74"/>
        <v>0.93183999999999989</v>
      </c>
      <c r="W126">
        <f t="shared" si="75"/>
        <v>7.1680000000000008E-2</v>
      </c>
      <c r="X126" s="33">
        <f t="shared" si="76"/>
        <v>1.7920000000000002E-2</v>
      </c>
      <c r="Y126" s="53"/>
      <c r="Z126" s="43">
        <v>6</v>
      </c>
      <c r="AA126" s="43">
        <v>2</v>
      </c>
      <c r="AB126" s="44">
        <f t="shared" si="91"/>
        <v>0.99840000000000018</v>
      </c>
      <c r="AC126" s="45">
        <f t="shared" si="92"/>
        <v>6.6559999999999994E-2</v>
      </c>
      <c r="AD126" s="45">
        <f t="shared" si="93"/>
        <v>5.1200000000000004E-3</v>
      </c>
      <c r="AE126" s="46">
        <f t="shared" si="94"/>
        <v>1.2800000000000001E-3</v>
      </c>
      <c r="AF126" s="43">
        <v>2</v>
      </c>
      <c r="AG126" s="7">
        <f t="shared" si="77"/>
        <v>24</v>
      </c>
      <c r="AH126" s="29">
        <f t="shared" si="78"/>
        <v>14.285714285714292</v>
      </c>
      <c r="AI126" s="7">
        <f t="shared" si="87"/>
        <v>11.980800000000002</v>
      </c>
      <c r="AJ126" s="7">
        <f t="shared" si="88"/>
        <v>0.79871999999999987</v>
      </c>
      <c r="AK126" s="7">
        <f t="shared" si="89"/>
        <v>6.1440000000000008E-2</v>
      </c>
      <c r="AL126" s="47">
        <f t="shared" si="90"/>
        <v>1.5360000000000002E-2</v>
      </c>
    </row>
    <row r="127" spans="1:38" ht="45" x14ac:dyDescent="0.25">
      <c r="A127" s="2"/>
      <c r="C127" s="7" t="s">
        <v>417</v>
      </c>
      <c r="D127" s="7" t="s">
        <v>457</v>
      </c>
      <c r="E127" s="14" t="s">
        <v>492</v>
      </c>
      <c r="F127">
        <v>16</v>
      </c>
      <c r="G127">
        <v>11</v>
      </c>
      <c r="I127" s="7">
        <v>19</v>
      </c>
      <c r="L127" s="48" t="s">
        <v>561</v>
      </c>
      <c r="M127" s="7">
        <v>7</v>
      </c>
      <c r="N127" s="7">
        <v>3</v>
      </c>
      <c r="O127" s="30">
        <f t="shared" si="68"/>
        <v>14.82</v>
      </c>
      <c r="P127" s="30">
        <f t="shared" si="69"/>
        <v>0.98799999999999999</v>
      </c>
      <c r="Q127" s="30">
        <f t="shared" si="70"/>
        <v>7.5999999999999998E-2</v>
      </c>
      <c r="R127" s="35">
        <f t="shared" si="71"/>
        <v>1.9E-2</v>
      </c>
      <c r="S127" s="7">
        <v>3</v>
      </c>
      <c r="T127" s="7">
        <f t="shared" si="72"/>
        <v>63</v>
      </c>
      <c r="U127" s="29">
        <f t="shared" si="73"/>
        <v>311.22000000000003</v>
      </c>
      <c r="V127">
        <f t="shared" si="74"/>
        <v>20.748000000000001</v>
      </c>
      <c r="W127">
        <f t="shared" si="75"/>
        <v>1.5960000000000001</v>
      </c>
      <c r="X127" s="33">
        <f t="shared" si="76"/>
        <v>0.39900000000000002</v>
      </c>
      <c r="Y127" s="53"/>
      <c r="Z127" s="43">
        <v>6</v>
      </c>
      <c r="AA127" s="43">
        <v>2</v>
      </c>
      <c r="AB127" s="44">
        <f t="shared" si="91"/>
        <v>0.99840000000000018</v>
      </c>
      <c r="AC127" s="45">
        <f t="shared" si="92"/>
        <v>6.6559999999999994E-2</v>
      </c>
      <c r="AD127" s="45">
        <f t="shared" si="93"/>
        <v>5.1200000000000004E-3</v>
      </c>
      <c r="AE127" s="46">
        <f t="shared" si="94"/>
        <v>1.2800000000000001E-3</v>
      </c>
      <c r="AF127" s="43">
        <v>2</v>
      </c>
      <c r="AG127" s="7">
        <f t="shared" si="77"/>
        <v>24</v>
      </c>
      <c r="AH127" s="29">
        <f t="shared" si="78"/>
        <v>61.904761904761905</v>
      </c>
      <c r="AI127" s="7">
        <f t="shared" si="87"/>
        <v>11.980800000000002</v>
      </c>
      <c r="AJ127" s="7">
        <f t="shared" si="88"/>
        <v>0.79871999999999987</v>
      </c>
      <c r="AK127" s="7">
        <f t="shared" si="89"/>
        <v>6.1440000000000008E-2</v>
      </c>
      <c r="AL127" s="47">
        <f t="shared" si="90"/>
        <v>1.5360000000000002E-2</v>
      </c>
    </row>
    <row r="128" spans="1:38" ht="75" customHeight="1" x14ac:dyDescent="0.25">
      <c r="A128" s="2"/>
      <c r="C128" s="7" t="s">
        <v>418</v>
      </c>
      <c r="D128" s="7" t="s">
        <v>576</v>
      </c>
      <c r="E128" s="16" t="s">
        <v>577</v>
      </c>
      <c r="F128">
        <v>21</v>
      </c>
      <c r="G128">
        <v>10</v>
      </c>
      <c r="I128" s="7">
        <v>20</v>
      </c>
      <c r="L128" s="48" t="s">
        <v>563</v>
      </c>
      <c r="M128" s="7">
        <v>7</v>
      </c>
      <c r="N128" s="7">
        <v>3</v>
      </c>
      <c r="O128" s="30">
        <f t="shared" si="68"/>
        <v>14.82</v>
      </c>
      <c r="P128" s="30">
        <f t="shared" si="69"/>
        <v>0.98799999999999999</v>
      </c>
      <c r="Q128" s="30">
        <f t="shared" si="70"/>
        <v>7.5999999999999998E-2</v>
      </c>
      <c r="R128" s="35">
        <f t="shared" si="71"/>
        <v>1.9E-2</v>
      </c>
      <c r="S128" s="7">
        <v>3</v>
      </c>
      <c r="T128" s="7">
        <f t="shared" si="72"/>
        <v>63</v>
      </c>
      <c r="U128" s="29">
        <f t="shared" si="73"/>
        <v>311.22000000000003</v>
      </c>
      <c r="V128">
        <f t="shared" si="74"/>
        <v>20.748000000000001</v>
      </c>
      <c r="W128">
        <f t="shared" si="75"/>
        <v>1.5960000000000001</v>
      </c>
      <c r="X128" s="33">
        <f t="shared" si="76"/>
        <v>0.39900000000000002</v>
      </c>
      <c r="Y128" s="53" t="s">
        <v>624</v>
      </c>
      <c r="Z128" s="43">
        <v>7</v>
      </c>
      <c r="AA128" s="43">
        <v>2</v>
      </c>
      <c r="AB128" s="44">
        <f t="shared" si="91"/>
        <v>0.99840000000000018</v>
      </c>
      <c r="AC128" s="45">
        <f t="shared" si="92"/>
        <v>6.6559999999999994E-2</v>
      </c>
      <c r="AD128" s="45">
        <f t="shared" si="93"/>
        <v>5.1200000000000004E-3</v>
      </c>
      <c r="AE128" s="46">
        <f t="shared" si="94"/>
        <v>1.2800000000000001E-3</v>
      </c>
      <c r="AF128" s="43">
        <v>3</v>
      </c>
      <c r="AG128" s="7">
        <f t="shared" si="77"/>
        <v>42</v>
      </c>
      <c r="AH128" s="29">
        <f t="shared" si="78"/>
        <v>33.333333333333343</v>
      </c>
      <c r="AI128" s="7">
        <f t="shared" si="87"/>
        <v>20.966400000000004</v>
      </c>
      <c r="AJ128" s="7">
        <f t="shared" si="88"/>
        <v>1.3977599999999999</v>
      </c>
      <c r="AK128" s="7">
        <f t="shared" si="89"/>
        <v>0.10752</v>
      </c>
      <c r="AL128" s="47">
        <f t="shared" si="90"/>
        <v>2.6880000000000001E-2</v>
      </c>
    </row>
    <row r="129" spans="1:43" x14ac:dyDescent="0.25">
      <c r="A129" s="2"/>
      <c r="E129" s="16" t="s">
        <v>578</v>
      </c>
      <c r="F129">
        <v>19</v>
      </c>
      <c r="I129" s="7">
        <v>21</v>
      </c>
      <c r="L129" s="48" t="s">
        <v>563</v>
      </c>
      <c r="M129" s="7">
        <v>7</v>
      </c>
      <c r="N129" s="7">
        <v>3</v>
      </c>
      <c r="O129" s="30">
        <f t="shared" si="68"/>
        <v>14.82</v>
      </c>
      <c r="P129" s="30">
        <f t="shared" si="69"/>
        <v>0.98799999999999999</v>
      </c>
      <c r="Q129" s="30">
        <f t="shared" si="70"/>
        <v>7.5999999999999998E-2</v>
      </c>
      <c r="R129" s="35">
        <f t="shared" si="71"/>
        <v>1.9E-2</v>
      </c>
      <c r="S129" s="7">
        <v>2</v>
      </c>
      <c r="T129" s="7">
        <f t="shared" si="72"/>
        <v>42</v>
      </c>
      <c r="U129" s="29">
        <f t="shared" si="73"/>
        <v>207.48000000000002</v>
      </c>
      <c r="V129">
        <f t="shared" si="74"/>
        <v>13.832000000000001</v>
      </c>
      <c r="W129">
        <f t="shared" si="75"/>
        <v>1.0640000000000001</v>
      </c>
      <c r="X129" s="33">
        <f t="shared" si="76"/>
        <v>0.26600000000000001</v>
      </c>
      <c r="Y129" s="53"/>
      <c r="Z129" s="43">
        <v>7</v>
      </c>
      <c r="AA129" s="43">
        <v>2</v>
      </c>
      <c r="AB129" s="44">
        <f t="shared" si="91"/>
        <v>0.99840000000000018</v>
      </c>
      <c r="AC129" s="45">
        <f t="shared" si="92"/>
        <v>6.6559999999999994E-2</v>
      </c>
      <c r="AD129" s="45">
        <f t="shared" si="93"/>
        <v>5.1200000000000004E-3</v>
      </c>
      <c r="AE129" s="46">
        <f t="shared" si="94"/>
        <v>1.2800000000000001E-3</v>
      </c>
      <c r="AF129" s="43">
        <v>2</v>
      </c>
      <c r="AG129" s="7">
        <f t="shared" si="77"/>
        <v>28</v>
      </c>
      <c r="AH129" s="29">
        <f t="shared" si="78"/>
        <v>33.333333333333343</v>
      </c>
      <c r="AI129" s="7">
        <f t="shared" si="87"/>
        <v>13.977600000000002</v>
      </c>
      <c r="AJ129" s="7">
        <f t="shared" si="88"/>
        <v>0.93183999999999989</v>
      </c>
      <c r="AK129" s="7">
        <f t="shared" si="89"/>
        <v>7.1680000000000008E-2</v>
      </c>
      <c r="AL129" s="47">
        <f t="shared" si="90"/>
        <v>1.7920000000000002E-2</v>
      </c>
    </row>
    <row r="130" spans="1:43" ht="30" x14ac:dyDescent="0.25">
      <c r="A130" s="2"/>
      <c r="C130" s="7" t="s">
        <v>458</v>
      </c>
      <c r="D130" s="7" t="s">
        <v>459</v>
      </c>
      <c r="E130" s="16" t="s">
        <v>575</v>
      </c>
      <c r="F130">
        <v>21</v>
      </c>
      <c r="L130" s="48" t="s">
        <v>563</v>
      </c>
      <c r="M130" s="7">
        <v>7</v>
      </c>
      <c r="N130" s="7">
        <v>3</v>
      </c>
      <c r="O130" s="30">
        <f t="shared" si="68"/>
        <v>14.82</v>
      </c>
      <c r="P130" s="30">
        <f t="shared" si="69"/>
        <v>0.98799999999999999</v>
      </c>
      <c r="Q130" s="30">
        <f t="shared" si="70"/>
        <v>7.5999999999999998E-2</v>
      </c>
      <c r="R130" s="35">
        <f t="shared" si="71"/>
        <v>1.9E-2</v>
      </c>
      <c r="S130" s="7">
        <v>2</v>
      </c>
      <c r="T130" s="7">
        <f t="shared" si="72"/>
        <v>42</v>
      </c>
      <c r="U130" s="29">
        <f t="shared" si="73"/>
        <v>207.48000000000002</v>
      </c>
      <c r="V130">
        <f t="shared" si="74"/>
        <v>13.832000000000001</v>
      </c>
      <c r="W130">
        <f t="shared" si="75"/>
        <v>1.0640000000000001</v>
      </c>
      <c r="X130" s="33">
        <f t="shared" si="76"/>
        <v>0.26600000000000001</v>
      </c>
      <c r="Y130" s="53"/>
      <c r="Z130" s="43">
        <v>7</v>
      </c>
      <c r="AA130" s="43">
        <v>2</v>
      </c>
      <c r="AB130" s="44">
        <f t="shared" si="91"/>
        <v>0.99840000000000018</v>
      </c>
      <c r="AC130" s="45">
        <f t="shared" si="92"/>
        <v>6.6559999999999994E-2</v>
      </c>
      <c r="AD130" s="45">
        <f t="shared" si="93"/>
        <v>5.1200000000000004E-3</v>
      </c>
      <c r="AE130" s="46">
        <f t="shared" si="94"/>
        <v>1.2800000000000001E-3</v>
      </c>
      <c r="AF130" s="43">
        <v>2</v>
      </c>
      <c r="AG130" s="7">
        <f t="shared" si="77"/>
        <v>28</v>
      </c>
      <c r="AH130" s="29">
        <f t="shared" si="78"/>
        <v>33.333333333333343</v>
      </c>
      <c r="AI130" s="7">
        <f t="shared" si="87"/>
        <v>13.977600000000002</v>
      </c>
      <c r="AJ130" s="7">
        <f t="shared" si="88"/>
        <v>0.93183999999999989</v>
      </c>
      <c r="AK130" s="7">
        <f t="shared" si="89"/>
        <v>7.1680000000000008E-2</v>
      </c>
      <c r="AL130" s="47">
        <f t="shared" si="90"/>
        <v>1.7920000000000002E-2</v>
      </c>
    </row>
    <row r="131" spans="1:43" x14ac:dyDescent="0.25">
      <c r="A131" s="2"/>
      <c r="T131" s="7">
        <f>SUM(T11:T130)</f>
        <v>4781.5</v>
      </c>
      <c r="U131" s="42">
        <f>SUM(U11:U130)</f>
        <v>80204.866559999937</v>
      </c>
      <c r="V131" s="42">
        <f>SUM(V11:V130)</f>
        <v>5346.9911039999997</v>
      </c>
      <c r="W131" s="42">
        <f>SUM(W11:W130)</f>
        <v>411.30700800000056</v>
      </c>
      <c r="X131" s="42">
        <f>SUM(X11:X130)</f>
        <v>102.82675200000014</v>
      </c>
      <c r="AG131" s="7">
        <f>SUM(AG11:AG130)</f>
        <v>1780</v>
      </c>
      <c r="AH131" s="29">
        <f t="shared" si="78"/>
        <v>62.773188330021959</v>
      </c>
      <c r="AI131" s="7">
        <f>SUM(AI11:AI130)</f>
        <v>3775.8676800000003</v>
      </c>
      <c r="AJ131" s="7">
        <f>SUM(AJ11:AJ130)</f>
        <v>251.72451200000017</v>
      </c>
      <c r="AK131" s="7">
        <f>SUM(AK11:AK130)</f>
        <v>19.363424000000002</v>
      </c>
      <c r="AL131" s="47">
        <f>SUM(AL11:AL130)</f>
        <v>4.8408560000000005</v>
      </c>
    </row>
    <row r="132" spans="1:43" x14ac:dyDescent="0.25">
      <c r="A132" s="2"/>
    </row>
    <row r="133" spans="1:43" x14ac:dyDescent="0.25">
      <c r="A133"/>
      <c r="B133"/>
      <c r="C133"/>
      <c r="D133"/>
      <c r="E133"/>
      <c r="L133"/>
      <c r="M133"/>
      <c r="N133"/>
      <c r="O133"/>
      <c r="P133"/>
      <c r="Q133"/>
      <c r="R133"/>
      <c r="S133"/>
      <c r="T133"/>
      <c r="U133"/>
      <c r="V133"/>
      <c r="W133"/>
      <c r="X133"/>
      <c r="Y133"/>
      <c r="Z133"/>
      <c r="AA133"/>
      <c r="AB133"/>
      <c r="AC133"/>
      <c r="AD133"/>
      <c r="AE133"/>
      <c r="AF133"/>
      <c r="AG133"/>
      <c r="AH133"/>
      <c r="AI133"/>
      <c r="AJ133"/>
      <c r="AK133"/>
      <c r="AL133"/>
      <c r="AM133"/>
      <c r="AN133"/>
      <c r="AO133"/>
      <c r="AP133"/>
      <c r="AQ133"/>
    </row>
    <row r="134" spans="1:43" x14ac:dyDescent="0.25">
      <c r="A134"/>
      <c r="B134"/>
      <c r="C134"/>
      <c r="D134"/>
      <c r="E134"/>
      <c r="L134"/>
      <c r="M134"/>
      <c r="N134"/>
      <c r="O134"/>
      <c r="P134"/>
      <c r="Q134"/>
      <c r="R134"/>
      <c r="S134"/>
      <c r="T134"/>
      <c r="U134"/>
      <c r="V134"/>
      <c r="W134"/>
      <c r="X134"/>
      <c r="Y134"/>
      <c r="Z134"/>
      <c r="AA134"/>
      <c r="AB134"/>
      <c r="AC134"/>
      <c r="AD134"/>
      <c r="AE134"/>
      <c r="AF134"/>
      <c r="AG134"/>
      <c r="AH134"/>
      <c r="AI134"/>
      <c r="AJ134"/>
      <c r="AK134"/>
      <c r="AL134"/>
      <c r="AM134"/>
      <c r="AN134"/>
      <c r="AO134"/>
      <c r="AP134"/>
      <c r="AQ134"/>
    </row>
    <row r="135" spans="1:43" x14ac:dyDescent="0.25">
      <c r="A135"/>
      <c r="B135"/>
      <c r="C135"/>
      <c r="D135"/>
      <c r="E135"/>
      <c r="L135"/>
      <c r="M135"/>
      <c r="N135"/>
      <c r="O135"/>
      <c r="P135"/>
      <c r="Q135"/>
      <c r="R135"/>
      <c r="S135"/>
      <c r="T135"/>
      <c r="U135"/>
      <c r="V135"/>
      <c r="W135"/>
      <c r="X135"/>
      <c r="Y135"/>
      <c r="Z135"/>
      <c r="AA135"/>
      <c r="AB135"/>
      <c r="AC135"/>
      <c r="AD135"/>
      <c r="AE135"/>
      <c r="AF135"/>
      <c r="AG135"/>
      <c r="AH135"/>
      <c r="AI135"/>
      <c r="AJ135"/>
      <c r="AK135"/>
      <c r="AL135"/>
      <c r="AM135"/>
      <c r="AN135"/>
      <c r="AO135"/>
      <c r="AP135"/>
      <c r="AQ135"/>
    </row>
    <row r="136" spans="1:43" x14ac:dyDescent="0.25">
      <c r="A136"/>
      <c r="B136"/>
      <c r="C136"/>
      <c r="D136"/>
      <c r="E136"/>
      <c r="L136"/>
      <c r="M136"/>
      <c r="N136"/>
      <c r="O136"/>
      <c r="P136"/>
      <c r="Q136"/>
      <c r="R136"/>
      <c r="S136"/>
      <c r="T136"/>
      <c r="U136"/>
      <c r="V136"/>
      <c r="W136"/>
      <c r="X136"/>
      <c r="Y136"/>
      <c r="Z136"/>
      <c r="AA136"/>
      <c r="AB136"/>
      <c r="AC136"/>
      <c r="AD136"/>
      <c r="AE136"/>
      <c r="AF136"/>
      <c r="AG136"/>
      <c r="AH136"/>
      <c r="AI136"/>
      <c r="AJ136"/>
      <c r="AK136"/>
      <c r="AL136"/>
      <c r="AM136"/>
      <c r="AN136"/>
      <c r="AO136"/>
      <c r="AP136"/>
      <c r="AQ136"/>
    </row>
    <row r="137" spans="1:43" x14ac:dyDescent="0.25">
      <c r="A137"/>
      <c r="B137"/>
      <c r="C137"/>
      <c r="D137"/>
      <c r="E137"/>
      <c r="L137"/>
      <c r="M137"/>
      <c r="N137"/>
      <c r="O137"/>
      <c r="P137"/>
      <c r="Q137"/>
      <c r="R137"/>
      <c r="S137"/>
      <c r="T137"/>
      <c r="U137"/>
      <c r="V137"/>
      <c r="W137"/>
      <c r="X137"/>
      <c r="Y137"/>
      <c r="Z137"/>
      <c r="AA137"/>
      <c r="AB137"/>
      <c r="AC137"/>
      <c r="AD137"/>
      <c r="AE137"/>
      <c r="AF137"/>
      <c r="AG137"/>
      <c r="AH137"/>
      <c r="AI137"/>
      <c r="AJ137"/>
      <c r="AK137"/>
      <c r="AL137"/>
      <c r="AM137"/>
      <c r="AN137"/>
      <c r="AO137"/>
      <c r="AP137"/>
      <c r="AQ137"/>
    </row>
    <row r="138" spans="1:43" x14ac:dyDescent="0.25">
      <c r="A138"/>
      <c r="B138"/>
      <c r="C138"/>
      <c r="D138"/>
      <c r="E138"/>
      <c r="L138"/>
      <c r="M138"/>
      <c r="N138"/>
      <c r="O138"/>
      <c r="P138"/>
      <c r="Q138"/>
      <c r="R138"/>
      <c r="S138"/>
      <c r="T138"/>
      <c r="U138"/>
      <c r="V138"/>
      <c r="W138"/>
      <c r="X138"/>
      <c r="Y138"/>
      <c r="Z138"/>
      <c r="AA138"/>
      <c r="AB138"/>
      <c r="AC138"/>
      <c r="AD138"/>
      <c r="AE138"/>
      <c r="AF138"/>
      <c r="AG138"/>
      <c r="AH138"/>
      <c r="AI138"/>
      <c r="AJ138"/>
      <c r="AK138"/>
      <c r="AL138"/>
      <c r="AM138"/>
      <c r="AN138"/>
      <c r="AO138"/>
      <c r="AP138"/>
      <c r="AQ138"/>
    </row>
    <row r="139" spans="1:43" x14ac:dyDescent="0.25">
      <c r="A139"/>
      <c r="B139"/>
      <c r="C139"/>
      <c r="D139"/>
      <c r="E139"/>
      <c r="L139"/>
      <c r="M139"/>
      <c r="N139"/>
      <c r="O139"/>
      <c r="P139"/>
      <c r="Q139"/>
      <c r="R139"/>
      <c r="S139"/>
      <c r="T139"/>
      <c r="U139"/>
      <c r="V139"/>
      <c r="W139"/>
      <c r="X139"/>
      <c r="Y139"/>
      <c r="Z139"/>
      <c r="AA139"/>
      <c r="AB139"/>
      <c r="AC139"/>
      <c r="AD139"/>
      <c r="AE139"/>
      <c r="AF139"/>
      <c r="AG139"/>
      <c r="AH139"/>
      <c r="AI139"/>
      <c r="AJ139"/>
      <c r="AK139"/>
      <c r="AL139"/>
      <c r="AM139"/>
      <c r="AN139"/>
      <c r="AO139"/>
      <c r="AP139"/>
      <c r="AQ139"/>
    </row>
    <row r="140" spans="1:43" x14ac:dyDescent="0.25">
      <c r="A140"/>
      <c r="B140"/>
      <c r="C140"/>
      <c r="D140"/>
      <c r="E140"/>
      <c r="L140"/>
      <c r="M140"/>
      <c r="N140"/>
      <c r="O140"/>
      <c r="P140"/>
      <c r="Q140"/>
      <c r="R140"/>
      <c r="S140"/>
      <c r="T140"/>
      <c r="U140"/>
      <c r="V140"/>
      <c r="W140"/>
      <c r="X140"/>
      <c r="Y140"/>
      <c r="Z140"/>
      <c r="AA140"/>
      <c r="AB140"/>
      <c r="AC140"/>
      <c r="AD140"/>
      <c r="AE140"/>
      <c r="AF140"/>
      <c r="AG140"/>
      <c r="AH140"/>
      <c r="AI140"/>
      <c r="AJ140"/>
      <c r="AK140"/>
      <c r="AL140"/>
      <c r="AM140"/>
      <c r="AN140"/>
      <c r="AO140"/>
      <c r="AP140"/>
      <c r="AQ140"/>
    </row>
    <row r="141" spans="1:43" x14ac:dyDescent="0.25">
      <c r="A141"/>
      <c r="B141"/>
      <c r="C141"/>
      <c r="D141"/>
      <c r="E141"/>
      <c r="L141"/>
      <c r="M141"/>
      <c r="N141"/>
      <c r="O141"/>
      <c r="P141"/>
      <c r="Q141"/>
      <c r="R141"/>
      <c r="S141"/>
      <c r="T141"/>
      <c r="U141"/>
      <c r="V141"/>
      <c r="W141"/>
      <c r="X141"/>
      <c r="Y141"/>
      <c r="Z141"/>
      <c r="AA141"/>
      <c r="AB141"/>
      <c r="AC141"/>
      <c r="AD141"/>
      <c r="AE141"/>
      <c r="AF141"/>
      <c r="AG141"/>
      <c r="AH141"/>
      <c r="AI141"/>
      <c r="AJ141"/>
      <c r="AK141"/>
      <c r="AL141"/>
      <c r="AM141"/>
      <c r="AN141"/>
      <c r="AO141"/>
      <c r="AP141"/>
      <c r="AQ141"/>
    </row>
    <row r="142" spans="1:43" x14ac:dyDescent="0.25">
      <c r="A142"/>
      <c r="B142"/>
      <c r="C142"/>
      <c r="D142"/>
      <c r="E142"/>
      <c r="L142"/>
      <c r="M142"/>
      <c r="N142"/>
      <c r="O142"/>
      <c r="P142"/>
      <c r="Q142"/>
      <c r="R142"/>
      <c r="S142"/>
      <c r="T142"/>
      <c r="U142"/>
      <c r="V142"/>
      <c r="W142"/>
      <c r="X142"/>
      <c r="Y142"/>
      <c r="Z142"/>
      <c r="AA142"/>
      <c r="AB142"/>
      <c r="AC142"/>
      <c r="AD142"/>
      <c r="AE142"/>
      <c r="AF142"/>
      <c r="AG142"/>
      <c r="AH142"/>
      <c r="AI142"/>
      <c r="AJ142"/>
      <c r="AK142"/>
      <c r="AL142"/>
      <c r="AM142"/>
      <c r="AN142"/>
      <c r="AO142"/>
      <c r="AP142"/>
      <c r="AQ142"/>
    </row>
    <row r="143" spans="1:43" x14ac:dyDescent="0.25">
      <c r="A143"/>
      <c r="B143"/>
      <c r="C143"/>
      <c r="D143"/>
      <c r="E143"/>
      <c r="L143"/>
      <c r="M143"/>
      <c r="N143"/>
      <c r="O143"/>
      <c r="P143"/>
      <c r="Q143"/>
      <c r="R143"/>
      <c r="S143"/>
      <c r="T143"/>
      <c r="U143"/>
      <c r="V143"/>
      <c r="W143"/>
      <c r="X143"/>
      <c r="Y143"/>
      <c r="Z143"/>
      <c r="AA143"/>
      <c r="AB143"/>
      <c r="AC143"/>
      <c r="AD143"/>
      <c r="AE143"/>
      <c r="AF143"/>
      <c r="AG143"/>
      <c r="AH143"/>
      <c r="AI143"/>
      <c r="AJ143"/>
      <c r="AK143"/>
      <c r="AL143"/>
      <c r="AM143"/>
      <c r="AN143"/>
      <c r="AO143"/>
      <c r="AP143"/>
      <c r="AQ143"/>
    </row>
    <row r="144" spans="1:43" x14ac:dyDescent="0.25">
      <c r="A144"/>
      <c r="B144"/>
      <c r="C144"/>
      <c r="D144"/>
      <c r="E144"/>
      <c r="L144"/>
      <c r="M144"/>
      <c r="N144"/>
      <c r="O144"/>
      <c r="P144"/>
      <c r="Q144"/>
      <c r="R144"/>
      <c r="S144"/>
      <c r="T144"/>
      <c r="U144"/>
      <c r="V144"/>
      <c r="W144"/>
      <c r="X144"/>
      <c r="Y144"/>
      <c r="Z144"/>
      <c r="AA144"/>
      <c r="AB144"/>
      <c r="AC144"/>
      <c r="AD144"/>
      <c r="AE144"/>
      <c r="AF144"/>
      <c r="AG144"/>
      <c r="AH144"/>
      <c r="AI144"/>
      <c r="AJ144"/>
      <c r="AK144"/>
      <c r="AL144"/>
      <c r="AM144"/>
      <c r="AN144"/>
      <c r="AO144"/>
      <c r="AP144"/>
      <c r="AQ144"/>
    </row>
    <row r="145" spans="1:43" x14ac:dyDescent="0.25">
      <c r="A145"/>
      <c r="B145"/>
      <c r="C145"/>
      <c r="D145"/>
      <c r="E145"/>
      <c r="L145"/>
      <c r="M145"/>
      <c r="N145"/>
      <c r="O145"/>
      <c r="P145"/>
      <c r="Q145"/>
      <c r="R145"/>
      <c r="S145"/>
      <c r="T145"/>
      <c r="U145"/>
      <c r="V145"/>
      <c r="W145"/>
      <c r="X145"/>
      <c r="Y145"/>
      <c r="Z145"/>
      <c r="AA145"/>
      <c r="AB145"/>
      <c r="AC145"/>
      <c r="AD145"/>
      <c r="AE145"/>
      <c r="AF145"/>
      <c r="AG145"/>
      <c r="AH145"/>
      <c r="AI145"/>
      <c r="AJ145"/>
      <c r="AK145"/>
      <c r="AL145"/>
      <c r="AM145"/>
      <c r="AN145"/>
      <c r="AO145"/>
      <c r="AP145"/>
      <c r="AQ145"/>
    </row>
    <row r="146" spans="1:43" x14ac:dyDescent="0.25">
      <c r="A146"/>
      <c r="B146"/>
      <c r="C146"/>
      <c r="D146"/>
      <c r="E146"/>
      <c r="L146"/>
      <c r="M146"/>
      <c r="N146"/>
      <c r="O146"/>
      <c r="P146"/>
      <c r="Q146"/>
      <c r="R146"/>
      <c r="S146"/>
      <c r="T146"/>
      <c r="U146"/>
      <c r="V146"/>
      <c r="W146"/>
      <c r="X146"/>
      <c r="Y146"/>
      <c r="Z146"/>
      <c r="AA146"/>
      <c r="AB146"/>
      <c r="AC146"/>
      <c r="AD146"/>
      <c r="AE146"/>
      <c r="AF146"/>
      <c r="AG146"/>
      <c r="AH146"/>
      <c r="AI146"/>
      <c r="AJ146"/>
      <c r="AK146"/>
      <c r="AL146"/>
      <c r="AM146"/>
      <c r="AN146"/>
      <c r="AO146"/>
      <c r="AP146"/>
      <c r="AQ146"/>
    </row>
    <row r="147" spans="1:43" x14ac:dyDescent="0.25">
      <c r="A147"/>
      <c r="B147"/>
      <c r="C147"/>
      <c r="D147"/>
      <c r="E147"/>
      <c r="L147"/>
      <c r="M147"/>
      <c r="N147"/>
      <c r="O147"/>
      <c r="P147"/>
      <c r="Q147"/>
      <c r="R147"/>
      <c r="S147"/>
      <c r="T147"/>
      <c r="U147"/>
      <c r="V147"/>
      <c r="W147"/>
      <c r="X147"/>
      <c r="Y147"/>
      <c r="Z147"/>
      <c r="AA147"/>
      <c r="AB147"/>
      <c r="AC147"/>
      <c r="AD147"/>
      <c r="AE147"/>
      <c r="AF147"/>
      <c r="AG147"/>
      <c r="AH147"/>
      <c r="AI147"/>
      <c r="AJ147"/>
      <c r="AK147"/>
      <c r="AL147"/>
      <c r="AM147"/>
      <c r="AN147"/>
      <c r="AO147"/>
      <c r="AP147"/>
      <c r="AQ147"/>
    </row>
    <row r="148" spans="1:43" x14ac:dyDescent="0.25">
      <c r="A148"/>
      <c r="B148"/>
      <c r="C148"/>
      <c r="D148"/>
      <c r="E148"/>
      <c r="L148"/>
      <c r="M148"/>
      <c r="N148"/>
      <c r="O148"/>
      <c r="P148"/>
      <c r="Q148"/>
      <c r="R148"/>
      <c r="S148"/>
      <c r="T148"/>
      <c r="U148"/>
      <c r="V148"/>
      <c r="W148"/>
      <c r="X148"/>
      <c r="Y148"/>
      <c r="Z148"/>
      <c r="AA148"/>
      <c r="AB148"/>
      <c r="AC148"/>
      <c r="AD148"/>
      <c r="AE148"/>
      <c r="AF148"/>
      <c r="AG148"/>
      <c r="AH148"/>
      <c r="AI148"/>
      <c r="AJ148"/>
      <c r="AK148"/>
      <c r="AL148"/>
      <c r="AM148"/>
      <c r="AN148"/>
      <c r="AO148"/>
      <c r="AP148"/>
      <c r="AQ148"/>
    </row>
    <row r="149" spans="1:43" x14ac:dyDescent="0.25">
      <c r="A149"/>
      <c r="B149"/>
      <c r="C149"/>
      <c r="D149"/>
      <c r="E149"/>
      <c r="L149"/>
      <c r="M149"/>
      <c r="N149"/>
      <c r="O149"/>
      <c r="P149"/>
      <c r="Q149"/>
      <c r="R149"/>
      <c r="S149"/>
      <c r="T149"/>
      <c r="U149"/>
      <c r="V149"/>
      <c r="W149"/>
      <c r="X149"/>
      <c r="Y149"/>
      <c r="Z149"/>
      <c r="AA149"/>
      <c r="AB149"/>
      <c r="AC149"/>
      <c r="AD149"/>
      <c r="AE149"/>
      <c r="AF149"/>
      <c r="AG149"/>
      <c r="AH149"/>
      <c r="AI149"/>
      <c r="AJ149"/>
      <c r="AK149"/>
      <c r="AL149"/>
      <c r="AM149"/>
      <c r="AN149"/>
      <c r="AO149"/>
      <c r="AP149"/>
      <c r="AQ149"/>
    </row>
    <row r="150" spans="1:43" x14ac:dyDescent="0.25">
      <c r="A150"/>
      <c r="B150"/>
      <c r="C150"/>
      <c r="D150"/>
      <c r="E150"/>
      <c r="L150"/>
      <c r="M150"/>
      <c r="N150"/>
      <c r="O150"/>
      <c r="P150"/>
      <c r="Q150"/>
      <c r="R150"/>
      <c r="S150"/>
      <c r="T150"/>
      <c r="U150"/>
      <c r="V150"/>
      <c r="W150"/>
      <c r="X150"/>
      <c r="Y150"/>
      <c r="Z150"/>
      <c r="AA150"/>
      <c r="AB150"/>
      <c r="AC150"/>
      <c r="AD150"/>
      <c r="AE150"/>
      <c r="AF150"/>
      <c r="AG150"/>
      <c r="AH150"/>
      <c r="AI150"/>
      <c r="AJ150"/>
      <c r="AK150"/>
      <c r="AL150"/>
      <c r="AM150"/>
      <c r="AN150"/>
      <c r="AO150"/>
      <c r="AP150"/>
      <c r="AQ150"/>
    </row>
    <row r="151" spans="1:43" x14ac:dyDescent="0.25">
      <c r="A151"/>
      <c r="B151"/>
      <c r="C151"/>
      <c r="D151"/>
      <c r="E151"/>
      <c r="L151"/>
      <c r="M151"/>
      <c r="N151"/>
      <c r="O151"/>
      <c r="P151"/>
      <c r="Q151"/>
      <c r="R151"/>
      <c r="S151"/>
      <c r="T151"/>
      <c r="U151"/>
      <c r="V151"/>
      <c r="W151"/>
      <c r="X151"/>
      <c r="Y151"/>
      <c r="Z151"/>
      <c r="AA151"/>
      <c r="AB151"/>
      <c r="AC151"/>
      <c r="AD151"/>
      <c r="AE151"/>
      <c r="AF151"/>
      <c r="AG151"/>
      <c r="AH151"/>
      <c r="AI151"/>
      <c r="AJ151"/>
      <c r="AK151"/>
      <c r="AL151"/>
      <c r="AM151"/>
      <c r="AN151"/>
      <c r="AO151"/>
      <c r="AP151"/>
      <c r="AQ151"/>
    </row>
    <row r="152" spans="1:43" x14ac:dyDescent="0.25">
      <c r="A152"/>
      <c r="B152"/>
      <c r="C152"/>
      <c r="D152"/>
      <c r="E152"/>
      <c r="L152"/>
      <c r="M152"/>
      <c r="N152"/>
      <c r="O152"/>
      <c r="P152"/>
      <c r="Q152"/>
      <c r="R152"/>
      <c r="S152"/>
      <c r="T152"/>
      <c r="U152"/>
      <c r="V152"/>
      <c r="W152"/>
      <c r="X152"/>
      <c r="Y152"/>
      <c r="Z152"/>
      <c r="AA152"/>
      <c r="AB152"/>
      <c r="AC152"/>
      <c r="AD152"/>
      <c r="AE152"/>
      <c r="AF152"/>
      <c r="AG152"/>
      <c r="AH152"/>
      <c r="AI152"/>
      <c r="AJ152"/>
      <c r="AK152"/>
      <c r="AL152"/>
      <c r="AM152"/>
      <c r="AN152"/>
      <c r="AO152"/>
      <c r="AP152"/>
      <c r="AQ152"/>
    </row>
    <row r="153" spans="1:43" x14ac:dyDescent="0.25">
      <c r="A153"/>
      <c r="B153"/>
      <c r="C153"/>
      <c r="D153"/>
      <c r="E153"/>
      <c r="L153"/>
      <c r="M153"/>
      <c r="N153"/>
      <c r="O153"/>
      <c r="P153"/>
      <c r="Q153"/>
      <c r="R153"/>
      <c r="S153"/>
      <c r="T153"/>
      <c r="U153"/>
      <c r="V153"/>
      <c r="W153"/>
      <c r="X153"/>
      <c r="Y153"/>
      <c r="Z153"/>
      <c r="AA153"/>
      <c r="AB153"/>
      <c r="AC153"/>
      <c r="AD153"/>
      <c r="AE153"/>
      <c r="AF153"/>
      <c r="AG153"/>
      <c r="AH153"/>
      <c r="AI153"/>
      <c r="AJ153"/>
      <c r="AK153"/>
      <c r="AL153"/>
      <c r="AM153"/>
      <c r="AN153"/>
      <c r="AO153"/>
      <c r="AP153"/>
      <c r="AQ153"/>
    </row>
    <row r="154" spans="1:43" x14ac:dyDescent="0.25">
      <c r="A154"/>
      <c r="B154"/>
      <c r="C154"/>
      <c r="D154"/>
      <c r="E154"/>
      <c r="L154"/>
      <c r="M154"/>
      <c r="N154"/>
      <c r="O154"/>
      <c r="P154"/>
      <c r="Q154"/>
      <c r="R154"/>
      <c r="S154"/>
      <c r="T154"/>
      <c r="U154"/>
      <c r="V154"/>
      <c r="W154"/>
      <c r="X154"/>
      <c r="Y154"/>
      <c r="Z154"/>
      <c r="AA154"/>
      <c r="AB154"/>
      <c r="AC154"/>
      <c r="AD154"/>
      <c r="AE154"/>
      <c r="AF154"/>
      <c r="AG154"/>
      <c r="AH154"/>
      <c r="AI154"/>
      <c r="AJ154"/>
      <c r="AK154"/>
      <c r="AL154"/>
      <c r="AM154"/>
      <c r="AN154"/>
      <c r="AO154"/>
      <c r="AP154"/>
      <c r="AQ154"/>
    </row>
    <row r="155" spans="1:43" x14ac:dyDescent="0.25">
      <c r="A155"/>
      <c r="B155"/>
      <c r="C155"/>
      <c r="D155"/>
      <c r="E155"/>
      <c r="L155"/>
      <c r="M155"/>
      <c r="N155"/>
      <c r="O155"/>
      <c r="P155"/>
      <c r="Q155"/>
      <c r="R155"/>
      <c r="S155"/>
      <c r="T155"/>
      <c r="U155"/>
      <c r="V155"/>
      <c r="W155"/>
      <c r="X155"/>
      <c r="Y155"/>
      <c r="Z155"/>
      <c r="AA155"/>
      <c r="AB155"/>
      <c r="AC155"/>
      <c r="AD155"/>
      <c r="AE155"/>
      <c r="AF155"/>
      <c r="AG155"/>
      <c r="AH155"/>
      <c r="AI155"/>
      <c r="AJ155"/>
      <c r="AK155"/>
      <c r="AL155"/>
      <c r="AM155"/>
      <c r="AN155"/>
      <c r="AO155"/>
      <c r="AP155"/>
      <c r="AQ155"/>
    </row>
    <row r="156" spans="1:43" x14ac:dyDescent="0.25">
      <c r="A156"/>
      <c r="B156"/>
      <c r="C156"/>
      <c r="D156"/>
      <c r="E156"/>
      <c r="L156"/>
      <c r="M156"/>
      <c r="N156"/>
      <c r="O156"/>
      <c r="P156"/>
      <c r="Q156"/>
      <c r="R156"/>
      <c r="S156"/>
      <c r="T156"/>
      <c r="U156"/>
      <c r="V156"/>
      <c r="W156"/>
      <c r="X156"/>
      <c r="Y156"/>
      <c r="Z156"/>
      <c r="AA156"/>
      <c r="AB156"/>
      <c r="AC156"/>
      <c r="AD156"/>
      <c r="AE156"/>
      <c r="AF156"/>
      <c r="AG156"/>
      <c r="AH156"/>
      <c r="AI156"/>
      <c r="AJ156"/>
      <c r="AK156"/>
      <c r="AL156"/>
      <c r="AM156"/>
      <c r="AN156"/>
      <c r="AO156"/>
      <c r="AP156"/>
      <c r="AQ156"/>
    </row>
    <row r="157" spans="1:43" x14ac:dyDescent="0.25">
      <c r="A157"/>
      <c r="B157"/>
      <c r="C157"/>
      <c r="D157"/>
      <c r="E157"/>
      <c r="L157"/>
      <c r="M157"/>
      <c r="N157"/>
      <c r="O157"/>
      <c r="P157"/>
      <c r="Q157"/>
      <c r="R157"/>
      <c r="S157"/>
      <c r="T157"/>
      <c r="U157"/>
      <c r="V157"/>
      <c r="W157"/>
      <c r="X157"/>
      <c r="Y157"/>
      <c r="Z157"/>
      <c r="AA157"/>
      <c r="AB157"/>
      <c r="AC157"/>
      <c r="AD157"/>
      <c r="AE157"/>
      <c r="AF157"/>
      <c r="AG157"/>
      <c r="AH157"/>
      <c r="AI157"/>
      <c r="AJ157"/>
      <c r="AK157"/>
      <c r="AL157"/>
      <c r="AM157"/>
      <c r="AN157"/>
      <c r="AO157"/>
      <c r="AP157"/>
      <c r="AQ157"/>
    </row>
    <row r="158" spans="1:43" x14ac:dyDescent="0.25">
      <c r="A158"/>
      <c r="B158"/>
      <c r="C158"/>
      <c r="D158"/>
      <c r="E158"/>
      <c r="L158"/>
      <c r="M158"/>
      <c r="N158"/>
      <c r="O158"/>
      <c r="P158"/>
      <c r="Q158"/>
      <c r="R158"/>
      <c r="S158"/>
      <c r="T158"/>
      <c r="U158"/>
      <c r="V158"/>
      <c r="W158"/>
      <c r="X158"/>
      <c r="Y158"/>
      <c r="Z158"/>
      <c r="AA158"/>
      <c r="AB158"/>
      <c r="AC158"/>
      <c r="AD158"/>
      <c r="AE158"/>
      <c r="AF158"/>
      <c r="AG158"/>
      <c r="AH158"/>
      <c r="AI158"/>
      <c r="AJ158"/>
      <c r="AK158"/>
      <c r="AL158"/>
      <c r="AM158"/>
      <c r="AN158"/>
      <c r="AO158"/>
      <c r="AP158"/>
      <c r="AQ158"/>
    </row>
    <row r="159" spans="1:43" x14ac:dyDescent="0.25">
      <c r="A159"/>
      <c r="B159"/>
      <c r="C159"/>
      <c r="D159"/>
      <c r="E159"/>
      <c r="L159"/>
      <c r="M159"/>
      <c r="N159"/>
      <c r="O159"/>
      <c r="P159"/>
      <c r="Q159"/>
      <c r="R159"/>
      <c r="S159"/>
      <c r="T159"/>
      <c r="U159"/>
      <c r="V159"/>
      <c r="W159"/>
      <c r="X159"/>
      <c r="Y159"/>
      <c r="Z159"/>
      <c r="AA159"/>
      <c r="AB159"/>
      <c r="AC159"/>
      <c r="AD159"/>
      <c r="AE159"/>
      <c r="AF159"/>
      <c r="AG159"/>
      <c r="AH159"/>
      <c r="AI159"/>
      <c r="AJ159"/>
      <c r="AK159"/>
      <c r="AL159"/>
      <c r="AM159"/>
      <c r="AN159"/>
      <c r="AO159"/>
      <c r="AP159"/>
      <c r="AQ159"/>
    </row>
    <row r="160" spans="1:43" x14ac:dyDescent="0.25">
      <c r="A160"/>
      <c r="B160"/>
      <c r="C160"/>
      <c r="D160"/>
      <c r="E160"/>
      <c r="L160"/>
      <c r="M160"/>
      <c r="N160"/>
      <c r="O160"/>
      <c r="P160"/>
      <c r="Q160"/>
      <c r="R160"/>
      <c r="S160"/>
      <c r="T160"/>
      <c r="U160"/>
      <c r="V160"/>
      <c r="W160"/>
      <c r="X160"/>
      <c r="Y160"/>
      <c r="Z160"/>
      <c r="AA160"/>
      <c r="AB160"/>
      <c r="AC160"/>
      <c r="AD160"/>
      <c r="AE160"/>
      <c r="AF160"/>
      <c r="AG160"/>
      <c r="AH160"/>
      <c r="AI160"/>
      <c r="AJ160"/>
      <c r="AK160"/>
      <c r="AL160"/>
      <c r="AM160"/>
      <c r="AN160"/>
      <c r="AO160"/>
      <c r="AP160"/>
      <c r="AQ160"/>
    </row>
    <row r="161" spans="1:43" x14ac:dyDescent="0.25">
      <c r="A161"/>
      <c r="B161"/>
      <c r="C161"/>
      <c r="D161"/>
      <c r="E161"/>
      <c r="L161"/>
      <c r="M161"/>
      <c r="N161"/>
      <c r="O161"/>
      <c r="P161"/>
      <c r="Q161"/>
      <c r="R161"/>
      <c r="S161"/>
      <c r="T161"/>
      <c r="U161"/>
      <c r="V161"/>
      <c r="W161"/>
      <c r="X161"/>
      <c r="Y161"/>
      <c r="Z161"/>
      <c r="AA161"/>
      <c r="AB161"/>
      <c r="AC161"/>
      <c r="AD161"/>
      <c r="AE161"/>
      <c r="AF161"/>
      <c r="AG161"/>
      <c r="AH161"/>
      <c r="AI161"/>
      <c r="AJ161"/>
      <c r="AK161"/>
      <c r="AL161"/>
      <c r="AM161"/>
      <c r="AN161"/>
      <c r="AO161"/>
      <c r="AP161"/>
      <c r="AQ161"/>
    </row>
    <row r="162" spans="1:43" x14ac:dyDescent="0.25">
      <c r="A162"/>
      <c r="B162"/>
      <c r="C162"/>
      <c r="D162"/>
      <c r="E162"/>
      <c r="L162"/>
      <c r="M162"/>
      <c r="N162"/>
      <c r="O162"/>
      <c r="P162"/>
      <c r="Q162"/>
      <c r="R162"/>
      <c r="S162"/>
      <c r="T162"/>
      <c r="U162"/>
      <c r="V162"/>
      <c r="W162"/>
      <c r="X162"/>
      <c r="Y162"/>
      <c r="Z162"/>
      <c r="AA162"/>
      <c r="AB162"/>
      <c r="AC162"/>
      <c r="AD162"/>
      <c r="AE162"/>
      <c r="AF162"/>
      <c r="AG162"/>
      <c r="AH162"/>
      <c r="AI162"/>
      <c r="AJ162"/>
      <c r="AK162"/>
      <c r="AL162"/>
      <c r="AM162"/>
      <c r="AN162"/>
      <c r="AO162"/>
      <c r="AP162"/>
      <c r="AQ162"/>
    </row>
    <row r="163" spans="1:43" x14ac:dyDescent="0.25">
      <c r="A163"/>
      <c r="B163"/>
      <c r="C163"/>
      <c r="D163"/>
      <c r="E163"/>
      <c r="L163"/>
      <c r="M163"/>
      <c r="N163"/>
      <c r="O163"/>
      <c r="P163"/>
      <c r="Q163"/>
      <c r="R163"/>
      <c r="S163"/>
      <c r="T163"/>
      <c r="U163"/>
      <c r="V163"/>
      <c r="W163"/>
      <c r="X163"/>
      <c r="Y163"/>
      <c r="Z163"/>
      <c r="AA163"/>
      <c r="AB163"/>
      <c r="AC163"/>
      <c r="AD163"/>
      <c r="AE163"/>
      <c r="AF163"/>
      <c r="AG163"/>
      <c r="AH163"/>
      <c r="AI163"/>
      <c r="AJ163"/>
      <c r="AK163"/>
      <c r="AL163"/>
      <c r="AM163"/>
      <c r="AN163"/>
      <c r="AO163"/>
      <c r="AP163"/>
      <c r="AQ163"/>
    </row>
    <row r="164" spans="1:43" x14ac:dyDescent="0.25">
      <c r="A164"/>
      <c r="B164"/>
      <c r="C164"/>
      <c r="D164"/>
      <c r="E164"/>
      <c r="L164"/>
      <c r="M164"/>
      <c r="N164"/>
      <c r="O164"/>
      <c r="P164"/>
      <c r="Q164"/>
      <c r="R164"/>
      <c r="S164"/>
      <c r="T164"/>
      <c r="U164"/>
      <c r="V164"/>
      <c r="W164"/>
      <c r="X164"/>
      <c r="Y164"/>
      <c r="Z164"/>
      <c r="AA164"/>
      <c r="AB164"/>
      <c r="AC164"/>
      <c r="AD164"/>
      <c r="AE164"/>
      <c r="AF164"/>
      <c r="AG164"/>
      <c r="AH164"/>
      <c r="AI164"/>
      <c r="AJ164"/>
      <c r="AK164"/>
      <c r="AL164"/>
      <c r="AM164"/>
      <c r="AN164"/>
      <c r="AO164"/>
      <c r="AP164"/>
      <c r="AQ164"/>
    </row>
    <row r="165" spans="1:43" x14ac:dyDescent="0.25">
      <c r="A165"/>
      <c r="B165"/>
      <c r="C165"/>
      <c r="D165"/>
      <c r="E165"/>
      <c r="L165"/>
      <c r="M165"/>
      <c r="N165"/>
      <c r="O165"/>
      <c r="P165"/>
      <c r="Q165"/>
      <c r="R165"/>
      <c r="S165"/>
      <c r="T165"/>
      <c r="U165"/>
      <c r="V165"/>
      <c r="W165"/>
      <c r="X165"/>
      <c r="Y165"/>
      <c r="Z165"/>
      <c r="AA165"/>
      <c r="AB165"/>
      <c r="AC165"/>
      <c r="AD165"/>
      <c r="AE165"/>
      <c r="AF165"/>
      <c r="AG165"/>
      <c r="AH165"/>
      <c r="AI165"/>
      <c r="AJ165"/>
      <c r="AK165"/>
      <c r="AL165"/>
      <c r="AM165"/>
      <c r="AN165"/>
      <c r="AO165"/>
      <c r="AP165"/>
      <c r="AQ165"/>
    </row>
    <row r="166" spans="1:43" x14ac:dyDescent="0.25">
      <c r="A166"/>
      <c r="B166"/>
      <c r="C166"/>
      <c r="D166"/>
      <c r="E166"/>
      <c r="L166"/>
      <c r="M166"/>
      <c r="N166"/>
      <c r="O166"/>
      <c r="P166"/>
      <c r="Q166"/>
      <c r="R166"/>
      <c r="S166"/>
      <c r="T166"/>
      <c r="U166"/>
      <c r="V166"/>
      <c r="W166"/>
      <c r="X166"/>
      <c r="Y166"/>
      <c r="Z166"/>
      <c r="AA166"/>
      <c r="AB166"/>
      <c r="AC166"/>
      <c r="AD166"/>
      <c r="AE166"/>
      <c r="AF166"/>
      <c r="AG166"/>
      <c r="AH166"/>
      <c r="AI166"/>
      <c r="AJ166"/>
      <c r="AK166"/>
      <c r="AL166"/>
      <c r="AM166"/>
      <c r="AN166"/>
      <c r="AO166"/>
      <c r="AP166"/>
      <c r="AQ166"/>
    </row>
    <row r="167" spans="1:43" x14ac:dyDescent="0.25">
      <c r="A167"/>
      <c r="B167"/>
      <c r="C167"/>
      <c r="D167"/>
      <c r="E167"/>
      <c r="L167"/>
      <c r="M167"/>
      <c r="N167"/>
      <c r="O167"/>
      <c r="P167"/>
      <c r="Q167"/>
      <c r="R167"/>
      <c r="S167"/>
      <c r="T167"/>
      <c r="U167"/>
      <c r="V167"/>
      <c r="W167"/>
      <c r="X167"/>
      <c r="Y167"/>
      <c r="Z167"/>
      <c r="AA167"/>
      <c r="AB167"/>
      <c r="AC167"/>
      <c r="AD167"/>
      <c r="AE167"/>
      <c r="AF167"/>
      <c r="AG167"/>
      <c r="AH167"/>
      <c r="AI167"/>
      <c r="AJ167"/>
      <c r="AK167"/>
      <c r="AL167"/>
      <c r="AM167"/>
      <c r="AN167"/>
      <c r="AO167"/>
      <c r="AP167"/>
      <c r="AQ167"/>
    </row>
    <row r="168" spans="1:43" x14ac:dyDescent="0.25">
      <c r="A168"/>
      <c r="B168"/>
      <c r="C168"/>
      <c r="D168"/>
      <c r="E168"/>
      <c r="L168"/>
      <c r="M168"/>
      <c r="N168"/>
      <c r="O168"/>
      <c r="P168"/>
      <c r="Q168"/>
      <c r="R168"/>
      <c r="S168"/>
      <c r="T168"/>
      <c r="U168"/>
      <c r="V168"/>
      <c r="W168"/>
      <c r="X168"/>
      <c r="Y168"/>
      <c r="Z168"/>
      <c r="AA168"/>
      <c r="AB168"/>
      <c r="AC168"/>
      <c r="AD168"/>
      <c r="AE168"/>
      <c r="AF168"/>
      <c r="AG168"/>
      <c r="AH168"/>
      <c r="AI168"/>
      <c r="AJ168"/>
      <c r="AK168"/>
      <c r="AL168"/>
      <c r="AM168"/>
      <c r="AN168"/>
      <c r="AO168"/>
      <c r="AP168"/>
      <c r="AQ168"/>
    </row>
    <row r="169" spans="1:43" x14ac:dyDescent="0.25">
      <c r="A169"/>
      <c r="B169"/>
      <c r="C169"/>
      <c r="D169"/>
      <c r="E169"/>
      <c r="L169"/>
      <c r="M169"/>
      <c r="N169"/>
      <c r="O169"/>
      <c r="P169"/>
      <c r="Q169"/>
      <c r="R169"/>
      <c r="S169"/>
      <c r="T169"/>
      <c r="U169"/>
      <c r="V169"/>
      <c r="W169"/>
      <c r="X169"/>
      <c r="Y169"/>
      <c r="Z169"/>
      <c r="AA169"/>
      <c r="AB169"/>
      <c r="AC169"/>
      <c r="AD169"/>
      <c r="AE169"/>
      <c r="AF169"/>
      <c r="AG169"/>
      <c r="AH169"/>
      <c r="AI169"/>
      <c r="AJ169"/>
      <c r="AK169"/>
      <c r="AL169"/>
      <c r="AM169"/>
      <c r="AN169"/>
      <c r="AO169"/>
      <c r="AP169"/>
      <c r="AQ169"/>
    </row>
    <row r="170" spans="1:43" x14ac:dyDescent="0.25">
      <c r="A170"/>
      <c r="B170"/>
      <c r="C170"/>
      <c r="D170"/>
      <c r="E170"/>
      <c r="L170"/>
      <c r="M170"/>
      <c r="N170"/>
      <c r="O170"/>
      <c r="P170"/>
      <c r="Q170"/>
      <c r="R170"/>
      <c r="S170"/>
      <c r="T170"/>
      <c r="U170"/>
      <c r="V170"/>
      <c r="W170"/>
      <c r="X170"/>
      <c r="Y170"/>
      <c r="Z170"/>
      <c r="AA170"/>
      <c r="AB170"/>
      <c r="AC170"/>
      <c r="AD170"/>
      <c r="AE170"/>
      <c r="AF170"/>
      <c r="AG170"/>
      <c r="AH170"/>
      <c r="AI170"/>
      <c r="AJ170"/>
      <c r="AK170"/>
      <c r="AL170"/>
      <c r="AM170"/>
      <c r="AN170"/>
      <c r="AO170"/>
      <c r="AP170"/>
      <c r="AQ170"/>
    </row>
    <row r="171" spans="1:43" x14ac:dyDescent="0.25">
      <c r="A171"/>
      <c r="B171"/>
      <c r="C171"/>
      <c r="D171"/>
      <c r="E171"/>
      <c r="L171"/>
      <c r="M171"/>
      <c r="N171"/>
      <c r="O171"/>
      <c r="P171"/>
      <c r="Q171"/>
      <c r="R171"/>
      <c r="S171"/>
      <c r="T171"/>
      <c r="U171"/>
      <c r="V171"/>
      <c r="W171"/>
      <c r="X171"/>
      <c r="Y171"/>
      <c r="Z171"/>
      <c r="AA171"/>
      <c r="AB171"/>
      <c r="AC171"/>
      <c r="AD171"/>
      <c r="AE171"/>
      <c r="AF171"/>
      <c r="AG171"/>
      <c r="AH171"/>
      <c r="AI171"/>
      <c r="AJ171"/>
      <c r="AK171"/>
      <c r="AL171"/>
      <c r="AM171"/>
      <c r="AN171"/>
      <c r="AO171"/>
      <c r="AP171"/>
      <c r="AQ171"/>
    </row>
    <row r="172" spans="1:43" x14ac:dyDescent="0.25">
      <c r="A172"/>
      <c r="B172"/>
      <c r="C172"/>
      <c r="D172"/>
      <c r="E172"/>
      <c r="L172"/>
      <c r="M172"/>
      <c r="N172"/>
      <c r="O172"/>
      <c r="P172"/>
      <c r="Q172"/>
      <c r="R172"/>
      <c r="S172"/>
      <c r="T172"/>
      <c r="U172"/>
      <c r="V172"/>
      <c r="W172"/>
      <c r="X172"/>
      <c r="Y172"/>
      <c r="Z172"/>
      <c r="AA172"/>
      <c r="AB172"/>
      <c r="AC172"/>
      <c r="AD172"/>
      <c r="AE172"/>
      <c r="AF172"/>
      <c r="AG172"/>
      <c r="AH172"/>
      <c r="AI172"/>
      <c r="AJ172"/>
      <c r="AK172"/>
      <c r="AL172"/>
      <c r="AM172"/>
      <c r="AN172"/>
      <c r="AO172"/>
      <c r="AP172"/>
      <c r="AQ172"/>
    </row>
    <row r="173" spans="1:43" x14ac:dyDescent="0.25">
      <c r="A173"/>
      <c r="B173"/>
      <c r="C173"/>
      <c r="D173"/>
      <c r="E173"/>
      <c r="L173"/>
      <c r="M173"/>
      <c r="N173"/>
      <c r="O173"/>
      <c r="P173"/>
      <c r="Q173"/>
      <c r="R173"/>
      <c r="S173"/>
      <c r="T173"/>
      <c r="U173"/>
      <c r="V173"/>
      <c r="W173"/>
      <c r="X173"/>
      <c r="Y173"/>
      <c r="Z173"/>
      <c r="AA173"/>
      <c r="AB173"/>
      <c r="AC173"/>
      <c r="AD173"/>
      <c r="AE173"/>
      <c r="AF173"/>
      <c r="AG173"/>
      <c r="AH173"/>
      <c r="AI173"/>
      <c r="AJ173"/>
      <c r="AK173"/>
      <c r="AL173"/>
      <c r="AM173"/>
      <c r="AN173"/>
      <c r="AO173"/>
      <c r="AP173"/>
      <c r="AQ173"/>
    </row>
    <row r="174" spans="1:43" x14ac:dyDescent="0.25">
      <c r="A174"/>
      <c r="B174"/>
      <c r="C174"/>
      <c r="D174"/>
      <c r="E174"/>
      <c r="L174"/>
      <c r="M174"/>
      <c r="N174"/>
      <c r="O174"/>
      <c r="P174"/>
      <c r="Q174"/>
      <c r="R174"/>
      <c r="S174"/>
      <c r="T174"/>
      <c r="U174"/>
      <c r="V174"/>
      <c r="W174"/>
      <c r="X174"/>
      <c r="Y174"/>
      <c r="Z174"/>
      <c r="AA174"/>
      <c r="AB174"/>
      <c r="AC174"/>
      <c r="AD174"/>
      <c r="AE174"/>
      <c r="AF174"/>
      <c r="AG174"/>
      <c r="AH174"/>
      <c r="AI174"/>
      <c r="AJ174"/>
      <c r="AK174"/>
      <c r="AL174"/>
      <c r="AM174"/>
      <c r="AN174"/>
      <c r="AO174"/>
      <c r="AP174"/>
      <c r="AQ174"/>
    </row>
    <row r="175" spans="1:43" x14ac:dyDescent="0.25">
      <c r="A175"/>
      <c r="B175"/>
      <c r="C175"/>
      <c r="D175"/>
      <c r="E175"/>
      <c r="L175"/>
      <c r="M175"/>
      <c r="N175"/>
      <c r="O175"/>
      <c r="P175"/>
      <c r="Q175"/>
      <c r="R175"/>
      <c r="S175"/>
      <c r="T175"/>
      <c r="U175"/>
      <c r="V175"/>
      <c r="W175"/>
      <c r="X175"/>
      <c r="Y175"/>
      <c r="Z175"/>
      <c r="AA175"/>
      <c r="AB175"/>
      <c r="AC175"/>
      <c r="AD175"/>
      <c r="AE175"/>
      <c r="AF175"/>
      <c r="AG175"/>
      <c r="AH175"/>
      <c r="AI175"/>
      <c r="AJ175"/>
      <c r="AK175"/>
      <c r="AL175"/>
      <c r="AM175"/>
      <c r="AN175"/>
      <c r="AO175"/>
      <c r="AP175"/>
      <c r="AQ175"/>
    </row>
    <row r="176" spans="1:43" x14ac:dyDescent="0.25">
      <c r="A176"/>
      <c r="B176"/>
      <c r="C176"/>
      <c r="D176"/>
      <c r="E176"/>
      <c r="L176"/>
      <c r="M176"/>
      <c r="N176"/>
      <c r="O176"/>
      <c r="P176"/>
      <c r="Q176"/>
      <c r="R176"/>
      <c r="S176"/>
      <c r="T176"/>
      <c r="U176"/>
      <c r="V176"/>
      <c r="W176"/>
      <c r="X176"/>
      <c r="Y176"/>
      <c r="Z176"/>
      <c r="AA176"/>
      <c r="AB176"/>
      <c r="AC176"/>
      <c r="AD176"/>
      <c r="AE176"/>
      <c r="AF176"/>
      <c r="AG176"/>
      <c r="AH176"/>
      <c r="AI176"/>
      <c r="AJ176"/>
      <c r="AK176"/>
      <c r="AL176"/>
      <c r="AM176"/>
      <c r="AN176"/>
      <c r="AO176"/>
      <c r="AP176"/>
      <c r="AQ176"/>
    </row>
    <row r="177" spans="1:43" x14ac:dyDescent="0.25">
      <c r="A177"/>
      <c r="B177"/>
      <c r="C177"/>
      <c r="D177"/>
      <c r="E177"/>
      <c r="L177"/>
      <c r="M177"/>
      <c r="N177"/>
      <c r="O177"/>
      <c r="P177"/>
      <c r="Q177"/>
      <c r="R177"/>
      <c r="S177"/>
      <c r="T177"/>
      <c r="U177"/>
      <c r="V177"/>
      <c r="W177"/>
      <c r="X177"/>
      <c r="Y177"/>
      <c r="Z177"/>
      <c r="AA177"/>
      <c r="AB177"/>
      <c r="AC177"/>
      <c r="AD177"/>
      <c r="AE177"/>
      <c r="AF177"/>
      <c r="AG177"/>
      <c r="AH177"/>
      <c r="AI177"/>
      <c r="AJ177"/>
      <c r="AK177"/>
      <c r="AL177"/>
      <c r="AM177"/>
      <c r="AN177"/>
      <c r="AO177"/>
      <c r="AP177"/>
      <c r="AQ177"/>
    </row>
    <row r="178" spans="1:43" x14ac:dyDescent="0.25">
      <c r="A178"/>
      <c r="B178"/>
      <c r="C178"/>
      <c r="D178"/>
      <c r="E178"/>
      <c r="L178"/>
      <c r="M178"/>
      <c r="N178"/>
      <c r="O178"/>
      <c r="P178"/>
      <c r="Q178"/>
      <c r="R178"/>
      <c r="S178"/>
      <c r="T178"/>
      <c r="U178"/>
      <c r="V178"/>
      <c r="W178"/>
      <c r="X178"/>
      <c r="Y178"/>
      <c r="Z178"/>
      <c r="AA178"/>
      <c r="AB178"/>
      <c r="AC178"/>
      <c r="AD178"/>
      <c r="AE178"/>
      <c r="AF178"/>
      <c r="AG178"/>
      <c r="AH178"/>
      <c r="AI178"/>
      <c r="AJ178"/>
      <c r="AK178"/>
      <c r="AL178"/>
      <c r="AM178"/>
      <c r="AN178"/>
      <c r="AO178"/>
      <c r="AP178"/>
      <c r="AQ178"/>
    </row>
    <row r="179" spans="1:43" x14ac:dyDescent="0.25">
      <c r="A179"/>
      <c r="B179"/>
      <c r="C179"/>
      <c r="D179"/>
      <c r="E179"/>
      <c r="L179"/>
      <c r="M179"/>
      <c r="N179"/>
      <c r="O179"/>
      <c r="P179"/>
      <c r="Q179"/>
      <c r="R179"/>
      <c r="S179"/>
      <c r="T179"/>
      <c r="U179"/>
      <c r="V179"/>
      <c r="W179"/>
      <c r="X179"/>
      <c r="Y179"/>
      <c r="Z179"/>
      <c r="AA179"/>
      <c r="AB179"/>
      <c r="AC179"/>
      <c r="AD179"/>
      <c r="AE179"/>
      <c r="AF179"/>
      <c r="AG179"/>
      <c r="AH179"/>
      <c r="AI179"/>
      <c r="AJ179"/>
      <c r="AK179"/>
      <c r="AL179"/>
      <c r="AM179"/>
      <c r="AN179"/>
      <c r="AO179"/>
      <c r="AP179"/>
      <c r="AQ179"/>
    </row>
  </sheetData>
  <mergeCells count="21">
    <mergeCell ref="N1:S1"/>
    <mergeCell ref="Y124:Y127"/>
    <mergeCell ref="Y128:Y130"/>
    <mergeCell ref="Z1:AF1"/>
    <mergeCell ref="Y93:Y94"/>
    <mergeCell ref="Y96:Y100"/>
    <mergeCell ref="Y107:Y108"/>
    <mergeCell ref="Y18:Y19"/>
    <mergeCell ref="Y30:Y32"/>
    <mergeCell ref="Y72:Y75"/>
    <mergeCell ref="Y77:Y78"/>
    <mergeCell ref="Y81:Y84"/>
    <mergeCell ref="Y86:Y90"/>
    <mergeCell ref="Y49:Y56"/>
    <mergeCell ref="Y11:Y16"/>
    <mergeCell ref="Y33:Y40"/>
    <mergeCell ref="Y60:Y62"/>
    <mergeCell ref="Y64:Y65"/>
    <mergeCell ref="Y42:Y43"/>
    <mergeCell ref="Y44:Y45"/>
    <mergeCell ref="Y46:Y47"/>
  </mergeCells>
  <conditionalFormatting sqref="T18">
    <cfRule type="colorScale" priority="12">
      <colorScale>
        <cfvo type="min"/>
        <cfvo type="percentile" val="50"/>
        <cfvo type="max"/>
        <color rgb="FF63BE7B"/>
        <color rgb="FFFFEB84"/>
        <color rgb="FFF8696B"/>
      </colorScale>
    </cfRule>
  </conditionalFormatting>
  <conditionalFormatting sqref="U11:U130 X11:X130">
    <cfRule type="colorScale" priority="11">
      <colorScale>
        <cfvo type="min"/>
        <cfvo type="percentile" val="50"/>
        <cfvo type="max"/>
        <color rgb="FF63BE7B"/>
        <color rgb="FFFFEB84"/>
        <color rgb="FFF8696B"/>
      </colorScale>
    </cfRule>
  </conditionalFormatting>
  <conditionalFormatting sqref="X11:X130">
    <cfRule type="colorScale" priority="7">
      <colorScale>
        <cfvo type="min"/>
        <cfvo type="percentile" val="50"/>
        <cfvo type="max"/>
        <color rgb="FF63BE7B"/>
        <color rgb="FFFFEB84"/>
        <color rgb="FFF8696B"/>
      </colorScale>
    </cfRule>
  </conditionalFormatting>
  <conditionalFormatting sqref="T11:T17 T19:T130 T132:T133">
    <cfRule type="colorScale" priority="23">
      <colorScale>
        <cfvo type="min"/>
        <cfvo type="percentile" val="50"/>
        <cfvo type="max"/>
        <color rgb="FF63BE7B"/>
        <color rgb="FFFFEB84"/>
        <color rgb="FFF8696B"/>
      </colorScale>
    </cfRule>
  </conditionalFormatting>
  <conditionalFormatting sqref="AH11:AH130">
    <cfRule type="colorScale" priority="6">
      <colorScale>
        <cfvo type="min"/>
        <cfvo type="percentile" val="50"/>
        <cfvo type="max"/>
        <color rgb="FF63BE7B"/>
        <color rgb="FFFFEB84"/>
        <color rgb="FFF8696B"/>
      </colorScale>
    </cfRule>
  </conditionalFormatting>
  <conditionalFormatting sqref="AH11:AH130">
    <cfRule type="colorScale" priority="5">
      <colorScale>
        <cfvo type="min"/>
        <cfvo type="percentile" val="50"/>
        <cfvo type="max"/>
        <color rgb="FFF8696B"/>
        <color rgb="FFFFEB84"/>
        <color rgb="FF63BE7B"/>
      </colorScale>
    </cfRule>
  </conditionalFormatting>
  <conditionalFormatting sqref="AI11:AI130">
    <cfRule type="colorScale" priority="3">
      <colorScale>
        <cfvo type="min"/>
        <cfvo type="percentile" val="50"/>
        <cfvo type="max"/>
        <color rgb="FF63BE7B"/>
        <color rgb="FFFFEB84"/>
        <color rgb="FFF8696B"/>
      </colorScale>
    </cfRule>
  </conditionalFormatting>
  <conditionalFormatting sqref="AL11:AL130">
    <cfRule type="colorScale" priority="2">
      <colorScale>
        <cfvo type="min"/>
        <cfvo type="percentile" val="50"/>
        <cfvo type="max"/>
        <color rgb="FF63BE7B"/>
        <color rgb="FFFFEB84"/>
        <color rgb="FFF8696B"/>
      </colorScale>
    </cfRule>
  </conditionalFormatting>
  <conditionalFormatting sqref="AG11:AG13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possible errors reference sheet</vt:lpstr>
      <vt:lpstr>Severity scoring guide</vt:lpstr>
      <vt:lpstr>Occurance Scoring</vt:lpstr>
      <vt:lpstr>Detectability Scoring</vt:lpstr>
      <vt:lpstr>Fault Classes</vt:lpstr>
      <vt:lpstr>FMEA deployment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sharavan</dc:creator>
  <cp:lastModifiedBy>Roderick Read</cp:lastModifiedBy>
  <dcterms:created xsi:type="dcterms:W3CDTF">2019-10-08T11:13:27Z</dcterms:created>
  <dcterms:modified xsi:type="dcterms:W3CDTF">2019-11-12T19:26:40Z</dcterms:modified>
</cp:coreProperties>
</file>