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<sst xmlns="http://schemas.openxmlformats.org/spreadsheetml/2006/main" count="135" uniqueCount="37">
  <si>
    <t>Critério</t>
  </si>
  <si>
    <t>Valor</t>
  </si>
  <si>
    <t>Multiplicador</t>
  </si>
  <si>
    <t>Pontuação</t>
  </si>
  <si>
    <t>Pontos de Experiência (XP)</t>
  </si>
  <si>
    <t>Pokémon 100% IV</t>
  </si>
  <si>
    <t>Stardust</t>
  </si>
  <si>
    <t>Pokémons com traje</t>
  </si>
  <si>
    <t>Insígnias de evento</t>
  </si>
  <si>
    <t>Regionais exclusivos</t>
  </si>
  <si>
    <t>Lendários/Ultracriatura</t>
  </si>
  <si>
    <t>Aves de Galar</t>
  </si>
  <si>
    <t>Shiny</t>
  </si>
  <si>
    <t>Gigantamax</t>
  </si>
  <si>
    <t>Pokémon míticos</t>
  </si>
  <si>
    <t>Lendários</t>
  </si>
  <si>
    <t>Pokémon de eventos exclusivos</t>
  </si>
  <si>
    <t>Ultracriatura</t>
  </si>
  <si>
    <t>Pokémon com efeito de aventura</t>
  </si>
  <si>
    <t>Espaço de Pokémon</t>
  </si>
  <si>
    <t>Espaço de Itens</t>
  </si>
  <si>
    <t>Pokémon de fundo especial</t>
  </si>
  <si>
    <t>Pokecoin</t>
  </si>
  <si>
    <t>Conta criada em 2016</t>
  </si>
  <si>
    <t>sim</t>
  </si>
  <si>
    <t>Masterball</t>
  </si>
  <si>
    <t>não</t>
  </si>
  <si>
    <t>Conta</t>
  </si>
  <si>
    <t>Criada em 2016</t>
  </si>
  <si>
    <t>Pokemon</t>
  </si>
  <si>
    <t>Traje</t>
  </si>
  <si>
    <t>Regionais</t>
  </si>
  <si>
    <t>Mitico</t>
  </si>
  <si>
    <t>Fundo Especial</t>
  </si>
  <si>
    <t>Efeito de aventura</t>
  </si>
  <si>
    <t>Valor total estimado:</t>
  </si>
  <si>
    <t>Valor de venda estimado: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</si>
</sst>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\ #,##0.00_);[Red]\(&quot;R$&quot;\ #,###.00\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180" fontId="0" fillId="0" borderId="0" xfId="0" applyNumberFormat="1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9" fontId="0" fillId="0" borderId="0" xfId="0" applyNumberFormat="1" applyAlignment="1">
      <alignment horizontal="left"/>
    </xf>
    <xf numFmtId="0" fontId="1" fillId="0" borderId="0" xfId="0" applyFont="1"/>
    <xf numFmtId="180" fontId="1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topLeftCell="A13" workbookViewId="0">
      <selection activeCell="Q28" sqref="Q28"/>
    </sheetView>
  </sheetViews>
  <sheetFormatPr defaultColWidth="9" defaultRowHeight="15"/>
  <cols>
    <col min="1" max="1" width="33.5714285714286" customWidth="1"/>
    <col min="2" max="2" width="9.57142857142857" customWidth="1"/>
    <col min="3" max="3" width="14" customWidth="1"/>
    <col min="4" max="4" width="11" style="1" customWidth="1"/>
    <col min="6" max="6" width="33.5714285714286" customWidth="1"/>
    <col min="7" max="7" width="9.57142857142857" customWidth="1"/>
    <col min="8" max="8" width="14" customWidth="1"/>
    <col min="9" max="9" width="11.8571428571429" customWidth="1"/>
    <col min="11" max="11" width="33.5714285714286" customWidth="1"/>
    <col min="12" max="12" width="9.57142857142857" customWidth="1"/>
    <col min="13" max="13" width="14" customWidth="1"/>
    <col min="14" max="14" width="11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F1" s="2" t="s">
        <v>0</v>
      </c>
      <c r="G1" s="2" t="s">
        <v>1</v>
      </c>
      <c r="H1" s="2" t="s">
        <v>2</v>
      </c>
      <c r="I1" s="3" t="s">
        <v>3</v>
      </c>
      <c r="K1" s="2" t="s">
        <v>0</v>
      </c>
      <c r="L1" s="2" t="s">
        <v>1</v>
      </c>
      <c r="M1" s="2" t="s">
        <v>2</v>
      </c>
      <c r="N1" s="3" t="s">
        <v>3</v>
      </c>
    </row>
    <row r="2" spans="1:14">
      <c r="A2" t="s">
        <v>4</v>
      </c>
      <c r="B2">
        <v>21866106</v>
      </c>
      <c r="C2">
        <v>2e-5</v>
      </c>
      <c r="D2" s="1">
        <f>B2*C2</f>
        <v>437.32212</v>
      </c>
      <c r="F2" t="s">
        <v>4</v>
      </c>
      <c r="G2">
        <v>21042203</v>
      </c>
      <c r="H2">
        <v>2e-5</v>
      </c>
      <c r="I2" s="1">
        <f>G2*H2</f>
        <v>420.84406</v>
      </c>
      <c r="K2" t="s">
        <v>4</v>
      </c>
      <c r="L2">
        <v>9000000</v>
      </c>
      <c r="M2">
        <v>2e-5</v>
      </c>
      <c r="N2" s="1">
        <f t="shared" ref="N2:N15" si="0">L2*M2</f>
        <v>180</v>
      </c>
    </row>
    <row r="3" spans="1:14">
      <c r="A3" t="s">
        <v>5</v>
      </c>
      <c r="B3">
        <v>143</v>
      </c>
      <c r="C3">
        <v>1.5</v>
      </c>
      <c r="D3" s="1">
        <f t="shared" ref="D3:D14" si="1">B3*C3</f>
        <v>214.5</v>
      </c>
      <c r="F3" t="s">
        <v>5</v>
      </c>
      <c r="G3">
        <v>1</v>
      </c>
      <c r="H3">
        <v>1.5</v>
      </c>
      <c r="I3" s="1">
        <f>G3*H3</f>
        <v>1.5</v>
      </c>
      <c r="K3" t="s">
        <v>5</v>
      </c>
      <c r="L3">
        <v>68</v>
      </c>
      <c r="M3">
        <v>1.5</v>
      </c>
      <c r="N3" s="1">
        <f t="shared" si="0"/>
        <v>102</v>
      </c>
    </row>
    <row r="4" spans="1:14">
      <c r="A4" t="s">
        <v>6</v>
      </c>
      <c r="B4">
        <v>22127</v>
      </c>
      <c r="C4">
        <v>0.0001</v>
      </c>
      <c r="D4" s="1">
        <f t="shared" si="1"/>
        <v>2.2127</v>
      </c>
      <c r="F4" t="s">
        <v>6</v>
      </c>
      <c r="G4"/>
      <c r="H4">
        <v>0.0001</v>
      </c>
      <c r="I4" s="1">
        <f>G4*H4</f>
        <v>0</v>
      </c>
      <c r="K4" t="s">
        <v>6</v>
      </c>
      <c r="L4">
        <v>2000000</v>
      </c>
      <c r="M4">
        <v>0.0001</v>
      </c>
      <c r="N4" s="1">
        <f t="shared" si="0"/>
        <v>200</v>
      </c>
    </row>
    <row r="5" spans="1:14">
      <c r="A5" t="s">
        <v>7</v>
      </c>
      <c r="B5">
        <v>0</v>
      </c>
      <c r="C5">
        <v>1</v>
      </c>
      <c r="D5" s="1">
        <f t="shared" si="1"/>
        <v>0</v>
      </c>
      <c r="F5" t="s">
        <v>7</v>
      </c>
      <c r="G5"/>
      <c r="H5">
        <v>1</v>
      </c>
      <c r="I5" s="1">
        <f>G5*H5</f>
        <v>0</v>
      </c>
      <c r="K5" t="s">
        <v>7</v>
      </c>
      <c r="L5"/>
      <c r="M5">
        <v>1</v>
      </c>
      <c r="N5" s="1">
        <f t="shared" si="0"/>
        <v>0</v>
      </c>
    </row>
    <row r="6" spans="1:14">
      <c r="A6" t="s">
        <v>8</v>
      </c>
      <c r="B6">
        <v>0</v>
      </c>
      <c r="C6">
        <v>1</v>
      </c>
      <c r="D6" s="1">
        <f t="shared" si="1"/>
        <v>0</v>
      </c>
      <c r="F6" t="s">
        <v>8</v>
      </c>
      <c r="G6"/>
      <c r="H6">
        <v>1</v>
      </c>
      <c r="I6" s="1">
        <f>G6*H6</f>
        <v>0</v>
      </c>
      <c r="K6" t="s">
        <v>8</v>
      </c>
      <c r="L6"/>
      <c r="M6">
        <v>1</v>
      </c>
      <c r="N6" s="1">
        <f t="shared" si="0"/>
        <v>0</v>
      </c>
    </row>
    <row r="7" spans="1:14">
      <c r="A7" t="s">
        <v>9</v>
      </c>
      <c r="B7">
        <v>0</v>
      </c>
      <c r="C7">
        <v>1</v>
      </c>
      <c r="D7" s="1">
        <f t="shared" si="1"/>
        <v>0</v>
      </c>
      <c r="F7" t="s">
        <v>9</v>
      </c>
      <c r="G7"/>
      <c r="H7">
        <v>1</v>
      </c>
      <c r="I7" s="1">
        <f>G7*H7</f>
        <v>0</v>
      </c>
      <c r="K7" t="s">
        <v>9</v>
      </c>
      <c r="L7"/>
      <c r="M7">
        <v>1</v>
      </c>
      <c r="N7" s="1">
        <f t="shared" si="0"/>
        <v>0</v>
      </c>
    </row>
    <row r="8" spans="1:14">
      <c r="A8" t="s">
        <v>10</v>
      </c>
      <c r="B8">
        <v>639</v>
      </c>
      <c r="C8">
        <v>1.5</v>
      </c>
      <c r="D8" s="1">
        <f t="shared" si="1"/>
        <v>958.5</v>
      </c>
      <c r="F8" t="s">
        <v>11</v>
      </c>
      <c r="G8">
        <v>1</v>
      </c>
      <c r="H8">
        <v>2</v>
      </c>
      <c r="I8" s="1">
        <f>G8*H8</f>
        <v>2</v>
      </c>
      <c r="K8" t="s">
        <v>11</v>
      </c>
      <c r="L8"/>
      <c r="M8">
        <v>2</v>
      </c>
      <c r="N8" s="1">
        <f t="shared" si="0"/>
        <v>0</v>
      </c>
    </row>
    <row r="9" spans="1:14">
      <c r="A9" t="s">
        <v>12</v>
      </c>
      <c r="B9">
        <v>440</v>
      </c>
      <c r="C9">
        <v>2</v>
      </c>
      <c r="D9" s="1">
        <f t="shared" si="1"/>
        <v>880</v>
      </c>
      <c r="F9" t="s">
        <v>13</v>
      </c>
      <c r="H9">
        <v>2</v>
      </c>
      <c r="I9" s="1">
        <f>G9*H9</f>
        <v>0</v>
      </c>
      <c r="K9" t="s">
        <v>13</v>
      </c>
      <c r="M9">
        <v>2</v>
      </c>
      <c r="N9" s="1">
        <f t="shared" si="0"/>
        <v>0</v>
      </c>
    </row>
    <row r="10" spans="1:14">
      <c r="A10" t="s">
        <v>14</v>
      </c>
      <c r="B10">
        <v>70</v>
      </c>
      <c r="C10">
        <v>1.25</v>
      </c>
      <c r="D10" s="1">
        <f t="shared" si="1"/>
        <v>87.5</v>
      </c>
      <c r="F10" t="s">
        <v>15</v>
      </c>
      <c r="G10">
        <v>71</v>
      </c>
      <c r="H10">
        <v>1.5</v>
      </c>
      <c r="I10" s="1">
        <f t="shared" ref="I10:I17" si="2">G10*H10</f>
        <v>106.5</v>
      </c>
      <c r="K10" t="s">
        <v>15</v>
      </c>
      <c r="L10">
        <v>676</v>
      </c>
      <c r="M10">
        <v>1.5</v>
      </c>
      <c r="N10" s="1">
        <f t="shared" si="0"/>
        <v>1014</v>
      </c>
    </row>
    <row r="11" spans="1:14">
      <c r="A11" t="s">
        <v>16</v>
      </c>
      <c r="B11">
        <v>0</v>
      </c>
      <c r="C11">
        <v>2</v>
      </c>
      <c r="D11" s="1">
        <f t="shared" si="1"/>
        <v>0</v>
      </c>
      <c r="F11" t="s">
        <v>17</v>
      </c>
      <c r="H11">
        <v>1.5</v>
      </c>
      <c r="I11" s="1">
        <f>G11*H11</f>
        <v>0</v>
      </c>
      <c r="K11" t="s">
        <v>17</v>
      </c>
      <c r="L11">
        <v>95</v>
      </c>
      <c r="M11">
        <v>1.5</v>
      </c>
      <c r="N11" s="1">
        <f t="shared" si="0"/>
        <v>142.5</v>
      </c>
    </row>
    <row r="12" spans="1:14">
      <c r="A12" t="s">
        <v>18</v>
      </c>
      <c r="B12">
        <v>19</v>
      </c>
      <c r="C12">
        <v>2</v>
      </c>
      <c r="D12" s="1">
        <f t="shared" si="1"/>
        <v>38</v>
      </c>
      <c r="F12" t="s">
        <v>12</v>
      </c>
      <c r="G12">
        <v>32</v>
      </c>
      <c r="H12">
        <v>2</v>
      </c>
      <c r="I12" s="1">
        <f>G12*H12</f>
        <v>64</v>
      </c>
      <c r="K12" t="s">
        <v>12</v>
      </c>
      <c r="L12"/>
      <c r="M12">
        <v>2</v>
      </c>
      <c r="N12" s="1">
        <f t="shared" si="0"/>
        <v>0</v>
      </c>
    </row>
    <row r="13" spans="1:14">
      <c r="A13" t="s">
        <v>19</v>
      </c>
      <c r="B13">
        <v>3500</v>
      </c>
      <c r="C13">
        <v>0.075</v>
      </c>
      <c r="D13" s="1">
        <f>(B13-300)*C13</f>
        <v>240</v>
      </c>
      <c r="F13" t="s">
        <v>14</v>
      </c>
      <c r="G13">
        <v>2</v>
      </c>
      <c r="H13">
        <v>1.25</v>
      </c>
      <c r="I13" s="1">
        <f>G13*H13</f>
        <v>2.5</v>
      </c>
      <c r="K13" t="s">
        <v>14</v>
      </c>
      <c r="L13">
        <v>54</v>
      </c>
      <c r="M13">
        <v>1.25</v>
      </c>
      <c r="N13" s="1">
        <f t="shared" si="0"/>
        <v>67.5</v>
      </c>
    </row>
    <row r="14" spans="1:14">
      <c r="A14" t="s">
        <v>20</v>
      </c>
      <c r="B14">
        <v>2450</v>
      </c>
      <c r="C14">
        <v>0.075</v>
      </c>
      <c r="D14" s="1">
        <f>(B14-350)*C14</f>
        <v>157.5</v>
      </c>
      <c r="F14" t="s">
        <v>21</v>
      </c>
      <c r="G14">
        <v>2</v>
      </c>
      <c r="H14">
        <v>2</v>
      </c>
      <c r="I14" s="1">
        <f>G14*H14</f>
        <v>4</v>
      </c>
      <c r="K14" t="s">
        <v>21</v>
      </c>
      <c r="L14"/>
      <c r="M14">
        <v>2</v>
      </c>
      <c r="N14" s="1">
        <f t="shared" si="0"/>
        <v>0</v>
      </c>
    </row>
    <row r="15" spans="1:14">
      <c r="A15" t="s">
        <v>22</v>
      </c>
      <c r="B15">
        <v>9879</v>
      </c>
      <c r="C15">
        <v>0.019</v>
      </c>
      <c r="D15" s="1">
        <f>B15*C15</f>
        <v>187.701</v>
      </c>
      <c r="F15" t="s">
        <v>18</v>
      </c>
      <c r="G15">
        <v>1</v>
      </c>
      <c r="H15">
        <v>2</v>
      </c>
      <c r="I15" s="1">
        <f>G15*H15</f>
        <v>2</v>
      </c>
      <c r="K15" t="s">
        <v>18</v>
      </c>
      <c r="L15"/>
      <c r="M15">
        <v>2</v>
      </c>
      <c r="N15" s="1">
        <f t="shared" si="0"/>
        <v>0</v>
      </c>
    </row>
    <row r="16" spans="4:14">
      <c r="D16" s="1">
        <f>SUM(D2:D15)</f>
        <v>3203.23582</v>
      </c>
      <c r="F16" t="s">
        <v>19</v>
      </c>
      <c r="G16">
        <v>400</v>
      </c>
      <c r="H16">
        <v>0.075</v>
      </c>
      <c r="I16" s="1">
        <f>(G16-300)*H16</f>
        <v>7.5</v>
      </c>
      <c r="K16" t="s">
        <v>19</v>
      </c>
      <c r="L16">
        <v>1850</v>
      </c>
      <c r="M16">
        <v>0.075</v>
      </c>
      <c r="N16" s="1">
        <f>(L16-300)*M16</f>
        <v>116.25</v>
      </c>
    </row>
    <row r="17" spans="1:14">
      <c r="A17" t="s">
        <v>23</v>
      </c>
      <c r="B17" t="s">
        <v>24</v>
      </c>
      <c r="C17">
        <v>1.2</v>
      </c>
      <c r="D17" s="1">
        <f>D16*C17</f>
        <v>3843.882984</v>
      </c>
      <c r="F17" t="s">
        <v>20</v>
      </c>
      <c r="G17">
        <v>350</v>
      </c>
      <c r="H17">
        <v>0.075</v>
      </c>
      <c r="I17" s="1">
        <f>(G17-350)*H17</f>
        <v>0</v>
      </c>
      <c r="K17" t="s">
        <v>20</v>
      </c>
      <c r="L17">
        <v>1900</v>
      </c>
      <c r="M17">
        <v>0.075</v>
      </c>
      <c r="N17" s="1">
        <f>(L17-350)*M17</f>
        <v>116.25</v>
      </c>
    </row>
    <row r="18" spans="4:14">
      <c r="D18" s="1">
        <f>D17*0.6</f>
        <v>2306.3297904</v>
      </c>
      <c r="F18" t="s">
        <v>22</v>
      </c>
      <c r="G18">
        <v>73</v>
      </c>
      <c r="H18">
        <v>0.019</v>
      </c>
      <c r="I18" s="1">
        <f>G18*H18</f>
        <v>1.387</v>
      </c>
      <c r="K18" t="s">
        <v>22</v>
      </c>
      <c r="L18"/>
      <c r="M18">
        <v>0.02</v>
      </c>
      <c r="N18" s="1">
        <f>L18*M18</f>
        <v>0</v>
      </c>
    </row>
    <row r="19" spans="9:14">
      <c r="I19" s="1"/>
      <c r="K19" t="s">
        <v>25</v>
      </c>
      <c r="L19">
        <v>2</v>
      </c>
      <c r="M19">
        <v>15</v>
      </c>
      <c r="N19" s="1">
        <f>L19*M19</f>
        <v>30</v>
      </c>
    </row>
    <row r="20" spans="9:14">
      <c r="I20" s="1">
        <f>SUM(I2:I18)</f>
        <v>612.23106</v>
      </c>
      <c r="N20" s="1">
        <f>SUM(N2:N19)</f>
        <v>1968.5</v>
      </c>
    </row>
    <row r="21" spans="6:14">
      <c r="F21" t="s">
        <v>23</v>
      </c>
      <c r="G21" t="s">
        <v>26</v>
      </c>
      <c r="H21">
        <v>1.2</v>
      </c>
      <c r="I21" s="1" cm="1">
        <f t="array" ref="I21">_xlfn.IFS(G21="sim",I20*H21,G21="não",I20)</f>
        <v>612.23106</v>
      </c>
      <c r="K21" t="s">
        <v>23</v>
      </c>
      <c r="L21" t="s">
        <v>26</v>
      </c>
      <c r="M21">
        <v>1.2</v>
      </c>
      <c r="N21" s="1" cm="1">
        <f t="array" ref="N21">_xlfn.IFS(L21="sim",N20*M21,L21="não",N20)</f>
        <v>1968.5</v>
      </c>
    </row>
    <row r="22" spans="9:14">
      <c r="I22" s="1">
        <f>I21*0.6</f>
        <v>367.338636</v>
      </c>
      <c r="N22" s="1">
        <f>N21*0.4</f>
        <v>787.4</v>
      </c>
    </row>
    <row r="24" spans="1:14">
      <c r="A24" s="4" t="s">
        <v>27</v>
      </c>
      <c r="D24"/>
      <c r="F24" s="4" t="s">
        <v>27</v>
      </c>
      <c r="K24" s="4" t="s">
        <v>27</v>
      </c>
      <c r="L24" s="2" t="s">
        <v>1</v>
      </c>
      <c r="M24" s="2" t="s">
        <v>2</v>
      </c>
      <c r="N24" s="3" t="s">
        <v>3</v>
      </c>
    </row>
    <row r="25" spans="1:14">
      <c r="A25" t="s">
        <v>4</v>
      </c>
      <c r="B25">
        <v>151141253</v>
      </c>
      <c r="C25">
        <v>2e-5</v>
      </c>
      <c r="D25" s="1">
        <f t="shared" ref="D25:D28" si="3">B25*C25</f>
        <v>3022.82506</v>
      </c>
      <c r="F25" t="s">
        <v>4</v>
      </c>
      <c r="G25">
        <v>353438069</v>
      </c>
      <c r="H25">
        <v>2e-5</v>
      </c>
      <c r="I25" s="1">
        <f t="shared" ref="I25:I28" si="4">G25*H25</f>
        <v>7068.76138</v>
      </c>
      <c r="K25" t="s">
        <v>4</v>
      </c>
      <c r="M25">
        <v>2e-5</v>
      </c>
      <c r="N25" s="1">
        <f t="shared" ref="N25:N28" si="5">L25*M25</f>
        <v>0</v>
      </c>
    </row>
    <row r="26" spans="1:14">
      <c r="A26" t="s">
        <v>6</v>
      </c>
      <c r="B26">
        <v>17062143</v>
      </c>
      <c r="C26">
        <v>0.0001</v>
      </c>
      <c r="D26" s="1">
        <f t="shared" si="3"/>
        <v>1706.2143</v>
      </c>
      <c r="F26" t="s">
        <v>6</v>
      </c>
      <c r="G26">
        <v>7718451</v>
      </c>
      <c r="H26">
        <v>0.0001</v>
      </c>
      <c r="I26" s="1">
        <f t="shared" si="4"/>
        <v>771.8451</v>
      </c>
      <c r="K26" t="s">
        <v>6</v>
      </c>
      <c r="M26">
        <v>0.0001</v>
      </c>
      <c r="N26" s="1">
        <f t="shared" si="5"/>
        <v>0</v>
      </c>
    </row>
    <row r="27" spans="1:14">
      <c r="A27" t="s">
        <v>22</v>
      </c>
      <c r="B27">
        <v>450</v>
      </c>
      <c r="C27">
        <v>0.02</v>
      </c>
      <c r="D27" s="1">
        <f t="shared" si="3"/>
        <v>9</v>
      </c>
      <c r="F27" t="s">
        <v>22</v>
      </c>
      <c r="G27">
        <v>166</v>
      </c>
      <c r="H27">
        <v>0.02</v>
      </c>
      <c r="I27" s="1">
        <f t="shared" si="4"/>
        <v>3.32</v>
      </c>
      <c r="K27" t="s">
        <v>22</v>
      </c>
      <c r="M27">
        <v>0.02</v>
      </c>
      <c r="N27" s="1">
        <f t="shared" si="5"/>
        <v>0</v>
      </c>
    </row>
    <row r="28" spans="1:14">
      <c r="A28" t="s">
        <v>8</v>
      </c>
      <c r="C28">
        <v>1</v>
      </c>
      <c r="D28" s="1">
        <f t="shared" si="3"/>
        <v>0</v>
      </c>
      <c r="F28" t="s">
        <v>8</v>
      </c>
      <c r="H28">
        <v>1</v>
      </c>
      <c r="I28" s="1">
        <f t="shared" si="4"/>
        <v>0</v>
      </c>
      <c r="K28" t="s">
        <v>8</v>
      </c>
      <c r="M28">
        <v>1</v>
      </c>
      <c r="N28" s="1">
        <f t="shared" si="5"/>
        <v>0</v>
      </c>
    </row>
    <row r="29" spans="1:14">
      <c r="A29" t="s">
        <v>19</v>
      </c>
      <c r="B29">
        <v>850</v>
      </c>
      <c r="C29">
        <v>0.075</v>
      </c>
      <c r="D29" s="1">
        <f>(B29-300)*C29</f>
        <v>41.25</v>
      </c>
      <c r="F29" t="s">
        <v>19</v>
      </c>
      <c r="G29">
        <v>2000</v>
      </c>
      <c r="H29">
        <v>0.075</v>
      </c>
      <c r="I29" s="1">
        <f>(G29-300)*H29</f>
        <v>127.5</v>
      </c>
      <c r="K29" t="s">
        <v>19</v>
      </c>
      <c r="L29">
        <v>300</v>
      </c>
      <c r="M29">
        <v>0.075</v>
      </c>
      <c r="N29" s="1">
        <f>(L29-300)*M29</f>
        <v>0</v>
      </c>
    </row>
    <row r="30" spans="1:14">
      <c r="A30" t="s">
        <v>20</v>
      </c>
      <c r="B30">
        <v>850</v>
      </c>
      <c r="C30">
        <v>0.075</v>
      </c>
      <c r="D30" s="1">
        <f>(B30-350)*C30</f>
        <v>37.5</v>
      </c>
      <c r="F30" t="s">
        <v>20</v>
      </c>
      <c r="G30">
        <v>2500</v>
      </c>
      <c r="H30">
        <v>0.075</v>
      </c>
      <c r="I30" s="1">
        <f>(G30-350)*H30</f>
        <v>161.25</v>
      </c>
      <c r="K30" t="s">
        <v>20</v>
      </c>
      <c r="L30">
        <v>350</v>
      </c>
      <c r="M30">
        <v>0.075</v>
      </c>
      <c r="N30" s="1">
        <f>(L30-350)*M30</f>
        <v>0</v>
      </c>
    </row>
    <row r="31" spans="1:14">
      <c r="A31" t="s">
        <v>25</v>
      </c>
      <c r="C31">
        <v>15</v>
      </c>
      <c r="D31" s="1">
        <f>B31*C31</f>
        <v>0</v>
      </c>
      <c r="F31" t="s">
        <v>25</v>
      </c>
      <c r="H31">
        <v>15</v>
      </c>
      <c r="I31" s="1">
        <f>G31*H31</f>
        <v>0</v>
      </c>
      <c r="K31" t="s">
        <v>25</v>
      </c>
      <c r="M31">
        <v>15</v>
      </c>
      <c r="N31" s="1">
        <f>L31*M31</f>
        <v>0</v>
      </c>
    </row>
    <row r="32" spans="1:14">
      <c r="A32" t="s">
        <v>28</v>
      </c>
      <c r="B32" t="s">
        <v>26</v>
      </c>
      <c r="F32" t="s">
        <v>28</v>
      </c>
      <c r="G32" t="s">
        <v>26</v>
      </c>
      <c r="I32" s="1"/>
      <c r="K32" t="s">
        <v>28</v>
      </c>
      <c r="L32" t="s">
        <v>26</v>
      </c>
      <c r="N32" s="1"/>
    </row>
    <row r="33" spans="4:4">
      <c r="D33"/>
    </row>
    <row r="34" spans="1:14">
      <c r="A34" s="4" t="s">
        <v>29</v>
      </c>
      <c r="D34"/>
      <c r="F34" s="4" t="s">
        <v>29</v>
      </c>
      <c r="K34" s="4" t="s">
        <v>29</v>
      </c>
      <c r="L34" s="2"/>
      <c r="M34" s="2"/>
      <c r="N34" s="3"/>
    </row>
    <row r="35" spans="1:14">
      <c r="A35" s="5">
        <v>1</v>
      </c>
      <c r="B35">
        <v>213</v>
      </c>
      <c r="C35">
        <v>1.5</v>
      </c>
      <c r="D35" s="1">
        <f t="shared" ref="D33:D45" si="6">B35*C35</f>
        <v>319.5</v>
      </c>
      <c r="F35" s="5">
        <v>1</v>
      </c>
      <c r="G35">
        <v>192</v>
      </c>
      <c r="H35">
        <v>1.5</v>
      </c>
      <c r="I35" s="1">
        <f t="shared" ref="I33:I45" si="7">G35*H35</f>
        <v>288</v>
      </c>
      <c r="K35" s="5">
        <v>1</v>
      </c>
      <c r="M35">
        <v>1.5</v>
      </c>
      <c r="N35" s="1">
        <f t="shared" ref="N33:N45" si="8">L35*M35</f>
        <v>0</v>
      </c>
    </row>
    <row r="36" spans="1:14">
      <c r="A36" t="s">
        <v>30</v>
      </c>
      <c r="C36">
        <v>1</v>
      </c>
      <c r="D36" s="1">
        <f t="shared" si="6"/>
        <v>0</v>
      </c>
      <c r="F36" t="s">
        <v>30</v>
      </c>
      <c r="H36">
        <v>1</v>
      </c>
      <c r="I36" s="1">
        <f t="shared" si="7"/>
        <v>0</v>
      </c>
      <c r="K36" t="s">
        <v>30</v>
      </c>
      <c r="M36">
        <v>1</v>
      </c>
      <c r="N36" s="1">
        <f t="shared" si="8"/>
        <v>0</v>
      </c>
    </row>
    <row r="37" spans="1:14">
      <c r="A37" t="s">
        <v>31</v>
      </c>
      <c r="C37">
        <v>1</v>
      </c>
      <c r="D37" s="1">
        <f t="shared" si="6"/>
        <v>0</v>
      </c>
      <c r="F37" t="s">
        <v>31</v>
      </c>
      <c r="H37">
        <v>1</v>
      </c>
      <c r="I37" s="1">
        <f t="shared" si="7"/>
        <v>0</v>
      </c>
      <c r="K37" t="s">
        <v>31</v>
      </c>
      <c r="M37">
        <v>1</v>
      </c>
      <c r="N37" s="1">
        <f t="shared" si="8"/>
        <v>0</v>
      </c>
    </row>
    <row r="38" spans="1:14">
      <c r="A38" t="s">
        <v>11</v>
      </c>
      <c r="C38">
        <v>2</v>
      </c>
      <c r="D38" s="1">
        <f t="shared" si="6"/>
        <v>0</v>
      </c>
      <c r="F38" t="s">
        <v>11</v>
      </c>
      <c r="H38">
        <v>2</v>
      </c>
      <c r="I38" s="1">
        <f t="shared" si="7"/>
        <v>0</v>
      </c>
      <c r="K38" t="s">
        <v>11</v>
      </c>
      <c r="M38">
        <v>2</v>
      </c>
      <c r="N38" s="1">
        <f t="shared" si="8"/>
        <v>0</v>
      </c>
    </row>
    <row r="39" spans="1:14">
      <c r="A39" t="s">
        <v>13</v>
      </c>
      <c r="C39">
        <v>2</v>
      </c>
      <c r="D39" s="1">
        <f t="shared" si="6"/>
        <v>0</v>
      </c>
      <c r="F39" t="s">
        <v>13</v>
      </c>
      <c r="H39">
        <v>2</v>
      </c>
      <c r="I39" s="1">
        <f t="shared" si="7"/>
        <v>0</v>
      </c>
      <c r="K39" t="s">
        <v>13</v>
      </c>
      <c r="M39">
        <v>2</v>
      </c>
      <c r="N39" s="1">
        <f t="shared" si="8"/>
        <v>0</v>
      </c>
    </row>
    <row r="40" spans="1:14">
      <c r="A40" t="s">
        <v>15</v>
      </c>
      <c r="B40">
        <v>225</v>
      </c>
      <c r="C40">
        <v>1.5</v>
      </c>
      <c r="D40" s="1">
        <f t="shared" si="6"/>
        <v>337.5</v>
      </c>
      <c r="F40" t="s">
        <v>15</v>
      </c>
      <c r="G40">
        <v>723</v>
      </c>
      <c r="H40">
        <v>1.5</v>
      </c>
      <c r="I40" s="1">
        <f t="shared" si="7"/>
        <v>1084.5</v>
      </c>
      <c r="K40" t="s">
        <v>15</v>
      </c>
      <c r="M40">
        <v>1.5</v>
      </c>
      <c r="N40" s="1">
        <f t="shared" si="8"/>
        <v>0</v>
      </c>
    </row>
    <row r="41" spans="1:14">
      <c r="A41" t="s">
        <v>17</v>
      </c>
      <c r="B41">
        <v>3</v>
      </c>
      <c r="C41">
        <v>1.5</v>
      </c>
      <c r="D41" s="1">
        <f t="shared" si="6"/>
        <v>4.5</v>
      </c>
      <c r="F41" t="s">
        <v>17</v>
      </c>
      <c r="G41">
        <v>6</v>
      </c>
      <c r="H41">
        <v>1.5</v>
      </c>
      <c r="I41" s="1">
        <f t="shared" si="7"/>
        <v>9</v>
      </c>
      <c r="K41" t="s">
        <v>17</v>
      </c>
      <c r="M41">
        <v>1.5</v>
      </c>
      <c r="N41" s="1">
        <f t="shared" si="8"/>
        <v>0</v>
      </c>
    </row>
    <row r="42" spans="1:14">
      <c r="A42" t="s">
        <v>12</v>
      </c>
      <c r="B42">
        <v>238</v>
      </c>
      <c r="C42">
        <v>2</v>
      </c>
      <c r="D42" s="1">
        <f t="shared" si="6"/>
        <v>476</v>
      </c>
      <c r="F42" t="s">
        <v>12</v>
      </c>
      <c r="G42">
        <v>745</v>
      </c>
      <c r="H42">
        <v>2</v>
      </c>
      <c r="I42" s="1">
        <f t="shared" si="7"/>
        <v>1490</v>
      </c>
      <c r="K42" t="s">
        <v>12</v>
      </c>
      <c r="M42">
        <v>2</v>
      </c>
      <c r="N42" s="1">
        <f t="shared" si="8"/>
        <v>0</v>
      </c>
    </row>
    <row r="43" spans="1:14">
      <c r="A43" t="s">
        <v>32</v>
      </c>
      <c r="B43">
        <v>15</v>
      </c>
      <c r="C43">
        <v>1.25</v>
      </c>
      <c r="D43" s="1">
        <f t="shared" si="6"/>
        <v>18.75</v>
      </c>
      <c r="F43" t="s">
        <v>32</v>
      </c>
      <c r="G43">
        <v>52</v>
      </c>
      <c r="H43">
        <v>1.25</v>
      </c>
      <c r="I43" s="1">
        <f t="shared" si="7"/>
        <v>65</v>
      </c>
      <c r="K43" t="s">
        <v>32</v>
      </c>
      <c r="M43">
        <v>1.25</v>
      </c>
      <c r="N43" s="1">
        <f t="shared" si="8"/>
        <v>0</v>
      </c>
    </row>
    <row r="44" spans="1:14">
      <c r="A44" t="s">
        <v>33</v>
      </c>
      <c r="C44">
        <v>2</v>
      </c>
      <c r="D44" s="1">
        <f t="shared" si="6"/>
        <v>0</v>
      </c>
      <c r="F44" t="s">
        <v>33</v>
      </c>
      <c r="H44">
        <v>2</v>
      </c>
      <c r="I44" s="1">
        <f t="shared" si="7"/>
        <v>0</v>
      </c>
      <c r="K44" t="s">
        <v>33</v>
      </c>
      <c r="M44">
        <v>2</v>
      </c>
      <c r="N44" s="1">
        <f t="shared" si="8"/>
        <v>0</v>
      </c>
    </row>
    <row r="45" spans="1:14">
      <c r="A45" t="s">
        <v>34</v>
      </c>
      <c r="C45">
        <v>2</v>
      </c>
      <c r="D45" s="1">
        <f t="shared" si="6"/>
        <v>0</v>
      </c>
      <c r="F45" t="s">
        <v>34</v>
      </c>
      <c r="H45">
        <v>2</v>
      </c>
      <c r="I45" s="1">
        <f t="shared" si="7"/>
        <v>0</v>
      </c>
      <c r="K45" t="s">
        <v>34</v>
      </c>
      <c r="M45">
        <v>2</v>
      </c>
      <c r="N45" s="1">
        <f t="shared" si="8"/>
        <v>0</v>
      </c>
    </row>
    <row r="46" spans="4:14">
      <c r="D46" s="1">
        <f>SUM(D25:D45)</f>
        <v>5973.03936</v>
      </c>
      <c r="I46" s="1">
        <f>SUM(I25:I45)</f>
        <v>11069.17648</v>
      </c>
      <c r="K46" s="4" t="s">
        <v>35</v>
      </c>
      <c r="L46" s="6"/>
      <c r="M46" s="6"/>
      <c r="N46" s="7">
        <f>SUM(N25:N45)</f>
        <v>0</v>
      </c>
    </row>
    <row r="47" spans="4:14">
      <c r="D47" s="1">
        <f>D46*0.4</f>
        <v>2389.215744</v>
      </c>
      <c r="I47" s="1">
        <f>I46*0.4</f>
        <v>4427.670592</v>
      </c>
      <c r="K47" s="4" t="s">
        <v>36</v>
      </c>
      <c r="L47" s="6"/>
      <c r="M47" s="6"/>
      <c r="N47" s="7">
        <f>N46*0.4</f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rodrigo.teixeira</cp:lastModifiedBy>
  <dcterms:created xsi:type="dcterms:W3CDTF">2025-06-26T19:48:00Z</dcterms:created>
  <dcterms:modified xsi:type="dcterms:W3CDTF">2025-07-14T14:20:19Z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E9CD8C9F3F24411F9F7EFCD17B1A6039_12</vt:lpwstr>
  </property>
  <property fmtid="{D5CDD505-2E9C-101B-9397-08002B2CF9AE}" pid="3" name="KSOProductBuildVer">
    <vt:lpwstr>1046-12.2.0.21179</vt:lpwstr>
  </property>
</Properties>
</file>