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EstaPastaDeTrabalho" hidePivotFieldList="1" defaultThemeVersion="202300"/>
  <mc:AlternateContent xmlns:mc="http://schemas.openxmlformats.org/markup-compatibility/2006">
    <mc:Choice Requires="x15">
      <x15ac:absPath xmlns:x15ac="http://schemas.microsoft.com/office/spreadsheetml/2010/11/ac" url="https://d.docs.live.net/8CE3B0599C707C42/Documentos/"/>
    </mc:Choice>
  </mc:AlternateContent>
  <xr:revisionPtr revIDLastSave="37" documentId="8_{3FCAF90B-07AE-436A-9F2D-9B80EF0D83A7}" xr6:coauthVersionLast="47" xr6:coauthVersionMax="47" xr10:uidLastSave="{B227AE2A-D4E1-4A86-BCF3-846FD7C9A0B7}"/>
  <bookViews>
    <workbookView xWindow="-120" yWindow="-120" windowWidth="29040" windowHeight="15720" firstSheet="1" activeTab="1" xr2:uid="{47B6466D-39A0-4F9B-BC1A-26F041DB0153}"/>
  </bookViews>
  <sheets>
    <sheet name="RQ_CORRELATION" sheetId="18" r:id="rId1"/>
    <sheet name="FIELD_DESCRIPTION" sheetId="17" r:id="rId2"/>
    <sheet name="ARTICLEDATA" sheetId="1" r:id="rId3"/>
    <sheet name="AUTHORDATA" sheetId="4" r:id="rId4"/>
    <sheet name="KEYWORDS" sheetId="9" r:id="rId5"/>
    <sheet name="MODELDATA" sheetId="2" r:id="rId6"/>
    <sheet name="INPUTDATA" sheetId="3" r:id="rId7"/>
    <sheet name="TASKDATA" sheetId="5" r:id="rId8"/>
    <sheet name="METRICS" sheetId="8" r:id="rId9"/>
    <sheet name="DATASET" sheetId="6" r:id="rId10"/>
    <sheet name="CONCERNS_BARRIERS_LIMITATIONS" sheetId="7" r:id="rId11"/>
    <sheet name="COLLABORATION" sheetId="14" r:id="rId12"/>
    <sheet name="PLOTS" sheetId="19" r:id="rId13"/>
  </sheets>
  <definedNames>
    <definedName name="_xlchart.v1.0" hidden="1">METRICS!$K$2:$K$49</definedName>
    <definedName name="_xlchart.v1.1" hidden="1">METRICS!$L$2:$L$49</definedName>
    <definedName name="_xlchart.v1.2" hidden="1">CONCERNS_BARRIERS_LIMITATIONS!$S$2:$S$22</definedName>
    <definedName name="_xlchart.v1.3" hidden="1">CONCERNS_BARRIERS_LIMITATIONS!$T$2:$T$22</definedName>
    <definedName name="_xlchart.v1.4" hidden="1">CONCERNS_BARRIERS_LIMITATIONS!$S$2:$S$22</definedName>
    <definedName name="_xlchart.v1.5" hidden="1">CONCERNS_BARRIERS_LIMITATIONS!$T$2:$T$22</definedName>
    <definedName name="_xlchart.v5.6" hidden="1">PLOTS!$A$30</definedName>
    <definedName name="_xlchart.v5.7" hidden="1">PLOTS!$A$31:$A$42</definedName>
    <definedName name="_xlchart.v5.8" hidden="1">PLOTS!$B$30</definedName>
    <definedName name="_xlchart.v5.9" hidden="1">PLOTS!$B$31:$B$42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4" l="1"/>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2" i="4"/>
  <c r="L2" i="3"/>
  <c r="K2" i="4" a="1"/>
  <c r="K2" i="4" s="1"/>
  <c r="K2" i="3" a="1"/>
  <c r="K2" i="3" s="1"/>
  <c r="M3" i="7"/>
  <c r="M4" i="7"/>
  <c r="M5" i="7"/>
  <c r="M6" i="7"/>
  <c r="M7" i="7"/>
  <c r="M8" i="7"/>
  <c r="M9" i="7"/>
  <c r="M10" i="7"/>
  <c r="M11" i="7"/>
  <c r="M12" i="7"/>
  <c r="M13" i="7"/>
  <c r="M14" i="7"/>
  <c r="M15" i="7"/>
  <c r="M16" i="7"/>
  <c r="M17" i="7"/>
  <c r="M18" i="7"/>
  <c r="M19" i="7"/>
  <c r="M20" i="7"/>
  <c r="M21" i="7"/>
  <c r="M22" i="7"/>
  <c r="L3" i="8"/>
  <c r="L2" i="7" a="1"/>
  <c r="L2" i="7" s="1"/>
  <c r="M2" i="7" s="1"/>
  <c r="K2" i="8" a="1"/>
  <c r="K2" i="8" s="1"/>
  <c r="L2" i="8" s="1"/>
  <c r="T3" i="5"/>
  <c r="T4" i="5"/>
  <c r="T5" i="5"/>
  <c r="T6" i="5"/>
  <c r="T7" i="5"/>
  <c r="T2" i="5"/>
  <c r="P2" i="5"/>
  <c r="S2" i="5" a="1"/>
  <c r="S2" i="5" s="1"/>
  <c r="O2" i="5" a="1"/>
  <c r="O2" i="5" s="1"/>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T3" i="6"/>
  <c r="T4" i="6"/>
  <c r="T5" i="6"/>
  <c r="T6" i="6"/>
  <c r="T2" i="6"/>
  <c r="Q3" i="6"/>
  <c r="Q4" i="6"/>
  <c r="Q5" i="6"/>
  <c r="Q2" i="6"/>
  <c r="M3" i="6"/>
  <c r="M4" i="6"/>
  <c r="M5" i="6"/>
  <c r="M6" i="6"/>
  <c r="M7" i="6"/>
  <c r="M8" i="6"/>
  <c r="M9" i="6"/>
  <c r="M10" i="6"/>
  <c r="M11" i="6"/>
  <c r="M12" i="6"/>
  <c r="M13" i="6"/>
  <c r="M14" i="6"/>
  <c r="M15" i="6"/>
  <c r="M16" i="6"/>
  <c r="M17" i="6"/>
  <c r="M18" i="6"/>
  <c r="M19" i="6"/>
  <c r="M2" i="6"/>
  <c r="S2" i="6" a="1"/>
  <c r="S2" i="6" s="1"/>
  <c r="P2" i="6" a="1"/>
  <c r="P2" i="6" s="1"/>
  <c r="L2" i="6" a="1"/>
  <c r="L2" i="6" s="1"/>
  <c r="AB50" i="19"/>
  <c r="AB51" i="19"/>
  <c r="AB49" i="19"/>
  <c r="AB48" i="19"/>
  <c r="AB47" i="19"/>
  <c r="AB46" i="19"/>
  <c r="AB45" i="19"/>
  <c r="AB44" i="19"/>
  <c r="AB43" i="19"/>
  <c r="AB42" i="19"/>
  <c r="AB41" i="19"/>
  <c r="AB40" i="19"/>
  <c r="AA40" i="19" a="1"/>
  <c r="AA40" i="19" s="1"/>
  <c r="Z21" i="19" a="1"/>
  <c r="Z21" i="19" s="1"/>
  <c r="AA21" i="19" s="1"/>
  <c r="A31" i="19" a="1"/>
  <c r="A31" i="19" s="1"/>
  <c r="Z3" i="19" a="1"/>
  <c r="AA7" i="19" s="1"/>
  <c r="L2" i="19" a="1"/>
  <c r="M8" i="19" s="1"/>
  <c r="B2" i="19"/>
  <c r="B3" i="19"/>
  <c r="B4" i="19"/>
  <c r="B5" i="19"/>
  <c r="P3" i="5"/>
  <c r="P4" i="5"/>
  <c r="P5" i="5"/>
  <c r="P6" i="5"/>
  <c r="L3" i="5"/>
  <c r="L4" i="5"/>
  <c r="L5" i="5"/>
  <c r="L2" i="5"/>
  <c r="K2" i="5" a="1"/>
  <c r="K2" i="5" s="1"/>
  <c r="L4" i="3"/>
  <c r="L3" i="3"/>
  <c r="D2" i="14" a="1"/>
  <c r="D2" i="14" s="1"/>
  <c r="Z2" i="14" a="1"/>
  <c r="Z2" i="14" s="1"/>
  <c r="Y2" i="14" a="1"/>
  <c r="Y2" i="14" s="1"/>
  <c r="X2" i="14" a="1"/>
  <c r="X2" i="14" s="1"/>
  <c r="W2" i="14" a="1"/>
  <c r="W2" i="14" s="1"/>
  <c r="V2" i="14" a="1"/>
  <c r="V2" i="14" s="1"/>
  <c r="U2" i="14" a="1"/>
  <c r="U2" i="14" s="1"/>
  <c r="T2" i="14" a="1"/>
  <c r="T2" i="14" s="1"/>
  <c r="S2" i="14" a="1"/>
  <c r="S2" i="14" s="1"/>
  <c r="R2" i="14" a="1"/>
  <c r="R2" i="14" s="1"/>
  <c r="Q2" i="14" a="1"/>
  <c r="Q2" i="14" s="1"/>
  <c r="P2" i="14" a="1"/>
  <c r="P2" i="14" s="1"/>
  <c r="O2" i="14" a="1"/>
  <c r="O2" i="14" s="1"/>
  <c r="N2" i="14" a="1"/>
  <c r="N2" i="14" s="1"/>
  <c r="M2" i="14" a="1"/>
  <c r="M2" i="14" s="1"/>
  <c r="L2" i="14" a="1"/>
  <c r="L2" i="14" s="1"/>
  <c r="K2" i="14" a="1"/>
  <c r="K2" i="14" s="1"/>
  <c r="J2" i="14" a="1"/>
  <c r="J2" i="14" s="1"/>
  <c r="I2" i="14" a="1"/>
  <c r="I2" i="14" s="1"/>
  <c r="H2" i="14" a="1"/>
  <c r="H2" i="14" s="1"/>
  <c r="G2" i="14" a="1"/>
  <c r="G2" i="14" s="1"/>
  <c r="F2" i="14" a="1"/>
  <c r="F2" i="14" s="1"/>
  <c r="E2" i="14" a="1"/>
  <c r="E2" i="14" s="1"/>
  <c r="C2" i="14" a="1"/>
  <c r="C2" i="14" s="1"/>
  <c r="B2" i="14" a="1"/>
  <c r="B2" i="14" s="1"/>
  <c r="M15" i="19" l="1"/>
  <c r="M3" i="19"/>
  <c r="Z3" i="19"/>
  <c r="AA3" i="19" s="1"/>
  <c r="M19" i="19"/>
  <c r="AA5" i="19"/>
  <c r="M5" i="19"/>
  <c r="M13" i="19"/>
  <c r="L2" i="19"/>
  <c r="M2" i="19" s="1"/>
  <c r="AA23" i="19"/>
  <c r="AA22" i="19"/>
  <c r="AB22" i="19" s="1"/>
  <c r="M12" i="19"/>
  <c r="M23" i="19"/>
  <c r="M11" i="19"/>
  <c r="AA10" i="19"/>
  <c r="AA6" i="19"/>
  <c r="M18" i="19"/>
  <c r="AA4" i="19"/>
  <c r="AA9" i="19"/>
  <c r="M7" i="19"/>
  <c r="M6" i="19"/>
  <c r="M17" i="19"/>
  <c r="M16" i="19"/>
  <c r="M4" i="19"/>
  <c r="M14" i="19"/>
  <c r="M22" i="19"/>
  <c r="M10" i="19"/>
  <c r="M21" i="19"/>
  <c r="M9" i="19"/>
  <c r="AA8" i="19"/>
  <c r="M20" i="19"/>
  <c r="AB6" i="19" l="1"/>
  <c r="AB7" i="19"/>
  <c r="N3" i="19"/>
  <c r="N17" i="19"/>
  <c r="AB23" i="19"/>
  <c r="N16" i="19"/>
  <c r="N2" i="19"/>
  <c r="N9" i="19"/>
  <c r="AB3" i="19"/>
  <c r="N6" i="19"/>
  <c r="AB5" i="19"/>
  <c r="N7" i="19"/>
  <c r="N13" i="19"/>
  <c r="N21" i="19"/>
  <c r="N5" i="19"/>
  <c r="AB4" i="19"/>
  <c r="N20" i="19"/>
  <c r="AB9" i="19"/>
  <c r="AB8" i="19"/>
  <c r="N18" i="19"/>
  <c r="N19" i="19"/>
  <c r="N11" i="19"/>
  <c r="N15" i="19"/>
  <c r="N10" i="19"/>
  <c r="AB10" i="19"/>
  <c r="N22" i="19"/>
  <c r="N14" i="19"/>
  <c r="N23" i="19"/>
  <c r="N8" i="19"/>
  <c r="N4" i="19"/>
  <c r="N12" i="19"/>
  <c r="AB21" i="1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<sst xmlns="http://schemas.openxmlformats.org/spreadsheetml/2006/main" count="1583" uniqueCount="666">
  <si>
    <t>ID</t>
  </si>
  <si>
    <t>DOI/PMID</t>
  </si>
  <si>
    <t>TITLE</t>
  </si>
  <si>
    <t>YEAR</t>
  </si>
  <si>
    <t>JOURNAL</t>
  </si>
  <si>
    <t>10.1002/jvc2.263</t>
  </si>
  <si>
    <t>A chat about actinic keratosis: Examining capabilities and user experience of ChatGPT as a digital health technology in dermato-oncology</t>
  </si>
  <si>
    <t>JEADV Clinical Practice</t>
  </si>
  <si>
    <t>MODEL</t>
  </si>
  <si>
    <t>AUTHOR</t>
  </si>
  <si>
    <t>AFILLIATION</t>
  </si>
  <si>
    <t>COUNTRY</t>
  </si>
  <si>
    <t>Lent, Heather C.</t>
  </si>
  <si>
    <t>Aalborg University</t>
  </si>
  <si>
    <t>Ortner, Vinzent K.</t>
  </si>
  <si>
    <t>Karmisholt, Katrine E.</t>
  </si>
  <si>
    <t>Wiegell, Stine R.</t>
  </si>
  <si>
    <t>Nissen, Christoffer V.</t>
  </si>
  <si>
    <t>Omland, Silje H.</t>
  </si>
  <si>
    <t>Kamstrup, Maria R.</t>
  </si>
  <si>
    <t>Togsverd-Bo, Katrine</t>
  </si>
  <si>
    <t>Haedersdal, Merete</t>
  </si>
  <si>
    <t>Copenhagen University Hospital</t>
  </si>
  <si>
    <t>Text-Only</t>
  </si>
  <si>
    <t>INPUT</t>
  </si>
  <si>
    <t>Q&amp;A</t>
  </si>
  <si>
    <t>AVAILABILITY</t>
  </si>
  <si>
    <t>DATASET</t>
  </si>
  <si>
    <t>Custom</t>
  </si>
  <si>
    <t>Public</t>
  </si>
  <si>
    <t>SIZE</t>
  </si>
  <si>
    <t>Small</t>
  </si>
  <si>
    <t>INTERFACE</t>
  </si>
  <si>
    <t>ChatGPT</t>
  </si>
  <si>
    <t>MODEL TASK</t>
  </si>
  <si>
    <t>Patient Education</t>
  </si>
  <si>
    <t>METRIC</t>
  </si>
  <si>
    <t>Diagnosis</t>
  </si>
  <si>
    <t>Treatment</t>
  </si>
  <si>
    <t>EVALUATION</t>
  </si>
  <si>
    <t>Inter-Rater</t>
  </si>
  <si>
    <t>Accuracy</t>
  </si>
  <si>
    <t>Currency of Information</t>
  </si>
  <si>
    <t>Completeness of Response</t>
  </si>
  <si>
    <t>UX-UEQ</t>
  </si>
  <si>
    <t>Data Bias</t>
  </si>
  <si>
    <t>10.1007/s10439-024-03656-0</t>
  </si>
  <si>
    <t>Adapting ChatGPT for Color Blindness in Medical Education.</t>
  </si>
  <si>
    <t>Annals of biomedical engineering</t>
  </si>
  <si>
    <t>Wang, Jinge</t>
  </si>
  <si>
    <t>Yu, Thomas C.</t>
  </si>
  <si>
    <t>Kolodney, Michael S.</t>
  </si>
  <si>
    <t>Perrotta, Peter L.</t>
  </si>
  <si>
    <t>Hu, Gangqing</t>
  </si>
  <si>
    <t>JOURNAL COUNTRY</t>
  </si>
  <si>
    <t>USA</t>
  </si>
  <si>
    <t>UK</t>
  </si>
  <si>
    <t>KEYWORD</t>
  </si>
  <si>
    <t>actinic keratosis</t>
  </si>
  <si>
    <t>large language models</t>
  </si>
  <si>
    <t>natural language processing</t>
  </si>
  <si>
    <t>skin cancer</t>
  </si>
  <si>
    <t>user experience</t>
  </si>
  <si>
    <t>PUBLISHER</t>
  </si>
  <si>
    <t>John Wiley &amp; Sons, Ltd</t>
  </si>
  <si>
    <t>PUBLISHER COUNTRY</t>
  </si>
  <si>
    <t>ABSTRACT</t>
  </si>
  <si>
    <t>Springer Nature</t>
  </si>
  <si>
    <t>Global</t>
  </si>
  <si>
    <t>Color vision deficiency (CVD) affects a significant portion of the population, yet its impact is often overlooked in medical education, especially in visually  demanding specialties like dermatology, pathology, and radiology. In this study,  we investigated the potential of ChatGPT to comprehend CVD-simulated images in  image-based diagnostic tasks. Notably, the model successfully adapted its  diagnostic reasoning to match CVD-modified color perception while preserving high  prediction accuracy. These findings highlight the potential of using ChatGPT to  foster more inclusive learning environments for individuals with CVD in visually  intensive medical specialties.</t>
  </si>
  <si>
    <t>GPT-4V</t>
  </si>
  <si>
    <t>Medical Education</t>
  </si>
  <si>
    <t>West Virginia University</t>
  </si>
  <si>
    <t>Bethesda</t>
  </si>
  <si>
    <t>GPT-3.5</t>
  </si>
  <si>
    <t>GPT-4v</t>
  </si>
  <si>
    <t>GPT-4o</t>
  </si>
  <si>
    <t>API</t>
  </si>
  <si>
    <t>Text+Image</t>
  </si>
  <si>
    <t>TUNED</t>
  </si>
  <si>
    <t>Classification</t>
  </si>
  <si>
    <t>GroundTruth</t>
  </si>
  <si>
    <t>Small Sample</t>
  </si>
  <si>
    <t>Prompt Few Shot Samples</t>
  </si>
  <si>
    <t>Application of a natural language processing artificial intelligence tool in psoriasis: A cross-sectional comparative study on identifying affected areas in patients’ data</t>
  </si>
  <si>
    <t>Shapiro, Jonathan</t>
  </si>
  <si>
    <t>Baum, Sharon</t>
  </si>
  <si>
    <t>Pavlotzky, Felix</t>
  </si>
  <si>
    <t>Mordehai, Yaron Ben</t>
  </si>
  <si>
    <t>Barzilai, Aviv</t>
  </si>
  <si>
    <t>Freud, Tamar</t>
  </si>
  <si>
    <t>Gershon, Rotem</t>
  </si>
  <si>
    <t>Clinics in Dermatology</t>
  </si>
  <si>
    <t>10.1016/j.clindermatol.2024.06.018</t>
  </si>
  <si>
    <t>Elsevier</t>
  </si>
  <si>
    <t>Psoriasis is an immune-mediated skin disease affecting approximately 3% of the global population. Proper management of this condition necessitates the assessment of the body surface area and the involvement of nails and joints. The integration of natural language processing with electronic medical records (EMRs) has recently shown promise in advancing disease classification and research. This study evaluates the performance of ChatGPT-4, a commercial artificial intelligence platform, in analyzing unstructured EMR data of psoriasis patients, particularly in identifying affected body areas. The study analyzed EMR data from 94 patients treated at the Dermatology Department and Psoriasis Outpatient Clinic of Sheba Medical Center between 2008 and 2022. The data were processed using the ChatGPT-4 interface to identify and report the body areas affected by psoriasis. These identified areas were then categorized, and the accuracy of ChatGPT-4’s analysis was compared with that of a senior dermatologist. The results revealed that the dermatologist identified 477 psoriasis-affected body areas. ChatGPT-4 accurately recognized 443 (92.8%) of these areas, missed 34, and incorrectly identified 30 areas as affected. From 94 cases, nail involvement was detected in 32 cases (34.0%), with ChatGPT-4 correctly identifying 29 cases. Joint involvement was noted in 25 cases (26.6%), with 24 correctly identified using ChatGPT-4. Complete accuracy was achieved in 54 cases (57.4%), although inaccuracies were observed in 40 cases (42.6%). We found that cases with more characters, words, or identified body areas were more prone to errors, suggesting that increased data complexity heightens the likelihood of inaccuracies in artificial intelligence analysis. ChatGPT-4 demonstrated high performance in analyzing detailed and complex unstructured EMR data from patients with psoriasis, effectively identifying involved body areas, including nails and joints. This highlights the potential of NLP algorithms to enhance the analysis of unstructured EMR data for both clinical follow-up and research purposes.</t>
  </si>
  <si>
    <t>Background The potential applications of artificial intelligence (AI) in dermatology are evolving rapidly. Chatbots are an emerging trend in healthcare that rely on large language models (LLMs) to generate answers to prompts from users. However, the factuality and user experience (UX) of such chatbots remain to be evaluated in the context of dermato-oncology. Objectives To examine the potential of Chat Generative Pretrained Transformer (ChatGPT) as a reliable source of information in the context of actinic keratosis (AK) and to evaluate clinicians' attitudes and UX with regard to the chatbot. Methods A set of 38 clinical questions were compiled and entered as natural language queries in separate, individual conversation threads in ChatGPT (OpenAI, default GPT 3.5). Questions pertain to patient education, diagnosis, and treatment. ChatGPT's responses were presented to a panel of 7 dermatologists for rating of factual accuracy, currency of information, and completeness of the response. Attitudes towards ChatGTP were explored qualitatively and quantitatively using a validated user experience questionnaire (UEQ). Results ChatGPT answered 12 questions (31.6%) with an accurate, current, and complete response. ChatGPT performed best for questions on patient education, including pathogenesis of AK and potential risk factors, but struggled with diagnosis and treatment. Major deficits were seen in grading AK, providing up-to-date treatment guidance, and asserting incorrect information with unwarranted confidence. Further, responses were considered verbose with an average word count of 198 (SD 55) and overly alarming of the risk of malignant transformation. Based on UEQ responses, the expert panel considered ChatGPT an attractive and efficient tool, scoring highest for speed of information retrieval, but deemed the chatbot inaccurate and verbose, scoring lowest for clarity. Conclusions While dermatologists rated ChatGPT high in UX, the underlying LLMs that enable such chatbots require further development to guarantee accuracy and concision required in a clinical setting.</t>
  </si>
  <si>
    <t>Maccabi Healthcare Services</t>
  </si>
  <si>
    <t>Tel-Aviv University</t>
  </si>
  <si>
    <t>Ben-Gurion University of the Negev</t>
  </si>
  <si>
    <t>Mann-Whitney</t>
  </si>
  <si>
    <t>Private</t>
  </si>
  <si>
    <t>Sensitivity</t>
  </si>
  <si>
    <t>Specificity</t>
  </si>
  <si>
    <t>Positive Predicted Value</t>
  </si>
  <si>
    <t>GPT-4</t>
  </si>
  <si>
    <t>Language Translation</t>
  </si>
  <si>
    <t>Lambert, Raphaella</t>
  </si>
  <si>
    <t>Choo, Zi-Yi</t>
  </si>
  <si>
    <t>Gradwohl, Kelsey</t>
  </si>
  <si>
    <t>Schroedl, Liesl</t>
  </si>
  <si>
    <t>Ruiz De Luzuriaga, Arlene</t>
  </si>
  <si>
    <t>artificial intelligence</t>
  </si>
  <si>
    <t>large language model</t>
  </si>
  <si>
    <t>machine learning</t>
  </si>
  <si>
    <t>deep learning</t>
  </si>
  <si>
    <t>health literacy</t>
  </si>
  <si>
    <t>health knowledge</t>
  </si>
  <si>
    <t>health information</t>
  </si>
  <si>
    <t>patient education</t>
  </si>
  <si>
    <t>dermatology</t>
  </si>
  <si>
    <t>dermatologist</t>
  </si>
  <si>
    <t>dermatologists</t>
  </si>
  <si>
    <t>derm</t>
  </si>
  <si>
    <t>dermatology resident</t>
  </si>
  <si>
    <t>dermatology residents</t>
  </si>
  <si>
    <t>dermatologic patient education material</t>
  </si>
  <si>
    <t>dermatologic patient education materials</t>
  </si>
  <si>
    <t>patient education material</t>
  </si>
  <si>
    <t>patient education materials</t>
  </si>
  <si>
    <t>education material</t>
  </si>
  <si>
    <t>education materials</t>
  </si>
  <si>
    <t>Background: Dermatologic patient education materials (PEMs) are often written above the national average seventh- to eighth-grade reading level. ChatGPT-3.5, GPT-4, DermGPT, and DocsGPT are large language models (LLMs) that are responsive to user prompts. Our project assesses their use in generating dermatologic PEMs at specified reading levels. Objective: This study aims to assess the ability of select LLMs to generate PEMs for common and rare dermatologic conditions at unspecified and specified reading levels. Further, the study aims to assess the preservation of meaning across such LLM-generated PEMs, as assessed by dermatology resident trainees. Methods: The Flesch-Kincaid reading level (FKRL) of current American Academy of Dermatology PEMs was evaluated for 4 common (atopic dermatitis, acne vulgaris, psoriasis, and herpes zoster) and 4 rare (epidermolysis bullosa, bullous pemphigoid, lamellar ichthyosis, and lichen planus) dermatologic conditions. We prompted ChatGPT-3.5, GPT-4, DermGPT, and DocsGPT to “Create a patient education handout about [condition] at a [FKRL]” to iteratively generate 10 PEMs per condition at unspecified fifth- and seventh-grade FKRLs, evaluated with Microsoft Word readability statistics. The preservation of meaning across LLMs was assessed by 2 dermatology resident trainees. Results: The current American Academy of Dermatology PEMs had an average (SD) FKRL of 9.35 (1.26) and 9.50 (2.3) for common and rare diseases, respectively. For common diseases, the FKRLs of LLM-produced PEMs ranged between 9.8 and 11.21 (unspecified prompt), between 4.22 and 7.43 (fifth-grade prompt), and between 5.98 and 7.28 (seventh-grade prompt). For rare diseases, the FKRLs of LLM-produced PEMs ranged between 9.85 and 11.45 (unspecified prompt), between 4.22 and 7.43 (fifth-grade prompt), and between 5.98 and 7.28 (seventh-grade prompt). At the fifth-grade reading level, GPT-4 was better at producing PEMs for both common and rare conditions than ChatGPT-3.5 (P=.001 and P=.01, respectively), DermGPT (P&lt;.001 and P=.03, respectively), and DocsGPT (P&lt;.001 and P=.02, respectively). At the seventh-grade reading level, no significant difference was found between ChatGPT-3.5, GPT-4, DocsGPT, or DermGPT in producing PEMs for common conditions (all P&gt;.05); however, for rare conditions, ChatGPT-3.5 and DocsGPT outperformed GPT-4 (P=.003 and P&lt;.001, respectively). The preservation of meaning analysis revealed that for common conditions, DermGPT ranked the highest for overall ease of reading, patient understandability, and accuracy (14.75/15, 98%); for rare conditions, handouts generated by GPT-4 ranked the highest (14.5/15, 97%). Conclusions: GPT-4 appeared to outperform ChatGPT-3.5, DocsGPT, and DermGPT at the fifth-grade FKRL for both common and rare conditions, although both ChatGPT-3.5 and DocsGPT performed better than GPT-4 at the seventh-grade FKRL for rare conditions. LLM-produced PEMs may reliably meet seventh-grade FKRLs for select common and rare dermatologic conditions and are easy to read, understandable for patients, and mostly accurate. LLMs may play a role in enhancing health literacy and disseminating accessible, understandable PEMs in dermatology.</t>
  </si>
  <si>
    <t>Assessing the Application of Large Language Models in Generating Dermatologic Patient Education Materials According to Reading Level: Qualitative Study</t>
  </si>
  <si>
    <t>10.2196/55898</t>
  </si>
  <si>
    <t>JMIR Dermatology</t>
  </si>
  <si>
    <t>Canada</t>
  </si>
  <si>
    <t>JMIR Publications</t>
  </si>
  <si>
    <t>University of Chicago</t>
  </si>
  <si>
    <t>llm</t>
  </si>
  <si>
    <t>llms</t>
  </si>
  <si>
    <t>medical education</t>
  </si>
  <si>
    <t>radiology</t>
  </si>
  <si>
    <t>color blindness</t>
  </si>
  <si>
    <t>pathology</t>
  </si>
  <si>
    <t>DermGPT</t>
  </si>
  <si>
    <t>DocsGPT</t>
  </si>
  <si>
    <t>Readability Statistic</t>
  </si>
  <si>
    <t>Fischer Exact Test</t>
  </si>
  <si>
    <t>Flesch-Kincaid Reading Level</t>
  </si>
  <si>
    <t>Source Citation</t>
  </si>
  <si>
    <t>None</t>
  </si>
  <si>
    <t>Text-Generation</t>
  </si>
  <si>
    <t>10.2147/PPA.S444928</t>
  </si>
  <si>
    <t>Patient Preference and Adherence</t>
  </si>
  <si>
    <t>Assessment of the Reliability and Clinical Applicability of ChatGPT’s Responses to Patients’ Common Queries About Rosacea</t>
  </si>
  <si>
    <t>New Zealand</t>
  </si>
  <si>
    <t>Dove Medical Press</t>
  </si>
  <si>
    <t>Objective: Artificial intelligence chatbot, particularly ChatGPT (Chat Generative Pre-trained Transformer), is capable of analyzing human input and generating human-like responses, which shows its potential application in healthcare. People with rosacea often have questions about alleviating symptoms and daily skin-care, which is suitable for ChatGPT to response. This study aims to assess the reliability and clinical applicability of ChatGPT 3.5 in responding to patients’ common queries about rosacea and to evaluate the extent of ChatGPT’s coverage in dermatology resources.
Methods: Based on a qualitative analysis of the literature on the queries from rosacea patients, we have extracted 20 questions of patients’ greatest concerns, covering four main categories: treatment, triggers and diet, skincare, and special manifestations of rosacea. Each question was inputted into ChatGPT separately for three rounds of question-and-answer conversations. The generated answers will be evaluated by three experienced dermatologists with postgraduate degrees and over five years of clinical experience in dermatology, to assess their reliability and applicability for clinical practice.
Results: The analysis results indicate that the reviewers unanimously agreed that ChatGPT achieved a high reliability of 92.22% to 97.78% in responding to patients’ common queries about rosacea. Additionally, almost all answers were applicable for supporting rosacea patient education, with a clinical applicability ranging from 98.61% to 100.00%. The consistency of the expert ratings was excellent (all significance levels were less than 0.05), with a consistency coefficient of 0.404 for content reliability and 0.456 for clinical practicality, indicating significant consistency in the results and a high level of agreement among the expert ratings.
Conclusion: ChatGPT 3.5 exhibits excellent reliability and clinical applicability in responding to patients’ common queries about rosacea. This artificial intelligence tool is applicable for supporting rosacea patient education.</t>
  </si>
  <si>
    <t>Yan, Sihan</t>
  </si>
  <si>
    <t>Du, Dan</t>
  </si>
  <si>
    <t>Liu, Xu</t>
  </si>
  <si>
    <t>Dai, Yingying</t>
  </si>
  <si>
    <t>Kim, Miin-Kyu</t>
  </si>
  <si>
    <t>Zhou, Xinyu</t>
  </si>
  <si>
    <t>Wang, Lian</t>
  </si>
  <si>
    <t>Zhang, Lu</t>
  </si>
  <si>
    <t>Jiang, Xian</t>
  </si>
  <si>
    <t>Sichuan University</t>
  </si>
  <si>
    <t>China</t>
  </si>
  <si>
    <t>Nanbu County People's Hospital</t>
  </si>
  <si>
    <t>rosacea</t>
  </si>
  <si>
    <t>Kendall Coeficient</t>
  </si>
  <si>
    <t>Accuracy of Medical Information</t>
  </si>
  <si>
    <t>Transparency</t>
  </si>
  <si>
    <t>Ethics</t>
  </si>
  <si>
    <t>Simple Statistics</t>
  </si>
  <si>
    <t>10.1093/jamia/ocae067</t>
  </si>
  <si>
    <t>Journal of the American Medical Informatics Association</t>
  </si>
  <si>
    <t>Oxford University Press</t>
  </si>
  <si>
    <t>Can large language models provide secondary reliable opinion on treatment options for dermatological diseases?</t>
  </si>
  <si>
    <t>To investigate the consistency and reliability of medication recommendations provided by ChatGPT for common dermatological conditions, highlighting the potential for ChatGPT to offer second opinions in patient treatment while also delineating possible limitations.In this mixed-methods study, we used survey questions in April 2023 for drug recommendations generated by ChatGPT with data from secondary databases, that is, Taiwan’s National Health Insurance Research Database and an US medical center database, and validated by dermatologists. The methodology included preprocessing queries, executing them multiple times, and evaluating ChatGPT responses against the databases and dermatologists. The ChatGPT-generated responses were analyzed statistically in a disease-drug matrix, considering disease-medication associations (Q-value) and expert evaluation.ChatGPT achieved a high 98.87% dermatologist approval rate for common dermatological medication recommendations. We evaluated its drug suggestions using the Q-value, showing that human expert validation agreement surpassed Q-value cutoff-based agreement. Varying cutoff values for disease-medication associations, a cutoff of 3 achieved 95.14% accurate prescriptions, 5 yielded 85.42%, and 10 resulted in 72.92%. While ChatGPT offered accurate drug advice, it occasionally included incorrect ATC codes, leading to issues like incorrect drug use and type, nonexistent codes, repeated errors, and incomplete medication codes.ChatGPT provides medication recommendations as a second opinion in dermatology treatment, but its reliability and comprehensiveness need refinement for greater accuracy. In the future, integrating a medical domain-specific knowledge base for training and ongoing optimization will enhance the precision of ChatGPT’s results.</t>
  </si>
  <si>
    <t>Iqbal, Usman</t>
  </si>
  <si>
    <t>Lee, Leon Tsung-Ju</t>
  </si>
  <si>
    <t>Rahmanti, Annisa Ristya</t>
  </si>
  <si>
    <t>Celi, Leo Anthony</t>
  </si>
  <si>
    <t>Li, Yu-Chuan Jack</t>
  </si>
  <si>
    <t>University of New South Wales</t>
  </si>
  <si>
    <t>Taipei Medical University</t>
  </si>
  <si>
    <t xml:space="preserve">Massachusetts Institute of Technology </t>
  </si>
  <si>
    <t>decision-making support</t>
  </si>
  <si>
    <t>second opinion</t>
  </si>
  <si>
    <t>medication</t>
  </si>
  <si>
    <t>Jaccard Index</t>
  </si>
  <si>
    <t>Q-value</t>
  </si>
  <si>
    <t>Binomial Test</t>
  </si>
  <si>
    <t>Large</t>
  </si>
  <si>
    <t>Hallucinations of AI</t>
  </si>
  <si>
    <t>Chat generative pre-trained transformer’s performance on dermatology-specific questions and its implications in medical education</t>
  </si>
  <si>
    <t>Journal of Medical Artificial Intelligence</t>
  </si>
  <si>
    <t>10.21037/jmai-23-47</t>
  </si>
  <si>
    <t>Chi-Squared Test</t>
  </si>
  <si>
    <t>Outdated Data of Model</t>
  </si>
  <si>
    <t>Statistics</t>
  </si>
  <si>
    <t>Behrmann, James</t>
  </si>
  <si>
    <t>Hong, Ellen M.</t>
  </si>
  <si>
    <t>Meledathu, Shannon</t>
  </si>
  <si>
    <t>Leiter, Aliza</t>
  </si>
  <si>
    <t>Povelaitis, Michael</t>
  </si>
  <si>
    <t>Mitre, Mariela</t>
  </si>
  <si>
    <t>10.1093/ced/llad402</t>
  </si>
  <si>
    <t>ChatGPT versus clinician: challenging the diagnostic capabilities of artificial intelligence in dermatology.</t>
  </si>
  <si>
    <t>10.1093/ced/llad255</t>
  </si>
  <si>
    <t>ChatGPT-3.5 and ChatGPT-4 dermatological knowledge level based on the Specialty Certificate Examination in Dermatology.</t>
  </si>
  <si>
    <t>Decision Support</t>
  </si>
  <si>
    <t>Difficult Index</t>
  </si>
  <si>
    <t>Shapiro–Wilk</t>
  </si>
  <si>
    <t>10.2196/59273</t>
  </si>
  <si>
    <t>JMIR Medical Informatics</t>
  </si>
  <si>
    <t>Claude 3 Opus and ChatGPT With GPT-4 in Dermoscopic Image Analysis for Melanoma Diagnosis: Comparative Performance Analysis</t>
  </si>
  <si>
    <t>Claude</t>
  </si>
  <si>
    <t>McNemar test</t>
  </si>
  <si>
    <t>ISIC</t>
  </si>
  <si>
    <t>Reliability of Medical Information</t>
  </si>
  <si>
    <t>Comparing the quality of ChatGPT- and physician-generated responses to patients' dermatology questions in the electronic medical record.</t>
  </si>
  <si>
    <t>10.1093/ced/llad456</t>
  </si>
  <si>
    <t>Readability</t>
  </si>
  <si>
    <t>Likert Scale</t>
  </si>
  <si>
    <t>Overall Quality</t>
  </si>
  <si>
    <t>Thoroughness</t>
  </si>
  <si>
    <t>Level of Empaty</t>
  </si>
  <si>
    <t>10.25251/skin.8.5.5</t>
  </si>
  <si>
    <t>SKIN: Journal of Cutaneous Medicine</t>
  </si>
  <si>
    <t>Computer Vision Meets Large Language Models: Performance of ChatGPT 4.0 on Dermatology Boards-Style Practice Questions</t>
  </si>
  <si>
    <t>Privacy</t>
  </si>
  <si>
    <t>10.1109/ACCESS.2023.3347029</t>
  </si>
  <si>
    <t>IEEE Access</t>
  </si>
  <si>
    <t>Medical Document Classification</t>
  </si>
  <si>
    <t>BERT</t>
  </si>
  <si>
    <t>Python CLI</t>
  </si>
  <si>
    <t>Precision</t>
  </si>
  <si>
    <t>Recall</t>
  </si>
  <si>
    <t>F1-Score</t>
  </si>
  <si>
    <t>MDD</t>
  </si>
  <si>
    <t>MHQ</t>
  </si>
  <si>
    <t>Medium</t>
  </si>
  <si>
    <t>KUAKE-QIC</t>
  </si>
  <si>
    <t>10.5070/D330464104</t>
  </si>
  <si>
    <t>Evaluating the effectiveness of ChatGPT4 in the diagnosis and workup of dermatologic conditions.</t>
  </si>
  <si>
    <t>Qualitative-Only</t>
  </si>
  <si>
    <t>Variability in Responses</t>
  </si>
  <si>
    <t>10.5114/dr.2024.140796</t>
  </si>
  <si>
    <t>Przeglad Dermatologiczny</t>
  </si>
  <si>
    <t>Exploring the performance of ChatGPT-3.5 in addressing dermatological queries: a research investigation into AI capabilities</t>
  </si>
  <si>
    <t>Kruskal-Wallis ANOVA</t>
  </si>
  <si>
    <t>Confidence</t>
  </si>
  <si>
    <t>10.2196/20975</t>
  </si>
  <si>
    <t>Identifying and Responding to Health Misinformation on Reddit Dermatology Forums with Artificially Intelligent Bots Using Natural Language Processing: Design and Evaluation Study</t>
  </si>
  <si>
    <t>FineTuned</t>
  </si>
  <si>
    <t>Trust</t>
  </si>
  <si>
    <t>10.2196/49324</t>
  </si>
  <si>
    <t>Journal of medical Internet research</t>
  </si>
  <si>
    <t>Large Language Models for Therapy Recommendations Across 3 Clinical Specialties: Comparative Study.</t>
  </si>
  <si>
    <t>CLI</t>
  </si>
  <si>
    <t>Claude‐instant‐v1.0</t>
  </si>
  <si>
    <t>GPT‑3.5‑Turbo</t>
  </si>
  <si>
    <t>Bloomz</t>
  </si>
  <si>
    <t>mDISCERN</t>
  </si>
  <si>
    <t>Harmfulness</t>
  </si>
  <si>
    <t>Falseness</t>
  </si>
  <si>
    <t>Pearson correlation</t>
  </si>
  <si>
    <t>Treatment Recommendation</t>
  </si>
  <si>
    <t>Medical Recommendation - Second Opinion</t>
  </si>
  <si>
    <t>10.1111/ijd.16913</t>
  </si>
  <si>
    <t>International Journal of Dermatology</t>
  </si>
  <si>
    <t>OpenAI's GPT-4 performs to a high degree on board-style dermatology questions</t>
  </si>
  <si>
    <t>Depth of Response</t>
  </si>
  <si>
    <t>Clarity of Response</t>
  </si>
  <si>
    <t>Relevance of Response</t>
  </si>
  <si>
    <t>Inaccuracies</t>
  </si>
  <si>
    <t>10.1111/pde.15649</t>
  </si>
  <si>
    <t>Pediatric dermatologists versus AI bots: Evaluating the medical knowledge and diagnostic capabilities of ChatGPT.</t>
  </si>
  <si>
    <t>Mean Score</t>
  </si>
  <si>
    <t>Limitation on Diagnostic Reasoning</t>
  </si>
  <si>
    <t>10.1093/ced/llad197</t>
  </si>
  <si>
    <t>Clinical and Experimental Dermatology</t>
  </si>
  <si>
    <t>Performance of ChatGPT on Specialty Certificate Examination in Dermatology multiple-choice questions</t>
  </si>
  <si>
    <t>Limitations on Medical Domain</t>
  </si>
  <si>
    <t>10.1016/j.metrad.2024.100103</t>
  </si>
  <si>
    <t>Meta-Radiology</t>
  </si>
  <si>
    <t>Potential of multimodal large language models for data mining of medical images and free-text reports</t>
  </si>
  <si>
    <t>Medical Image Analysis</t>
  </si>
  <si>
    <t>Gemini-1.0-Pro-Vision</t>
  </si>
  <si>
    <t>Gemini-1.5-Pro</t>
  </si>
  <si>
    <t>Gemini-1.5-Flash</t>
  </si>
  <si>
    <t>GPT-4-Turbo</t>
  </si>
  <si>
    <t>GPT-3.5-Turbo</t>
  </si>
  <si>
    <t>Claude-3-OPUS</t>
  </si>
  <si>
    <t>Yi-Large</t>
  </si>
  <si>
    <t>Yi-Large-Turbo</t>
  </si>
  <si>
    <t>GON</t>
  </si>
  <si>
    <t>HAM10000</t>
  </si>
  <si>
    <t>Kvasir</t>
  </si>
  <si>
    <t>COVID-QU Ex</t>
  </si>
  <si>
    <t>CholecSeg8k</t>
  </si>
  <si>
    <t>CVC ClinicDB</t>
  </si>
  <si>
    <t>M2CaiSeg</t>
  </si>
  <si>
    <t>MICCAI2023 Tooth Segmentation 2D</t>
  </si>
  <si>
    <t>ChestXRay2017</t>
  </si>
  <si>
    <t>MIMIC-CXR</t>
  </si>
  <si>
    <t>OpenI</t>
  </si>
  <si>
    <t>SXY</t>
  </si>
  <si>
    <t>Google AI Studio</t>
  </si>
  <si>
    <t>Segmentation</t>
  </si>
  <si>
    <t>Computational Inefficiencies</t>
  </si>
  <si>
    <t>IoU</t>
  </si>
  <si>
    <t>MRR</t>
  </si>
  <si>
    <t>METEOR</t>
  </si>
  <si>
    <t>BLEU</t>
  </si>
  <si>
    <t>ROUGE</t>
  </si>
  <si>
    <t>10.1038/s41467-024-50043-3</t>
  </si>
  <si>
    <t>Nature Communications</t>
  </si>
  <si>
    <t>Pre-trained multimodal large language model enhances dermatological diagnosis using SkinGPT-4</t>
  </si>
  <si>
    <t>LLaMA-3</t>
  </si>
  <si>
    <t>LlaMa-2-13b-chat</t>
  </si>
  <si>
    <t>Mixed</t>
  </si>
  <si>
    <t>Limited Data</t>
  </si>
  <si>
    <t>Support Decision-making</t>
  </si>
  <si>
    <t>10.1016/j.clindermatol.2024.06.020</t>
  </si>
  <si>
    <t>Revolutionizing teledermatology: Exploring the integration of artificial intelligence, including Generative Pre-trained Transformer chatbots for  artificial intelligence-driven anamnesis, diagnosis, and treatment plans.</t>
  </si>
  <si>
    <t>Informal</t>
  </si>
  <si>
    <t>Very Small</t>
  </si>
  <si>
    <t>Legal</t>
  </si>
  <si>
    <t>10.1111/ijd.17382</t>
  </si>
  <si>
    <t>The utility of artificial intelligence platforms for patient-generated questions in Mohs micrographic surgery: a multi-national, blinded expert panel evaluation.</t>
  </si>
  <si>
    <t>Gemini</t>
  </si>
  <si>
    <t>Web</t>
  </si>
  <si>
    <t>Flesch–Kincaid grade</t>
  </si>
  <si>
    <t>Fleiss kappa</t>
  </si>
  <si>
    <t>Appropriateness of Response</t>
  </si>
  <si>
    <t>10.1002/jvc2.459</t>
  </si>
  <si>
    <t>Usefulness of the large language model ChatGPT (GPT-4) as a diagnostic tool and information source in dermatology</t>
  </si>
  <si>
    <t>Diagnostic</t>
  </si>
  <si>
    <t>Median</t>
  </si>
  <si>
    <t>IQR</t>
  </si>
  <si>
    <t>Demographic Variablity</t>
  </si>
  <si>
    <t>Quality of Image</t>
  </si>
  <si>
    <t>Poland</t>
  </si>
  <si>
    <t>Termedia</t>
  </si>
  <si>
    <t>DESCRIPTION</t>
  </si>
  <si>
    <t>Image-Only</t>
  </si>
  <si>
    <t>PAPER_FOCUS</t>
  </si>
  <si>
    <t>Prompt Optimization</t>
  </si>
  <si>
    <t>AME Publishing Company</t>
  </si>
  <si>
    <t>Pediatric Dermatology</t>
  </si>
  <si>
    <t>Dermatology Online Journal</t>
  </si>
  <si>
    <t>Hackensack Meridian School of Medicine</t>
  </si>
  <si>
    <t>Stoneham, Sophie</t>
  </si>
  <si>
    <t>Livesey, Amy</t>
  </si>
  <si>
    <t>Cooper, Hywel</t>
  </si>
  <si>
    <t>Mitchell, Charles</t>
  </si>
  <si>
    <t>ChatGPT is an online language-based platform designed to answer questions in a human-like way, using deep learning ­technology.To examine the diagnostic capabilities of ChatGPT using real-world anonymized medical dermatology cases.Clinical information from 90 consecutive patients referred to a single dermatology emergency clinic between June and December 2022 were examined. Thirty-six patients were included. Anonymized clinical information was transcribed and input into ChatGPT 4.0 followed by the question ‘What is the most likely diagnosis?’ The suggested diagnosis made by ChatGPT was then compared with the diagnosis made by dermatology.After inputting clinical history and examination data obtained by a dermatologist, ChatGPT made a correct primary diagnosis 56% of the time (n = 20). Using the clinical history and cutaneous signs recorded by nonspecialists, it was able to make a correct diagnosis 39% of the time (n = 14). This was similar to the diagnostic rate of nonspecialists (36%; n = 13), but it was much lower than that of dermatologists (83%; n = 30). There was no differential offered by referring sources 28% of the time (n = 10), unlike ChatGPT, which provided a differential diagnosis 100% of the time. Qualitative analysis showed that ChatGPT offered responses with caution, often justifying its reasoning.This study illustrates that while ChatGPT has a diagnostic capability, in its current form it does not significantly improve the diagnostic yield in primary or secondary care.</t>
  </si>
  <si>
    <t>Background: Large language models (LLMs) like chat generative pre-trained transformer (ChatGPT) have gained popularity in healthcare by performing at or near the passing threshold for the United States Medical Licensing Exam (USMLE), but some limitations should be considered. Dermatology is a specialized medical field that relies heavily on visual recognition and images for diagnosis. This paper aimed to measure ChatGPT’s abilities to answer dermatology questions and compare this sub-specialty accuracy to its overall scores on USMLE Step exams. Methods: A total of 492 dermatology-related questions from Amboss were separated into their corresponding medical licensing exam (Step 1 =160, Step 2CK =171, and Step 3 =161). The question stem and answer choices were input into ChatGPT, and the answers, question difficulty, and the presence of an image omitted from the prompt were recorded for each question. Results were calculated and compared against the estimated 60% passing standard. Results: ChatGPT answered 41% of all the questions correctly (Step 1 =41%, Step 2CK =38%, and Step 3 =46%). There was no significant difference in ChatGPT’s ability to answer questions originally containing images or no image [P=0.205; 95% confidence interval (95% CI): 0.00 to 0.15], but it did score significantly lower compared to the estimated 60% threshold passing standard for USMLE exams (P=0.008; 95% CI: −0.29 to −0.08). Analyzing questions by difficulty level demonstrated a skewed distribution with easier-rated questions correctly more often (P&lt;0.001). Conclusions: Our findings demonstrate that ChatGPT answered fewer correct dermatology-specific questions when compared to its overall performance on the USMLE (41% and 60%, respectively). Interestingly, ChatGPT scored similarly whether or not the question had an associated image, which may provide insight into how it utilizes its knowledge base to select answer choices. Using ChatGPT in conjunction with deep learning systems that include image analysis may improve accuracy and provide a more robust educational tool in dermatology</t>
  </si>
  <si>
    <t>University Hospitals Southampton</t>
  </si>
  <si>
    <t>Portsmouth Hospitals University NHS Trust</t>
  </si>
  <si>
    <t>Lewandowski, Miłosz</t>
  </si>
  <si>
    <t>Łukowicz, Paweł</t>
  </si>
  <si>
    <t>Świetlik, Dariusz</t>
  </si>
  <si>
    <t>Barańska-Rybak, Wioletta</t>
  </si>
  <si>
    <t>The global use of artificial intelligence (AI) has the potential to revolutionize the healthcare industry. Despite the fact that AI is becoming more popular, there is still a lack of evidence on its use in dermatology.To determine the capacity of ChatGPT-3.5 and ChatGPT-4 to support dermatology knowledge and clinical decision-making in medical practice.Three Specialty Certificate Examination in Dermatology tests, in English and Polish, consisting of 120 single-best-answer, multiple-choice questions each, were used to assess the performance of ChatGPT-3.5 and ChatGPT-4.ChatGPT-4 exceeded the 60% pass rate in every performed test, with a minimum of 80% and 70% correct answers for the English and Polish versions, respectively. ChatGPT-4 performed significantly better on each exam (P &amp;lt; 0.01), regardless of language, compared with ChatGPT-3.5. Furthermore, ChatGPT-4 answered clinical picture-type questions with an average accuracy of 93.0% and 84.2% for questions in English and Polish, respectively. The difference between the tests in Polish and English were not significant; however, ChatGPT-3.5 and ChatGPT-4 performed better overall in English than in Polish by an average of 8 percentage points for each test. Incorrect ChatGPT answers were highly correlated with a lower difficulty index, denoting questions of higher difficulty in most of the tests (P &amp;lt; 0.05).The dermatology knowledge level of ChatGPT was high, and ChatGPT-4 performed significantly better than ChatGPT-3.5. Although the use of ChatGPT will not replace a doctor’s final decision, physicians should support the development of AI in dermatology to raise the standards of medical care.</t>
  </si>
  <si>
    <t>Medical University of Gdansk</t>
  </si>
  <si>
    <t>AI</t>
  </si>
  <si>
    <t>Duan, Chaoli</t>
  </si>
  <si>
    <t>Kim, Min-kyu</t>
  </si>
  <si>
    <t>Jee, Eunjin</t>
  </si>
  <si>
    <t>Maharjan, Beenu</t>
  </si>
  <si>
    <t>Huang, Yuwei</t>
  </si>
  <si>
    <t>Background: Recent advancements in artificial intelligence (AI) and large language models (LLMs) have shown potential in medical fields, including dermatology. With the introduction of image analysis capabilities in LLMs, their application in dermatological diagnostics has garnered significant interest. These capabilities are enabled by the integration of computer vision techniques into the underlying architecture of LLMs. Objective: This study aimed to compare the diagnostic performance of Claude 3 Opus and ChatGPT with GPT-4 in analyzing dermoscopic images for melanoma detection, providing insights into their strengths and limitations. Methods: We randomly selected 100 histopathology-confirmed dermoscopic images (50 malignant, 50 benign) from the International Skin Imaging Collaboration (ISIC) archive using a computer-generated randomization process. The ISIC archive was chosen due to its comprehensive and well-annotated collection of dermoscopic images, ensuring a diverse and representative sample. Images were included if they were dermoscopic images of melanocytic lesions with histopathologically confirmed diagnoses. Each model was given the same prompt, instructing it to provide the top 3 differential diagnoses for each image, ranked by likelihood. Primary diagnosis accuracy, accuracy of the top 3 differential diagnoses, and malignancy discrimination ability were assessed. The McNemar test was chosen to compare the diagnostic performance of the 2 models, as it is suitable for analyzing paired nominal data. Results: In the primary diagnosis, Claude 3 Opus achieved 54.9% sensitivity (95% CI 44.08%-65.37%), 57.14% specificity (95% CI 46.31%-67.46%), and 56% accuracy (95% CI 46.22%-65.42%), while ChatGPT demonstrated 56.86% sensitivity (95% CI 45.99%-67.21%), 38.78% specificity (95% CI 28.77%-49.59%), and 48% accuracy (95% CI 38.37%-57.75%). The McNemar test showed no significant difference between the 2 models (P=.17). For the top 3 differential diagnoses, Claude 3 Opus and ChatGPT included the correct diagnosis in 76% (95% CI 66.33%-83.77%) and 78% (95% CI 68.46%-85.45%) of cases, respectively. The McNemar test showed no significant difference (P=.56). In malignancy discrimination, Claude 3 Opus outperformed ChatGPT with 47.06% sensitivity, 81.63% specificity, and 64% accuracy, compared to 45.1%, 42.86%, and 44%, respectively. The McNemar test showed a significant difference (P&lt;.001). Claude 3 Opus had an odds ratio of 3.951 (95% CI 1.685-9.263) in discriminating malignancy, while ChatGPT-4 had an odds ratio of 0.616 (95% CI 0.297-1.278). Conclusions: Our study highlights the potential of LLMs in assisting dermatologists but also reveals their limitations. Both models made errors in diagnosing melanoma and benign lesions. These findings underscore the need for developing robust, transparent, and clinically validated AI models through collaborative efforts between AI researchers, dermatologists, and other health care professionals. While AI can provide valuable insights, it cannot yet replace the expertise of trained clinicians.</t>
  </si>
  <si>
    <t>ChatGPT is a free artificial intelligence (AI)-based natural language processing tool that generates complex responses to inputs from users.To determine whether ChatGPT is able to generate high-quality responses to patient-submitted questions in the patient portal.Patient-submitted questions and the corresponding responses from their dermatology physician were extracted from the electronic medical record for analysis. The questions were input into ChatGPT (version 3.5) and the outputs extracted for analysis, with manual removal of verbiage pertaining to ChatGPT’s inability to provide medical advice. Ten blinded reviewers (seven physicians and three nonphysicians) rated and selected their preference in terms of ‘overall quality’, ‘readability’, ‘accuracy’, ‘thoroughness’ and ‘level of empathy’ of the physician- and ChatGPT-generated responses.Thirty-one messages and responses were analysed. Physician-generated responses were vastly preferred over the ChatGPT ­responses by the physician and nonphysician reviewers and received significantly higher ratings for ‘readability’ and ‘level of empathy’.The results of this study suggest that physician-generated responses to patients’ portal messages are still preferred over ChatGPT, but generative AI tools may be helpful in generating the first drafts of responses and providing information on education resources for patients.</t>
  </si>
  <si>
    <t>Reynolds, Kelly</t>
  </si>
  <si>
    <t>Nadelman, Daniel</t>
  </si>
  <si>
    <t>Durgin, Joseph</t>
  </si>
  <si>
    <t>Ansah-Addo, Stephen</t>
  </si>
  <si>
    <t>Cole, Daniel</t>
  </si>
  <si>
    <t>Fayne, Rachel</t>
  </si>
  <si>
    <t>Harrell, Jane</t>
  </si>
  <si>
    <t>Ratycz, Madison</t>
  </si>
  <si>
    <t>Runge, Mason</t>
  </si>
  <si>
    <t>Shepard-Hayes, Amanda</t>
  </si>
  <si>
    <t>Wenzel, Daniel</t>
  </si>
  <si>
    <t>Tejasvi, Trilokraj</t>
  </si>
  <si>
    <t>University of Michigan</t>
  </si>
  <si>
    <t>Milweed NY: National Society for Cutaneous Medicine</t>
  </si>
  <si>
    <t>N</t>
  </si>
  <si>
    <t>Smith, Logan R.</t>
  </si>
  <si>
    <t>University of South Florida</t>
  </si>
  <si>
    <t>Hanna, Rana E.</t>
  </si>
  <si>
    <t>Hatch, Leigh A.</t>
  </si>
  <si>
    <t>Hanna, Karim</t>
  </si>
  <si>
    <t>boards preparation</t>
  </si>
  <si>
    <t>licensing examinations</t>
  </si>
  <si>
    <t>Background: ChatGPT is a generative artificial intelligence that has numerous professional applications. Applications in medical education are currently being explored. ChatGPT 4.0 performance on image-based dermatology boards-style practice questions has not been assessed. Objective: The objective of this study was to determine the accuracy with which ChatGPT can answer dermatology boards examination practice questions. Methods: 150 multiple-choice questions from the popular question bank DermQbank were inputted into ChatGPT. Of these, 83 were text-only questions and 67 had associated images. These same questions were inputted into ChatGPT again in July 2024. An additional 150 questions were inputted for a total of 300 different questions where 169 were text-only and 133 had associated images. Results: Of the aggregate 300 question data, ChatGPT answered 232 questions correctly (77.3%). ChatGPT performed significantly better with text-only questions than with questions that included images (85.2% (144/169) vs 67.7% (90/133), P&lt;.001). Of image-based questions, ChatGPT performed better with clinical image questions than with dermatopathology questions (69.0% (78/133) vs. 58.8% (10/17), P=.40), but this difference was not statistically significant partially due to the sample size of the dermatopathology questions. Compared to post-graduate year 4 (PGY-4) residents, ChatGPT performed above the 46th percentile. ChatGPT agreed with the answer choice picked by the majority of question bank users 75.3% of the time. Multivariable regression demonstrated that significant predictive variables for ChatGPT answering a question correctly included the percent of dermatology trainees who answered a question correctly and whether the question was text-based (P&lt;.001and P=.004, respectively). Conclusions: ChatGPT answered 77.3% of dermatology board examination practice questions correctly, performing above the 46th percentile of PGY-4 question bank users. If using ChatGPT as a study resource for dermatology board examination preparation, residents should be judicious with exactly how they employ ChatGPT to avoid learning incorrect information.</t>
  </si>
  <si>
    <t>Empowering Medical Data Analysis: An Advanced Deep Fusion Model for Sorting Medicine Document</t>
  </si>
  <si>
    <t>To enhance the accuracy of medical document classification, we propose an advanced deep fusion model for sorting medicine document. Specifically, we enhance text representation using the bidirectional encoder representation from transformers (BERT). BERT is a bidirectional model that considers context information in input sequences. This capability is particularly valuable for medical document, as medical information often requires understanding in a global context, such as diagnoses, medical history, and treatment plans. Furthermore, BERT can learn the semantics of words and phrases, comprehending the different meanings of the same word in distinct contexts, which is crucial for representing medical document. For example, In the context of cardiology, stroke often refers to a cerebrovascular accident, which is a condition where blood flow to the brain is disrupted, leading to neurological impairment. This type of stroke is related to the brain and is a significant concern in the field of cardiology due to its impact on the circulatory system. In dermatology, stroke might be used to refer to a type of skin condition, such as stroking the skin. However, this context is less common and not related to the cerebrovascular meaning. Subsequently, we employ both Convolutional Neural Network (ConvNet) and Bidirectional Long Short Term Memory (Bi-LSTM) to extract local features and global long-term dependencies, respectively. Their outputs are then fused to extract useful document features at multiple levels, effectively capturing the documental structure. The proposed deep fusion model leverages the complementary strengths of these components, enhancing the model’s generalization ability and mitigating the risk of over-fitting. Ultimately, by comparing our approach with state-of-the-art methods in medical document classification, we demonstrate the effectiveness of the proposed methodology.</t>
  </si>
  <si>
    <t>IEEE</t>
  </si>
  <si>
    <t>Guan, Bo</t>
  </si>
  <si>
    <t>Wang, Shanshan</t>
  </si>
  <si>
    <t>Zhang, Qing</t>
  </si>
  <si>
    <t>Pang, Bo</t>
  </si>
  <si>
    <t>Zuo, Yan</t>
  </si>
  <si>
    <t>Tianjin University</t>
  </si>
  <si>
    <t>Tianjin Nakai Hospital</t>
  </si>
  <si>
    <t>medicine data analysis</t>
  </si>
  <si>
    <t>word embedding</t>
  </si>
  <si>
    <t>deep fusion model</t>
  </si>
  <si>
    <t>University of California Davis</t>
  </si>
  <si>
    <t>Greif, Charlotte</t>
  </si>
  <si>
    <t>University of Texas</t>
  </si>
  <si>
    <t>Mpunga, Ndanzia</t>
  </si>
  <si>
    <t>Koopman, Irene V.</t>
  </si>
  <si>
    <t>Pye, Allison</t>
  </si>
  <si>
    <t>Hivnor, Chad M</t>
  </si>
  <si>
    <t>Owen, Joshua L</t>
  </si>
  <si>
    <t>diagnosis</t>
  </si>
  <si>
    <t>OpenAI</t>
  </si>
  <si>
    <t>workup</t>
  </si>
  <si>
    <t>ChatGPT is a publicly available chatbot released by OpenAI. Its usefulness in responding to medical questions has been assessed in several specialties, but there is limited literature in dermatology. This study seeks to understand how well ChatGPT4 can provide accurate diagnoses and appropriate workup suggestions for clinical vignettes describing common dermatologic conditions. Ten vignettes were input into ChatGPT4 representing presentations of common dermatologic conditions, written from the perspective of a physician not board-certified in dermatology. ChatGPT4 was asked to identify the top five most likely diagnoses and its recommended workup for each vignette. Responses were assessed quantitatively by calculating the percentage of correct diagnoses, with accurate diagnoses defined by three board-certified dermatologists, and qualitatively using Likert scales describing the accuracy of diagnoses and appropriateness of workups scored by eleven board-certified dermatologists. Overall, 52% of ChatGPT4's diagnoses were accurate and 62% of its recommended workup suggestions were deemed completely correct by board-certified dermatologists. ChatGPT4 was better at recommending an appropriate workup than identifying accurate diagnoses across vignettes. ChatGPT4 was able to accurately diagnose and workup common dermatologic conditions in slightly more than half of cases. ChatGPT4 was better at determining an appropriate workup than an accurate diagnosis.</t>
  </si>
  <si>
    <t>Rojek, Marcin</t>
  </si>
  <si>
    <t>Kufel, Jakub</t>
  </si>
  <si>
    <t>Bielówka, Michał</t>
  </si>
  <si>
    <t>Mitręga, Adam</t>
  </si>
  <si>
    <t>Kaczyńska, Dominika</t>
  </si>
  <si>
    <t>Czogalik, Łukasz</t>
  </si>
  <si>
    <t>Kondoł, Dominika</t>
  </si>
  <si>
    <t>Palkij, Kacper</t>
  </si>
  <si>
    <t>Mielcarska, Sylwia</t>
  </si>
  <si>
    <t>Bartnikowska, Wiktoria</t>
  </si>
  <si>
    <t>Medical University of Silesia</t>
  </si>
  <si>
    <t>Dr B. Hager Memorial Multi-Specialty District Hospital</t>
  </si>
  <si>
    <t>venereology</t>
  </si>
  <si>
    <t>Introduction: In the 21st century’s era of rapid technological advancement, ChatGPT-3.5, an artificial intelligence (AI) language model, is scrutinized for its application in dermatology. Using 119 questions from the National Specialist Examination (PES), we assess ChatGPT-3.5’s performance by comparing it to human skills and addressing ethical implications. Objective: Our primary aim is to evaluate ChatGPT-3.5’s proficiency in responding to 119 dermatology questions from the PES. The study emphasizes ethical considerations and compares the model’s knowledge and skills to those of human dermatologists. Material and methods: Utilizing the 2023 PES question database, questions were categorized by Bloom’s taxonomy and thematic content. ChatGPT-3.5, version of 3 August 2023, answered 119 questions in five sessions, allowing for a probabilistic evaluation. Statistical analyses, conducted using R Studio, assessed correctness, confidence, and difficulty. Results: ChatGPT-3.5 achieved a 49.58% correct response rate, below the 60% passing threshold. No significant differences in difficulty or correlations between difficulty and certainty were observed. Varied performance across question types highlighted strengths and weaknesses. Despite suboptimal results, ChatGPT-3.5’s differential performance offers insights, suggesting future improvements. The study advocates for ongoing research into AI integration in dermatology, envisioning a promising role for AI in assisting dermatologists. Conclusions: Ethical considerations are crucial for effective AI introduction, minimizing errors, and enhancing dermatological healthcare quality, fostering optimism for AI’s evolving role in dermatology.</t>
  </si>
  <si>
    <t>Background: Reddit, the fifth most popular website in the United States, boasts a large and engaged user base on its dermatology forums where users crowdsource free medical opinions. Unfortunately, much of the advice provided is unvalidated and could lead to the provision of inappropriate care. Initial testing has revealed that artificially intelligent bots can detect misinformation regarding tanning and essential oils on Reddit dermatology forums and may be able to produce responses to posts containing misinformation. Objective: To analyze the ability of bots to find and respond to tanning and essential oil–related health misinformation on Reddit’s dermatology forums in a controlled test environment. Methods: Using natural language processing techniques, we trained bots to target misinformation, using relevant keywords and to post prefabricated responses. By evaluating different model architectures across a held-out test set, we compared performances. Results: Our models yielded data test accuracies ranging 95%-100%, with a Bidirectional Encoder Representations from Transformers            (BERT) fine-tuned model resulting in the highest level of test accuracy. Bots were then able to post corrective prefabricated responses to misinformation in a test environment. Conclusions: Using a limited data set, bots accurately detected examples of health misinformation within Reddit dermatology forums. Given that these bots can then post prefabricated responses, this technique may allow for interception of misinformation. Providing correct information does not mean that users will be receptive or find such interventions persuasive. Further studies should investigate this strategy’s effectiveness to inform future deployment of bots as a technique in combating health misinformation.</t>
  </si>
  <si>
    <t>Sager, Monique A.</t>
  </si>
  <si>
    <t>Kashyap, Aditya M.</t>
  </si>
  <si>
    <t>Tamminga, Mila</t>
  </si>
  <si>
    <t>Ravoori, Sadhana</t>
  </si>
  <si>
    <t>Callison-Burch, Christopher</t>
  </si>
  <si>
    <t>Lipoff, Jules B.</t>
  </si>
  <si>
    <t>bots</t>
  </si>
  <si>
    <t>Reddit, medical misinformation</t>
  </si>
  <si>
    <t>health misinformation</t>
  </si>
  <si>
    <t>detecting misinformation</t>
  </si>
  <si>
    <t>misinformation</t>
  </si>
  <si>
    <t>University of Pennsylvania</t>
  </si>
  <si>
    <t>Background: As advancements in artificial intelligence (AI) continue, large language models (LLMs) have emerged as promising tools for generating medical information. Their rapid adaptation and potential benefits in health care require rigorous assessment in terms of the quality, accuracy, and safety of the generated information across diverse medical specialties. Objective: This study aimed to evaluate the performance of 4 prominent LLMs, namely, Claude-instant-v1.0, GPT-3.5-Turbo, Command-xlarge-nightly, and Bloomz, in generating medical content spanning the clinical specialties of ophthalmology, orthopedics, and dermatology. Methods: Three domain-specific physicians evaluated the AI-generated therapeutic recommendations for a diverse set of 60 diseases. The evaluation criteria involved the mDISCERN score, correctness, and potential harmfulness of the recommendations. ANOVA and pairwise t tests were used to explore discrepancies in content quality and safety across models and specialties. Additionally, using the capabilities of OpenAI’s most advanced model, GPT-4, an automated evaluation of each model’s responses to the diseases was performed using the same criteria and compared to the physicians’ assessments through Pearson correlation analysis. Results: Claude-instant-v1.0 emerged with the highest mean mDISCERN score (3.35, 95% CI 3.23-3.46). In contrast, Bloomz lagged with the lowest score (1.07, 95% CI 1.03-1.10). Our analysis revealed significant differences among the models in terms of quality (P&lt;.001). Evaluating their reliability, the models displayed strong contrasts in their falseness ratings, with variations both across models (P&lt;.001) and specialties (P&lt;.001). Distinct error patterns emerged, such as confusing diagnoses; providing vague, ambiguous advice; or omitting critical treatments, such as antibiotics for infectious diseases. Regarding potential harm, GPT-3.5-Turbo was found to be the safest, with the lowest harmfulness rating. All models lagged in detailing the risks associated with treatment procedures, explaining the effects of therapies on quality of life, and offering additional sources of information. Pearson correlation analysis underscored a substantial alignment between physician assessments and GPT-4’s evaluations across all established criteria (P&lt;.01). Conclusions: This study, while comprehensive, was limited by the involvement of a select number of specialties and physician evaluators. The straightforward prompting strategy (“How to treat…”) and the assessment benchmarks, initially conceptualized for human-authored content, might have potential gaps in capturing the nuances of AI-driven information. The LLMs evaluated showed a notable capability in generating valuable medical content; however, evident lapses in content quality and potential harm signal the need for further refinements. Given the dynamic landscape of LLMs, this study’s findings emphasize the need for regular and methodical assessments, oversight, and fine-tuning of these AI tools to ensure they produce consistently trustworthy and clinically safe medical advice. Notably, the introduction of an auto-evaluation mechanism using GPT-4, as detailed in this study, provides a scalable, transferable method for domain-agnostic evaluations, extending beyond therapy recommendation assessments.</t>
  </si>
  <si>
    <t>Wilhelm, Theresa Isabelle</t>
  </si>
  <si>
    <t>Roos, Jonas</t>
  </si>
  <si>
    <t>Kaczmarczyk, Robert</t>
  </si>
  <si>
    <t>University of Freiburg</t>
  </si>
  <si>
    <t>University Hospital of Bonn</t>
  </si>
  <si>
    <t>Technical University of Munich</t>
  </si>
  <si>
    <t>ophthalmology</t>
  </si>
  <si>
    <t>orthopedics</t>
  </si>
  <si>
    <t>therapy</t>
  </si>
  <si>
    <t>chatbot</t>
  </si>
  <si>
    <t>chatbots</t>
  </si>
  <si>
    <t>orthopedic</t>
  </si>
  <si>
    <t>recommendation</t>
  </si>
  <si>
    <t>recommendations</t>
  </si>
  <si>
    <t>medical information</t>
  </si>
  <si>
    <t>quality</t>
  </si>
  <si>
    <t>reliability</t>
  </si>
  <si>
    <t>accuracy</t>
  </si>
  <si>
    <t>safety</t>
  </si>
  <si>
    <t>reliable</t>
  </si>
  <si>
    <t>medical advice</t>
  </si>
  <si>
    <t>Elias, Marcus L.</t>
  </si>
  <si>
    <t>Burshtein, Joshua</t>
  </si>
  <si>
    <t>Sharon, Victoria R.</t>
  </si>
  <si>
    <t>Background Artificial intelligence tools such as OpenAI's GPT-4 have shown promise in medical education, but their potential in dermatology remains unexplored. Objectives To assess GPT-4's performance on dermatology board-style questions and determine its value as a supplementary educational tool for trainees and educators. Methods This cross-sectional study evaluated GPT-4's performance on 250 random dermatology board-style questions sampled from the American Academy of Dermatology's Board Prep Plus resource. Questions were divided into five subspecialties and various difficulty levels. GPT-4 responses were compared to the correct answers and evaluated by two physicians. Results GPT-4 achieved an overall accuracy of 75% on the 250 questions, with no significant variation based on subspecialty or question difficulty. The most common errors were factual and misunderstanding inaccuracies. Responses scored high in clarity, accuracy, and relevance but frequently lacked depth and completeness. Conclusion GPT-4 performed to a high degree and demonstrated promising performance as an educational adjunct in dermatology. Improvements in response depth and completeness are needed before its use as an unsupervised learning tool is established.</t>
  </si>
  <si>
    <t>Hofstra University</t>
  </si>
  <si>
    <t>Huang, Charles Y.</t>
  </si>
  <si>
    <t>Zhang, Esther</t>
  </si>
  <si>
    <t>Caussade, Marie-Chantal</t>
  </si>
  <si>
    <t>Brown, Trinity</t>
  </si>
  <si>
    <t>Stockton Hogrogian, Griffin</t>
  </si>
  <si>
    <t>Yan, Albert C.</t>
  </si>
  <si>
    <t>health care delivery</t>
  </si>
  <si>
    <t>quality of life</t>
  </si>
  <si>
    <t>Children's Hospital of Philadelphia</t>
  </si>
  <si>
    <t>Sidney Kimmel Medical College</t>
  </si>
  <si>
    <r>
      <t xml:space="preserve">This study evaluates the clinical accuracy of OpenAI's ChatGPT in pediatric dermatology by comparing its responses on multiple-choice and case-based questions to those of pediatric dermatologists. ChatGPT's versions 3.5 and 4.0 were tested against questions from the American Board of Dermatology and the “Photoquiz” section of </t>
    </r>
    <r>
      <rPr>
        <i/>
        <sz val="11"/>
        <color theme="1"/>
        <rFont val="Aptos Narrow"/>
        <family val="2"/>
        <scheme val="minor"/>
      </rPr>
      <t>Pediatric Dermatology</t>
    </r>
    <r>
      <rPr>
        <sz val="11"/>
        <color theme="1"/>
        <rFont val="Aptos Narrow"/>
        <family val="2"/>
        <scheme val="minor"/>
      </rPr>
      <t>. Results show that human pediatric dermatology clinicians generally outperformed both ChatGPT iterations, though ChatGPT-4.0 demonstrated comparable performance in some areas. The study highlights the potential of AI tools in aiding clinicians with medical knowledge and decision-making, while also emphasizing the need for continual advancements and clinician oversight in using such technologies.</t>
    </r>
  </si>
  <si>
    <t>ChatGPT is a large language model trained on increasingly large datasets by OpenAI to perform language-based tasks. It is capable of answering multiple-choice questions, such as those posed by the Specialty Certificate Examination (SCE) in Dermatology. We asked two iterations of ChatGPT: ChatGPT-3.5 and ChatGPT-4 84 multiple-choice sample questions from the sample SCE in Dermatology question bank. ChatGPT-3.5 achieved an overall score of 63%, and ChatGPT-4 scored 90% (a significant improvement in performance; P &amp;lt; 0.001). The typical pass mark for the SCE in Dermatology is 70–72%. ChatGPT-4 is therefore capable of answering clinical questions and achieving a passing grade in these sample questions. There are many possible educational and clinical implications for increasingly advanced artificial intelligence (AI) and its use in medicine, including in the diagnosis of dermatological conditions. Such advances should be embraced provided that patient safety is a core tenet, and the limitations of AI in the nuances of complex clinical cases are recognized.</t>
  </si>
  <si>
    <t>Passby, Lauren</t>
  </si>
  <si>
    <t>Jenko, Nathan</t>
  </si>
  <si>
    <t>Wernham, Aaron</t>
  </si>
  <si>
    <t>Zhang, Yutong</t>
  </si>
  <si>
    <t>Pan, Yi</t>
  </si>
  <si>
    <t>Zhong, Tianyang</t>
  </si>
  <si>
    <t>Dong, Peixin</t>
  </si>
  <si>
    <t>Xie, Kangni</t>
  </si>
  <si>
    <t>Liu, Yuxiao</t>
  </si>
  <si>
    <t>Jiang, Hanqi</t>
  </si>
  <si>
    <t>Wu, Zihao</t>
  </si>
  <si>
    <t>Liu, Zhengliang</t>
  </si>
  <si>
    <t>Zhao, Wei</t>
  </si>
  <si>
    <t>Zhang, Wei</t>
  </si>
  <si>
    <t>Zhao, Shijie</t>
  </si>
  <si>
    <t>Zhang, Tuo</t>
  </si>
  <si>
    <t>Jiang, Xi</t>
  </si>
  <si>
    <t>Shen, Dinggang</t>
  </si>
  <si>
    <t>Liu, Tianming</t>
  </si>
  <si>
    <t>Zhang, Xin</t>
  </si>
  <si>
    <t>University Hospitals Birmingham NHS Foundation Trust</t>
  </si>
  <si>
    <t>The Royal Orthopaedic Hospital NHS Foundation Trust</t>
  </si>
  <si>
    <t>Leicester Royal Infirmary</t>
  </si>
  <si>
    <t>Northwestern Polytechnical University</t>
  </si>
  <si>
    <t>The University of Georgia</t>
  </si>
  <si>
    <t>CHINA</t>
  </si>
  <si>
    <t>GERMANY</t>
  </si>
  <si>
    <t>POLAND</t>
  </si>
  <si>
    <t>DENMARK</t>
  </si>
  <si>
    <t>ISRAEL</t>
  </si>
  <si>
    <t>AUSTRALIA</t>
  </si>
  <si>
    <t>TAIWAN</t>
  </si>
  <si>
    <t>ShanghaiTech University</t>
  </si>
  <si>
    <t>Central South University</t>
  </si>
  <si>
    <t>Augusta University</t>
  </si>
  <si>
    <t>University of Electronic Science and Technology of China</t>
  </si>
  <si>
    <t>Medical images and radiology reports are essential for physicians to diagnose medical conditions. However, the vast diversity and cross-source heterogeneity inherent in these data have posed significant challenges to the generalizability of current data-mining methods for clinical decision-making. Recently, multimodal large language models (MLLMs), especially Gemini-Vision-series (Gemini) and GPT-4-series (GPT-4) models, have revolutionized numerous domains, significantly impacting the medical field. In this study, we conducted a detailed evaluation of the performance of the Gemini series models (including Gemini-1.0-Pro-Vision, Gemini-1.5-Pro, and Gemini-1.5-Flash) and GPT series models (including GPT-4o, GPT-4-Turbo, and GPT-3.5-Turbo) across 14 medical datasets, covering 5 medical imaging categories (dermatology, radiology, dentistry, ophthalmology, and endoscopy) and 3 radiology report datasets. The investigated tasks encompass disease classification, lesion segmentation, anatomical localization, disease diagnosis, report generation, and lesion detection. Moreover, we also validated the performance of the Claude-3-Opus, Yi-Large, Yi-Large-Turbo, and LLaMA 3 models to gain a comprehensive understanding of the MLLM models in the medical field. Our experimental results demonstrated that Gemini-series models excelled in report generation and lesion detection but faces challenges in disease classification and anatomical localization. Conversely, GPT-series models exhibited proficiency in lesion segmentation and anatomical localization but encountered difficulties in disease diagnosis and lesion detection. Additionally, both the Gemini series and GPT series contain models that have demonstrated commendable generation efficiency. While both models hold promise in reducing physician workload, alleviating pressure on limited healthcare resources, and fostering collaboration between clinical practitioners and artificial intelligence technologies, substantial enhancements and comprehensive validations remain imperative before clinical deployment.</t>
  </si>
  <si>
    <t>Large language models (LLMs) are seen to have tremendous potential in advancing medical diagnosis recently, particularly in dermatological diagnosis, which is a very important task as skin and subcutaneous diseases rank high among the leading contributors to the global burden of nonfatal diseases. Here we present SkinGPT-4, which is an interactive dermatology diagnostic system based on multimodal large language models. We have aligned a pre-trained vision transformer with an LLM named Llama-2-13b-chat by collecting an extensive collection of skin disease images (comprising 52,929 publicly available and proprietary images) along with clinical concepts and doctors’ notes, and designing a two-step training strategy. We have quantitatively evaluated SkinGPT-4 on 150 real-life cases with board-certified dermatologists. With SkinGPT-4, users could upload their own skin photos for diagnosis, and the system could autonomously evaluate the images, identify the characteristics and categories of the skin conditions, perform in-depth analysis, and provide interactive treatment recommendations.</t>
  </si>
  <si>
    <t>Nature Publishing Group</t>
  </si>
  <si>
    <t>Zhou, Juexiao</t>
  </si>
  <si>
    <t>He, Xiaonan</t>
  </si>
  <si>
    <t>Sun, Liyuan</t>
  </si>
  <si>
    <t>Xu, Jiannan</t>
  </si>
  <si>
    <t>Chen, Xiuying</t>
  </si>
  <si>
    <t>Chu, Yuetan</t>
  </si>
  <si>
    <t>Zhou, Longxi</t>
  </si>
  <si>
    <t>Liao, Xingyu</t>
  </si>
  <si>
    <t>Zhang, Bin</t>
  </si>
  <si>
    <t>Afvari, Shawn</t>
  </si>
  <si>
    <t>Gao, Xin</t>
  </si>
  <si>
    <t>King Abdullah University of Science and Technology (KAUST)</t>
  </si>
  <si>
    <t>Capital Medical University</t>
  </si>
  <si>
    <t>Harvard University</t>
  </si>
  <si>
    <t>KINGDOM OF SAUDI ARABIA</t>
  </si>
  <si>
    <t>The integration of teledermatology and artificial intelligence (AI) marks a significant advancement in dermatologic care. This study examines the synergistic interplay between these two domains, highlighting their collective impact on enhancing the accuracy, accessibility, and efficiency of teledermatologic services. Teledermatology expands dermatologic care to remote and underserved areas, and AI technologies show considerable potential in analyzing dermatologic images and performing various tasks involved in teledermatology consultations. Such integration facilitates rapid, precise diagnoses, personalized treatment plans, and data-driven insights. Our explorative study involved designing a GPT-based chatbot named “Dr. DermBot” and exploring its performance in a teledermatologic consultation process. The design phase focused on the chatbot's ability to conduct consultations autonomously. The subsequent testing phase assessed its performance against the backdrop of current teledermatologic practices, exploring the potential of AI and chatbots to simulate and potentially enhance teledermatologic health care. Our study demonstrates the promising future of combining teledermatology with AI. It also brings to light ethical and legal concerns, including the protection of patient data privacy and adherence to regulatory standards. The union of teledermatology and AI not only aims to enhance the precision of teledermatologic diagnoses but also broadens the accessibility of dermatologic services to previously underserved populations, benefiting patients, health care providers, and the overall health care system</t>
  </si>
  <si>
    <t>Lyakhovitsky, Anna</t>
  </si>
  <si>
    <t>Tel Aviv University</t>
  </si>
  <si>
    <t>Abstract Background Artificial intelligence (AI) and large language models (LLMs) transform how patients inform themselves. LLMs offer potential as educational tools, but their quality depends upon the information generated. Current literature examining AI as an informational tool in dermatology has been limited in evaluating AI's multifaceted roles and diversity of opinions. Here, we evaluate LLMs as a patient-educational tool for Mohs micrographic surgery (MMS) in and out of the clinic utilizing an international expert panel. Methods The most common patient MMS questions were extracted from Google and transposed into two LLMs and Google's search engine. 15?MMS surgeons evaluated the generated responses, examining their appropriateness as a patient-facing informational platform, sufficiency of response in a clinical environment, and accuracy of content generated. Validated scales were employed to assess the comprehensibility of each response. Results The majority of reviewers deemed all LLM responses appropriate. 75% of responses were rated as mostly accurate or higher. ChatGPT had the highest mean accuracy. The majority of the panel deemed 33% of responses sufficient for clinical practice. The mean comprehensibility scores for all platforms indicated a required 10th-grade reading level. Conclusions LLM-generated responses were rated as appropriate patient informational sources and mostly accurate in their content. However, these platforms may not provide sufficient information to function in a clinical environment, and complex comprehensibility may represent a barrier to utilization. As the popularity of these platforms increases, it is important for dermatologists to be aware of these limitations.</t>
  </si>
  <si>
    <t>Mohs micrographic surgery</t>
  </si>
  <si>
    <t>language learning model</t>
  </si>
  <si>
    <t>dermatologic surgery</t>
  </si>
  <si>
    <t>skin cancer education</t>
  </si>
  <si>
    <t>Lauck, Kyle C.</t>
  </si>
  <si>
    <t>Cho, Seo Won</t>
  </si>
  <si>
    <t>DaCunha, Matthew</t>
  </si>
  <si>
    <t>Wuennenberg, John</t>
  </si>
  <si>
    <t>Aasi, Sumaira</t>
  </si>
  <si>
    <t>Alam, Murad</t>
  </si>
  <si>
    <t>Arron, Sarah T.</t>
  </si>
  <si>
    <t>Bar, Anna</t>
  </si>
  <si>
    <t>Brodland, David G.</t>
  </si>
  <si>
    <t>Cerci, Felipe B.</t>
  </si>
  <si>
    <t>Cohen, Joel L.</t>
  </si>
  <si>
    <t>Coldiron, Brett</t>
  </si>
  <si>
    <t>Council, M. Laurin</t>
  </si>
  <si>
    <t>Harmon, Christopher B.</t>
  </si>
  <si>
    <t>Hruza, George</t>
  </si>
  <si>
    <t>Läuchli, Severin</t>
  </si>
  <si>
    <t>Moody, Brent R.</t>
  </si>
  <si>
    <t>Wysong, Ashley S.</t>
  </si>
  <si>
    <t>Zitelli, John A.</t>
  </si>
  <si>
    <t>Tolkachjov, Stanislav N.</t>
  </si>
  <si>
    <t>University of Cincinnati</t>
  </si>
  <si>
    <t>Texas A&amp;M College of Medicine</t>
  </si>
  <si>
    <t>Stanford University</t>
  </si>
  <si>
    <t>Feinberg School of Medicine</t>
  </si>
  <si>
    <t>Peninsula Dermatology</t>
  </si>
  <si>
    <t>Oregon Health &amp; Science University</t>
  </si>
  <si>
    <t>University of Pittsburgh</t>
  </si>
  <si>
    <t>Baylor University</t>
  </si>
  <si>
    <t>Hospital Universitário Evangélico Mackenzie</t>
  </si>
  <si>
    <t>BRAZIL</t>
  </si>
  <si>
    <t>AboutSkin Dermatology and DermSurgery</t>
  </si>
  <si>
    <t>Washington University</t>
  </si>
  <si>
    <t>Surgical Dermatology Group</t>
  </si>
  <si>
    <t>Saint-Louis University</t>
  </si>
  <si>
    <t>Dermatologisches Zentrum Zürich</t>
  </si>
  <si>
    <t>SWITZERLAND</t>
  </si>
  <si>
    <t>Skin Cancer Surgery Center</t>
  </si>
  <si>
    <t>University of Nebraska</t>
  </si>
  <si>
    <t>Abstract Background The field of artificial intelligence is rapidly evolving. As an easily accessible platform with vast user engagement, the Chat Generative Pre-Trained Transformer (ChatGPT) holds great promise in medicine, with the latest version, GPT-4, capable of analyzing clinical images. Objectives To evaluate ChatGPT as a diagnostic tool and information source in clinical dermatology. Methods A total of 15 clinical images were selected from the Danish web atlas, Danderm, depicting various common and rare skin conditions. The images were uploaded to ChatGPT version GPT-4, which was prompted with ?Please provide a description, a potential diagnosis, and treatment options for the following dermatological condition?. The generated responses were assessed by senior registrars in dermatology and consultant dermatologists in terms of accuracy, relevance, and depth (scale 1?5), and in addition, the image quality was rated (scale 0?10). Demographic and professional information about the respondents was registered. Results A total of 23 physicians participated in the study. The majority of the respondents were consultant dermatologists (83%), and 48% had more than 10 years of training. The overall image quality had a median rating of 10 out of 10 [interquartile range (IQR): 9?10]. The overall median rating of the ChatGPT generated responses was 2 (IQR: 1?4), while overall median ratings in terms of relevance, accuracy, and depth were 2 (IQR: 1?4), 3 (IQR: 2?4) and 2 (IQR: 1?3), respectively. Conclusions Despite the advancements in ChatGPT, including newly added image processing capabilities, the chatbot demonstrated significant limitations in providing reliable and clinically useful responses to illustrative images of various dermatological conditions.</t>
  </si>
  <si>
    <t>Nielsen, Jacob P. S.</t>
  </si>
  <si>
    <t>Grønhøj, Christian</t>
  </si>
  <si>
    <t>Skov, Lone</t>
  </si>
  <si>
    <t>Gyldenløve, Mette</t>
  </si>
  <si>
    <t>clinical dermatology</t>
  </si>
  <si>
    <t>information source</t>
  </si>
  <si>
    <t>skin disease</t>
  </si>
  <si>
    <t>PUB</t>
  </si>
  <si>
    <t>TUNNING</t>
  </si>
  <si>
    <t>Command‑xlarge</t>
  </si>
  <si>
    <t>PERC</t>
  </si>
  <si>
    <t>INPUTTYPE</t>
  </si>
  <si>
    <t>MTASK</t>
  </si>
  <si>
    <t>CLTASK</t>
  </si>
  <si>
    <t>RESEARCH QUESTION</t>
  </si>
  <si>
    <t>RQ1</t>
  </si>
  <si>
    <t>RQ2</t>
  </si>
  <si>
    <t>RQ3</t>
  </si>
  <si>
    <t>RQ4</t>
  </si>
  <si>
    <t>RQ5</t>
  </si>
  <si>
    <t>RQ6</t>
  </si>
  <si>
    <t>RQ7</t>
  </si>
  <si>
    <t>MODELDATA</t>
  </si>
  <si>
    <t>TASKDATA</t>
  </si>
  <si>
    <t>MAIN TABLE</t>
  </si>
  <si>
    <t>AUXILIARY TABLE</t>
  </si>
  <si>
    <t>INPUTDATA</t>
  </si>
  <si>
    <t>ARTICLEDATA</t>
  </si>
  <si>
    <t>AUTHORDATA</t>
  </si>
  <si>
    <t>METRICS</t>
  </si>
  <si>
    <t>CONCERNS_BARRIERS_LIMITATIONS</t>
  </si>
  <si>
    <t>DOI number of the paper</t>
  </si>
  <si>
    <t>KEYWORDS</t>
  </si>
  <si>
    <t>Identification of the paper in this spreadsheet</t>
  </si>
  <si>
    <t>Country of the Journal Based on the ISSN consulted on: https://portal.issn.org/</t>
  </si>
  <si>
    <t>Publisher of the Journal</t>
  </si>
  <si>
    <t>Title of the paper</t>
  </si>
  <si>
    <t>Abstract of the paper</t>
  </si>
  <si>
    <t>Author name as reported on RIS file</t>
  </si>
  <si>
    <t>First affiliation of the author</t>
  </si>
  <si>
    <t>Reported keywords in the paper, RIS file or the websource</t>
  </si>
  <si>
    <t>The models reported in the study</t>
  </si>
  <si>
    <t>Country based on the affiliation of the author</t>
  </si>
  <si>
    <t>Country name of the publisher or "Global" for publishers that have worldwide office</t>
  </si>
  <si>
    <t>Name of the Journal that published the study</t>
  </si>
  <si>
    <t>Year of the first publication extracted from the paper metadata</t>
  </si>
  <si>
    <t>Main focus identified on the analysis</t>
  </si>
  <si>
    <t>The identified Input type used in the study</t>
  </si>
  <si>
    <t>MEDICAL FIELD TASK</t>
  </si>
  <si>
    <t>Size of the data used in the study. Categorized for better interpretability.</t>
  </si>
  <si>
    <t>Unique ID to identify the paper in others tables in this spreadsheet</t>
  </si>
  <si>
    <t>Concerns, barriers, limitations, and similar issues reported in the study. Categorized when necessary to enhance interpretability.</t>
  </si>
  <si>
    <t>Normalized name of the metrics reported in the study</t>
  </si>
  <si>
    <t>Description of how the study interfaced with the model. If not explicitly stated, it was classified as "Custom" by default</t>
  </si>
  <si>
    <t>Information on model modifications, such as training or fine-tuning, as reported in the study. If not explicitly stated, defaulted to "None"</t>
  </si>
  <si>
    <t>Fundamental task performed by the model, as identified in the study (e.g., text generation, classification, question answering)</t>
  </si>
  <si>
    <t>Specific medical or clinical task resolved through the model’s interpretation. Categorized where appropriate to improve interpretability</t>
  </si>
  <si>
    <t>Dataset employed in the study. When a specific name was not provided or a subset was used, it was assumed to be "Custom"</t>
  </si>
  <si>
    <t>Data availability as reported in the study. If not specified, it was assumed to be "private"</t>
  </si>
  <si>
    <t>Type of evaluation reported in the study. When not explicitly provided, the evaluation was inferred and categorized to facilitate consistent interpretation.</t>
  </si>
  <si>
    <t>DATA_AVAILABLE</t>
  </si>
  <si>
    <t>DATA_SIZE</t>
  </si>
  <si>
    <t>DATA_USED</t>
  </si>
  <si>
    <t>METRIC_DATA</t>
  </si>
  <si>
    <t>EVAL_TYPE</t>
  </si>
  <si>
    <t>CONCERN_DATA</t>
  </si>
  <si>
    <t>INS_NAME</t>
  </si>
  <si>
    <t>Affiliation</t>
  </si>
  <si>
    <t>Country</t>
  </si>
  <si>
    <t>COLLABORATION</t>
  </si>
  <si>
    <t>Country of the main affiliation of each author in the study.</t>
  </si>
  <si>
    <t>AUXILIARY TABLE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</si>
</sst>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10"/>
      <color theme="1"/>
      <name val="Arial Unicode MS"/>
    </font>
    <font>
      <sz val="12"/>
      <color theme="1"/>
      <name val="Aptos Narrow"/>
      <family val="2"/>
      <scheme val="minor"/>
    </font>
    <font>
      <u/>
      <sz val="11"/>
      <color theme="1"/>
      <name val="Aptos Narrow"/>
      <family val="2"/>
      <scheme val="minor"/>
    </font>
    <font>
      <i/>
      <sz val="11"/>
      <color theme="1"/>
      <name val="Aptos Narrow"/>
      <family val="2"/>
      <scheme val="minor"/>
    </font>
    <font>
      <b/>
      <sz val="11"/>
      <color rgb="FFFFFFFF"/>
      <name val="Aptos Narrow"/>
      <family val="2"/>
      <scheme val="minor"/>
    </font>
    <font>
      <b/>
      <u/>
      <sz val="11"/>
      <color theme="10"/>
      <name val="Aptos Narrow"/>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3" tint="0.7499923703726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24">
    <xf numFmtId="0" fontId="0" fillId="0" borderId="0" xfId="0"/>
    <xf numFmtId="0" fontId="4" fillId="0" borderId="0" xfId="0" applyFont="1" applyAlignment="1">
      <alignment vertical="center"/>
    </xf>
    <xf numFmtId="0" fontId="5" fillId="0" borderId="0" xfId="0" applyFont="1" applyAlignment="1">
      <alignment vertical="center"/>
    </xf>
    <xf numFmtId="0" fontId="6" fillId="0" borderId="0" xfId="0" applyFont="1"/>
    <xf numFmtId="49" fontId="0" fillId="0" borderId="0" xfId="0" applyNumberFormat="1"/>
    <xf numFmtId="9" fontId="0" fillId="0" borderId="0" xfId="1" applyFont="1"/>
    <xf numFmtId="0" fontId="2" fillId="3" borderId="0" xfId="0" applyFont="1" applyFill="1" applyAlignment="1">
      <alignment horizontal="center"/>
    </xf>
    <xf numFmtId="0" fontId="0" fillId="2" borderId="1" xfId="0" applyFill="1" applyBorder="1" applyAlignment="1">
      <alignment horizontal="center"/>
    </xf>
    <xf numFmtId="0" fontId="0" fillId="2" borderId="1" xfId="0" applyFill="1" applyBorder="1" applyAlignment="1">
      <alignment horizontal="left"/>
    </xf>
    <xf numFmtId="0" fontId="0" fillId="4" borderId="1" xfId="0" applyFill="1" applyBorder="1" applyAlignment="1">
      <alignment horizontal="center"/>
    </xf>
    <xf numFmtId="0" fontId="0" fillId="4" borderId="1" xfId="0" applyFill="1" applyBorder="1" applyAlignment="1">
      <alignment horizontal="left"/>
    </xf>
    <xf numFmtId="0" fontId="3" fillId="2" borderId="1" xfId="2" applyFill="1" applyBorder="1"/>
    <xf numFmtId="0" fontId="3" fillId="4" borderId="1" xfId="2" applyFill="1" applyBorder="1"/>
    <xf numFmtId="0" fontId="3" fillId="2" borderId="1" xfId="2" applyFill="1" applyBorder="1" applyAlignment="1">
      <alignment horizontal="left"/>
    </xf>
    <xf numFmtId="0" fontId="3" fillId="4" borderId="1" xfId="2" applyFill="1" applyBorder="1" applyAlignment="1">
      <alignment horizontal="left"/>
    </xf>
    <xf numFmtId="0" fontId="0" fillId="2" borderId="0" xfId="0" applyFill="1"/>
    <xf numFmtId="0" fontId="0" fillId="4" borderId="0" xfId="0" applyFill="1"/>
    <xf numFmtId="49" fontId="0" fillId="2" borderId="0" xfId="0" applyNumberFormat="1" applyFill="1"/>
    <xf numFmtId="0" fontId="0" fillId="2" borderId="0" xfId="0" applyFill="1" applyAlignment="1">
      <alignment wrapText="1"/>
    </xf>
    <xf numFmtId="0" fontId="0" fillId="4" borderId="0" xfId="0" applyFill="1" applyAlignment="1">
      <alignment wrapText="1"/>
    </xf>
    <xf numFmtId="0" fontId="0" fillId="5" borderId="0" xfId="0" applyFill="1"/>
    <xf numFmtId="0" fontId="8" fillId="5" borderId="0" xfId="0" applyFont="1" applyFill="1"/>
    <xf numFmtId="0" fontId="3" fillId="3" borderId="0" xfId="2" applyFill="1" applyAlignment="1">
      <alignment horizontal="center"/>
    </xf>
    <xf numFmtId="0" fontId="9" fillId="3" borderId="0" xfId="2" applyFont="1" applyFill="1" applyAlignment="1">
      <alignment horizontal="center"/>
    </xf>
  </cellXfs>
  <cellStyles count="3">
    <cellStyle name="Hiperlink" xfId="2" builtinId="8"/>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INPUTDATA!$K$2</c:f>
              <c:strCache>
                <c:ptCount val="1"/>
                <c:pt idx="0">
                  <c:v>Text-Only</c:v>
                </c:pt>
              </c:strCache>
            </c:strRef>
          </c:tx>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invertIfNegative val="0"/>
          <c:dPt>
            <c:idx val="0"/>
            <c:invertIfNegative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519A-4272-BD9E-3C41C5ED1B51}"/>
              </c:ext>
            </c:extLst>
          </c:dPt>
          <c:dPt>
            <c:idx val="1"/>
            <c:invertIfNegative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3-519A-4272-BD9E-3C41C5ED1B51}"/>
              </c:ext>
            </c:extLst>
          </c:dPt>
          <c:dPt>
            <c:idx val="2"/>
            <c:invertIfNegative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5-519A-4272-BD9E-3C41C5ED1B5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INPUTDATA!$L$2</c:f>
              <c:numCache>
                <c:formatCode>General</c:formatCode>
                <c:ptCount val="1"/>
                <c:pt idx="0">
                  <c:v>18</c:v>
                </c:pt>
              </c:numCache>
            </c:numRef>
          </c:val>
          <c:extLst>
            <c:ext xmlns:c16="http://schemas.microsoft.com/office/drawing/2014/chart" uri="{C3380CC4-5D6E-409C-BE32-E72D297353CC}">
              <c16:uniqueId val="{00000000-2EFC-4E9C-8616-AC90D436D627}"/>
            </c:ext>
          </c:extLst>
        </c:ser>
        <c:ser>
          <c:idx val="1"/>
          <c:order val="1"/>
          <c:tx>
            <c:strRef>
              <c:f>INPUTDATA!$K$3</c:f>
              <c:strCache>
                <c:ptCount val="1"/>
                <c:pt idx="0">
                  <c:v>Image-Only</c:v>
                </c:pt>
              </c:strCache>
            </c:strRef>
          </c:tx>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INPUTDATA!$L$3</c:f>
              <c:numCache>
                <c:formatCode>General</c:formatCode>
                <c:ptCount val="1"/>
                <c:pt idx="0">
                  <c:v>1</c:v>
                </c:pt>
              </c:numCache>
            </c:numRef>
          </c:val>
          <c:extLst>
            <c:ext xmlns:c16="http://schemas.microsoft.com/office/drawing/2014/chart" uri="{C3380CC4-5D6E-409C-BE32-E72D297353CC}">
              <c16:uniqueId val="{00000006-4662-4FEF-8726-C38C2A4C6A25}"/>
            </c:ext>
          </c:extLst>
        </c:ser>
        <c:ser>
          <c:idx val="2"/>
          <c:order val="2"/>
          <c:tx>
            <c:strRef>
              <c:f>INPUTDATA!$K$4</c:f>
              <c:strCache>
                <c:ptCount val="1"/>
                <c:pt idx="0">
                  <c:v>Text+Image</c:v>
                </c:pt>
              </c:strCache>
            </c:strRef>
          </c:tx>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INPUTDATA!$L$4</c:f>
              <c:numCache>
                <c:formatCode>General</c:formatCode>
                <c:ptCount val="1"/>
                <c:pt idx="0">
                  <c:v>6</c:v>
                </c:pt>
              </c:numCache>
            </c:numRef>
          </c:val>
          <c:extLst>
            <c:ext xmlns:c16="http://schemas.microsoft.com/office/drawing/2014/chart" uri="{C3380CC4-5D6E-409C-BE32-E72D297353CC}">
              <c16:uniqueId val="{00000007-4662-4FEF-8726-C38C2A4C6A25}"/>
            </c:ext>
          </c:extLst>
        </c:ser>
        <c:dLbls>
          <c:dLblPos val="outEnd"/>
          <c:showLegendKey val="0"/>
          <c:showVal val="1"/>
          <c:showCatName val="0"/>
          <c:showSerName val="0"/>
          <c:showPercent val="0"/>
          <c:showBubbleSize val="0"/>
        </c:dLbls>
        <c:gapWidth val="100"/>
        <c:axId val="1492009232"/>
        <c:axId val="1491994352"/>
      </c:barChart>
      <c:catAx>
        <c:axId val="1492009232"/>
        <c:scaling>
          <c:orientation val="minMax"/>
        </c:scaling>
        <c:delete val="1"/>
        <c:axPos val="b"/>
        <c:numFmt formatCode="General" sourceLinked="1"/>
        <c:majorTickMark val="out"/>
        <c:minorTickMark val="none"/>
        <c:tickLblPos val="nextTo"/>
        <c:crossAx val="1491994352"/>
        <c:crosses val="autoZero"/>
        <c:auto val="1"/>
        <c:lblAlgn val="ctr"/>
        <c:lblOffset val="100"/>
        <c:noMultiLvlLbl val="0"/>
      </c:catAx>
      <c:valAx>
        <c:axId val="149199435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9200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3D-4B5B-94D7-0CF8A0E2D5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3D-4B5B-94D7-0CF8A0E2D54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03D-4B5B-94D7-0CF8A0E2D54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03D-4B5B-94D7-0CF8A0E2D54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03D-4B5B-94D7-0CF8A0E2D54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pt-B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TASKDATA!$O$2:$O$6</c:f>
              <c:strCache>
                <c:ptCount val="5"/>
                <c:pt idx="0">
                  <c:v>Patient Education</c:v>
                </c:pt>
                <c:pt idx="1">
                  <c:v>Diagnosis</c:v>
                </c:pt>
                <c:pt idx="2">
                  <c:v>Treatment</c:v>
                </c:pt>
                <c:pt idx="3">
                  <c:v>Medical Education</c:v>
                </c:pt>
                <c:pt idx="4">
                  <c:v>Decision Support</c:v>
                </c:pt>
              </c:strCache>
            </c:strRef>
          </c:cat>
          <c:val>
            <c:numRef>
              <c:f>TASKDATA!$P$2:$P$6</c:f>
              <c:numCache>
                <c:formatCode>General</c:formatCode>
                <c:ptCount val="5"/>
                <c:pt idx="0">
                  <c:v>6</c:v>
                </c:pt>
                <c:pt idx="1">
                  <c:v>12</c:v>
                </c:pt>
                <c:pt idx="2">
                  <c:v>4</c:v>
                </c:pt>
                <c:pt idx="3">
                  <c:v>5</c:v>
                </c:pt>
                <c:pt idx="4">
                  <c:v>4</c:v>
                </c:pt>
              </c:numCache>
            </c:numRef>
          </c:val>
          <c:extLst>
            <c:ext xmlns:c16="http://schemas.microsoft.com/office/drawing/2014/chart" uri="{C3380CC4-5D6E-409C-BE32-E72D297353CC}">
              <c16:uniqueId val="{00000000-0F74-4C45-BE4D-D6C4E675108C}"/>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2"/>
              </a:solidFill>
              <a:ln w="19050">
                <a:solidFill>
                  <a:schemeClr val="lt1"/>
                </a:solidFill>
              </a:ln>
              <a:effectLst/>
            </c:spPr>
            <c:extLst>
              <c:ext xmlns:c16="http://schemas.microsoft.com/office/drawing/2014/chart" uri="{C3380CC4-5D6E-409C-BE32-E72D297353CC}">
                <c16:uniqueId val="{00000001-D34A-41E5-866F-1F257B87458F}"/>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D34A-41E5-866F-1F257B87458F}"/>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D34A-41E5-866F-1F257B87458F}"/>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D34A-41E5-866F-1F257B87458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pt-B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TASKDATA!$K$2:$K$5</c:f>
              <c:strCache>
                <c:ptCount val="4"/>
                <c:pt idx="0">
                  <c:v>Q&amp;A</c:v>
                </c:pt>
                <c:pt idx="1">
                  <c:v>Classification</c:v>
                </c:pt>
                <c:pt idx="2">
                  <c:v>Text-Generation</c:v>
                </c:pt>
                <c:pt idx="3">
                  <c:v>Segmentation</c:v>
                </c:pt>
              </c:strCache>
            </c:strRef>
          </c:cat>
          <c:val>
            <c:numRef>
              <c:f>TASKDATA!$L$2:$L$5</c:f>
              <c:numCache>
                <c:formatCode>General</c:formatCode>
                <c:ptCount val="4"/>
                <c:pt idx="0">
                  <c:v>15</c:v>
                </c:pt>
                <c:pt idx="1">
                  <c:v>6</c:v>
                </c:pt>
                <c:pt idx="2">
                  <c:v>9</c:v>
                </c:pt>
                <c:pt idx="3">
                  <c:v>1</c:v>
                </c:pt>
              </c:numCache>
            </c:numRef>
          </c:val>
          <c:extLst>
            <c:ext xmlns:c16="http://schemas.microsoft.com/office/drawing/2014/chart" uri="{C3380CC4-5D6E-409C-BE32-E72D297353CC}">
              <c16:uniqueId val="{00000000-048C-41BA-A405-21DA3809E1B6}"/>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TASKDATA!$S$2</c:f>
              <c:strCache>
                <c:ptCount val="1"/>
                <c:pt idx="0">
                  <c:v>Inter-Rater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TASKDATA!$T$2</c:f>
              <c:numCache>
                <c:formatCode>General</c:formatCode>
                <c:ptCount val="1"/>
                <c:pt idx="0">
                  <c:v>14</c:v>
                </c:pt>
              </c:numCache>
            </c:numRef>
          </c:val>
          <c:extLst>
            <c:ext xmlns:c16="http://schemas.microsoft.com/office/drawing/2014/chart" uri="{C3380CC4-5D6E-409C-BE32-E72D297353CC}">
              <c16:uniqueId val="{00000000-0388-47DB-A192-D26E751A9494}"/>
            </c:ext>
          </c:extLst>
        </c:ser>
        <c:ser>
          <c:idx val="1"/>
          <c:order val="1"/>
          <c:tx>
            <c:strRef>
              <c:f>TASKDATA!$S$3</c:f>
              <c:strCache>
                <c:ptCount val="1"/>
                <c:pt idx="0">
                  <c:v>GroundTruth</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TASKDATA!$T$3</c:f>
              <c:numCache>
                <c:formatCode>General</c:formatCode>
                <c:ptCount val="1"/>
                <c:pt idx="0">
                  <c:v>12</c:v>
                </c:pt>
              </c:numCache>
            </c:numRef>
          </c:val>
          <c:extLst>
            <c:ext xmlns:c16="http://schemas.microsoft.com/office/drawing/2014/chart" uri="{C3380CC4-5D6E-409C-BE32-E72D297353CC}">
              <c16:uniqueId val="{00000001-0388-47DB-A192-D26E751A9494}"/>
            </c:ext>
          </c:extLst>
        </c:ser>
        <c:ser>
          <c:idx val="2"/>
          <c:order val="2"/>
          <c:tx>
            <c:strRef>
              <c:f>TASKDATA!$S$4</c:f>
              <c:strCache>
                <c:ptCount val="1"/>
                <c:pt idx="0">
                  <c:v>Readability Statistic</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TASKDATA!$T$4</c:f>
              <c:numCache>
                <c:formatCode>General</c:formatCode>
                <c:ptCount val="1"/>
                <c:pt idx="0">
                  <c:v>1</c:v>
                </c:pt>
              </c:numCache>
            </c:numRef>
          </c:val>
          <c:extLst>
            <c:ext xmlns:c16="http://schemas.microsoft.com/office/drawing/2014/chart" uri="{C3380CC4-5D6E-409C-BE32-E72D297353CC}">
              <c16:uniqueId val="{00000002-0388-47DB-A192-D26E751A9494}"/>
            </c:ext>
          </c:extLst>
        </c:ser>
        <c:ser>
          <c:idx val="3"/>
          <c:order val="3"/>
          <c:tx>
            <c:strRef>
              <c:f>TASKDATA!$S$5</c:f>
              <c:strCache>
                <c:ptCount val="1"/>
                <c:pt idx="0">
                  <c:v>Statistics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TASKDATA!$T$5</c:f>
              <c:numCache>
                <c:formatCode>General</c:formatCode>
                <c:ptCount val="1"/>
                <c:pt idx="0">
                  <c:v>2</c:v>
                </c:pt>
              </c:numCache>
            </c:numRef>
          </c:val>
          <c:extLst>
            <c:ext xmlns:c16="http://schemas.microsoft.com/office/drawing/2014/chart" uri="{C3380CC4-5D6E-409C-BE32-E72D297353CC}">
              <c16:uniqueId val="{00000003-0388-47DB-A192-D26E751A9494}"/>
            </c:ext>
          </c:extLst>
        </c:ser>
        <c:ser>
          <c:idx val="4"/>
          <c:order val="4"/>
          <c:tx>
            <c:strRef>
              <c:f>TASKDATA!$S$6</c:f>
              <c:strCache>
                <c:ptCount val="1"/>
                <c:pt idx="0">
                  <c:v>Qualitative-Only</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TASKDATA!$T$6</c:f>
              <c:numCache>
                <c:formatCode>General</c:formatCode>
                <c:ptCount val="1"/>
                <c:pt idx="0">
                  <c:v>1</c:v>
                </c:pt>
              </c:numCache>
            </c:numRef>
          </c:val>
          <c:extLst>
            <c:ext xmlns:c16="http://schemas.microsoft.com/office/drawing/2014/chart" uri="{C3380CC4-5D6E-409C-BE32-E72D297353CC}">
              <c16:uniqueId val="{00000004-0388-47DB-A192-D26E751A9494}"/>
            </c:ext>
          </c:extLst>
        </c:ser>
        <c:ser>
          <c:idx val="5"/>
          <c:order val="5"/>
          <c:tx>
            <c:strRef>
              <c:f>TASKDATA!$S$7</c:f>
              <c:strCache>
                <c:ptCount val="1"/>
                <c:pt idx="0">
                  <c:v>Informal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TASKDATA!$T$7</c:f>
              <c:numCache>
                <c:formatCode>General</c:formatCode>
                <c:ptCount val="1"/>
                <c:pt idx="0">
                  <c:v>1</c:v>
                </c:pt>
              </c:numCache>
            </c:numRef>
          </c:val>
          <c:extLst>
            <c:ext xmlns:c16="http://schemas.microsoft.com/office/drawing/2014/chart" uri="{C3380CC4-5D6E-409C-BE32-E72D297353CC}">
              <c16:uniqueId val="{00000005-0388-47DB-A192-D26E751A9494}"/>
            </c:ext>
          </c:extLst>
        </c:ser>
        <c:dLbls>
          <c:dLblPos val="outEnd"/>
          <c:showLegendKey val="0"/>
          <c:showVal val="1"/>
          <c:showCatName val="0"/>
          <c:showSerName val="0"/>
          <c:showPercent val="0"/>
          <c:showBubbleSize val="0"/>
        </c:dLbls>
        <c:gapWidth val="219"/>
        <c:overlap val="-27"/>
        <c:axId val="1541496736"/>
        <c:axId val="1541497696"/>
      </c:barChart>
      <c:catAx>
        <c:axId val="1541496736"/>
        <c:scaling>
          <c:orientation val="minMax"/>
        </c:scaling>
        <c:delete val="1"/>
        <c:axPos val="b"/>
        <c:numFmt formatCode="General" sourceLinked="1"/>
        <c:majorTickMark val="out"/>
        <c:minorTickMark val="none"/>
        <c:tickLblPos val="nextTo"/>
        <c:crossAx val="1541497696"/>
        <c:crosses val="autoZero"/>
        <c:auto val="1"/>
        <c:lblAlgn val="ctr"/>
        <c:lblOffset val="100"/>
        <c:noMultiLvlLbl val="0"/>
      </c:catAx>
      <c:valAx>
        <c:axId val="1541497696"/>
        <c:scaling>
          <c:orientation val="minMax"/>
        </c:scaling>
        <c:delete val="1"/>
        <c:axPos val="l"/>
        <c:numFmt formatCode="General" sourceLinked="1"/>
        <c:majorTickMark val="out"/>
        <c:minorTickMark val="none"/>
        <c:tickLblPos val="nextTo"/>
        <c:crossAx val="15414967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1-9420-408D-88F5-C24BE78C79E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2-9420-408D-88F5-C24BE78C79EB}"/>
              </c:ext>
            </c:extLst>
          </c:dPt>
          <c:dLbls>
            <c:dLbl>
              <c:idx val="2"/>
              <c:layout>
                <c:manualLayout>
                  <c:x val="-2.2222222222222223E-2"/>
                  <c:y val="4.6296296296296294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420-408D-88F5-C24BE78C79EB}"/>
                </c:ext>
              </c:extLst>
            </c:dLbl>
            <c:dLbl>
              <c:idx val="3"/>
              <c:layout>
                <c:manualLayout>
                  <c:x val="2.2222222222222223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420-408D-88F5-C24BE78C79E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pt-B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DATASET!$P$2:$P$5</c:f>
              <c:strCache>
                <c:ptCount val="4"/>
                <c:pt idx="0">
                  <c:v>Public</c:v>
                </c:pt>
                <c:pt idx="1">
                  <c:v>Private</c:v>
                </c:pt>
                <c:pt idx="2">
                  <c:v>None</c:v>
                </c:pt>
                <c:pt idx="3">
                  <c:v>Mixed</c:v>
                </c:pt>
              </c:strCache>
            </c:strRef>
          </c:cat>
          <c:val>
            <c:numRef>
              <c:f>DATASET!$Q$2:$Q$5</c:f>
              <c:numCache>
                <c:formatCode>General</c:formatCode>
                <c:ptCount val="4"/>
                <c:pt idx="0">
                  <c:v>21</c:v>
                </c:pt>
                <c:pt idx="1">
                  <c:v>16</c:v>
                </c:pt>
                <c:pt idx="2">
                  <c:v>1</c:v>
                </c:pt>
                <c:pt idx="3">
                  <c:v>1</c:v>
                </c:pt>
              </c:numCache>
            </c:numRef>
          </c:val>
          <c:extLst>
            <c:ext xmlns:c16="http://schemas.microsoft.com/office/drawing/2014/chart" uri="{C3380CC4-5D6E-409C-BE32-E72D297353CC}">
              <c16:uniqueId val="{00000000-9420-408D-88F5-C24BE78C79E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Pt>
            <c:idx val="2"/>
            <c:bubble3D val="0"/>
            <c:spPr>
              <a:solidFill>
                <a:schemeClr val="accent4"/>
              </a:solidFill>
              <a:ln w="19050">
                <a:solidFill>
                  <a:schemeClr val="lt1"/>
                </a:solidFill>
              </a:ln>
              <a:effectLst/>
            </c:spPr>
          </c:dPt>
          <c:dPt>
            <c:idx val="3"/>
            <c:bubble3D val="0"/>
            <c:spPr>
              <a:solidFill>
                <a:schemeClr val="accent6">
                  <a:lumMod val="60000"/>
                </a:schemeClr>
              </a:solidFill>
              <a:ln w="19050">
                <a:solidFill>
                  <a:schemeClr val="lt1"/>
                </a:solidFill>
              </a:ln>
              <a:effectLst/>
            </c:spPr>
          </c:dPt>
          <c:dPt>
            <c:idx val="4"/>
            <c:bubble3D val="0"/>
            <c:spPr>
              <a:solidFill>
                <a:schemeClr val="accent5">
                  <a:lumMod val="60000"/>
                </a:schemeClr>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pt-B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DATASET!$S$2:$S$6</c:f>
              <c:strCache>
                <c:ptCount val="5"/>
                <c:pt idx="0">
                  <c:v>Small</c:v>
                </c:pt>
                <c:pt idx="1">
                  <c:v>None</c:v>
                </c:pt>
                <c:pt idx="2">
                  <c:v>Large</c:v>
                </c:pt>
                <c:pt idx="3">
                  <c:v>Medium</c:v>
                </c:pt>
                <c:pt idx="4">
                  <c:v>Very Small</c:v>
                </c:pt>
              </c:strCache>
            </c:strRef>
          </c:cat>
          <c:val>
            <c:numRef>
              <c:f>DATASET!$T$2:$T$6</c:f>
              <c:numCache>
                <c:formatCode>General</c:formatCode>
                <c:ptCount val="5"/>
                <c:pt idx="0">
                  <c:v>20</c:v>
                </c:pt>
                <c:pt idx="1">
                  <c:v>1</c:v>
                </c:pt>
                <c:pt idx="2">
                  <c:v>7</c:v>
                </c:pt>
                <c:pt idx="3">
                  <c:v>9</c:v>
                </c:pt>
                <c:pt idx="4">
                  <c:v>2</c:v>
                </c:pt>
              </c:numCache>
            </c:numRef>
          </c:val>
          <c:extLst>
            <c:ext xmlns:c16="http://schemas.microsoft.com/office/drawing/2014/chart" uri="{C3380CC4-5D6E-409C-BE32-E72D297353CC}">
              <c16:uniqueId val="{00000000-7D24-4A66-AD24-E8952614BD54}"/>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PLOTS!$A$2:$A$5</c:f>
              <c:numCache>
                <c:formatCode>General</c:formatCode>
                <c:ptCount val="4"/>
                <c:pt idx="0">
                  <c:v>2021</c:v>
                </c:pt>
                <c:pt idx="1">
                  <c:v>2022</c:v>
                </c:pt>
                <c:pt idx="2">
                  <c:v>2023</c:v>
                </c:pt>
                <c:pt idx="3">
                  <c:v>2024</c:v>
                </c:pt>
              </c:numCache>
            </c:numRef>
          </c:cat>
          <c:val>
            <c:numRef>
              <c:f>PLOTS!$B$2:$B$5</c:f>
              <c:numCache>
                <c:formatCode>General</c:formatCode>
                <c:ptCount val="4"/>
                <c:pt idx="0">
                  <c:v>1</c:v>
                </c:pt>
                <c:pt idx="1">
                  <c:v>0</c:v>
                </c:pt>
                <c:pt idx="2">
                  <c:v>6</c:v>
                </c:pt>
                <c:pt idx="3">
                  <c:v>18</c:v>
                </c:pt>
              </c:numCache>
            </c:numRef>
          </c:val>
          <c:smooth val="0"/>
          <c:extLst>
            <c:ext xmlns:c16="http://schemas.microsoft.com/office/drawing/2014/chart" uri="{C3380CC4-5D6E-409C-BE32-E72D297353CC}">
              <c16:uniqueId val="{00000001-9377-45E1-AD8C-29104ED9483C}"/>
            </c:ext>
          </c:extLst>
        </c:ser>
        <c:dLbls>
          <c:showLegendKey val="0"/>
          <c:showVal val="0"/>
          <c:showCatName val="0"/>
          <c:showSerName val="0"/>
          <c:showPercent val="0"/>
          <c:showBubbleSize val="0"/>
        </c:dLbls>
        <c:smooth val="0"/>
        <c:axId val="1715436896"/>
        <c:axId val="1715436416"/>
      </c:lineChart>
      <c:catAx>
        <c:axId val="1715436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436416"/>
        <c:crosses val="autoZero"/>
        <c:auto val="1"/>
        <c:lblAlgn val="ctr"/>
        <c:lblOffset val="100"/>
        <c:noMultiLvlLbl val="0"/>
      </c:catAx>
      <c:valAx>
        <c:axId val="171543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43689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a:noFill/>
            </a:ln>
            <a:effectLst/>
          </c:spPr>
          <c:invertIfNegative val="0"/>
          <c:cat>
            <c:strRef>
              <c:f>PLOTS!$L$2:$L$23</c:f>
              <c:strCache>
                <c:ptCount val="22"/>
                <c:pt idx="0">
                  <c:v>GPT-3.5</c:v>
                </c:pt>
                <c:pt idx="1">
                  <c:v>GPT-4v</c:v>
                </c:pt>
                <c:pt idx="2">
                  <c:v>GPT-4o</c:v>
                </c:pt>
                <c:pt idx="3">
                  <c:v>GPT-4</c:v>
                </c:pt>
                <c:pt idx="4">
                  <c:v>DermGPT</c:v>
                </c:pt>
                <c:pt idx="5">
                  <c:v>DocsGPT</c:v>
                </c:pt>
                <c:pt idx="6">
                  <c:v>Claude-3-OPUS</c:v>
                </c:pt>
                <c:pt idx="7">
                  <c:v>BERT</c:v>
                </c:pt>
                <c:pt idx="8">
                  <c:v>Claude‐instant‐v1.0</c:v>
                </c:pt>
                <c:pt idx="9">
                  <c:v>GPT‑3.5‑Turbo</c:v>
                </c:pt>
                <c:pt idx="10">
                  <c:v>Command‑xlarge</c:v>
                </c:pt>
                <c:pt idx="11">
                  <c:v>Bloomz</c:v>
                </c:pt>
                <c:pt idx="12">
                  <c:v>Gemini-1.0-Pro-Vision</c:v>
                </c:pt>
                <c:pt idx="13">
                  <c:v>Gemini-1.5-Pro</c:v>
                </c:pt>
                <c:pt idx="14">
                  <c:v>Gemini-1.5-Flash</c:v>
                </c:pt>
                <c:pt idx="15">
                  <c:v>GPT-4-Turbo</c:v>
                </c:pt>
                <c:pt idx="16">
                  <c:v>GPT-3.5-Turbo</c:v>
                </c:pt>
                <c:pt idx="17">
                  <c:v>Yi-Large</c:v>
                </c:pt>
                <c:pt idx="18">
                  <c:v>Yi-Large-Turbo</c:v>
                </c:pt>
                <c:pt idx="19">
                  <c:v>LLaMA-3</c:v>
                </c:pt>
                <c:pt idx="20">
                  <c:v>LlaMa-2-13b-chat</c:v>
                </c:pt>
                <c:pt idx="21">
                  <c:v>Gemini</c:v>
                </c:pt>
              </c:strCache>
            </c:strRef>
          </c:cat>
          <c:val>
            <c:numRef>
              <c:f>PLOTS!$M$2:$M$23</c:f>
              <c:numCache>
                <c:formatCode>General</c:formatCode>
                <c:ptCount val="22"/>
                <c:pt idx="0">
                  <c:v>11</c:v>
                </c:pt>
                <c:pt idx="1">
                  <c:v>2</c:v>
                </c:pt>
                <c:pt idx="2">
                  <c:v>2</c:v>
                </c:pt>
                <c:pt idx="3">
                  <c:v>12</c:v>
                </c:pt>
                <c:pt idx="4">
                  <c:v>1</c:v>
                </c:pt>
                <c:pt idx="5">
                  <c:v>1</c:v>
                </c:pt>
                <c:pt idx="6">
                  <c:v>2</c:v>
                </c:pt>
                <c:pt idx="7">
                  <c:v>2</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numCache>
            </c:numRef>
          </c:val>
          <c:extLst>
            <c:ext xmlns:c16="http://schemas.microsoft.com/office/drawing/2014/chart" uri="{C3380CC4-5D6E-409C-BE32-E72D297353CC}">
              <c16:uniqueId val="{00000000-C007-4DC5-BA5F-B6F75A325F37}"/>
            </c:ext>
          </c:extLst>
        </c:ser>
        <c:dLbls>
          <c:showLegendKey val="0"/>
          <c:showVal val="0"/>
          <c:showCatName val="0"/>
          <c:showSerName val="0"/>
          <c:showPercent val="0"/>
          <c:showBubbleSize val="0"/>
        </c:dLbls>
        <c:gapWidth val="355"/>
        <c:overlap val="-70"/>
        <c:axId val="313422880"/>
        <c:axId val="313423840"/>
      </c:barChart>
      <c:catAx>
        <c:axId val="313422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423840"/>
        <c:crosses val="autoZero"/>
        <c:auto val="1"/>
        <c:lblAlgn val="ctr"/>
        <c:lblOffset val="100"/>
        <c:noMultiLvlLbl val="0"/>
      </c:catAx>
      <c:valAx>
        <c:axId val="313423840"/>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42288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025371828521445E-2"/>
          <c:y val="2.5428331875182269E-2"/>
          <c:w val="0.90297462817147855"/>
          <c:h val="0.79224482356372117"/>
        </c:manualLayout>
      </c:layout>
      <c:barChart>
        <c:barDir val="col"/>
        <c:grouping val="clustered"/>
        <c:varyColors val="0"/>
        <c:ser>
          <c:idx val="0"/>
          <c:order val="0"/>
          <c:tx>
            <c:strRef>
              <c:f>PLOTS!$Z$3</c:f>
              <c:strCache>
                <c:ptCount val="1"/>
                <c:pt idx="0">
                  <c:v>ChatGPT</c:v>
                </c:pt>
              </c:strCache>
            </c:strRef>
          </c:tx>
          <c:spPr>
            <a:solidFill>
              <a:schemeClr val="accent1"/>
            </a:solidFill>
            <a:ln>
              <a:noFill/>
            </a:ln>
            <a:effectLst/>
          </c:spPr>
          <c:invertIfNegative val="0"/>
          <c:val>
            <c:numRef>
              <c:f>PLOTS!$AA$3</c:f>
              <c:numCache>
                <c:formatCode>General</c:formatCode>
                <c:ptCount val="1"/>
                <c:pt idx="0">
                  <c:v>26</c:v>
                </c:pt>
              </c:numCache>
            </c:numRef>
          </c:val>
          <c:extLst>
            <c:ext xmlns:c16="http://schemas.microsoft.com/office/drawing/2014/chart" uri="{C3380CC4-5D6E-409C-BE32-E72D297353CC}">
              <c16:uniqueId val="{00000000-A590-4112-8861-9ACD1FF2188C}"/>
            </c:ext>
          </c:extLst>
        </c:ser>
        <c:ser>
          <c:idx val="1"/>
          <c:order val="1"/>
          <c:tx>
            <c:strRef>
              <c:f>PLOTS!$Z$4</c:f>
              <c:strCache>
                <c:ptCount val="1"/>
                <c:pt idx="0">
                  <c:v>API</c:v>
                </c:pt>
              </c:strCache>
            </c:strRef>
          </c:tx>
          <c:spPr>
            <a:solidFill>
              <a:schemeClr val="accent2"/>
            </a:solidFill>
            <a:ln>
              <a:noFill/>
            </a:ln>
            <a:effectLst/>
          </c:spPr>
          <c:invertIfNegative val="0"/>
          <c:val>
            <c:numRef>
              <c:f>PLOTS!$AA$4</c:f>
              <c:numCache>
                <c:formatCode>General</c:formatCode>
                <c:ptCount val="1"/>
                <c:pt idx="0">
                  <c:v>13</c:v>
                </c:pt>
              </c:numCache>
            </c:numRef>
          </c:val>
          <c:extLst>
            <c:ext xmlns:c16="http://schemas.microsoft.com/office/drawing/2014/chart" uri="{C3380CC4-5D6E-409C-BE32-E72D297353CC}">
              <c16:uniqueId val="{00000001-A590-4112-8861-9ACD1FF2188C}"/>
            </c:ext>
          </c:extLst>
        </c:ser>
        <c:ser>
          <c:idx val="2"/>
          <c:order val="2"/>
          <c:tx>
            <c:strRef>
              <c:f>PLOTS!$Z$5</c:f>
              <c:strCache>
                <c:ptCount val="1"/>
                <c:pt idx="0">
                  <c:v>Claude</c:v>
                </c:pt>
              </c:strCache>
            </c:strRef>
          </c:tx>
          <c:spPr>
            <a:solidFill>
              <a:schemeClr val="accent3"/>
            </a:solidFill>
            <a:ln>
              <a:noFill/>
            </a:ln>
            <a:effectLst/>
          </c:spPr>
          <c:invertIfNegative val="0"/>
          <c:val>
            <c:numRef>
              <c:f>PLOTS!$AA$5</c:f>
              <c:numCache>
                <c:formatCode>General</c:formatCode>
                <c:ptCount val="1"/>
                <c:pt idx="0">
                  <c:v>1</c:v>
                </c:pt>
              </c:numCache>
            </c:numRef>
          </c:val>
          <c:extLst>
            <c:ext xmlns:c16="http://schemas.microsoft.com/office/drawing/2014/chart" uri="{C3380CC4-5D6E-409C-BE32-E72D297353CC}">
              <c16:uniqueId val="{00000002-A590-4112-8861-9ACD1FF2188C}"/>
            </c:ext>
          </c:extLst>
        </c:ser>
        <c:ser>
          <c:idx val="3"/>
          <c:order val="3"/>
          <c:tx>
            <c:strRef>
              <c:f>PLOTS!$Z$6</c:f>
              <c:strCache>
                <c:ptCount val="1"/>
                <c:pt idx="0">
                  <c:v>Python CLI</c:v>
                </c:pt>
              </c:strCache>
            </c:strRef>
          </c:tx>
          <c:spPr>
            <a:solidFill>
              <a:schemeClr val="accent4"/>
            </a:solidFill>
            <a:ln>
              <a:noFill/>
            </a:ln>
            <a:effectLst/>
          </c:spPr>
          <c:invertIfNegative val="0"/>
          <c:val>
            <c:numRef>
              <c:f>PLOTS!$AA$6</c:f>
              <c:numCache>
                <c:formatCode>General</c:formatCode>
                <c:ptCount val="1"/>
                <c:pt idx="0">
                  <c:v>1</c:v>
                </c:pt>
              </c:numCache>
            </c:numRef>
          </c:val>
          <c:extLst>
            <c:ext xmlns:c16="http://schemas.microsoft.com/office/drawing/2014/chart" uri="{C3380CC4-5D6E-409C-BE32-E72D297353CC}">
              <c16:uniqueId val="{00000003-A590-4112-8861-9ACD1FF2188C}"/>
            </c:ext>
          </c:extLst>
        </c:ser>
        <c:ser>
          <c:idx val="4"/>
          <c:order val="4"/>
          <c:tx>
            <c:strRef>
              <c:f>PLOTS!$Z$7</c:f>
              <c:strCache>
                <c:ptCount val="1"/>
                <c:pt idx="0">
                  <c:v>CLI</c:v>
                </c:pt>
              </c:strCache>
            </c:strRef>
          </c:tx>
          <c:spPr>
            <a:solidFill>
              <a:schemeClr val="accent5"/>
            </a:solidFill>
            <a:ln>
              <a:noFill/>
            </a:ln>
            <a:effectLst/>
          </c:spPr>
          <c:invertIfNegative val="0"/>
          <c:val>
            <c:numRef>
              <c:f>PLOTS!$AA$7</c:f>
              <c:numCache>
                <c:formatCode>General</c:formatCode>
                <c:ptCount val="1"/>
                <c:pt idx="0">
                  <c:v>1</c:v>
                </c:pt>
              </c:numCache>
            </c:numRef>
          </c:val>
          <c:extLst>
            <c:ext xmlns:c16="http://schemas.microsoft.com/office/drawing/2014/chart" uri="{C3380CC4-5D6E-409C-BE32-E72D297353CC}">
              <c16:uniqueId val="{00000004-A590-4112-8861-9ACD1FF2188C}"/>
            </c:ext>
          </c:extLst>
        </c:ser>
        <c:ser>
          <c:idx val="5"/>
          <c:order val="5"/>
          <c:tx>
            <c:strRef>
              <c:f>PLOTS!$Z$8</c:f>
              <c:strCache>
                <c:ptCount val="1"/>
                <c:pt idx="0">
                  <c:v>Google AI Studio</c:v>
                </c:pt>
              </c:strCache>
            </c:strRef>
          </c:tx>
          <c:spPr>
            <a:solidFill>
              <a:schemeClr val="accent6"/>
            </a:solidFill>
            <a:ln>
              <a:noFill/>
            </a:ln>
            <a:effectLst/>
          </c:spPr>
          <c:invertIfNegative val="0"/>
          <c:val>
            <c:numRef>
              <c:f>PLOTS!$AA$8</c:f>
              <c:numCache>
                <c:formatCode>General</c:formatCode>
                <c:ptCount val="1"/>
                <c:pt idx="0">
                  <c:v>3</c:v>
                </c:pt>
              </c:numCache>
            </c:numRef>
          </c:val>
          <c:extLst>
            <c:ext xmlns:c16="http://schemas.microsoft.com/office/drawing/2014/chart" uri="{C3380CC4-5D6E-409C-BE32-E72D297353CC}">
              <c16:uniqueId val="{00000005-A590-4112-8861-9ACD1FF2188C}"/>
            </c:ext>
          </c:extLst>
        </c:ser>
        <c:ser>
          <c:idx val="6"/>
          <c:order val="6"/>
          <c:tx>
            <c:strRef>
              <c:f>PLOTS!$Z$9</c:f>
              <c:strCache>
                <c:ptCount val="1"/>
                <c:pt idx="0">
                  <c:v>Custom</c:v>
                </c:pt>
              </c:strCache>
            </c:strRef>
          </c:tx>
          <c:spPr>
            <a:solidFill>
              <a:schemeClr val="accent1">
                <a:lumMod val="60000"/>
              </a:schemeClr>
            </a:solidFill>
            <a:ln>
              <a:noFill/>
            </a:ln>
            <a:effectLst/>
          </c:spPr>
          <c:invertIfNegative val="0"/>
          <c:val>
            <c:numRef>
              <c:f>PLOTS!$AA$9</c:f>
              <c:numCache>
                <c:formatCode>General</c:formatCode>
                <c:ptCount val="1"/>
                <c:pt idx="0">
                  <c:v>1</c:v>
                </c:pt>
              </c:numCache>
            </c:numRef>
          </c:val>
          <c:extLst>
            <c:ext xmlns:c16="http://schemas.microsoft.com/office/drawing/2014/chart" uri="{C3380CC4-5D6E-409C-BE32-E72D297353CC}">
              <c16:uniqueId val="{00000006-A590-4112-8861-9ACD1FF2188C}"/>
            </c:ext>
          </c:extLst>
        </c:ser>
        <c:ser>
          <c:idx val="7"/>
          <c:order val="7"/>
          <c:tx>
            <c:strRef>
              <c:f>PLOTS!$Z$10</c:f>
              <c:strCache>
                <c:ptCount val="1"/>
                <c:pt idx="0">
                  <c:v>Web</c:v>
                </c:pt>
              </c:strCache>
            </c:strRef>
          </c:tx>
          <c:spPr>
            <a:solidFill>
              <a:schemeClr val="accent2">
                <a:lumMod val="60000"/>
              </a:schemeClr>
            </a:solidFill>
            <a:ln>
              <a:noFill/>
            </a:ln>
            <a:effectLst/>
          </c:spPr>
          <c:invertIfNegative val="0"/>
          <c:val>
            <c:numRef>
              <c:f>PLOTS!$AA$10</c:f>
              <c:numCache>
                <c:formatCode>General</c:formatCode>
                <c:ptCount val="1"/>
                <c:pt idx="0">
                  <c:v>1</c:v>
                </c:pt>
              </c:numCache>
            </c:numRef>
          </c:val>
          <c:extLst>
            <c:ext xmlns:c16="http://schemas.microsoft.com/office/drawing/2014/chart" uri="{C3380CC4-5D6E-409C-BE32-E72D297353CC}">
              <c16:uniqueId val="{00000007-A590-4112-8861-9ACD1FF2188C}"/>
            </c:ext>
          </c:extLst>
        </c:ser>
        <c:dLbls>
          <c:showLegendKey val="0"/>
          <c:showVal val="0"/>
          <c:showCatName val="0"/>
          <c:showSerName val="0"/>
          <c:showPercent val="0"/>
          <c:showBubbleSize val="0"/>
        </c:dLbls>
        <c:gapWidth val="219"/>
        <c:overlap val="-27"/>
        <c:axId val="143774096"/>
        <c:axId val="143774576"/>
      </c:barChart>
      <c:catAx>
        <c:axId val="143774096"/>
        <c:scaling>
          <c:orientation val="minMax"/>
        </c:scaling>
        <c:delete val="1"/>
        <c:axPos val="b"/>
        <c:numFmt formatCode="General" sourceLinked="1"/>
        <c:majorTickMark val="none"/>
        <c:minorTickMark val="none"/>
        <c:tickLblPos val="nextTo"/>
        <c:crossAx val="143774576"/>
        <c:crosses val="autoZero"/>
        <c:auto val="1"/>
        <c:lblAlgn val="ctr"/>
        <c:lblOffset val="100"/>
        <c:noMultiLvlLbl val="0"/>
      </c:catAx>
      <c:valAx>
        <c:axId val="143774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74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D14-479B-8D57-3E539454072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D14-479B-8D57-3E539454072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D14-479B-8D57-3E539454072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PLOTS!$Z$21:$Z$23</c:f>
              <c:strCache>
                <c:ptCount val="3"/>
                <c:pt idx="0">
                  <c:v>None</c:v>
                </c:pt>
                <c:pt idx="1">
                  <c:v>Prompt Few Shot Samples</c:v>
                </c:pt>
                <c:pt idx="2">
                  <c:v>FineTuned</c:v>
                </c:pt>
              </c:strCache>
            </c:strRef>
          </c:cat>
          <c:val>
            <c:numRef>
              <c:f>PLOTS!$AA$21:$AA$23</c:f>
              <c:numCache>
                <c:formatCode>General</c:formatCode>
                <c:ptCount val="3"/>
                <c:pt idx="0">
                  <c:v>44</c:v>
                </c:pt>
                <c:pt idx="1">
                  <c:v>1</c:v>
                </c:pt>
                <c:pt idx="2">
                  <c:v>2</c:v>
                </c:pt>
              </c:numCache>
            </c:numRef>
          </c:val>
          <c:extLst>
            <c:ext xmlns:c16="http://schemas.microsoft.com/office/drawing/2014/chart" uri="{C3380CC4-5D6E-409C-BE32-E72D297353CC}">
              <c16:uniqueId val="{00000006-8D14-479B-8D57-3E539454072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PLOTS!$AA$40:$AA$51</c:f>
              <c:strCache>
                <c:ptCount val="12"/>
                <c:pt idx="0">
                  <c:v>DENMARK</c:v>
                </c:pt>
                <c:pt idx="1">
                  <c:v>USA</c:v>
                </c:pt>
                <c:pt idx="2">
                  <c:v>ISRAEL</c:v>
                </c:pt>
                <c:pt idx="3">
                  <c:v>CHINA</c:v>
                </c:pt>
                <c:pt idx="4">
                  <c:v>AUSTRALIA</c:v>
                </c:pt>
                <c:pt idx="5">
                  <c:v>TAIWAN</c:v>
                </c:pt>
                <c:pt idx="6">
                  <c:v>UK</c:v>
                </c:pt>
                <c:pt idx="7">
                  <c:v>POLAND</c:v>
                </c:pt>
                <c:pt idx="8">
                  <c:v>GERMANY</c:v>
                </c:pt>
                <c:pt idx="9">
                  <c:v>KINGDOM OF SAUDI ARABIA</c:v>
                </c:pt>
                <c:pt idx="10">
                  <c:v>BRAZIL</c:v>
                </c:pt>
                <c:pt idx="11">
                  <c:v>SWITZERLAND</c:v>
                </c:pt>
              </c:strCache>
            </c:strRef>
          </c:cat>
          <c:val>
            <c:numRef>
              <c:f>PLOTS!$AB$40:$AB$51</c:f>
              <c:numCache>
                <c:formatCode>General</c:formatCode>
                <c:ptCount val="12"/>
                <c:pt idx="0">
                  <c:v>13</c:v>
                </c:pt>
                <c:pt idx="1">
                  <c:v>79</c:v>
                </c:pt>
                <c:pt idx="2">
                  <c:v>9</c:v>
                </c:pt>
                <c:pt idx="3">
                  <c:v>37</c:v>
                </c:pt>
                <c:pt idx="4">
                  <c:v>1</c:v>
                </c:pt>
                <c:pt idx="5">
                  <c:v>3</c:v>
                </c:pt>
                <c:pt idx="6">
                  <c:v>7</c:v>
                </c:pt>
                <c:pt idx="7">
                  <c:v>14</c:v>
                </c:pt>
                <c:pt idx="8">
                  <c:v>3</c:v>
                </c:pt>
                <c:pt idx="9">
                  <c:v>7</c:v>
                </c:pt>
                <c:pt idx="10">
                  <c:v>1</c:v>
                </c:pt>
                <c:pt idx="11">
                  <c:v>1</c:v>
                </c:pt>
              </c:numCache>
            </c:numRef>
          </c:val>
          <c:extLst>
            <c:ext xmlns:c16="http://schemas.microsoft.com/office/drawing/2014/chart" uri="{C3380CC4-5D6E-409C-BE32-E72D297353CC}">
              <c16:uniqueId val="{00000000-4F0B-4FE7-AC83-997EB3D6092E}"/>
            </c:ext>
          </c:extLst>
        </c:ser>
        <c:dLbls>
          <c:dLblPos val="outEnd"/>
          <c:showLegendKey val="0"/>
          <c:showVal val="1"/>
          <c:showCatName val="0"/>
          <c:showSerName val="0"/>
          <c:showPercent val="0"/>
          <c:showBubbleSize val="0"/>
        </c:dLbls>
        <c:gapWidth val="182"/>
        <c:axId val="1541475136"/>
        <c:axId val="1541471296"/>
      </c:barChart>
      <c:catAx>
        <c:axId val="15414751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541471296"/>
        <c:crosses val="autoZero"/>
        <c:auto val="1"/>
        <c:lblAlgn val="ctr"/>
        <c:lblOffset val="100"/>
        <c:noMultiLvlLbl val="0"/>
      </c:catAx>
      <c:valAx>
        <c:axId val="1541471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54147513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sunburst" uniqueId="{3D0C4465-F6F4-4EB5-A942-50D2D4782AD8}">
          <cx:dataLabels pos="ctr">
            <cx:visibility seriesName="0" categoryName="1" value="0"/>
            <cx:separator>, </cx:separator>
          </cx:dataLabels>
          <cx:dataId val="0"/>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sunburst" uniqueId="{C07CAEBC-F1F0-4FB0-BF41-3AED92DE645F}">
          <cx:dataLabels pos="ctr">
            <cx:visibility seriesName="0" categoryName="1" value="0"/>
          </cx:dataLabels>
          <cx:dataId val="0"/>
        </cx:series>
      </cx:plotAreaRegion>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14</xdr:col>
      <xdr:colOff>352424</xdr:colOff>
      <xdr:row>1</xdr:row>
      <xdr:rowOff>76200</xdr:rowOff>
    </xdr:from>
    <xdr:to>
      <xdr:col>20</xdr:col>
      <xdr:colOff>161925</xdr:colOff>
      <xdr:row>15</xdr:row>
      <xdr:rowOff>152400</xdr:rowOff>
    </xdr:to>
    <xdr:graphicFrame macro="">
      <xdr:nvGraphicFramePr>
        <xdr:cNvPr id="2" name="Gráfico 1">
          <a:extLst>
            <a:ext uri="{FF2B5EF4-FFF2-40B4-BE49-F238E27FC236}">
              <a16:creationId xmlns:a16="http://schemas.microsoft.com/office/drawing/2014/main" id="{2247A967-EEB6-0A60-3E89-6B1924B51F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285750</xdr:colOff>
      <xdr:row>12</xdr:row>
      <xdr:rowOff>76200</xdr:rowOff>
    </xdr:from>
    <xdr:to>
      <xdr:col>19</xdr:col>
      <xdr:colOff>609600</xdr:colOff>
      <xdr:row>26</xdr:row>
      <xdr:rowOff>152400</xdr:rowOff>
    </xdr:to>
    <xdr:graphicFrame macro="">
      <xdr:nvGraphicFramePr>
        <xdr:cNvPr id="2" name="Gráfico 1">
          <a:extLst>
            <a:ext uri="{FF2B5EF4-FFF2-40B4-BE49-F238E27FC236}">
              <a16:creationId xmlns:a16="http://schemas.microsoft.com/office/drawing/2014/main" id="{5203BE4A-09BD-C743-F40E-1F176A15A7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47625</xdr:colOff>
      <xdr:row>12</xdr:row>
      <xdr:rowOff>47625</xdr:rowOff>
    </xdr:from>
    <xdr:to>
      <xdr:col>12</xdr:col>
      <xdr:colOff>133350</xdr:colOff>
      <xdr:row>26</xdr:row>
      <xdr:rowOff>123825</xdr:rowOff>
    </xdr:to>
    <xdr:graphicFrame macro="">
      <xdr:nvGraphicFramePr>
        <xdr:cNvPr id="3" name="Gráfico 2">
          <a:extLst>
            <a:ext uri="{FF2B5EF4-FFF2-40B4-BE49-F238E27FC236}">
              <a16:creationId xmlns:a16="http://schemas.microsoft.com/office/drawing/2014/main" id="{70E11F84-578F-5E80-C06D-3D12987EB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828675</xdr:colOff>
      <xdr:row>8</xdr:row>
      <xdr:rowOff>19050</xdr:rowOff>
    </xdr:from>
    <xdr:to>
      <xdr:col>27</xdr:col>
      <xdr:colOff>152400</xdr:colOff>
      <xdr:row>22</xdr:row>
      <xdr:rowOff>95250</xdr:rowOff>
    </xdr:to>
    <xdr:graphicFrame macro="">
      <xdr:nvGraphicFramePr>
        <xdr:cNvPr id="4" name="Gráfico 3">
          <a:extLst>
            <a:ext uri="{FF2B5EF4-FFF2-40B4-BE49-F238E27FC236}">
              <a16:creationId xmlns:a16="http://schemas.microsoft.com/office/drawing/2014/main" id="{3072DDEC-DDCD-2A3F-8C21-4B7EFDE2E0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171449</xdr:colOff>
      <xdr:row>18</xdr:row>
      <xdr:rowOff>114299</xdr:rowOff>
    </xdr:from>
    <xdr:to>
      <xdr:col>30</xdr:col>
      <xdr:colOff>533400</xdr:colOff>
      <xdr:row>51</xdr:row>
      <xdr:rowOff>114300</xdr:rowOff>
    </xdr:to>
    <mc:AlternateContent xmlns:mc="http://schemas.openxmlformats.org/markup-compatibility/2006">
      <mc:Choice xmlns:cx1="http://schemas.microsoft.com/office/drawing/2015/9/8/chartex" Requires="cx1">
        <xdr:graphicFrame macro="">
          <xdr:nvGraphicFramePr>
            <xdr:cNvPr id="2" name="Gráfico 1">
              <a:extLst>
                <a:ext uri="{FF2B5EF4-FFF2-40B4-BE49-F238E27FC236}">
                  <a16:creationId xmlns:a16="http://schemas.microsoft.com/office/drawing/2014/main" id="{0F9B9581-1355-3D29-FB2E-F9BBAB5B22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534524" y="3543299"/>
              <a:ext cx="10725151" cy="6286501"/>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2028825</xdr:colOff>
      <xdr:row>14</xdr:row>
      <xdr:rowOff>95250</xdr:rowOff>
    </xdr:from>
    <xdr:to>
      <xdr:col>18</xdr:col>
      <xdr:colOff>352425</xdr:colOff>
      <xdr:row>28</xdr:row>
      <xdr:rowOff>171450</xdr:rowOff>
    </xdr:to>
    <xdr:graphicFrame macro="">
      <xdr:nvGraphicFramePr>
        <xdr:cNvPr id="2" name="Gráfico 1">
          <a:extLst>
            <a:ext uri="{FF2B5EF4-FFF2-40B4-BE49-F238E27FC236}">
              <a16:creationId xmlns:a16="http://schemas.microsoft.com/office/drawing/2014/main" id="{641BC64C-6FCB-F267-5D9C-B6FEBA4029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285750</xdr:colOff>
      <xdr:row>14</xdr:row>
      <xdr:rowOff>114300</xdr:rowOff>
    </xdr:from>
    <xdr:to>
      <xdr:col>26</xdr:col>
      <xdr:colOff>590550</xdr:colOff>
      <xdr:row>29</xdr:row>
      <xdr:rowOff>0</xdr:rowOff>
    </xdr:to>
    <xdr:graphicFrame macro="">
      <xdr:nvGraphicFramePr>
        <xdr:cNvPr id="3" name="Gráfico 2">
          <a:extLst>
            <a:ext uri="{FF2B5EF4-FFF2-40B4-BE49-F238E27FC236}">
              <a16:creationId xmlns:a16="http://schemas.microsoft.com/office/drawing/2014/main" id="{136DE018-0280-B7F1-DDB0-055B65AFD9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609598</xdr:colOff>
      <xdr:row>11</xdr:row>
      <xdr:rowOff>47624</xdr:rowOff>
    </xdr:from>
    <xdr:to>
      <xdr:col>24</xdr:col>
      <xdr:colOff>190499</xdr:colOff>
      <xdr:row>34</xdr:row>
      <xdr:rowOff>95249</xdr:rowOff>
    </xdr:to>
    <mc:AlternateContent xmlns:mc="http://schemas.openxmlformats.org/markup-compatibility/2006">
      <mc:Choice xmlns:cx1="http://schemas.microsoft.com/office/drawing/2015/9/8/chartex" Requires="cx1">
        <xdr:graphicFrame macro="">
          <xdr:nvGraphicFramePr>
            <xdr:cNvPr id="2" name="Gráfico 1">
              <a:extLst>
                <a:ext uri="{FF2B5EF4-FFF2-40B4-BE49-F238E27FC236}">
                  <a16:creationId xmlns:a16="http://schemas.microsoft.com/office/drawing/2014/main" id="{B7FDA4AD-5FDD-AF7E-E3A7-5733B056130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544173" y="2143124"/>
              <a:ext cx="6896101" cy="4429125"/>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219075</xdr:colOff>
      <xdr:row>0</xdr:row>
      <xdr:rowOff>19050</xdr:rowOff>
    </xdr:from>
    <xdr:to>
      <xdr:col>9</xdr:col>
      <xdr:colOff>523875</xdr:colOff>
      <xdr:row>14</xdr:row>
      <xdr:rowOff>95250</xdr:rowOff>
    </xdr:to>
    <xdr:graphicFrame macro="">
      <xdr:nvGraphicFramePr>
        <xdr:cNvPr id="2" name="Gráfico 1">
          <a:extLst>
            <a:ext uri="{FF2B5EF4-FFF2-40B4-BE49-F238E27FC236}">
              <a16:creationId xmlns:a16="http://schemas.microsoft.com/office/drawing/2014/main" id="{4E5900C9-D021-4A43-A63E-3103DBA680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361950</xdr:colOff>
      <xdr:row>1</xdr:row>
      <xdr:rowOff>0</xdr:rowOff>
    </xdr:from>
    <xdr:to>
      <xdr:col>22</xdr:col>
      <xdr:colOff>57150</xdr:colOff>
      <xdr:row>15</xdr:row>
      <xdr:rowOff>76200</xdr:rowOff>
    </xdr:to>
    <xdr:graphicFrame macro="">
      <xdr:nvGraphicFramePr>
        <xdr:cNvPr id="3" name="Gráfico 2">
          <a:extLst>
            <a:ext uri="{FF2B5EF4-FFF2-40B4-BE49-F238E27FC236}">
              <a16:creationId xmlns:a16="http://schemas.microsoft.com/office/drawing/2014/main" id="{F33041D8-5C72-4CF5-AC1D-D061D7BE0D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19050</xdr:colOff>
      <xdr:row>1</xdr:row>
      <xdr:rowOff>0</xdr:rowOff>
    </xdr:from>
    <xdr:to>
      <xdr:col>36</xdr:col>
      <xdr:colOff>323850</xdr:colOff>
      <xdr:row>15</xdr:row>
      <xdr:rowOff>76200</xdr:rowOff>
    </xdr:to>
    <xdr:graphicFrame macro="">
      <xdr:nvGraphicFramePr>
        <xdr:cNvPr id="6" name="Gráfico 5">
          <a:extLst>
            <a:ext uri="{FF2B5EF4-FFF2-40B4-BE49-F238E27FC236}">
              <a16:creationId xmlns:a16="http://schemas.microsoft.com/office/drawing/2014/main" id="{468DB1CD-E395-4204-A0F0-69C7E08446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0</xdr:colOff>
      <xdr:row>19</xdr:row>
      <xdr:rowOff>0</xdr:rowOff>
    </xdr:from>
    <xdr:to>
      <xdr:col>33</xdr:col>
      <xdr:colOff>600074</xdr:colOff>
      <xdr:row>33</xdr:row>
      <xdr:rowOff>76200</xdr:rowOff>
    </xdr:to>
    <xdr:graphicFrame macro="">
      <xdr:nvGraphicFramePr>
        <xdr:cNvPr id="7" name="Gráfico 6">
          <a:extLst>
            <a:ext uri="{FF2B5EF4-FFF2-40B4-BE49-F238E27FC236}">
              <a16:creationId xmlns:a16="http://schemas.microsoft.com/office/drawing/2014/main" id="{FCFBD16C-76D6-4AF9-B384-FD5345102D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495300</xdr:colOff>
      <xdr:row>35</xdr:row>
      <xdr:rowOff>180975</xdr:rowOff>
    </xdr:from>
    <xdr:to>
      <xdr:col>37</xdr:col>
      <xdr:colOff>190500</xdr:colOff>
      <xdr:row>50</xdr:row>
      <xdr:rowOff>66675</xdr:rowOff>
    </xdr:to>
    <xdr:graphicFrame macro="">
      <xdr:nvGraphicFramePr>
        <xdr:cNvPr id="4" name="Gráfico 3">
          <a:extLst>
            <a:ext uri="{FF2B5EF4-FFF2-40B4-BE49-F238E27FC236}">
              <a16:creationId xmlns:a16="http://schemas.microsoft.com/office/drawing/2014/main" id="{8D3E290B-7308-6C43-E52A-55395AF2DB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9BD2-22E0-4E38-958E-8480CCD39D09}">
  <sheetPr codeName="Planilha1"/>
  <dimension ref="A1:D8"/>
  <sheetViews>
    <sheetView workbookViewId="0">
      <selection activeCell="H17" sqref="H17"/>
    </sheetView>
  </sheetViews>
  <sheetFormatPr defaultRowHeight="15"/>
  <cols>
    <col min="1" max="1" width="19.7109375" bestFit="1" customWidth="1"/>
    <col min="2" max="2" width="32.5703125" bestFit="1" customWidth="1"/>
    <col min="3" max="3" width="16.28515625" bestFit="1" customWidth="1"/>
    <col min="4" max="4" width="17.85546875" bestFit="1" customWidth="1"/>
  </cols>
  <sheetData>
    <row r="1" spans="1:4">
      <c r="A1" s="6" t="s">
        <v>608</v>
      </c>
      <c r="B1" s="6" t="s">
        <v>618</v>
      </c>
      <c r="C1" s="6" t="s">
        <v>619</v>
      </c>
      <c r="D1" s="6" t="s">
        <v>665</v>
      </c>
    </row>
    <row r="2" spans="1:4">
      <c r="A2" s="7" t="s">
        <v>609</v>
      </c>
      <c r="B2" s="11" t="s">
        <v>616</v>
      </c>
      <c r="C2" s="8"/>
      <c r="D2" s="8"/>
    </row>
    <row r="3" spans="1:4">
      <c r="A3" s="9" t="s">
        <v>610</v>
      </c>
      <c r="B3" s="12" t="s">
        <v>617</v>
      </c>
      <c r="C3" s="10"/>
      <c r="D3" s="10"/>
    </row>
    <row r="4" spans="1:4">
      <c r="A4" s="7" t="s">
        <v>611</v>
      </c>
      <c r="B4" s="11" t="s">
        <v>620</v>
      </c>
      <c r="C4" s="13" t="s">
        <v>616</v>
      </c>
      <c r="D4" s="13"/>
    </row>
    <row r="5" spans="1:4">
      <c r="A5" s="9" t="s">
        <v>612</v>
      </c>
      <c r="B5" s="12" t="s">
        <v>27</v>
      </c>
      <c r="C5" s="10"/>
      <c r="D5" s="10"/>
    </row>
    <row r="6" spans="1:4">
      <c r="A6" s="7" t="s">
        <v>613</v>
      </c>
      <c r="B6" s="11" t="s">
        <v>621</v>
      </c>
      <c r="C6" s="13" t="s">
        <v>622</v>
      </c>
      <c r="D6" s="13" t="s">
        <v>663</v>
      </c>
    </row>
    <row r="7" spans="1:4">
      <c r="A7" s="9" t="s">
        <v>614</v>
      </c>
      <c r="B7" s="12" t="s">
        <v>623</v>
      </c>
      <c r="C7" s="14" t="s">
        <v>617</v>
      </c>
      <c r="D7" s="14"/>
    </row>
    <row r="8" spans="1:4">
      <c r="A8" s="7" t="s">
        <v>615</v>
      </c>
      <c r="B8" s="11" t="s">
        <v>624</v>
      </c>
      <c r="C8" s="8"/>
      <c r="D8" s="8"/>
    </row>
  </sheetData>
  <hyperlinks>
    <hyperlink ref="B2" location="MODELDATA!A1" display="MODELDATA" xr:uid="{B8ED9A65-E595-4E57-9DF6-D73D67AA2C5C}"/>
    <hyperlink ref="B3" location="TASKDATA!A1" display="TASKDATA" xr:uid="{0FC0FE17-D08C-4806-A503-057C288CBBAA}"/>
    <hyperlink ref="B4" location="INPUTDATA!A1" display="INPUTDATA" xr:uid="{1CDA1CE2-BA6C-4FB4-B21C-F59B15FF3DB3}"/>
    <hyperlink ref="C4" location="MODELDATA!A1" display="MODELDATA" xr:uid="{526FB22C-AAC4-43EC-B669-ECD2B2701B44}"/>
    <hyperlink ref="B5" location="DATASET!A1" display="DATASET" xr:uid="{03327AFE-69AF-4A8B-83E1-3F1F4495E738}"/>
    <hyperlink ref="B6" location="ARTICLEDATA!A1" display="ARTICLEDATA" xr:uid="{BAEADBAA-1D2A-44E0-A44D-3BD1877FFAA0}"/>
    <hyperlink ref="B7" location="METRICS!A1" display="METRICS" xr:uid="{BFDA7E7A-1039-4F7B-A8BA-3898FA81F72C}"/>
    <hyperlink ref="B8" location="CONCERNS_BARRIERS_LIMITATIONS!A1" display="CONCERNS_BARRIERS_LIMITATIONS" xr:uid="{0BB78095-C993-4F7C-B2D8-C7A3143690E1}"/>
    <hyperlink ref="C7" location="TASKDATA!A1" display="TASKDATA" xr:uid="{CE585A22-E23D-4B87-8921-D8943E17FEB2}"/>
    <hyperlink ref="C6" location="AUTHORDATA!A1" display="AUTHORDATA" xr:uid="{36B13956-0200-4BE4-90F5-E668F18516D7}"/>
    <hyperlink ref="D6" location="COLLABORATION!A1" display="COLLABORATION" xr:uid="{94AD7D60-E6B9-41E2-9B29-7DA7D819AE17}"/>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1DA00-B92F-4CCB-A6E8-56CD095EE2F1}">
  <sheetPr codeName="Planilha2"/>
  <dimension ref="A1:B63"/>
  <sheetViews>
    <sheetView tabSelected="1" topLeftCell="A42" workbookViewId="0">
      <selection activeCell="B73" sqref="B73"/>
    </sheetView>
  </sheetViews>
  <sheetFormatPr defaultRowHeight="15"/>
  <cols>
    <col min="1" max="1" width="19.5703125" bestFit="1" customWidth="1"/>
    <col min="2" max="2" width="76.42578125" bestFit="1" customWidth="1"/>
  </cols>
  <sheetData>
    <row r="1" spans="1:2">
      <c r="A1" s="23" t="s">
        <v>621</v>
      </c>
      <c r="B1" s="23"/>
    </row>
    <row r="2" spans="1:2">
      <c r="A2" s="15" t="s">
        <v>0</v>
      </c>
      <c r="B2" s="15" t="s">
        <v>644</v>
      </c>
    </row>
    <row r="3" spans="1:2">
      <c r="A3" s="16" t="s">
        <v>1</v>
      </c>
      <c r="B3" s="16" t="s">
        <v>625</v>
      </c>
    </row>
    <row r="4" spans="1:2">
      <c r="A4" s="15" t="s">
        <v>351</v>
      </c>
      <c r="B4" s="15" t="s">
        <v>640</v>
      </c>
    </row>
    <row r="5" spans="1:2">
      <c r="A5" s="16" t="s">
        <v>3</v>
      </c>
      <c r="B5" s="16" t="s">
        <v>639</v>
      </c>
    </row>
    <row r="6" spans="1:2">
      <c r="A6" s="15" t="s">
        <v>4</v>
      </c>
      <c r="B6" s="15" t="s">
        <v>638</v>
      </c>
    </row>
    <row r="7" spans="1:2">
      <c r="A7" s="16" t="s">
        <v>54</v>
      </c>
      <c r="B7" s="16" t="s">
        <v>628</v>
      </c>
    </row>
    <row r="8" spans="1:2">
      <c r="A8" s="15" t="s">
        <v>63</v>
      </c>
      <c r="B8" s="15" t="s">
        <v>629</v>
      </c>
    </row>
    <row r="9" spans="1:2">
      <c r="A9" s="16" t="s">
        <v>65</v>
      </c>
      <c r="B9" s="16" t="s">
        <v>637</v>
      </c>
    </row>
    <row r="10" spans="1:2">
      <c r="A10" s="15" t="s">
        <v>2</v>
      </c>
      <c r="B10" s="15" t="s">
        <v>630</v>
      </c>
    </row>
    <row r="11" spans="1:2">
      <c r="A11" s="16" t="s">
        <v>66</v>
      </c>
      <c r="B11" s="16" t="s">
        <v>631</v>
      </c>
    </row>
    <row r="14" spans="1:2">
      <c r="A14" s="23" t="s">
        <v>622</v>
      </c>
      <c r="B14" s="23"/>
    </row>
    <row r="15" spans="1:2">
      <c r="A15" s="17" t="s">
        <v>0</v>
      </c>
      <c r="B15" s="15" t="s">
        <v>627</v>
      </c>
    </row>
    <row r="16" spans="1:2">
      <c r="A16" s="16" t="s">
        <v>9</v>
      </c>
      <c r="B16" s="16" t="s">
        <v>632</v>
      </c>
    </row>
    <row r="17" spans="1:2">
      <c r="A17" s="15" t="s">
        <v>10</v>
      </c>
      <c r="B17" s="15" t="s">
        <v>633</v>
      </c>
    </row>
    <row r="18" spans="1:2">
      <c r="A18" s="16" t="s">
        <v>11</v>
      </c>
      <c r="B18" s="16" t="s">
        <v>636</v>
      </c>
    </row>
    <row r="21" spans="1:2">
      <c r="A21" s="23" t="s">
        <v>626</v>
      </c>
      <c r="B21" s="23"/>
    </row>
    <row r="22" spans="1:2">
      <c r="A22" s="15" t="s">
        <v>0</v>
      </c>
      <c r="B22" s="15" t="s">
        <v>627</v>
      </c>
    </row>
    <row r="23" spans="1:2">
      <c r="A23" s="16" t="s">
        <v>57</v>
      </c>
      <c r="B23" s="16" t="s">
        <v>634</v>
      </c>
    </row>
    <row r="26" spans="1:2">
      <c r="A26" s="23" t="s">
        <v>616</v>
      </c>
      <c r="B26" s="23"/>
    </row>
    <row r="27" spans="1:2">
      <c r="A27" s="15" t="s">
        <v>0</v>
      </c>
      <c r="B27" s="15" t="s">
        <v>627</v>
      </c>
    </row>
    <row r="28" spans="1:2">
      <c r="A28" s="16" t="s">
        <v>8</v>
      </c>
      <c r="B28" s="16" t="s">
        <v>635</v>
      </c>
    </row>
    <row r="29" spans="1:2" ht="30">
      <c r="A29" s="15" t="s">
        <v>79</v>
      </c>
      <c r="B29" s="18" t="s">
        <v>648</v>
      </c>
    </row>
    <row r="30" spans="1:2" ht="30">
      <c r="A30" s="16" t="s">
        <v>32</v>
      </c>
      <c r="B30" s="19" t="s">
        <v>647</v>
      </c>
    </row>
    <row r="33" spans="1:2">
      <c r="A33" s="23" t="s">
        <v>620</v>
      </c>
      <c r="B33" s="23"/>
    </row>
    <row r="34" spans="1:2">
      <c r="A34" s="15" t="s">
        <v>0</v>
      </c>
      <c r="B34" s="15" t="s">
        <v>627</v>
      </c>
    </row>
    <row r="35" spans="1:2">
      <c r="A35" s="16" t="s">
        <v>24</v>
      </c>
      <c r="B35" s="16" t="s">
        <v>641</v>
      </c>
    </row>
    <row r="38" spans="1:2">
      <c r="A38" s="23" t="s">
        <v>617</v>
      </c>
      <c r="B38" s="23"/>
    </row>
    <row r="39" spans="1:2">
      <c r="A39" s="15" t="s">
        <v>0</v>
      </c>
      <c r="B39" s="15" t="s">
        <v>627</v>
      </c>
    </row>
    <row r="40" spans="1:2" ht="30">
      <c r="A40" s="16" t="s">
        <v>34</v>
      </c>
      <c r="B40" s="19" t="s">
        <v>649</v>
      </c>
    </row>
    <row r="41" spans="1:2" ht="30">
      <c r="A41" s="15" t="s">
        <v>642</v>
      </c>
      <c r="B41" s="18" t="s">
        <v>650</v>
      </c>
    </row>
    <row r="42" spans="1:2" ht="30">
      <c r="A42" s="16" t="s">
        <v>39</v>
      </c>
      <c r="B42" s="19" t="s">
        <v>653</v>
      </c>
    </row>
    <row r="45" spans="1:2">
      <c r="A45" s="22" t="s">
        <v>623</v>
      </c>
      <c r="B45" s="22"/>
    </row>
    <row r="46" spans="1:2">
      <c r="A46" s="15" t="s">
        <v>0</v>
      </c>
      <c r="B46" s="15" t="s">
        <v>627</v>
      </c>
    </row>
    <row r="47" spans="1:2">
      <c r="A47" s="16" t="s">
        <v>36</v>
      </c>
      <c r="B47" s="16" t="s">
        <v>646</v>
      </c>
    </row>
    <row r="50" spans="1:2">
      <c r="A50" s="23" t="s">
        <v>27</v>
      </c>
      <c r="B50" s="23"/>
    </row>
    <row r="51" spans="1:2">
      <c r="A51" s="15" t="s">
        <v>0</v>
      </c>
      <c r="B51" s="15" t="s">
        <v>627</v>
      </c>
    </row>
    <row r="52" spans="1:2" ht="30">
      <c r="A52" s="16" t="s">
        <v>27</v>
      </c>
      <c r="B52" s="19" t="s">
        <v>651</v>
      </c>
    </row>
    <row r="53" spans="1:2">
      <c r="A53" s="15" t="s">
        <v>26</v>
      </c>
      <c r="B53" s="15" t="s">
        <v>652</v>
      </c>
    </row>
    <row r="54" spans="1:2">
      <c r="A54" s="16" t="s">
        <v>30</v>
      </c>
      <c r="B54" s="16" t="s">
        <v>643</v>
      </c>
    </row>
    <row r="57" spans="1:2">
      <c r="A57" s="23" t="s">
        <v>624</v>
      </c>
      <c r="B57" s="23"/>
    </row>
    <row r="58" spans="1:2">
      <c r="A58" s="15" t="s">
        <v>0</v>
      </c>
      <c r="B58" s="15" t="s">
        <v>627</v>
      </c>
    </row>
    <row r="59" spans="1:2" ht="30">
      <c r="A59" s="16" t="s">
        <v>349</v>
      </c>
      <c r="B59" s="19" t="s">
        <v>645</v>
      </c>
    </row>
    <row r="61" spans="1:2">
      <c r="A61" s="23" t="s">
        <v>663</v>
      </c>
      <c r="B61" s="23"/>
    </row>
    <row r="62" spans="1:2">
      <c r="A62" s="15" t="s">
        <v>0</v>
      </c>
      <c r="B62" s="15" t="s">
        <v>627</v>
      </c>
    </row>
    <row r="63" spans="1:2">
      <c r="A63" s="16" t="s">
        <v>11</v>
      </c>
      <c r="B63" s="19" t="s">
        <v>664</v>
      </c>
    </row>
  </sheetData>
  <mergeCells count="10">
    <mergeCell ref="A61:B61"/>
    <mergeCell ref="A45:B45"/>
    <mergeCell ref="A50:B50"/>
    <mergeCell ref="A57:B57"/>
    <mergeCell ref="A1:B1"/>
    <mergeCell ref="A14:B14"/>
    <mergeCell ref="A21:B21"/>
    <mergeCell ref="A26:B26"/>
    <mergeCell ref="A33:B33"/>
    <mergeCell ref="A38:B38"/>
  </mergeCells>
  <hyperlinks>
    <hyperlink ref="A57:B57" location="CONCERNS_BARRIERS_LIMITATIONS!A1" display="CONCERNS_BARRIERS_LIMITATIONS" xr:uid="{FD863AA4-E4C6-4648-9FE1-0BD9BCDA3C93}"/>
    <hyperlink ref="A50:B50" location="DATASET!A1" display="DATASET" xr:uid="{B6819F9C-88E5-41CA-B75D-7234184E735A}"/>
    <hyperlink ref="A45:B45" location="METRICS!A1" display="METRICS" xr:uid="{22E57432-21AE-42F7-B8D3-B2A3313754A6}"/>
    <hyperlink ref="A38:B38" location="TASKDATA!A1" display="TASKDATA" xr:uid="{14B99017-FF61-4CF0-AB1D-B369ECA287B4}"/>
    <hyperlink ref="A33:B33" location="INPUTDATA!A1" display="INPUTDATA" xr:uid="{275EC277-8432-4224-B641-E60E47A36A3A}"/>
    <hyperlink ref="A26:B26" location="MODELDATA!A1" display="MODELDATA" xr:uid="{87737172-1921-4495-BE55-9E4A3B955CE1}"/>
    <hyperlink ref="A21:B21" location="KEYWORDS!A1" display="KEYWORDS" xr:uid="{1020D25F-4D28-4686-BE6A-485EA46F5570}"/>
    <hyperlink ref="A14:B14" location="AUTHORDATA!A1" display="AUTHORDATA" xr:uid="{9EDD9F1F-07AE-4D54-A144-97E3519A8B38}"/>
    <hyperlink ref="A1:B1" location="ARTICLEDATA!A1" display="ARTICLEDATA" xr:uid="{A00C8BE1-EB4C-4D1A-B368-6C9A105DEE8F}"/>
    <hyperlink ref="A61:B61" location="COLLABORATION!A1" display="COLLABORATION" xr:uid="{E720AE72-25A7-43CF-BA74-7550A1E2C340}"/>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AAB1B-A2CE-4FB3-B5E0-E79A5B9B2C04}">
  <sheetPr codeName="Planilha3"/>
  <dimension ref="A1:J27"/>
  <sheetViews>
    <sheetView workbookViewId="0"/>
  </sheetViews>
  <sheetFormatPr defaultRowHeight="15"/>
  <cols>
    <col min="1" max="1" width="2.85546875" bestFit="1" customWidth="1"/>
    <col min="2" max="2" width="32.140625" bestFit="1" customWidth="1"/>
    <col min="3" max="3" width="38.85546875" bestFit="1" customWidth="1"/>
    <col min="4" max="4" width="5.28515625" bestFit="1" customWidth="1"/>
    <col min="5" max="5" width="52" bestFit="1" customWidth="1"/>
    <col min="6" max="6" width="18.140625" bestFit="1" customWidth="1"/>
    <col min="7" max="7" width="21.5703125" bestFit="1" customWidth="1"/>
    <col min="8" max="8" width="19.5703125" bestFit="1" customWidth="1"/>
    <col min="9" max="9" width="194" bestFit="1" customWidth="1"/>
    <col min="10" max="10" width="255.7109375" bestFit="1" customWidth="1"/>
  </cols>
  <sheetData>
    <row r="1" spans="1:10">
      <c r="A1" t="s">
        <v>0</v>
      </c>
      <c r="B1" t="s">
        <v>1</v>
      </c>
      <c r="C1" t="s">
        <v>351</v>
      </c>
      <c r="D1" t="s">
        <v>3</v>
      </c>
      <c r="E1" t="s">
        <v>4</v>
      </c>
      <c r="F1" t="s">
        <v>54</v>
      </c>
      <c r="G1" t="s">
        <v>63</v>
      </c>
      <c r="H1" t="s">
        <v>65</v>
      </c>
      <c r="I1" t="s">
        <v>2</v>
      </c>
      <c r="J1" t="s">
        <v>66</v>
      </c>
    </row>
    <row r="2" spans="1:10">
      <c r="A2">
        <v>1</v>
      </c>
      <c r="B2" t="s">
        <v>5</v>
      </c>
      <c r="C2" t="s">
        <v>35</v>
      </c>
      <c r="D2">
        <v>2024</v>
      </c>
      <c r="E2" t="s">
        <v>7</v>
      </c>
      <c r="F2" t="s">
        <v>56</v>
      </c>
      <c r="G2" s="1" t="s">
        <v>64</v>
      </c>
      <c r="H2" t="s">
        <v>68</v>
      </c>
      <c r="I2" t="s">
        <v>6</v>
      </c>
      <c r="J2" s="1" t="s">
        <v>96</v>
      </c>
    </row>
    <row r="3" spans="1:10">
      <c r="A3">
        <v>2</v>
      </c>
      <c r="B3" t="s">
        <v>46</v>
      </c>
      <c r="C3" t="s">
        <v>342</v>
      </c>
      <c r="D3">
        <v>2024</v>
      </c>
      <c r="E3" t="s">
        <v>48</v>
      </c>
      <c r="F3" t="s">
        <v>55</v>
      </c>
      <c r="G3" t="s">
        <v>67</v>
      </c>
      <c r="H3" t="s">
        <v>68</v>
      </c>
      <c r="I3" t="s">
        <v>47</v>
      </c>
      <c r="J3" t="s">
        <v>69</v>
      </c>
    </row>
    <row r="4" spans="1:10">
      <c r="A4">
        <v>3</v>
      </c>
      <c r="B4" t="s">
        <v>93</v>
      </c>
      <c r="C4" t="s">
        <v>342</v>
      </c>
      <c r="D4">
        <v>2024</v>
      </c>
      <c r="E4" t="s">
        <v>92</v>
      </c>
      <c r="F4" t="s">
        <v>55</v>
      </c>
      <c r="G4" t="s">
        <v>94</v>
      </c>
      <c r="H4" t="s">
        <v>68</v>
      </c>
      <c r="I4" t="s">
        <v>84</v>
      </c>
      <c r="J4" t="s">
        <v>95</v>
      </c>
    </row>
    <row r="5" spans="1:10">
      <c r="A5">
        <v>4</v>
      </c>
      <c r="B5" t="s">
        <v>134</v>
      </c>
      <c r="C5" t="s">
        <v>35</v>
      </c>
      <c r="D5">
        <v>2024</v>
      </c>
      <c r="E5" t="s">
        <v>135</v>
      </c>
      <c r="F5" t="s">
        <v>136</v>
      </c>
      <c r="G5" t="s">
        <v>137</v>
      </c>
      <c r="H5" t="s">
        <v>136</v>
      </c>
      <c r="I5" t="s">
        <v>133</v>
      </c>
      <c r="J5" t="s">
        <v>132</v>
      </c>
    </row>
    <row r="6" spans="1:10">
      <c r="A6">
        <v>5</v>
      </c>
      <c r="B6" t="s">
        <v>153</v>
      </c>
      <c r="C6" t="s">
        <v>35</v>
      </c>
      <c r="D6">
        <v>2024</v>
      </c>
      <c r="E6" t="s">
        <v>154</v>
      </c>
      <c r="F6" t="s">
        <v>156</v>
      </c>
      <c r="G6" t="s">
        <v>157</v>
      </c>
      <c r="H6" t="s">
        <v>156</v>
      </c>
      <c r="I6" t="s">
        <v>155</v>
      </c>
      <c r="J6" t="s">
        <v>158</v>
      </c>
    </row>
    <row r="7" spans="1:10">
      <c r="A7">
        <v>6</v>
      </c>
      <c r="B7" t="s">
        <v>177</v>
      </c>
      <c r="C7" t="s">
        <v>272</v>
      </c>
      <c r="D7">
        <v>2024</v>
      </c>
      <c r="E7" t="s">
        <v>178</v>
      </c>
      <c r="F7" t="s">
        <v>56</v>
      </c>
      <c r="G7" t="s">
        <v>179</v>
      </c>
      <c r="H7" t="s">
        <v>56</v>
      </c>
      <c r="I7" t="s">
        <v>180</v>
      </c>
      <c r="J7" t="s">
        <v>181</v>
      </c>
    </row>
    <row r="8" spans="1:10">
      <c r="A8">
        <v>7</v>
      </c>
      <c r="B8" t="s">
        <v>200</v>
      </c>
      <c r="C8" t="s">
        <v>71</v>
      </c>
      <c r="D8">
        <v>2023</v>
      </c>
      <c r="E8" t="s">
        <v>199</v>
      </c>
      <c r="F8" t="s">
        <v>169</v>
      </c>
      <c r="G8" t="s">
        <v>353</v>
      </c>
      <c r="H8" t="s">
        <v>169</v>
      </c>
      <c r="I8" t="s">
        <v>198</v>
      </c>
      <c r="J8" t="s">
        <v>362</v>
      </c>
    </row>
    <row r="9" spans="1:10">
      <c r="A9">
        <v>8</v>
      </c>
      <c r="B9" t="s">
        <v>210</v>
      </c>
      <c r="C9" t="s">
        <v>342</v>
      </c>
      <c r="D9">
        <v>2023</v>
      </c>
      <c r="E9" t="s">
        <v>285</v>
      </c>
      <c r="F9" t="s">
        <v>56</v>
      </c>
      <c r="G9" t="s">
        <v>179</v>
      </c>
      <c r="H9" t="s">
        <v>56</v>
      </c>
      <c r="I9" t="s">
        <v>211</v>
      </c>
      <c r="J9" t="s">
        <v>361</v>
      </c>
    </row>
    <row r="10" spans="1:10">
      <c r="A10">
        <v>9</v>
      </c>
      <c r="B10" t="s">
        <v>212</v>
      </c>
      <c r="C10" t="s">
        <v>327</v>
      </c>
      <c r="D10">
        <v>2024</v>
      </c>
      <c r="E10" t="s">
        <v>285</v>
      </c>
      <c r="F10" t="s">
        <v>56</v>
      </c>
      <c r="G10" t="s">
        <v>179</v>
      </c>
      <c r="H10" t="s">
        <v>56</v>
      </c>
      <c r="I10" t="s">
        <v>213</v>
      </c>
      <c r="J10" t="s">
        <v>369</v>
      </c>
    </row>
    <row r="11" spans="1:10">
      <c r="A11">
        <v>10</v>
      </c>
      <c r="B11" t="s">
        <v>217</v>
      </c>
      <c r="C11" t="s">
        <v>342</v>
      </c>
      <c r="D11">
        <v>2024</v>
      </c>
      <c r="E11" t="s">
        <v>218</v>
      </c>
      <c r="F11" t="s">
        <v>136</v>
      </c>
      <c r="G11" t="s">
        <v>137</v>
      </c>
      <c r="H11" t="s">
        <v>136</v>
      </c>
      <c r="I11" t="s">
        <v>219</v>
      </c>
      <c r="J11" t="s">
        <v>377</v>
      </c>
    </row>
    <row r="12" spans="1:10">
      <c r="A12">
        <v>11</v>
      </c>
      <c r="B12" t="s">
        <v>225</v>
      </c>
      <c r="C12" t="s">
        <v>35</v>
      </c>
      <c r="D12">
        <v>2024</v>
      </c>
      <c r="E12" t="s">
        <v>285</v>
      </c>
      <c r="F12" t="s">
        <v>56</v>
      </c>
      <c r="G12" t="s">
        <v>179</v>
      </c>
      <c r="H12" t="s">
        <v>56</v>
      </c>
      <c r="I12" t="s">
        <v>224</v>
      </c>
      <c r="J12" t="s">
        <v>378</v>
      </c>
    </row>
    <row r="13" spans="1:10">
      <c r="A13">
        <v>12</v>
      </c>
      <c r="B13" t="s">
        <v>231</v>
      </c>
      <c r="C13" t="s">
        <v>71</v>
      </c>
      <c r="D13">
        <v>2024</v>
      </c>
      <c r="E13" t="s">
        <v>232</v>
      </c>
      <c r="F13" t="s">
        <v>55</v>
      </c>
      <c r="G13" t="s">
        <v>392</v>
      </c>
      <c r="H13" t="s">
        <v>55</v>
      </c>
      <c r="I13" t="s">
        <v>233</v>
      </c>
      <c r="J13" t="s">
        <v>401</v>
      </c>
    </row>
    <row r="14" spans="1:10">
      <c r="A14">
        <v>13</v>
      </c>
      <c r="B14" t="s">
        <v>235</v>
      </c>
      <c r="C14" t="s">
        <v>237</v>
      </c>
      <c r="D14">
        <v>2023</v>
      </c>
      <c r="E14" t="s">
        <v>236</v>
      </c>
      <c r="F14" t="s">
        <v>55</v>
      </c>
      <c r="G14" t="s">
        <v>404</v>
      </c>
      <c r="H14" t="s">
        <v>55</v>
      </c>
      <c r="I14" t="s">
        <v>402</v>
      </c>
      <c r="J14" t="s">
        <v>403</v>
      </c>
    </row>
    <row r="15" spans="1:10">
      <c r="A15">
        <v>14</v>
      </c>
      <c r="B15" t="s">
        <v>247</v>
      </c>
      <c r="C15" t="s">
        <v>342</v>
      </c>
      <c r="D15">
        <v>2024</v>
      </c>
      <c r="E15" t="s">
        <v>355</v>
      </c>
      <c r="F15" t="s">
        <v>55</v>
      </c>
      <c r="G15" t="s">
        <v>415</v>
      </c>
      <c r="H15" t="s">
        <v>55</v>
      </c>
      <c r="I15" t="s">
        <v>248</v>
      </c>
      <c r="J15" t="s">
        <v>426</v>
      </c>
    </row>
    <row r="16" spans="1:10">
      <c r="A16">
        <v>15</v>
      </c>
      <c r="B16" t="s">
        <v>251</v>
      </c>
      <c r="C16" t="s">
        <v>71</v>
      </c>
      <c r="D16">
        <v>2024</v>
      </c>
      <c r="E16" t="s">
        <v>252</v>
      </c>
      <c r="F16" t="s">
        <v>347</v>
      </c>
      <c r="G16" t="s">
        <v>348</v>
      </c>
      <c r="H16" t="s">
        <v>347</v>
      </c>
      <c r="I16" t="s">
        <v>253</v>
      </c>
      <c r="J16" t="s">
        <v>440</v>
      </c>
    </row>
    <row r="17" spans="1:10">
      <c r="A17">
        <v>16</v>
      </c>
      <c r="B17" t="s">
        <v>256</v>
      </c>
      <c r="C17" t="s">
        <v>35</v>
      </c>
      <c r="D17">
        <v>2021</v>
      </c>
      <c r="E17" t="s">
        <v>135</v>
      </c>
      <c r="F17" t="s">
        <v>136</v>
      </c>
      <c r="G17" t="s">
        <v>137</v>
      </c>
      <c r="H17" t="s">
        <v>136</v>
      </c>
      <c r="I17" t="s">
        <v>257</v>
      </c>
      <c r="J17" t="s">
        <v>441</v>
      </c>
    </row>
    <row r="18" spans="1:10">
      <c r="A18">
        <v>17</v>
      </c>
      <c r="B18" t="s">
        <v>260</v>
      </c>
      <c r="C18" t="s">
        <v>271</v>
      </c>
      <c r="D18">
        <v>2023</v>
      </c>
      <c r="E18" t="s">
        <v>261</v>
      </c>
      <c r="F18" t="s">
        <v>136</v>
      </c>
      <c r="G18" t="s">
        <v>137</v>
      </c>
      <c r="H18" t="s">
        <v>136</v>
      </c>
      <c r="I18" t="s">
        <v>262</v>
      </c>
      <c r="J18" t="s">
        <v>454</v>
      </c>
    </row>
    <row r="19" spans="1:10">
      <c r="A19">
        <v>18</v>
      </c>
      <c r="B19" t="s">
        <v>273</v>
      </c>
      <c r="C19" t="s">
        <v>71</v>
      </c>
      <c r="D19">
        <v>2023</v>
      </c>
      <c r="E19" t="s">
        <v>274</v>
      </c>
      <c r="F19" t="s">
        <v>136</v>
      </c>
      <c r="G19" t="s">
        <v>64</v>
      </c>
      <c r="H19" t="s">
        <v>68</v>
      </c>
      <c r="I19" t="s">
        <v>275</v>
      </c>
      <c r="J19" s="1" t="s">
        <v>479</v>
      </c>
    </row>
    <row r="20" spans="1:10">
      <c r="A20">
        <v>19</v>
      </c>
      <c r="B20" t="s">
        <v>280</v>
      </c>
      <c r="C20" t="s">
        <v>342</v>
      </c>
      <c r="D20">
        <v>2024</v>
      </c>
      <c r="E20" t="s">
        <v>354</v>
      </c>
      <c r="F20" t="s">
        <v>55</v>
      </c>
      <c r="G20" t="s">
        <v>64</v>
      </c>
      <c r="H20" t="s">
        <v>68</v>
      </c>
      <c r="I20" t="s">
        <v>281</v>
      </c>
      <c r="J20" t="s">
        <v>491</v>
      </c>
    </row>
    <row r="21" spans="1:10">
      <c r="A21">
        <v>20</v>
      </c>
      <c r="B21" t="s">
        <v>284</v>
      </c>
      <c r="C21" t="s">
        <v>71</v>
      </c>
      <c r="D21">
        <v>2023</v>
      </c>
      <c r="E21" t="s">
        <v>285</v>
      </c>
      <c r="F21" t="s">
        <v>56</v>
      </c>
      <c r="G21" t="s">
        <v>179</v>
      </c>
      <c r="H21" t="s">
        <v>56</v>
      </c>
      <c r="I21" t="s">
        <v>286</v>
      </c>
      <c r="J21" t="s">
        <v>492</v>
      </c>
    </row>
    <row r="22" spans="1:10">
      <c r="A22">
        <v>21</v>
      </c>
      <c r="B22" t="s">
        <v>288</v>
      </c>
      <c r="C22" t="s">
        <v>291</v>
      </c>
      <c r="D22">
        <v>2024</v>
      </c>
      <c r="E22" t="s">
        <v>289</v>
      </c>
      <c r="F22" t="s">
        <v>169</v>
      </c>
      <c r="G22" t="s">
        <v>94</v>
      </c>
      <c r="H22" t="s">
        <v>68</v>
      </c>
      <c r="I22" t="s">
        <v>290</v>
      </c>
      <c r="J22" t="s">
        <v>529</v>
      </c>
    </row>
    <row r="23" spans="1:10">
      <c r="A23">
        <v>22</v>
      </c>
      <c r="B23" t="s">
        <v>320</v>
      </c>
      <c r="C23" t="s">
        <v>327</v>
      </c>
      <c r="D23">
        <v>2024</v>
      </c>
      <c r="E23" t="s">
        <v>321</v>
      </c>
      <c r="F23" t="s">
        <v>56</v>
      </c>
      <c r="G23" t="s">
        <v>531</v>
      </c>
      <c r="H23" t="s">
        <v>56</v>
      </c>
      <c r="I23" t="s">
        <v>322</v>
      </c>
      <c r="J23" t="s">
        <v>530</v>
      </c>
    </row>
    <row r="24" spans="1:10">
      <c r="A24">
        <v>23</v>
      </c>
      <c r="B24" t="s">
        <v>328</v>
      </c>
      <c r="C24" t="s">
        <v>271</v>
      </c>
      <c r="D24">
        <v>2024</v>
      </c>
      <c r="E24" t="s">
        <v>92</v>
      </c>
      <c r="F24" t="s">
        <v>55</v>
      </c>
      <c r="G24" t="s">
        <v>94</v>
      </c>
      <c r="H24" t="s">
        <v>68</v>
      </c>
      <c r="I24" t="s">
        <v>329</v>
      </c>
      <c r="J24" t="s">
        <v>547</v>
      </c>
    </row>
    <row r="25" spans="1:10">
      <c r="A25">
        <v>24</v>
      </c>
      <c r="B25" t="s">
        <v>333</v>
      </c>
      <c r="C25" t="s">
        <v>35</v>
      </c>
      <c r="D25">
        <v>2024</v>
      </c>
      <c r="E25" t="s">
        <v>274</v>
      </c>
      <c r="F25" t="s">
        <v>56</v>
      </c>
      <c r="G25" t="s">
        <v>64</v>
      </c>
      <c r="H25" t="s">
        <v>68</v>
      </c>
      <c r="I25" t="s">
        <v>334</v>
      </c>
      <c r="J25" t="s">
        <v>550</v>
      </c>
    </row>
    <row r="26" spans="1:10">
      <c r="A26">
        <v>25</v>
      </c>
      <c r="B26" t="s">
        <v>340</v>
      </c>
      <c r="C26" t="s">
        <v>342</v>
      </c>
      <c r="D26">
        <v>2024</v>
      </c>
      <c r="E26" t="s">
        <v>7</v>
      </c>
      <c r="F26" t="s">
        <v>56</v>
      </c>
      <c r="G26" t="s">
        <v>64</v>
      </c>
      <c r="H26" t="s">
        <v>68</v>
      </c>
      <c r="I26" t="s">
        <v>341</v>
      </c>
      <c r="J26" s="1" t="s">
        <v>593</v>
      </c>
    </row>
    <row r="27" spans="1:10">
      <c r="F27" s="3"/>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14F7-01DF-48AA-83EF-E9345B5E8491}">
  <sheetPr codeName="Planilha4"/>
  <dimension ref="A1:L176"/>
  <sheetViews>
    <sheetView topLeftCell="A136" workbookViewId="0">
      <selection activeCell="K1" sqref="K1:L61"/>
    </sheetView>
  </sheetViews>
  <sheetFormatPr defaultRowHeight="15"/>
  <cols>
    <col min="1" max="1" width="3" style="4" bestFit="1" customWidth="1"/>
    <col min="2" max="2" width="26" bestFit="1" customWidth="1"/>
    <col min="3" max="3" width="54.85546875" bestFit="1" customWidth="1"/>
    <col min="4" max="4" width="25.5703125" bestFit="1" customWidth="1"/>
    <col min="11" max="11" width="54.85546875" bestFit="1" customWidth="1"/>
    <col min="12" max="12" width="3" bestFit="1" customWidth="1"/>
  </cols>
  <sheetData>
    <row r="1" spans="1:12">
      <c r="A1" s="4" t="s">
        <v>0</v>
      </c>
      <c r="B1" t="s">
        <v>9</v>
      </c>
      <c r="C1" t="s">
        <v>10</v>
      </c>
      <c r="D1" t="s">
        <v>11</v>
      </c>
      <c r="K1" t="s">
        <v>660</v>
      </c>
      <c r="L1" t="s">
        <v>393</v>
      </c>
    </row>
    <row r="2" spans="1:12">
      <c r="A2" s="4">
        <v>1</v>
      </c>
      <c r="B2" t="s">
        <v>12</v>
      </c>
      <c r="C2" t="s">
        <v>13</v>
      </c>
      <c r="D2" t="s">
        <v>521</v>
      </c>
      <c r="K2" t="str" cm="1">
        <f t="array" ref="K2:K61">_xlfn.UNIQUE(C2:C176)</f>
        <v>Aalborg University</v>
      </c>
      <c r="L2">
        <f>COUNTIF(C2:C176, K2)</f>
        <v>2</v>
      </c>
    </row>
    <row r="3" spans="1:12">
      <c r="A3" s="4">
        <v>1</v>
      </c>
      <c r="B3" t="s">
        <v>14</v>
      </c>
      <c r="C3" t="s">
        <v>22</v>
      </c>
      <c r="D3" t="s">
        <v>521</v>
      </c>
      <c r="K3" t="str">
        <v>Copenhagen University Hospital</v>
      </c>
      <c r="L3">
        <f t="shared" ref="L3:L61" si="0">COUNTIF(C3:C177, K3)</f>
        <v>11</v>
      </c>
    </row>
    <row r="4" spans="1:12">
      <c r="A4" s="4">
        <v>1</v>
      </c>
      <c r="B4" t="s">
        <v>15</v>
      </c>
      <c r="C4" t="s">
        <v>22</v>
      </c>
      <c r="D4" t="s">
        <v>521</v>
      </c>
      <c r="K4" t="str">
        <v>West Virginia University</v>
      </c>
      <c r="L4">
        <f t="shared" si="0"/>
        <v>4</v>
      </c>
    </row>
    <row r="5" spans="1:12">
      <c r="A5" s="4">
        <v>1</v>
      </c>
      <c r="B5" t="s">
        <v>16</v>
      </c>
      <c r="C5" t="s">
        <v>22</v>
      </c>
      <c r="D5" t="s">
        <v>521</v>
      </c>
      <c r="K5" t="str">
        <v>Bethesda</v>
      </c>
      <c r="L5">
        <f t="shared" si="0"/>
        <v>1</v>
      </c>
    </row>
    <row r="6" spans="1:12">
      <c r="A6" s="4">
        <v>1</v>
      </c>
      <c r="B6" t="s">
        <v>17</v>
      </c>
      <c r="C6" t="s">
        <v>22</v>
      </c>
      <c r="D6" t="s">
        <v>521</v>
      </c>
      <c r="K6" t="str">
        <v>Maccabi Healthcare Services</v>
      </c>
      <c r="L6">
        <f t="shared" si="0"/>
        <v>3</v>
      </c>
    </row>
    <row r="7" spans="1:12">
      <c r="A7" s="4">
        <v>1</v>
      </c>
      <c r="B7" t="s">
        <v>18</v>
      </c>
      <c r="C7" t="s">
        <v>13</v>
      </c>
      <c r="D7" t="s">
        <v>521</v>
      </c>
      <c r="K7" t="str">
        <v>Tel-Aviv University</v>
      </c>
      <c r="L7">
        <f t="shared" si="0"/>
        <v>4</v>
      </c>
    </row>
    <row r="8" spans="1:12">
      <c r="A8" s="4">
        <v>1</v>
      </c>
      <c r="B8" t="s">
        <v>19</v>
      </c>
      <c r="C8" t="s">
        <v>22</v>
      </c>
      <c r="D8" t="s">
        <v>521</v>
      </c>
      <c r="K8" t="str">
        <v>Ben-Gurion University of the Negev</v>
      </c>
      <c r="L8">
        <f t="shared" si="0"/>
        <v>1</v>
      </c>
    </row>
    <row r="9" spans="1:12">
      <c r="A9" s="4">
        <v>1</v>
      </c>
      <c r="B9" t="s">
        <v>20</v>
      </c>
      <c r="C9" t="s">
        <v>22</v>
      </c>
      <c r="D9" t="s">
        <v>521</v>
      </c>
      <c r="K9" t="str">
        <v>University of Chicago</v>
      </c>
      <c r="L9">
        <f t="shared" si="0"/>
        <v>5</v>
      </c>
    </row>
    <row r="10" spans="1:12">
      <c r="A10" s="4">
        <v>1</v>
      </c>
      <c r="B10" t="s">
        <v>21</v>
      </c>
      <c r="C10" t="s">
        <v>22</v>
      </c>
      <c r="D10" t="s">
        <v>521</v>
      </c>
      <c r="K10" t="str">
        <v>Sichuan University</v>
      </c>
      <c r="L10">
        <f t="shared" si="0"/>
        <v>17</v>
      </c>
    </row>
    <row r="11" spans="1:12">
      <c r="A11" s="4">
        <v>2</v>
      </c>
      <c r="B11" t="s">
        <v>49</v>
      </c>
      <c r="C11" t="s">
        <v>72</v>
      </c>
      <c r="D11" t="s">
        <v>55</v>
      </c>
      <c r="K11" t="str">
        <v>Nanbu County People's Hospital</v>
      </c>
      <c r="L11">
        <f t="shared" si="0"/>
        <v>1</v>
      </c>
    </row>
    <row r="12" spans="1:12">
      <c r="A12" s="4">
        <v>2</v>
      </c>
      <c r="B12" t="s">
        <v>50</v>
      </c>
      <c r="C12" t="s">
        <v>73</v>
      </c>
      <c r="D12" t="s">
        <v>55</v>
      </c>
      <c r="K12" t="str">
        <v>University of New South Wales</v>
      </c>
      <c r="L12">
        <f t="shared" si="0"/>
        <v>1</v>
      </c>
    </row>
    <row r="13" spans="1:12">
      <c r="A13" s="4">
        <v>2</v>
      </c>
      <c r="B13" t="s">
        <v>51</v>
      </c>
      <c r="C13" t="s">
        <v>72</v>
      </c>
      <c r="D13" t="s">
        <v>55</v>
      </c>
      <c r="K13" t="str">
        <v>Taipei Medical University</v>
      </c>
      <c r="L13">
        <f t="shared" si="0"/>
        <v>3</v>
      </c>
    </row>
    <row r="14" spans="1:12">
      <c r="A14" s="4">
        <v>2</v>
      </c>
      <c r="B14" t="s">
        <v>52</v>
      </c>
      <c r="C14" t="s">
        <v>72</v>
      </c>
      <c r="D14" t="s">
        <v>55</v>
      </c>
      <c r="K14" t="str">
        <v xml:space="preserve">Massachusetts Institute of Technology </v>
      </c>
      <c r="L14">
        <f t="shared" si="0"/>
        <v>1</v>
      </c>
    </row>
    <row r="15" spans="1:12">
      <c r="A15" s="4">
        <v>2</v>
      </c>
      <c r="B15" t="s">
        <v>53</v>
      </c>
      <c r="C15" t="s">
        <v>72</v>
      </c>
      <c r="D15" t="s">
        <v>55</v>
      </c>
      <c r="K15" t="str">
        <v>Hackensack Meridian School of Medicine</v>
      </c>
      <c r="L15">
        <f t="shared" si="0"/>
        <v>6</v>
      </c>
    </row>
    <row r="16" spans="1:12">
      <c r="A16" s="4">
        <v>3</v>
      </c>
      <c r="B16" t="s">
        <v>85</v>
      </c>
      <c r="C16" t="s">
        <v>97</v>
      </c>
      <c r="D16" t="s">
        <v>522</v>
      </c>
      <c r="K16" t="str">
        <v>University Hospitals Southampton</v>
      </c>
      <c r="L16">
        <f t="shared" si="0"/>
        <v>1</v>
      </c>
    </row>
    <row r="17" spans="1:12">
      <c r="A17" s="4">
        <v>3</v>
      </c>
      <c r="B17" t="s">
        <v>86</v>
      </c>
      <c r="C17" t="s">
        <v>98</v>
      </c>
      <c r="D17" t="s">
        <v>522</v>
      </c>
      <c r="K17" t="str">
        <v>Portsmouth Hospitals University NHS Trust</v>
      </c>
      <c r="L17">
        <f t="shared" si="0"/>
        <v>3</v>
      </c>
    </row>
    <row r="18" spans="1:12">
      <c r="A18" s="4">
        <v>3</v>
      </c>
      <c r="B18" t="s">
        <v>87</v>
      </c>
      <c r="C18" t="s">
        <v>98</v>
      </c>
      <c r="D18" t="s">
        <v>522</v>
      </c>
      <c r="K18" t="str">
        <v>Medical University of Gdansk</v>
      </c>
      <c r="L18">
        <f t="shared" si="0"/>
        <v>4</v>
      </c>
    </row>
    <row r="19" spans="1:12">
      <c r="A19" s="4">
        <v>3</v>
      </c>
      <c r="B19" t="s">
        <v>88</v>
      </c>
      <c r="C19" t="s">
        <v>97</v>
      </c>
      <c r="D19" t="s">
        <v>522</v>
      </c>
      <c r="K19" t="str">
        <v>University of Michigan</v>
      </c>
      <c r="L19">
        <f t="shared" si="0"/>
        <v>12</v>
      </c>
    </row>
    <row r="20" spans="1:12">
      <c r="A20" s="4">
        <v>3</v>
      </c>
      <c r="B20" t="s">
        <v>89</v>
      </c>
      <c r="C20" t="s">
        <v>98</v>
      </c>
      <c r="D20" t="s">
        <v>522</v>
      </c>
      <c r="K20" t="str">
        <v>University of South Florida</v>
      </c>
      <c r="L20">
        <f t="shared" si="0"/>
        <v>4</v>
      </c>
    </row>
    <row r="21" spans="1:12">
      <c r="A21" s="4">
        <v>3</v>
      </c>
      <c r="B21" t="s">
        <v>90</v>
      </c>
      <c r="C21" t="s">
        <v>99</v>
      </c>
      <c r="D21" t="s">
        <v>522</v>
      </c>
      <c r="K21" t="str">
        <v>Tianjin University</v>
      </c>
      <c r="L21">
        <f t="shared" si="0"/>
        <v>4</v>
      </c>
    </row>
    <row r="22" spans="1:12">
      <c r="A22" s="4">
        <v>3</v>
      </c>
      <c r="B22" t="s">
        <v>91</v>
      </c>
      <c r="C22" t="s">
        <v>98</v>
      </c>
      <c r="D22" t="s">
        <v>522</v>
      </c>
      <c r="K22" t="str">
        <v>Tianjin Nakai Hospital</v>
      </c>
      <c r="L22">
        <f t="shared" si="0"/>
        <v>1</v>
      </c>
    </row>
    <row r="23" spans="1:12">
      <c r="A23" s="4">
        <v>4</v>
      </c>
      <c r="B23" t="s">
        <v>107</v>
      </c>
      <c r="C23" t="s">
        <v>138</v>
      </c>
      <c r="D23" t="s">
        <v>55</v>
      </c>
      <c r="K23" t="str">
        <v>University of Texas</v>
      </c>
      <c r="L23">
        <f t="shared" si="0"/>
        <v>6</v>
      </c>
    </row>
    <row r="24" spans="1:12">
      <c r="A24" s="4">
        <v>4</v>
      </c>
      <c r="B24" t="s">
        <v>108</v>
      </c>
      <c r="C24" t="s">
        <v>138</v>
      </c>
      <c r="D24" t="s">
        <v>55</v>
      </c>
      <c r="K24" t="str">
        <v>Medical University of Silesia</v>
      </c>
      <c r="L24">
        <f t="shared" si="0"/>
        <v>8</v>
      </c>
    </row>
    <row r="25" spans="1:12">
      <c r="A25" s="4">
        <v>4</v>
      </c>
      <c r="B25" t="s">
        <v>109</v>
      </c>
      <c r="C25" t="s">
        <v>138</v>
      </c>
      <c r="D25" t="s">
        <v>55</v>
      </c>
      <c r="K25" t="str">
        <v>Dr B. Hager Memorial Multi-Specialty District Hospital</v>
      </c>
      <c r="L25">
        <f t="shared" si="0"/>
        <v>2</v>
      </c>
    </row>
    <row r="26" spans="1:12">
      <c r="A26" s="4">
        <v>4</v>
      </c>
      <c r="B26" t="s">
        <v>110</v>
      </c>
      <c r="C26" t="s">
        <v>138</v>
      </c>
      <c r="D26" t="s">
        <v>55</v>
      </c>
      <c r="K26" t="str">
        <v>University of Pennsylvania</v>
      </c>
      <c r="L26">
        <f t="shared" si="0"/>
        <v>8</v>
      </c>
    </row>
    <row r="27" spans="1:12">
      <c r="A27" s="4">
        <v>4</v>
      </c>
      <c r="B27" t="s">
        <v>111</v>
      </c>
      <c r="C27" t="s">
        <v>138</v>
      </c>
      <c r="D27" t="s">
        <v>55</v>
      </c>
      <c r="K27" t="str">
        <v>University of Freiburg</v>
      </c>
      <c r="L27">
        <f t="shared" si="0"/>
        <v>1</v>
      </c>
    </row>
    <row r="28" spans="1:12">
      <c r="A28" s="4">
        <v>5</v>
      </c>
      <c r="B28" t="s">
        <v>159</v>
      </c>
      <c r="C28" t="s">
        <v>168</v>
      </c>
      <c r="D28" t="s">
        <v>518</v>
      </c>
      <c r="K28" t="str">
        <v>University Hospital of Bonn</v>
      </c>
      <c r="L28">
        <f t="shared" si="0"/>
        <v>1</v>
      </c>
    </row>
    <row r="29" spans="1:12">
      <c r="A29" s="4">
        <v>5</v>
      </c>
      <c r="B29" t="s">
        <v>160</v>
      </c>
      <c r="C29" t="s">
        <v>168</v>
      </c>
      <c r="D29" t="s">
        <v>518</v>
      </c>
      <c r="K29" t="str">
        <v>Technical University of Munich</v>
      </c>
      <c r="L29">
        <f t="shared" si="0"/>
        <v>1</v>
      </c>
    </row>
    <row r="30" spans="1:12">
      <c r="A30" s="4">
        <v>5</v>
      </c>
      <c r="B30" t="s">
        <v>161</v>
      </c>
      <c r="C30" t="s">
        <v>168</v>
      </c>
      <c r="D30" t="s">
        <v>518</v>
      </c>
      <c r="K30" t="str">
        <v>Hofstra University</v>
      </c>
      <c r="L30">
        <f t="shared" si="0"/>
        <v>3</v>
      </c>
    </row>
    <row r="31" spans="1:12">
      <c r="A31" s="4">
        <v>5</v>
      </c>
      <c r="B31" t="s">
        <v>162</v>
      </c>
      <c r="C31" t="s">
        <v>168</v>
      </c>
      <c r="D31" t="s">
        <v>518</v>
      </c>
      <c r="K31" t="str">
        <v>Sidney Kimmel Medical College</v>
      </c>
      <c r="L31">
        <f t="shared" si="0"/>
        <v>1</v>
      </c>
    </row>
    <row r="32" spans="1:12">
      <c r="A32" s="4">
        <v>5</v>
      </c>
      <c r="B32" t="s">
        <v>163</v>
      </c>
      <c r="C32" t="s">
        <v>168</v>
      </c>
      <c r="D32" t="s">
        <v>518</v>
      </c>
      <c r="K32" t="str">
        <v>Children's Hospital of Philadelphia</v>
      </c>
      <c r="L32">
        <f t="shared" si="0"/>
        <v>3</v>
      </c>
    </row>
    <row r="33" spans="1:12">
      <c r="A33" s="4">
        <v>5</v>
      </c>
      <c r="B33" t="s">
        <v>164</v>
      </c>
      <c r="C33" t="s">
        <v>170</v>
      </c>
      <c r="D33" t="s">
        <v>518</v>
      </c>
      <c r="K33" t="str">
        <v>University Hospitals Birmingham NHS Foundation Trust</v>
      </c>
      <c r="L33">
        <f t="shared" si="0"/>
        <v>1</v>
      </c>
    </row>
    <row r="34" spans="1:12">
      <c r="A34" s="4">
        <v>5</v>
      </c>
      <c r="B34" t="s">
        <v>165</v>
      </c>
      <c r="C34" t="s">
        <v>168</v>
      </c>
      <c r="D34" t="s">
        <v>518</v>
      </c>
      <c r="K34" t="str">
        <v>The Royal Orthopaedic Hospital NHS Foundation Trust</v>
      </c>
      <c r="L34">
        <f t="shared" si="0"/>
        <v>1</v>
      </c>
    </row>
    <row r="35" spans="1:12">
      <c r="A35" s="4">
        <v>5</v>
      </c>
      <c r="B35" t="s">
        <v>166</v>
      </c>
      <c r="C35" t="s">
        <v>168</v>
      </c>
      <c r="D35" t="s">
        <v>518</v>
      </c>
      <c r="K35" t="str">
        <v>Leicester Royal Infirmary</v>
      </c>
      <c r="L35">
        <f t="shared" si="0"/>
        <v>1</v>
      </c>
    </row>
    <row r="36" spans="1:12">
      <c r="A36" s="4">
        <v>5</v>
      </c>
      <c r="B36" t="s">
        <v>167</v>
      </c>
      <c r="C36" t="s">
        <v>168</v>
      </c>
      <c r="D36" t="s">
        <v>518</v>
      </c>
      <c r="K36" t="str">
        <v>Northwestern Polytechnical University</v>
      </c>
      <c r="L36">
        <f t="shared" si="0"/>
        <v>7</v>
      </c>
    </row>
    <row r="37" spans="1:12" ht="15.75">
      <c r="A37" s="4">
        <v>6</v>
      </c>
      <c r="B37" t="s">
        <v>182</v>
      </c>
      <c r="C37" s="2" t="s">
        <v>187</v>
      </c>
      <c r="D37" t="s">
        <v>523</v>
      </c>
      <c r="K37" t="str">
        <v>The University of Georgia</v>
      </c>
      <c r="L37">
        <f t="shared" si="0"/>
        <v>5</v>
      </c>
    </row>
    <row r="38" spans="1:12">
      <c r="A38" s="4">
        <v>6</v>
      </c>
      <c r="B38" t="s">
        <v>183</v>
      </c>
      <c r="C38" t="s">
        <v>188</v>
      </c>
      <c r="D38" t="s">
        <v>524</v>
      </c>
      <c r="K38" t="str">
        <v>ShanghaiTech University</v>
      </c>
      <c r="L38">
        <f t="shared" si="0"/>
        <v>2</v>
      </c>
    </row>
    <row r="39" spans="1:12">
      <c r="A39" s="4">
        <v>6</v>
      </c>
      <c r="B39" t="s">
        <v>184</v>
      </c>
      <c r="C39" t="s">
        <v>188</v>
      </c>
      <c r="D39" t="s">
        <v>524</v>
      </c>
      <c r="K39" t="str">
        <v>Central South University</v>
      </c>
      <c r="L39">
        <f t="shared" si="0"/>
        <v>1</v>
      </c>
    </row>
    <row r="40" spans="1:12">
      <c r="A40" s="4">
        <v>6</v>
      </c>
      <c r="B40" t="s">
        <v>185</v>
      </c>
      <c r="C40" t="s">
        <v>189</v>
      </c>
      <c r="D40" t="s">
        <v>55</v>
      </c>
      <c r="K40" t="str">
        <v>Augusta University</v>
      </c>
      <c r="L40">
        <f t="shared" si="0"/>
        <v>1</v>
      </c>
    </row>
    <row r="41" spans="1:12">
      <c r="A41" s="4">
        <v>6</v>
      </c>
      <c r="B41" t="s">
        <v>186</v>
      </c>
      <c r="C41" t="s">
        <v>188</v>
      </c>
      <c r="D41" t="s">
        <v>524</v>
      </c>
      <c r="K41" t="str">
        <v>University of Electronic Science and Technology of China</v>
      </c>
      <c r="L41">
        <f t="shared" si="0"/>
        <v>1</v>
      </c>
    </row>
    <row r="42" spans="1:12">
      <c r="A42" s="4">
        <v>7</v>
      </c>
      <c r="B42" t="s">
        <v>204</v>
      </c>
      <c r="C42" t="s">
        <v>356</v>
      </c>
      <c r="D42" t="s">
        <v>55</v>
      </c>
      <c r="K42" t="str">
        <v>King Abdullah University of Science and Technology (KAUST)</v>
      </c>
      <c r="L42">
        <f t="shared" si="0"/>
        <v>7</v>
      </c>
    </row>
    <row r="43" spans="1:12">
      <c r="A43" s="4">
        <v>7</v>
      </c>
      <c r="B43" t="s">
        <v>205</v>
      </c>
      <c r="C43" t="s">
        <v>356</v>
      </c>
      <c r="D43" t="s">
        <v>55</v>
      </c>
      <c r="K43" t="str">
        <v>Capital Medical University</v>
      </c>
      <c r="L43">
        <f t="shared" si="0"/>
        <v>3</v>
      </c>
    </row>
    <row r="44" spans="1:12">
      <c r="A44" s="4">
        <v>7</v>
      </c>
      <c r="B44" t="s">
        <v>206</v>
      </c>
      <c r="C44" t="s">
        <v>356</v>
      </c>
      <c r="D44" t="s">
        <v>55</v>
      </c>
      <c r="K44" t="str">
        <v>Harvard University</v>
      </c>
      <c r="L44">
        <f t="shared" si="0"/>
        <v>1</v>
      </c>
    </row>
    <row r="45" spans="1:12">
      <c r="A45" s="4">
        <v>7</v>
      </c>
      <c r="B45" t="s">
        <v>207</v>
      </c>
      <c r="C45" t="s">
        <v>356</v>
      </c>
      <c r="D45" t="s">
        <v>55</v>
      </c>
      <c r="K45" t="str">
        <v>Tel Aviv University</v>
      </c>
      <c r="L45">
        <f t="shared" si="0"/>
        <v>1</v>
      </c>
    </row>
    <row r="46" spans="1:12">
      <c r="A46" s="4">
        <v>7</v>
      </c>
      <c r="B46" t="s">
        <v>208</v>
      </c>
      <c r="C46" t="s">
        <v>356</v>
      </c>
      <c r="D46" t="s">
        <v>55</v>
      </c>
      <c r="K46" t="str">
        <v>Baylor University</v>
      </c>
      <c r="L46">
        <f t="shared" si="0"/>
        <v>2</v>
      </c>
    </row>
    <row r="47" spans="1:12">
      <c r="A47" s="4">
        <v>7</v>
      </c>
      <c r="B47" t="s">
        <v>209</v>
      </c>
      <c r="C47" t="s">
        <v>356</v>
      </c>
      <c r="D47" t="s">
        <v>55</v>
      </c>
      <c r="K47" t="str">
        <v>Texas A&amp;M College of Medicine</v>
      </c>
      <c r="L47">
        <f t="shared" si="0"/>
        <v>1</v>
      </c>
    </row>
    <row r="48" spans="1:12">
      <c r="A48" s="4">
        <v>8</v>
      </c>
      <c r="B48" t="s">
        <v>357</v>
      </c>
      <c r="C48" t="s">
        <v>363</v>
      </c>
      <c r="D48" t="s">
        <v>56</v>
      </c>
      <c r="K48" t="str">
        <v>University of Cincinnati</v>
      </c>
      <c r="L48">
        <f t="shared" si="0"/>
        <v>2</v>
      </c>
    </row>
    <row r="49" spans="1:12">
      <c r="A49" s="4">
        <v>8</v>
      </c>
      <c r="B49" t="s">
        <v>358</v>
      </c>
      <c r="C49" t="s">
        <v>364</v>
      </c>
      <c r="D49" t="s">
        <v>56</v>
      </c>
      <c r="K49" t="str">
        <v>Surgical Dermatology Group</v>
      </c>
      <c r="L49">
        <f t="shared" si="0"/>
        <v>2</v>
      </c>
    </row>
    <row r="50" spans="1:12">
      <c r="A50" s="4">
        <v>8</v>
      </c>
      <c r="B50" t="s">
        <v>359</v>
      </c>
      <c r="C50" t="s">
        <v>364</v>
      </c>
      <c r="D50" t="s">
        <v>56</v>
      </c>
      <c r="K50" t="str">
        <v>Stanford University</v>
      </c>
      <c r="L50">
        <f t="shared" si="0"/>
        <v>1</v>
      </c>
    </row>
    <row r="51" spans="1:12">
      <c r="A51" s="4">
        <v>8</v>
      </c>
      <c r="B51" t="s">
        <v>360</v>
      </c>
      <c r="C51" t="s">
        <v>364</v>
      </c>
      <c r="D51" t="s">
        <v>56</v>
      </c>
      <c r="K51" t="str">
        <v>Feinberg School of Medicine</v>
      </c>
      <c r="L51">
        <f t="shared" si="0"/>
        <v>1</v>
      </c>
    </row>
    <row r="52" spans="1:12">
      <c r="A52" s="4">
        <v>9</v>
      </c>
      <c r="B52" t="s">
        <v>365</v>
      </c>
      <c r="C52" t="s">
        <v>370</v>
      </c>
      <c r="D52" t="s">
        <v>520</v>
      </c>
      <c r="K52" t="str">
        <v>Peninsula Dermatology</v>
      </c>
      <c r="L52">
        <f t="shared" si="0"/>
        <v>1</v>
      </c>
    </row>
    <row r="53" spans="1:12">
      <c r="A53" s="4">
        <v>9</v>
      </c>
      <c r="B53" t="s">
        <v>366</v>
      </c>
      <c r="C53" t="s">
        <v>370</v>
      </c>
      <c r="D53" t="s">
        <v>520</v>
      </c>
      <c r="K53" t="str">
        <v>Oregon Health &amp; Science University</v>
      </c>
      <c r="L53">
        <f t="shared" si="0"/>
        <v>1</v>
      </c>
    </row>
    <row r="54" spans="1:12">
      <c r="A54" s="4">
        <v>9</v>
      </c>
      <c r="B54" t="s">
        <v>367</v>
      </c>
      <c r="C54" t="s">
        <v>370</v>
      </c>
      <c r="D54" t="s">
        <v>520</v>
      </c>
      <c r="K54" t="str">
        <v>University of Pittsburgh</v>
      </c>
      <c r="L54">
        <f t="shared" si="0"/>
        <v>2</v>
      </c>
    </row>
    <row r="55" spans="1:12">
      <c r="A55" s="4">
        <v>9</v>
      </c>
      <c r="B55" t="s">
        <v>368</v>
      </c>
      <c r="C55" t="s">
        <v>370</v>
      </c>
      <c r="D55" t="s">
        <v>520</v>
      </c>
      <c r="K55" t="str">
        <v>Hospital Universitário Evangélico Mackenzie</v>
      </c>
      <c r="L55">
        <f t="shared" si="0"/>
        <v>1</v>
      </c>
    </row>
    <row r="56" spans="1:12">
      <c r="A56" s="4">
        <v>10</v>
      </c>
      <c r="B56" t="s">
        <v>161</v>
      </c>
      <c r="C56" t="s">
        <v>168</v>
      </c>
      <c r="D56" t="s">
        <v>518</v>
      </c>
      <c r="K56" t="str">
        <v>AboutSkin Dermatology and DermSurgery</v>
      </c>
      <c r="L56">
        <f t="shared" si="0"/>
        <v>1</v>
      </c>
    </row>
    <row r="57" spans="1:12">
      <c r="A57" s="4">
        <v>10</v>
      </c>
      <c r="B57" t="s">
        <v>372</v>
      </c>
      <c r="C57" t="s">
        <v>168</v>
      </c>
      <c r="D57" t="s">
        <v>518</v>
      </c>
      <c r="K57" t="str">
        <v>Washington University</v>
      </c>
      <c r="L57">
        <f t="shared" si="0"/>
        <v>1</v>
      </c>
    </row>
    <row r="58" spans="1:12">
      <c r="A58" s="4">
        <v>10</v>
      </c>
      <c r="B58" t="s">
        <v>373</v>
      </c>
      <c r="C58" t="s">
        <v>168</v>
      </c>
      <c r="D58" t="s">
        <v>518</v>
      </c>
      <c r="K58" t="str">
        <v>Saint-Louis University</v>
      </c>
      <c r="L58">
        <f t="shared" si="0"/>
        <v>1</v>
      </c>
    </row>
    <row r="59" spans="1:12">
      <c r="A59" s="4">
        <v>10</v>
      </c>
      <c r="B59" t="s">
        <v>166</v>
      </c>
      <c r="C59" t="s">
        <v>168</v>
      </c>
      <c r="D59" t="s">
        <v>518</v>
      </c>
      <c r="K59" t="str">
        <v>Dermatologisches Zentrum Zürich</v>
      </c>
      <c r="L59">
        <f t="shared" si="0"/>
        <v>1</v>
      </c>
    </row>
    <row r="60" spans="1:12">
      <c r="A60" s="4">
        <v>10</v>
      </c>
      <c r="B60" t="s">
        <v>374</v>
      </c>
      <c r="C60" t="s">
        <v>168</v>
      </c>
      <c r="D60" t="s">
        <v>518</v>
      </c>
      <c r="K60" t="str">
        <v>Skin Cancer Surgery Center</v>
      </c>
      <c r="L60">
        <f t="shared" si="0"/>
        <v>1</v>
      </c>
    </row>
    <row r="61" spans="1:12">
      <c r="A61" s="4">
        <v>10</v>
      </c>
      <c r="B61" t="s">
        <v>375</v>
      </c>
      <c r="C61" t="s">
        <v>168</v>
      </c>
      <c r="D61" t="s">
        <v>518</v>
      </c>
      <c r="K61" t="str">
        <v>University of Nebraska</v>
      </c>
      <c r="L61">
        <f t="shared" si="0"/>
        <v>1</v>
      </c>
    </row>
    <row r="62" spans="1:12">
      <c r="A62" s="4">
        <v>10</v>
      </c>
      <c r="B62" t="s">
        <v>376</v>
      </c>
      <c r="C62" t="s">
        <v>168</v>
      </c>
      <c r="D62" t="s">
        <v>518</v>
      </c>
    </row>
    <row r="63" spans="1:12">
      <c r="A63" s="4">
        <v>10</v>
      </c>
      <c r="B63" t="s">
        <v>160</v>
      </c>
      <c r="C63" t="s">
        <v>168</v>
      </c>
      <c r="D63" t="s">
        <v>518</v>
      </c>
    </row>
    <row r="64" spans="1:12">
      <c r="A64" s="4">
        <v>10</v>
      </c>
      <c r="B64" t="s">
        <v>167</v>
      </c>
      <c r="C64" t="s">
        <v>168</v>
      </c>
      <c r="D64" t="s">
        <v>518</v>
      </c>
    </row>
    <row r="65" spans="1:4">
      <c r="A65" s="4">
        <v>11</v>
      </c>
      <c r="B65" t="s">
        <v>379</v>
      </c>
      <c r="C65" t="s">
        <v>391</v>
      </c>
      <c r="D65" t="s">
        <v>55</v>
      </c>
    </row>
    <row r="66" spans="1:4">
      <c r="A66" s="4">
        <v>11</v>
      </c>
      <c r="B66" t="s">
        <v>380</v>
      </c>
      <c r="C66" t="s">
        <v>391</v>
      </c>
      <c r="D66" t="s">
        <v>55</v>
      </c>
    </row>
    <row r="67" spans="1:4">
      <c r="A67" s="4">
        <v>11</v>
      </c>
      <c r="B67" t="s">
        <v>381</v>
      </c>
      <c r="C67" t="s">
        <v>391</v>
      </c>
      <c r="D67" t="s">
        <v>55</v>
      </c>
    </row>
    <row r="68" spans="1:4">
      <c r="A68" s="4">
        <v>11</v>
      </c>
      <c r="B68" t="s">
        <v>382</v>
      </c>
      <c r="C68" t="s">
        <v>391</v>
      </c>
      <c r="D68" t="s">
        <v>55</v>
      </c>
    </row>
    <row r="69" spans="1:4">
      <c r="A69" s="4">
        <v>11</v>
      </c>
      <c r="B69" t="s">
        <v>383</v>
      </c>
      <c r="C69" t="s">
        <v>391</v>
      </c>
      <c r="D69" t="s">
        <v>55</v>
      </c>
    </row>
    <row r="70" spans="1:4">
      <c r="A70" s="4">
        <v>11</v>
      </c>
      <c r="B70" t="s">
        <v>384</v>
      </c>
      <c r="C70" t="s">
        <v>391</v>
      </c>
      <c r="D70" t="s">
        <v>55</v>
      </c>
    </row>
    <row r="71" spans="1:4">
      <c r="A71" s="4">
        <v>11</v>
      </c>
      <c r="B71" t="s">
        <v>385</v>
      </c>
      <c r="C71" t="s">
        <v>391</v>
      </c>
      <c r="D71" t="s">
        <v>55</v>
      </c>
    </row>
    <row r="72" spans="1:4">
      <c r="A72" s="4">
        <v>11</v>
      </c>
      <c r="B72" t="s">
        <v>386</v>
      </c>
      <c r="C72" t="s">
        <v>391</v>
      </c>
      <c r="D72" t="s">
        <v>55</v>
      </c>
    </row>
    <row r="73" spans="1:4">
      <c r="A73" s="4">
        <v>11</v>
      </c>
      <c r="B73" t="s">
        <v>387</v>
      </c>
      <c r="C73" t="s">
        <v>391</v>
      </c>
      <c r="D73" t="s">
        <v>55</v>
      </c>
    </row>
    <row r="74" spans="1:4">
      <c r="A74" s="4">
        <v>11</v>
      </c>
      <c r="B74" t="s">
        <v>388</v>
      </c>
      <c r="C74" t="s">
        <v>391</v>
      </c>
      <c r="D74" t="s">
        <v>55</v>
      </c>
    </row>
    <row r="75" spans="1:4">
      <c r="A75" s="4">
        <v>11</v>
      </c>
      <c r="B75" t="s">
        <v>389</v>
      </c>
      <c r="C75" t="s">
        <v>391</v>
      </c>
      <c r="D75" t="s">
        <v>55</v>
      </c>
    </row>
    <row r="76" spans="1:4">
      <c r="A76" s="4">
        <v>11</v>
      </c>
      <c r="B76" t="s">
        <v>390</v>
      </c>
      <c r="C76" t="s">
        <v>391</v>
      </c>
      <c r="D76" t="s">
        <v>55</v>
      </c>
    </row>
    <row r="77" spans="1:4">
      <c r="A77" s="4">
        <v>12</v>
      </c>
      <c r="B77" t="s">
        <v>394</v>
      </c>
      <c r="C77" t="s">
        <v>395</v>
      </c>
      <c r="D77" t="s">
        <v>55</v>
      </c>
    </row>
    <row r="78" spans="1:4">
      <c r="A78" s="4">
        <v>12</v>
      </c>
      <c r="B78" t="s">
        <v>396</v>
      </c>
      <c r="C78" t="s">
        <v>395</v>
      </c>
      <c r="D78" t="s">
        <v>55</v>
      </c>
    </row>
    <row r="79" spans="1:4">
      <c r="A79" s="4">
        <v>12</v>
      </c>
      <c r="B79" t="s">
        <v>397</v>
      </c>
      <c r="C79" t="s">
        <v>395</v>
      </c>
      <c r="D79" t="s">
        <v>55</v>
      </c>
    </row>
    <row r="80" spans="1:4">
      <c r="A80" s="4">
        <v>12</v>
      </c>
      <c r="B80" t="s">
        <v>398</v>
      </c>
      <c r="C80" t="s">
        <v>395</v>
      </c>
      <c r="D80" t="s">
        <v>55</v>
      </c>
    </row>
    <row r="81" spans="1:4">
      <c r="A81" s="4">
        <v>13</v>
      </c>
      <c r="B81" s="1" t="s">
        <v>405</v>
      </c>
      <c r="C81" t="s">
        <v>410</v>
      </c>
      <c r="D81" t="s">
        <v>518</v>
      </c>
    </row>
    <row r="82" spans="1:4">
      <c r="A82" s="4">
        <v>13</v>
      </c>
      <c r="B82" t="s">
        <v>406</v>
      </c>
      <c r="C82" t="s">
        <v>410</v>
      </c>
      <c r="D82" t="s">
        <v>518</v>
      </c>
    </row>
    <row r="83" spans="1:4">
      <c r="A83" s="4">
        <v>13</v>
      </c>
      <c r="B83" t="s">
        <v>407</v>
      </c>
      <c r="C83" t="s">
        <v>410</v>
      </c>
      <c r="D83" t="s">
        <v>518</v>
      </c>
    </row>
    <row r="84" spans="1:4">
      <c r="A84" s="4">
        <v>13</v>
      </c>
      <c r="B84" t="s">
        <v>408</v>
      </c>
      <c r="C84" t="s">
        <v>410</v>
      </c>
      <c r="D84" t="s">
        <v>518</v>
      </c>
    </row>
    <row r="85" spans="1:4">
      <c r="A85" s="4">
        <v>13</v>
      </c>
      <c r="B85" t="s">
        <v>409</v>
      </c>
      <c r="C85" t="s">
        <v>411</v>
      </c>
      <c r="D85" t="s">
        <v>518</v>
      </c>
    </row>
    <row r="86" spans="1:4">
      <c r="A86" s="4">
        <v>14</v>
      </c>
      <c r="B86" t="s">
        <v>416</v>
      </c>
      <c r="C86" t="s">
        <v>417</v>
      </c>
      <c r="D86" t="s">
        <v>55</v>
      </c>
    </row>
    <row r="87" spans="1:4">
      <c r="A87" s="4">
        <v>14</v>
      </c>
      <c r="B87" t="s">
        <v>418</v>
      </c>
      <c r="C87" t="s">
        <v>417</v>
      </c>
      <c r="D87" t="s">
        <v>55</v>
      </c>
    </row>
    <row r="88" spans="1:4">
      <c r="A88" s="4">
        <v>14</v>
      </c>
      <c r="B88" t="s">
        <v>419</v>
      </c>
      <c r="C88" t="s">
        <v>417</v>
      </c>
      <c r="D88" t="s">
        <v>55</v>
      </c>
    </row>
    <row r="89" spans="1:4">
      <c r="A89" s="4">
        <v>14</v>
      </c>
      <c r="B89" t="s">
        <v>420</v>
      </c>
      <c r="C89" t="s">
        <v>417</v>
      </c>
      <c r="D89" t="s">
        <v>55</v>
      </c>
    </row>
    <row r="90" spans="1:4">
      <c r="A90" s="4">
        <v>14</v>
      </c>
      <c r="B90" t="s">
        <v>421</v>
      </c>
      <c r="C90" t="s">
        <v>417</v>
      </c>
      <c r="D90" t="s">
        <v>55</v>
      </c>
    </row>
    <row r="91" spans="1:4">
      <c r="A91" s="4">
        <v>14</v>
      </c>
      <c r="B91" t="s">
        <v>422</v>
      </c>
      <c r="C91" t="s">
        <v>417</v>
      </c>
      <c r="D91" t="s">
        <v>55</v>
      </c>
    </row>
    <row r="92" spans="1:4">
      <c r="A92" s="4">
        <v>15</v>
      </c>
      <c r="B92" t="s">
        <v>427</v>
      </c>
      <c r="C92" t="s">
        <v>437</v>
      </c>
      <c r="D92" t="s">
        <v>520</v>
      </c>
    </row>
    <row r="93" spans="1:4">
      <c r="A93" s="4">
        <v>15</v>
      </c>
      <c r="B93" t="s">
        <v>428</v>
      </c>
      <c r="C93" t="s">
        <v>437</v>
      </c>
      <c r="D93" t="s">
        <v>520</v>
      </c>
    </row>
    <row r="94" spans="1:4">
      <c r="A94" s="4">
        <v>15</v>
      </c>
      <c r="B94" t="s">
        <v>429</v>
      </c>
      <c r="C94" t="s">
        <v>437</v>
      </c>
      <c r="D94" t="s">
        <v>520</v>
      </c>
    </row>
    <row r="95" spans="1:4">
      <c r="A95" s="4">
        <v>15</v>
      </c>
      <c r="B95" t="s">
        <v>430</v>
      </c>
      <c r="C95" t="s">
        <v>437</v>
      </c>
      <c r="D95" t="s">
        <v>520</v>
      </c>
    </row>
    <row r="96" spans="1:4">
      <c r="A96" s="4">
        <v>15</v>
      </c>
      <c r="B96" t="s">
        <v>431</v>
      </c>
      <c r="C96" t="s">
        <v>437</v>
      </c>
      <c r="D96" t="s">
        <v>520</v>
      </c>
    </row>
    <row r="97" spans="1:4">
      <c r="A97" s="4">
        <v>15</v>
      </c>
      <c r="B97" t="s">
        <v>432</v>
      </c>
      <c r="C97" t="s">
        <v>437</v>
      </c>
      <c r="D97" t="s">
        <v>520</v>
      </c>
    </row>
    <row r="98" spans="1:4">
      <c r="A98" s="4">
        <v>15</v>
      </c>
      <c r="B98" t="s">
        <v>433</v>
      </c>
      <c r="C98" t="s">
        <v>438</v>
      </c>
      <c r="D98" t="s">
        <v>520</v>
      </c>
    </row>
    <row r="99" spans="1:4">
      <c r="A99" s="4">
        <v>15</v>
      </c>
      <c r="B99" t="s">
        <v>434</v>
      </c>
      <c r="C99" t="s">
        <v>438</v>
      </c>
      <c r="D99" t="s">
        <v>520</v>
      </c>
    </row>
    <row r="100" spans="1:4">
      <c r="A100" s="4">
        <v>15</v>
      </c>
      <c r="B100" t="s">
        <v>435</v>
      </c>
      <c r="C100" t="s">
        <v>437</v>
      </c>
      <c r="D100" t="s">
        <v>520</v>
      </c>
    </row>
    <row r="101" spans="1:4">
      <c r="A101" s="4">
        <v>15</v>
      </c>
      <c r="B101" t="s">
        <v>436</v>
      </c>
      <c r="C101" t="s">
        <v>437</v>
      </c>
      <c r="D101" t="s">
        <v>520</v>
      </c>
    </row>
    <row r="102" spans="1:4">
      <c r="A102" s="4">
        <v>16</v>
      </c>
      <c r="B102" t="s">
        <v>442</v>
      </c>
      <c r="C102" t="s">
        <v>453</v>
      </c>
      <c r="D102" t="s">
        <v>55</v>
      </c>
    </row>
    <row r="103" spans="1:4">
      <c r="A103" s="4">
        <v>16</v>
      </c>
      <c r="B103" t="s">
        <v>443</v>
      </c>
      <c r="C103" t="s">
        <v>453</v>
      </c>
      <c r="D103" t="s">
        <v>55</v>
      </c>
    </row>
    <row r="104" spans="1:4">
      <c r="A104" s="4">
        <v>16</v>
      </c>
      <c r="B104" t="s">
        <v>444</v>
      </c>
      <c r="C104" t="s">
        <v>453</v>
      </c>
      <c r="D104" t="s">
        <v>55</v>
      </c>
    </row>
    <row r="105" spans="1:4">
      <c r="A105" s="4">
        <v>16</v>
      </c>
      <c r="B105" t="s">
        <v>445</v>
      </c>
      <c r="C105" t="s">
        <v>453</v>
      </c>
      <c r="D105" t="s">
        <v>55</v>
      </c>
    </row>
    <row r="106" spans="1:4">
      <c r="A106" s="4">
        <v>16</v>
      </c>
      <c r="B106" t="s">
        <v>446</v>
      </c>
      <c r="C106" t="s">
        <v>453</v>
      </c>
      <c r="D106" t="s">
        <v>55</v>
      </c>
    </row>
    <row r="107" spans="1:4">
      <c r="A107" s="4">
        <v>16</v>
      </c>
      <c r="B107" t="s">
        <v>447</v>
      </c>
      <c r="C107" t="s">
        <v>453</v>
      </c>
      <c r="D107" t="s">
        <v>55</v>
      </c>
    </row>
    <row r="108" spans="1:4">
      <c r="A108" s="4">
        <v>17</v>
      </c>
      <c r="B108" t="s">
        <v>455</v>
      </c>
      <c r="C108" t="s">
        <v>458</v>
      </c>
      <c r="D108" t="s">
        <v>519</v>
      </c>
    </row>
    <row r="109" spans="1:4">
      <c r="A109" s="4">
        <v>17</v>
      </c>
      <c r="B109" t="s">
        <v>456</v>
      </c>
      <c r="C109" t="s">
        <v>459</v>
      </c>
      <c r="D109" t="s">
        <v>519</v>
      </c>
    </row>
    <row r="110" spans="1:4">
      <c r="A110" s="4">
        <v>17</v>
      </c>
      <c r="B110" t="s">
        <v>457</v>
      </c>
      <c r="C110" t="s">
        <v>460</v>
      </c>
      <c r="D110" t="s">
        <v>519</v>
      </c>
    </row>
    <row r="111" spans="1:4">
      <c r="A111" s="4">
        <v>18</v>
      </c>
      <c r="B111" s="1" t="s">
        <v>476</v>
      </c>
      <c r="C111" t="s">
        <v>480</v>
      </c>
      <c r="D111" t="s">
        <v>55</v>
      </c>
    </row>
    <row r="112" spans="1:4">
      <c r="A112" s="4">
        <v>18</v>
      </c>
      <c r="B112" s="1" t="s">
        <v>477</v>
      </c>
      <c r="C112" t="s">
        <v>480</v>
      </c>
      <c r="D112" t="s">
        <v>55</v>
      </c>
    </row>
    <row r="113" spans="1:4">
      <c r="A113" s="4">
        <v>18</v>
      </c>
      <c r="B113" s="1" t="s">
        <v>478</v>
      </c>
      <c r="C113" t="s">
        <v>480</v>
      </c>
      <c r="D113" t="s">
        <v>55</v>
      </c>
    </row>
    <row r="114" spans="1:4">
      <c r="A114" s="4">
        <v>19</v>
      </c>
      <c r="B114" s="1" t="s">
        <v>481</v>
      </c>
      <c r="C114" t="s">
        <v>490</v>
      </c>
      <c r="D114" t="s">
        <v>55</v>
      </c>
    </row>
    <row r="115" spans="1:4">
      <c r="A115" s="4">
        <v>19</v>
      </c>
      <c r="B115" s="1" t="s">
        <v>482</v>
      </c>
      <c r="C115" t="s">
        <v>453</v>
      </c>
      <c r="D115" t="s">
        <v>55</v>
      </c>
    </row>
    <row r="116" spans="1:4">
      <c r="A116" s="4">
        <v>19</v>
      </c>
      <c r="B116" s="1" t="s">
        <v>483</v>
      </c>
      <c r="C116" t="s">
        <v>489</v>
      </c>
      <c r="D116" t="s">
        <v>55</v>
      </c>
    </row>
    <row r="117" spans="1:4">
      <c r="A117" s="4">
        <v>19</v>
      </c>
      <c r="B117" s="1" t="s">
        <v>484</v>
      </c>
      <c r="C117" t="s">
        <v>489</v>
      </c>
      <c r="D117" t="s">
        <v>55</v>
      </c>
    </row>
    <row r="118" spans="1:4">
      <c r="A118" s="4">
        <v>19</v>
      </c>
      <c r="B118" s="1" t="s">
        <v>485</v>
      </c>
      <c r="C118" t="s">
        <v>489</v>
      </c>
      <c r="D118" t="s">
        <v>55</v>
      </c>
    </row>
    <row r="119" spans="1:4">
      <c r="A119" s="4">
        <v>19</v>
      </c>
      <c r="B119" s="1" t="s">
        <v>486</v>
      </c>
      <c r="C119" t="s">
        <v>453</v>
      </c>
      <c r="D119" t="s">
        <v>55</v>
      </c>
    </row>
    <row r="120" spans="1:4">
      <c r="A120" s="4">
        <v>20</v>
      </c>
      <c r="B120" t="s">
        <v>493</v>
      </c>
      <c r="C120" t="s">
        <v>513</v>
      </c>
      <c r="D120" t="s">
        <v>56</v>
      </c>
    </row>
    <row r="121" spans="1:4">
      <c r="A121" s="4">
        <v>20</v>
      </c>
      <c r="B121" t="s">
        <v>494</v>
      </c>
      <c r="C121" t="s">
        <v>514</v>
      </c>
      <c r="D121" t="s">
        <v>56</v>
      </c>
    </row>
    <row r="122" spans="1:4">
      <c r="A122" s="4">
        <v>20</v>
      </c>
      <c r="B122" t="s">
        <v>495</v>
      </c>
      <c r="C122" t="s">
        <v>515</v>
      </c>
      <c r="D122" t="s">
        <v>56</v>
      </c>
    </row>
    <row r="123" spans="1:4">
      <c r="A123" s="4">
        <v>21</v>
      </c>
      <c r="B123" t="s">
        <v>496</v>
      </c>
      <c r="C123" t="s">
        <v>516</v>
      </c>
      <c r="D123" t="s">
        <v>518</v>
      </c>
    </row>
    <row r="124" spans="1:4">
      <c r="A124" s="4">
        <v>21</v>
      </c>
      <c r="B124" t="s">
        <v>497</v>
      </c>
      <c r="C124" t="s">
        <v>517</v>
      </c>
      <c r="D124" t="s">
        <v>55</v>
      </c>
    </row>
    <row r="125" spans="1:4">
      <c r="A125" s="4">
        <v>21</v>
      </c>
      <c r="B125" t="s">
        <v>498</v>
      </c>
      <c r="C125" t="s">
        <v>516</v>
      </c>
      <c r="D125" t="s">
        <v>518</v>
      </c>
    </row>
    <row r="126" spans="1:4">
      <c r="A126" s="4">
        <v>21</v>
      </c>
      <c r="B126" t="s">
        <v>499</v>
      </c>
      <c r="C126" t="s">
        <v>516</v>
      </c>
      <c r="D126" t="s">
        <v>518</v>
      </c>
    </row>
    <row r="127" spans="1:4">
      <c r="A127" s="4">
        <v>21</v>
      </c>
      <c r="B127" t="s">
        <v>500</v>
      </c>
      <c r="C127" t="s">
        <v>516</v>
      </c>
      <c r="D127" t="s">
        <v>518</v>
      </c>
    </row>
    <row r="128" spans="1:4">
      <c r="A128" s="4">
        <v>21</v>
      </c>
      <c r="B128" t="s">
        <v>501</v>
      </c>
      <c r="C128" t="s">
        <v>525</v>
      </c>
      <c r="D128" t="s">
        <v>518</v>
      </c>
    </row>
    <row r="129" spans="1:4">
      <c r="A129" s="4">
        <v>21</v>
      </c>
      <c r="B129" t="s">
        <v>502</v>
      </c>
      <c r="C129" t="s">
        <v>517</v>
      </c>
      <c r="D129" t="s">
        <v>55</v>
      </c>
    </row>
    <row r="130" spans="1:4">
      <c r="A130" s="4">
        <v>21</v>
      </c>
      <c r="B130" t="s">
        <v>503</v>
      </c>
      <c r="C130" t="s">
        <v>517</v>
      </c>
      <c r="D130" t="s">
        <v>55</v>
      </c>
    </row>
    <row r="131" spans="1:4">
      <c r="A131" s="4">
        <v>21</v>
      </c>
      <c r="B131" t="s">
        <v>504</v>
      </c>
      <c r="C131" t="s">
        <v>517</v>
      </c>
      <c r="D131" t="s">
        <v>55</v>
      </c>
    </row>
    <row r="132" spans="1:4">
      <c r="A132" s="4">
        <v>21</v>
      </c>
      <c r="B132" t="s">
        <v>505</v>
      </c>
      <c r="C132" t="s">
        <v>526</v>
      </c>
      <c r="D132" t="s">
        <v>518</v>
      </c>
    </row>
    <row r="133" spans="1:4">
      <c r="A133" s="4">
        <v>21</v>
      </c>
      <c r="B133" t="s">
        <v>506</v>
      </c>
      <c r="C133" t="s">
        <v>527</v>
      </c>
      <c r="D133" t="s">
        <v>55</v>
      </c>
    </row>
    <row r="134" spans="1:4">
      <c r="A134" s="4">
        <v>21</v>
      </c>
      <c r="B134" t="s">
        <v>507</v>
      </c>
      <c r="C134" t="s">
        <v>516</v>
      </c>
      <c r="D134" t="s">
        <v>518</v>
      </c>
    </row>
    <row r="135" spans="1:4">
      <c r="A135" s="4">
        <v>21</v>
      </c>
      <c r="B135" t="s">
        <v>508</v>
      </c>
      <c r="C135" t="s">
        <v>516</v>
      </c>
      <c r="D135" t="s">
        <v>518</v>
      </c>
    </row>
    <row r="136" spans="1:4">
      <c r="A136" s="4">
        <v>21</v>
      </c>
      <c r="B136" t="s">
        <v>509</v>
      </c>
      <c r="C136" t="s">
        <v>528</v>
      </c>
      <c r="D136" t="s">
        <v>518</v>
      </c>
    </row>
    <row r="137" spans="1:4">
      <c r="A137" s="4">
        <v>21</v>
      </c>
      <c r="B137" t="s">
        <v>510</v>
      </c>
      <c r="C137" t="s">
        <v>525</v>
      </c>
      <c r="D137" t="s">
        <v>518</v>
      </c>
    </row>
    <row r="138" spans="1:4">
      <c r="A138" s="4">
        <v>21</v>
      </c>
      <c r="B138" t="s">
        <v>511</v>
      </c>
      <c r="C138" t="s">
        <v>517</v>
      </c>
      <c r="D138" t="s">
        <v>55</v>
      </c>
    </row>
    <row r="139" spans="1:4">
      <c r="A139" s="4">
        <v>21</v>
      </c>
      <c r="B139" t="s">
        <v>512</v>
      </c>
      <c r="C139" t="s">
        <v>516</v>
      </c>
      <c r="D139" t="s">
        <v>518</v>
      </c>
    </row>
    <row r="140" spans="1:4">
      <c r="A140" s="4">
        <v>22</v>
      </c>
      <c r="B140" t="s">
        <v>532</v>
      </c>
      <c r="C140" t="s">
        <v>543</v>
      </c>
      <c r="D140" t="s">
        <v>546</v>
      </c>
    </row>
    <row r="141" spans="1:4">
      <c r="A141" s="4">
        <v>22</v>
      </c>
      <c r="B141" t="s">
        <v>533</v>
      </c>
      <c r="C141" t="s">
        <v>544</v>
      </c>
      <c r="D141" t="s">
        <v>518</v>
      </c>
    </row>
    <row r="142" spans="1:4">
      <c r="A142" s="4">
        <v>22</v>
      </c>
      <c r="B142" t="s">
        <v>534</v>
      </c>
      <c r="C142" t="s">
        <v>544</v>
      </c>
      <c r="D142" t="s">
        <v>518</v>
      </c>
    </row>
    <row r="143" spans="1:4">
      <c r="A143" s="4">
        <v>22</v>
      </c>
      <c r="B143" t="s">
        <v>535</v>
      </c>
      <c r="C143" t="s">
        <v>544</v>
      </c>
      <c r="D143" t="s">
        <v>518</v>
      </c>
    </row>
    <row r="144" spans="1:4">
      <c r="A144" s="4">
        <v>22</v>
      </c>
      <c r="B144" t="s">
        <v>536</v>
      </c>
      <c r="C144" t="s">
        <v>543</v>
      </c>
      <c r="D144" t="s">
        <v>546</v>
      </c>
    </row>
    <row r="145" spans="1:4">
      <c r="A145" s="4">
        <v>22</v>
      </c>
      <c r="B145" t="s">
        <v>537</v>
      </c>
      <c r="C145" t="s">
        <v>543</v>
      </c>
      <c r="D145" t="s">
        <v>546</v>
      </c>
    </row>
    <row r="146" spans="1:4">
      <c r="A146" s="4">
        <v>22</v>
      </c>
      <c r="B146" t="s">
        <v>538</v>
      </c>
      <c r="C146" t="s">
        <v>543</v>
      </c>
      <c r="D146" t="s">
        <v>546</v>
      </c>
    </row>
    <row r="147" spans="1:4">
      <c r="A147" s="4">
        <v>22</v>
      </c>
      <c r="B147" t="s">
        <v>539</v>
      </c>
      <c r="C147" t="s">
        <v>543</v>
      </c>
      <c r="D147" t="s">
        <v>546</v>
      </c>
    </row>
    <row r="148" spans="1:4">
      <c r="A148" s="4">
        <v>22</v>
      </c>
      <c r="B148" t="s">
        <v>540</v>
      </c>
      <c r="C148" t="s">
        <v>543</v>
      </c>
      <c r="D148" t="s">
        <v>546</v>
      </c>
    </row>
    <row r="149" spans="1:4">
      <c r="A149" s="4">
        <v>22</v>
      </c>
      <c r="B149" t="s">
        <v>541</v>
      </c>
      <c r="C149" t="s">
        <v>545</v>
      </c>
      <c r="D149" t="s">
        <v>55</v>
      </c>
    </row>
    <row r="150" spans="1:4">
      <c r="A150" s="4">
        <v>22</v>
      </c>
      <c r="B150" t="s">
        <v>542</v>
      </c>
      <c r="C150" t="s">
        <v>543</v>
      </c>
      <c r="D150" t="s">
        <v>546</v>
      </c>
    </row>
    <row r="151" spans="1:4">
      <c r="A151" s="4">
        <v>23</v>
      </c>
      <c r="B151" t="s">
        <v>85</v>
      </c>
      <c r="C151" t="s">
        <v>97</v>
      </c>
      <c r="D151" t="s">
        <v>522</v>
      </c>
    </row>
    <row r="152" spans="1:4">
      <c r="A152" s="4">
        <v>23</v>
      </c>
      <c r="B152" t="s">
        <v>548</v>
      </c>
      <c r="C152" t="s">
        <v>549</v>
      </c>
      <c r="D152" t="s">
        <v>522</v>
      </c>
    </row>
    <row r="153" spans="1:4">
      <c r="A153" s="4">
        <v>24</v>
      </c>
      <c r="B153" t="s">
        <v>555</v>
      </c>
      <c r="C153" t="s">
        <v>582</v>
      </c>
      <c r="D153" t="s">
        <v>55</v>
      </c>
    </row>
    <row r="154" spans="1:4">
      <c r="A154" s="4">
        <v>24</v>
      </c>
      <c r="B154" t="s">
        <v>556</v>
      </c>
      <c r="C154" t="s">
        <v>576</v>
      </c>
      <c r="D154" t="s">
        <v>55</v>
      </c>
    </row>
    <row r="155" spans="1:4">
      <c r="A155" s="4">
        <v>24</v>
      </c>
      <c r="B155" t="s">
        <v>557</v>
      </c>
      <c r="C155" t="s">
        <v>575</v>
      </c>
      <c r="D155" t="s">
        <v>55</v>
      </c>
    </row>
    <row r="156" spans="1:4">
      <c r="A156" s="4">
        <v>24</v>
      </c>
      <c r="B156" t="s">
        <v>558</v>
      </c>
      <c r="C156" t="s">
        <v>587</v>
      </c>
      <c r="D156" t="s">
        <v>55</v>
      </c>
    </row>
    <row r="157" spans="1:4">
      <c r="A157" s="4">
        <v>24</v>
      </c>
      <c r="B157" t="s">
        <v>559</v>
      </c>
      <c r="C157" t="s">
        <v>577</v>
      </c>
      <c r="D157" t="s">
        <v>55</v>
      </c>
    </row>
    <row r="158" spans="1:4">
      <c r="A158" s="4">
        <v>24</v>
      </c>
      <c r="B158" t="s">
        <v>560</v>
      </c>
      <c r="C158" t="s">
        <v>578</v>
      </c>
      <c r="D158" t="s">
        <v>55</v>
      </c>
    </row>
    <row r="159" spans="1:4">
      <c r="A159" s="4">
        <v>24</v>
      </c>
      <c r="B159" t="s">
        <v>561</v>
      </c>
      <c r="C159" t="s">
        <v>579</v>
      </c>
      <c r="D159" t="s">
        <v>55</v>
      </c>
    </row>
    <row r="160" spans="1:4">
      <c r="A160" s="4">
        <v>24</v>
      </c>
      <c r="B160" t="s">
        <v>562</v>
      </c>
      <c r="C160" t="s">
        <v>580</v>
      </c>
      <c r="D160" t="s">
        <v>55</v>
      </c>
    </row>
    <row r="161" spans="1:4">
      <c r="A161" s="4">
        <v>24</v>
      </c>
      <c r="B161" t="s">
        <v>563</v>
      </c>
      <c r="C161" t="s">
        <v>581</v>
      </c>
      <c r="D161" t="s">
        <v>55</v>
      </c>
    </row>
    <row r="162" spans="1:4">
      <c r="A162" s="4">
        <v>24</v>
      </c>
      <c r="B162" t="s">
        <v>564</v>
      </c>
      <c r="C162" t="s">
        <v>583</v>
      </c>
      <c r="D162" t="s">
        <v>584</v>
      </c>
    </row>
    <row r="163" spans="1:4">
      <c r="A163" s="4">
        <v>24</v>
      </c>
      <c r="B163" t="s">
        <v>565</v>
      </c>
      <c r="C163" t="s">
        <v>585</v>
      </c>
      <c r="D163" t="s">
        <v>55</v>
      </c>
    </row>
    <row r="164" spans="1:4">
      <c r="A164" s="4">
        <v>24</v>
      </c>
      <c r="B164" t="s">
        <v>566</v>
      </c>
      <c r="C164" t="s">
        <v>575</v>
      </c>
      <c r="D164" t="s">
        <v>55</v>
      </c>
    </row>
    <row r="165" spans="1:4">
      <c r="A165" s="4">
        <v>24</v>
      </c>
      <c r="B165" t="s">
        <v>567</v>
      </c>
      <c r="C165" t="s">
        <v>586</v>
      </c>
      <c r="D165" t="s">
        <v>55</v>
      </c>
    </row>
    <row r="166" spans="1:4">
      <c r="A166" s="4">
        <v>24</v>
      </c>
      <c r="B166" t="s">
        <v>568</v>
      </c>
      <c r="C166" t="s">
        <v>587</v>
      </c>
      <c r="D166" t="s">
        <v>55</v>
      </c>
    </row>
    <row r="167" spans="1:4">
      <c r="A167" s="4">
        <v>24</v>
      </c>
      <c r="B167" t="s">
        <v>569</v>
      </c>
      <c r="C167" t="s">
        <v>588</v>
      </c>
      <c r="D167" t="s">
        <v>55</v>
      </c>
    </row>
    <row r="168" spans="1:4">
      <c r="A168" s="4">
        <v>24</v>
      </c>
      <c r="B168" t="s">
        <v>570</v>
      </c>
      <c r="C168" t="s">
        <v>589</v>
      </c>
      <c r="D168" t="s">
        <v>590</v>
      </c>
    </row>
    <row r="169" spans="1:4">
      <c r="A169" s="4">
        <v>24</v>
      </c>
      <c r="B169" t="s">
        <v>571</v>
      </c>
      <c r="C169" t="s">
        <v>591</v>
      </c>
      <c r="D169" t="s">
        <v>55</v>
      </c>
    </row>
    <row r="170" spans="1:4">
      <c r="A170" s="4">
        <v>24</v>
      </c>
      <c r="B170" t="s">
        <v>572</v>
      </c>
      <c r="C170" t="s">
        <v>592</v>
      </c>
      <c r="D170" t="s">
        <v>55</v>
      </c>
    </row>
    <row r="171" spans="1:4">
      <c r="A171" s="4">
        <v>24</v>
      </c>
      <c r="B171" t="s">
        <v>573</v>
      </c>
      <c r="C171" t="s">
        <v>581</v>
      </c>
      <c r="D171" t="s">
        <v>55</v>
      </c>
    </row>
    <row r="172" spans="1:4">
      <c r="A172" s="4">
        <v>24</v>
      </c>
      <c r="B172" t="s">
        <v>574</v>
      </c>
      <c r="C172" t="s">
        <v>582</v>
      </c>
      <c r="D172" t="s">
        <v>55</v>
      </c>
    </row>
    <row r="173" spans="1:4">
      <c r="A173" s="4">
        <v>25</v>
      </c>
      <c r="B173" s="1" t="s">
        <v>594</v>
      </c>
      <c r="C173" t="s">
        <v>22</v>
      </c>
      <c r="D173" t="s">
        <v>521</v>
      </c>
    </row>
    <row r="174" spans="1:4">
      <c r="A174" s="4">
        <v>25</v>
      </c>
      <c r="B174" s="1" t="s">
        <v>595</v>
      </c>
      <c r="C174" t="s">
        <v>22</v>
      </c>
      <c r="D174" t="s">
        <v>521</v>
      </c>
    </row>
    <row r="175" spans="1:4">
      <c r="A175" s="4">
        <v>25</v>
      </c>
      <c r="B175" s="1" t="s">
        <v>596</v>
      </c>
      <c r="C175" t="s">
        <v>22</v>
      </c>
      <c r="D175" t="s">
        <v>521</v>
      </c>
    </row>
    <row r="176" spans="1:4">
      <c r="A176" s="4">
        <v>25</v>
      </c>
      <c r="B176" s="1" t="s">
        <v>597</v>
      </c>
      <c r="C176" t="s">
        <v>22</v>
      </c>
      <c r="D176" t="s">
        <v>521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47B2B-97ED-46D5-83CA-B353BCE8CC24}">
  <sheetPr codeName="Planilha5"/>
  <dimension ref="A1:B129"/>
  <sheetViews>
    <sheetView workbookViewId="0">
      <selection activeCell="I27" sqref="I27"/>
    </sheetView>
  </sheetViews>
  <sheetFormatPr defaultRowHeight="15"/>
  <cols>
    <col min="1" max="1" width="2.85546875" bestFit="1" customWidth="1"/>
    <col min="2" max="2" width="38.42578125" bestFit="1" customWidth="1"/>
  </cols>
  <sheetData>
    <row r="1" spans="1:2">
      <c r="A1" t="s">
        <v>0</v>
      </c>
      <c r="B1" t="s">
        <v>57</v>
      </c>
    </row>
    <row r="2" spans="1:2">
      <c r="A2">
        <v>1</v>
      </c>
      <c r="B2" s="1" t="s">
        <v>58</v>
      </c>
    </row>
    <row r="3" spans="1:2">
      <c r="A3">
        <v>1</v>
      </c>
      <c r="B3" s="1" t="s">
        <v>33</v>
      </c>
    </row>
    <row r="4" spans="1:2">
      <c r="A4">
        <v>1</v>
      </c>
      <c r="B4" s="1" t="s">
        <v>59</v>
      </c>
    </row>
    <row r="5" spans="1:2">
      <c r="A5">
        <v>1</v>
      </c>
      <c r="B5" s="1" t="s">
        <v>60</v>
      </c>
    </row>
    <row r="6" spans="1:2">
      <c r="A6">
        <v>1</v>
      </c>
      <c r="B6" s="1" t="s">
        <v>61</v>
      </c>
    </row>
    <row r="7" spans="1:2">
      <c r="A7">
        <v>1</v>
      </c>
      <c r="B7" s="1" t="s">
        <v>62</v>
      </c>
    </row>
    <row r="8" spans="1:2">
      <c r="A8">
        <v>2</v>
      </c>
      <c r="B8" s="1" t="s">
        <v>33</v>
      </c>
    </row>
    <row r="9" spans="1:2">
      <c r="A9">
        <v>2</v>
      </c>
      <c r="B9" s="1" t="s">
        <v>70</v>
      </c>
    </row>
    <row r="10" spans="1:2">
      <c r="A10">
        <v>2</v>
      </c>
      <c r="B10" s="1" t="s">
        <v>143</v>
      </c>
    </row>
    <row r="11" spans="1:2">
      <c r="A11">
        <v>2</v>
      </c>
      <c r="B11" s="1" t="s">
        <v>120</v>
      </c>
    </row>
    <row r="12" spans="1:2">
      <c r="A12">
        <v>2</v>
      </c>
      <c r="B12" s="1" t="s">
        <v>144</v>
      </c>
    </row>
    <row r="13" spans="1:2">
      <c r="A13">
        <v>2</v>
      </c>
      <c r="B13" s="1" t="s">
        <v>142</v>
      </c>
    </row>
    <row r="14" spans="1:2">
      <c r="A14">
        <v>2</v>
      </c>
      <c r="B14" s="1" t="s">
        <v>141</v>
      </c>
    </row>
    <row r="15" spans="1:2">
      <c r="A15">
        <v>4</v>
      </c>
      <c r="B15" t="s">
        <v>112</v>
      </c>
    </row>
    <row r="16" spans="1:2">
      <c r="A16">
        <v>4</v>
      </c>
      <c r="B16" t="s">
        <v>59</v>
      </c>
    </row>
    <row r="17" spans="1:2">
      <c r="A17">
        <v>4</v>
      </c>
      <c r="B17" t="s">
        <v>113</v>
      </c>
    </row>
    <row r="18" spans="1:2">
      <c r="A18">
        <v>4</v>
      </c>
      <c r="B18" t="s">
        <v>139</v>
      </c>
    </row>
    <row r="19" spans="1:2">
      <c r="A19">
        <v>4</v>
      </c>
      <c r="B19" t="s">
        <v>140</v>
      </c>
    </row>
    <row r="20" spans="1:2">
      <c r="A20">
        <v>4</v>
      </c>
      <c r="B20" t="s">
        <v>114</v>
      </c>
    </row>
    <row r="21" spans="1:2">
      <c r="A21">
        <v>4</v>
      </c>
      <c r="B21" t="s">
        <v>60</v>
      </c>
    </row>
    <row r="22" spans="1:2">
      <c r="A22">
        <v>4</v>
      </c>
      <c r="B22" t="s">
        <v>115</v>
      </c>
    </row>
    <row r="23" spans="1:2">
      <c r="A23">
        <v>4</v>
      </c>
      <c r="B23" t="s">
        <v>33</v>
      </c>
    </row>
    <row r="24" spans="1:2">
      <c r="A24">
        <v>4</v>
      </c>
      <c r="B24" t="s">
        <v>116</v>
      </c>
    </row>
    <row r="25" spans="1:2">
      <c r="A25">
        <v>4</v>
      </c>
      <c r="B25" t="s">
        <v>117</v>
      </c>
    </row>
    <row r="26" spans="1:2">
      <c r="A26">
        <v>4</v>
      </c>
      <c r="B26" t="s">
        <v>118</v>
      </c>
    </row>
    <row r="27" spans="1:2">
      <c r="A27">
        <v>4</v>
      </c>
      <c r="B27" t="s">
        <v>119</v>
      </c>
    </row>
    <row r="28" spans="1:2">
      <c r="A28">
        <v>4</v>
      </c>
      <c r="B28" t="s">
        <v>120</v>
      </c>
    </row>
    <row r="29" spans="1:2">
      <c r="A29">
        <v>4</v>
      </c>
      <c r="B29" t="s">
        <v>121</v>
      </c>
    </row>
    <row r="30" spans="1:2">
      <c r="A30">
        <v>4</v>
      </c>
      <c r="B30" t="s">
        <v>122</v>
      </c>
    </row>
    <row r="31" spans="1:2">
      <c r="A31">
        <v>4</v>
      </c>
      <c r="B31" t="s">
        <v>123</v>
      </c>
    </row>
    <row r="32" spans="1:2">
      <c r="A32">
        <v>4</v>
      </c>
      <c r="B32" t="s">
        <v>124</v>
      </c>
    </row>
    <row r="33" spans="1:2">
      <c r="A33">
        <v>4</v>
      </c>
      <c r="B33" t="s">
        <v>125</v>
      </c>
    </row>
    <row r="34" spans="1:2">
      <c r="A34">
        <v>4</v>
      </c>
      <c r="B34" t="s">
        <v>126</v>
      </c>
    </row>
    <row r="35" spans="1:2">
      <c r="A35">
        <v>4</v>
      </c>
      <c r="B35" t="s">
        <v>127</v>
      </c>
    </row>
    <row r="36" spans="1:2">
      <c r="A36">
        <v>4</v>
      </c>
      <c r="B36" t="s">
        <v>128</v>
      </c>
    </row>
    <row r="37" spans="1:2">
      <c r="A37">
        <v>4</v>
      </c>
      <c r="B37" t="s">
        <v>129</v>
      </c>
    </row>
    <row r="38" spans="1:2">
      <c r="A38">
        <v>4</v>
      </c>
      <c r="B38" t="s">
        <v>130</v>
      </c>
    </row>
    <row r="39" spans="1:2">
      <c r="A39">
        <v>4</v>
      </c>
      <c r="B39" t="s">
        <v>131</v>
      </c>
    </row>
    <row r="40" spans="1:2">
      <c r="A40">
        <v>5</v>
      </c>
      <c r="B40" t="s">
        <v>112</v>
      </c>
    </row>
    <row r="41" spans="1:2">
      <c r="A41">
        <v>5</v>
      </c>
      <c r="B41" t="s">
        <v>33</v>
      </c>
    </row>
    <row r="42" spans="1:2">
      <c r="A42">
        <v>5</v>
      </c>
      <c r="B42" t="s">
        <v>171</v>
      </c>
    </row>
    <row r="43" spans="1:2">
      <c r="A43">
        <v>5</v>
      </c>
      <c r="B43" t="s">
        <v>119</v>
      </c>
    </row>
    <row r="44" spans="1:2">
      <c r="A44">
        <v>6</v>
      </c>
      <c r="B44" t="s">
        <v>33</v>
      </c>
    </row>
    <row r="45" spans="1:2">
      <c r="A45">
        <v>6</v>
      </c>
      <c r="B45" t="s">
        <v>190</v>
      </c>
    </row>
    <row r="46" spans="1:2">
      <c r="A46">
        <v>6</v>
      </c>
      <c r="B46" t="s">
        <v>112</v>
      </c>
    </row>
    <row r="47" spans="1:2">
      <c r="A47">
        <v>6</v>
      </c>
      <c r="B47" t="s">
        <v>120</v>
      </c>
    </row>
    <row r="48" spans="1:2">
      <c r="A48">
        <v>6</v>
      </c>
      <c r="B48" t="s">
        <v>113</v>
      </c>
    </row>
    <row r="49" spans="1:2">
      <c r="A49">
        <v>6</v>
      </c>
      <c r="B49" t="s">
        <v>191</v>
      </c>
    </row>
    <row r="50" spans="1:2">
      <c r="A50">
        <v>6</v>
      </c>
      <c r="B50" t="s">
        <v>192</v>
      </c>
    </row>
    <row r="51" spans="1:2">
      <c r="A51">
        <v>7</v>
      </c>
      <c r="B51" t="s">
        <v>112</v>
      </c>
    </row>
    <row r="52" spans="1:2">
      <c r="A52">
        <v>7</v>
      </c>
      <c r="B52" t="s">
        <v>120</v>
      </c>
    </row>
    <row r="53" spans="1:2">
      <c r="A53">
        <v>7</v>
      </c>
      <c r="B53" t="s">
        <v>33</v>
      </c>
    </row>
    <row r="54" spans="1:2">
      <c r="A54">
        <v>10</v>
      </c>
      <c r="B54" t="s">
        <v>112</v>
      </c>
    </row>
    <row r="55" spans="1:2">
      <c r="A55">
        <v>10</v>
      </c>
      <c r="B55" t="s">
        <v>371</v>
      </c>
    </row>
    <row r="56" spans="1:2">
      <c r="A56">
        <v>10</v>
      </c>
      <c r="B56" t="s">
        <v>113</v>
      </c>
    </row>
    <row r="57" spans="1:2">
      <c r="A57">
        <v>10</v>
      </c>
      <c r="B57" t="s">
        <v>139</v>
      </c>
    </row>
    <row r="58" spans="1:2">
      <c r="A58">
        <v>10</v>
      </c>
      <c r="B58" t="s">
        <v>220</v>
      </c>
    </row>
    <row r="59" spans="1:2">
      <c r="A59">
        <v>10</v>
      </c>
      <c r="B59" t="s">
        <v>33</v>
      </c>
    </row>
    <row r="60" spans="1:2">
      <c r="A60">
        <v>10</v>
      </c>
      <c r="B60" t="s">
        <v>121</v>
      </c>
    </row>
    <row r="61" spans="1:2">
      <c r="A61">
        <v>12</v>
      </c>
      <c r="B61" t="s">
        <v>112</v>
      </c>
    </row>
    <row r="62" spans="1:2">
      <c r="A62">
        <v>12</v>
      </c>
      <c r="B62" t="s">
        <v>33</v>
      </c>
    </row>
    <row r="63" spans="1:2">
      <c r="A63">
        <v>12</v>
      </c>
      <c r="B63" t="s">
        <v>120</v>
      </c>
    </row>
    <row r="64" spans="1:2">
      <c r="A64">
        <v>12</v>
      </c>
      <c r="B64" t="s">
        <v>141</v>
      </c>
    </row>
    <row r="65" spans="1:2">
      <c r="A65">
        <v>12</v>
      </c>
      <c r="B65" t="s">
        <v>399</v>
      </c>
    </row>
    <row r="66" spans="1:2">
      <c r="A66">
        <v>12</v>
      </c>
      <c r="B66" t="s">
        <v>400</v>
      </c>
    </row>
    <row r="67" spans="1:2">
      <c r="A67">
        <v>13</v>
      </c>
      <c r="B67" t="s">
        <v>412</v>
      </c>
    </row>
    <row r="68" spans="1:2">
      <c r="A68">
        <v>13</v>
      </c>
      <c r="B68" t="s">
        <v>413</v>
      </c>
    </row>
    <row r="69" spans="1:2">
      <c r="A69">
        <v>13</v>
      </c>
      <c r="B69" t="s">
        <v>115</v>
      </c>
    </row>
    <row r="70" spans="1:2">
      <c r="A70">
        <v>13</v>
      </c>
      <c r="B70" t="s">
        <v>414</v>
      </c>
    </row>
    <row r="71" spans="1:2">
      <c r="A71">
        <v>14</v>
      </c>
      <c r="B71" t="s">
        <v>112</v>
      </c>
    </row>
    <row r="72" spans="1:2">
      <c r="A72">
        <v>14</v>
      </c>
      <c r="B72" t="s">
        <v>33</v>
      </c>
    </row>
    <row r="73" spans="1:2">
      <c r="A73">
        <v>14</v>
      </c>
      <c r="B73" t="s">
        <v>120</v>
      </c>
    </row>
    <row r="74" spans="1:2">
      <c r="A74">
        <v>14</v>
      </c>
      <c r="B74" t="s">
        <v>423</v>
      </c>
    </row>
    <row r="75" spans="1:2">
      <c r="A75">
        <v>14</v>
      </c>
      <c r="B75" t="s">
        <v>424</v>
      </c>
    </row>
    <row r="76" spans="1:2">
      <c r="A76">
        <v>14</v>
      </c>
      <c r="B76" t="s">
        <v>425</v>
      </c>
    </row>
    <row r="77" spans="1:2">
      <c r="A77">
        <v>15</v>
      </c>
      <c r="B77" t="s">
        <v>141</v>
      </c>
    </row>
    <row r="78" spans="1:2">
      <c r="A78">
        <v>15</v>
      </c>
      <c r="B78" t="s">
        <v>112</v>
      </c>
    </row>
    <row r="79" spans="1:2">
      <c r="A79">
        <v>15</v>
      </c>
      <c r="B79" t="s">
        <v>120</v>
      </c>
    </row>
    <row r="80" spans="1:2">
      <c r="A80">
        <v>15</v>
      </c>
      <c r="B80" t="s">
        <v>439</v>
      </c>
    </row>
    <row r="81" spans="1:2">
      <c r="A81">
        <v>15</v>
      </c>
      <c r="B81" t="s">
        <v>33</v>
      </c>
    </row>
    <row r="82" spans="1:2">
      <c r="A82">
        <v>16</v>
      </c>
      <c r="B82" t="s">
        <v>448</v>
      </c>
    </row>
    <row r="83" spans="1:2">
      <c r="A83">
        <v>16</v>
      </c>
      <c r="B83" t="s">
        <v>60</v>
      </c>
    </row>
    <row r="84" spans="1:2">
      <c r="A84">
        <v>16</v>
      </c>
      <c r="B84" t="s">
        <v>112</v>
      </c>
    </row>
    <row r="85" spans="1:2">
      <c r="A85">
        <v>16</v>
      </c>
      <c r="B85" t="s">
        <v>449</v>
      </c>
    </row>
    <row r="86" spans="1:2">
      <c r="A86">
        <v>16</v>
      </c>
      <c r="B86" t="s">
        <v>450</v>
      </c>
    </row>
    <row r="87" spans="1:2">
      <c r="A87">
        <v>16</v>
      </c>
      <c r="B87" t="s">
        <v>451</v>
      </c>
    </row>
    <row r="88" spans="1:2">
      <c r="A88">
        <v>16</v>
      </c>
      <c r="B88" t="s">
        <v>120</v>
      </c>
    </row>
    <row r="89" spans="1:2">
      <c r="A89">
        <v>16</v>
      </c>
      <c r="B89" t="s">
        <v>452</v>
      </c>
    </row>
    <row r="90" spans="1:2">
      <c r="A90">
        <v>17</v>
      </c>
      <c r="B90" t="s">
        <v>120</v>
      </c>
    </row>
    <row r="91" spans="1:2">
      <c r="A91">
        <v>17</v>
      </c>
      <c r="B91" t="s">
        <v>461</v>
      </c>
    </row>
    <row r="92" spans="1:2">
      <c r="A92">
        <v>17</v>
      </c>
      <c r="B92" t="s">
        <v>462</v>
      </c>
    </row>
    <row r="93" spans="1:2">
      <c r="A93">
        <v>17</v>
      </c>
      <c r="B93" t="s">
        <v>463</v>
      </c>
    </row>
    <row r="94" spans="1:2">
      <c r="A94">
        <v>17</v>
      </c>
      <c r="B94" t="s">
        <v>59</v>
      </c>
    </row>
    <row r="95" spans="1:2">
      <c r="A95">
        <v>17</v>
      </c>
      <c r="B95" t="s">
        <v>112</v>
      </c>
    </row>
    <row r="96" spans="1:2">
      <c r="A96">
        <v>17</v>
      </c>
      <c r="B96" t="s">
        <v>139</v>
      </c>
    </row>
    <row r="97" spans="1:2">
      <c r="A97">
        <v>17</v>
      </c>
      <c r="B97" t="s">
        <v>33</v>
      </c>
    </row>
    <row r="98" spans="1:2">
      <c r="A98">
        <v>17</v>
      </c>
      <c r="B98" t="s">
        <v>464</v>
      </c>
    </row>
    <row r="99" spans="1:2">
      <c r="A99">
        <v>17</v>
      </c>
      <c r="B99" t="s">
        <v>465</v>
      </c>
    </row>
    <row r="100" spans="1:2">
      <c r="A100">
        <v>17</v>
      </c>
      <c r="B100" t="s">
        <v>466</v>
      </c>
    </row>
    <row r="101" spans="1:2">
      <c r="A101">
        <v>17</v>
      </c>
      <c r="B101" t="s">
        <v>467</v>
      </c>
    </row>
    <row r="102" spans="1:2">
      <c r="A102">
        <v>17</v>
      </c>
      <c r="B102" t="s">
        <v>468</v>
      </c>
    </row>
    <row r="103" spans="1:2">
      <c r="A103">
        <v>17</v>
      </c>
      <c r="B103" t="s">
        <v>469</v>
      </c>
    </row>
    <row r="104" spans="1:2">
      <c r="A104">
        <v>17</v>
      </c>
      <c r="B104" t="s">
        <v>118</v>
      </c>
    </row>
    <row r="105" spans="1:2">
      <c r="A105">
        <v>17</v>
      </c>
      <c r="B105" t="s">
        <v>470</v>
      </c>
    </row>
    <row r="106" spans="1:2">
      <c r="A106">
        <v>17</v>
      </c>
      <c r="B106" t="s">
        <v>471</v>
      </c>
    </row>
    <row r="107" spans="1:2">
      <c r="A107">
        <v>17</v>
      </c>
      <c r="B107" t="s">
        <v>472</v>
      </c>
    </row>
    <row r="108" spans="1:2">
      <c r="A108">
        <v>17</v>
      </c>
      <c r="B108" t="s">
        <v>473</v>
      </c>
    </row>
    <row r="109" spans="1:2">
      <c r="A109">
        <v>17</v>
      </c>
      <c r="B109" t="s">
        <v>474</v>
      </c>
    </row>
    <row r="110" spans="1:2">
      <c r="A110">
        <v>17</v>
      </c>
      <c r="B110" t="s">
        <v>475</v>
      </c>
    </row>
    <row r="111" spans="1:2">
      <c r="A111">
        <v>19</v>
      </c>
      <c r="B111" t="s">
        <v>487</v>
      </c>
    </row>
    <row r="112" spans="1:2">
      <c r="A112">
        <v>19</v>
      </c>
      <c r="B112" t="s">
        <v>488</v>
      </c>
    </row>
    <row r="113" spans="1:2">
      <c r="A113">
        <v>24</v>
      </c>
      <c r="B113" t="s">
        <v>551</v>
      </c>
    </row>
    <row r="114" spans="1:2">
      <c r="A114">
        <v>24</v>
      </c>
      <c r="B114" t="s">
        <v>112</v>
      </c>
    </row>
    <row r="115" spans="1:2">
      <c r="A115">
        <v>24</v>
      </c>
      <c r="B115" t="s">
        <v>371</v>
      </c>
    </row>
    <row r="116" spans="1:2">
      <c r="A116">
        <v>24</v>
      </c>
      <c r="B116" t="s">
        <v>552</v>
      </c>
    </row>
    <row r="117" spans="1:2">
      <c r="A117">
        <v>24</v>
      </c>
      <c r="B117" t="s">
        <v>119</v>
      </c>
    </row>
    <row r="118" spans="1:2">
      <c r="A118">
        <v>24</v>
      </c>
      <c r="B118" t="s">
        <v>553</v>
      </c>
    </row>
    <row r="119" spans="1:2">
      <c r="A119">
        <v>24</v>
      </c>
      <c r="B119" t="s">
        <v>554</v>
      </c>
    </row>
    <row r="120" spans="1:2">
      <c r="A120">
        <v>25</v>
      </c>
      <c r="B120" t="s">
        <v>371</v>
      </c>
    </row>
    <row r="121" spans="1:2">
      <c r="A121">
        <v>25</v>
      </c>
      <c r="B121" t="s">
        <v>112</v>
      </c>
    </row>
    <row r="122" spans="1:2">
      <c r="A122">
        <v>25</v>
      </c>
      <c r="B122" t="s">
        <v>464</v>
      </c>
    </row>
    <row r="123" spans="1:2">
      <c r="A123">
        <v>25</v>
      </c>
      <c r="B123" t="s">
        <v>33</v>
      </c>
    </row>
    <row r="124" spans="1:2">
      <c r="A124">
        <v>25</v>
      </c>
      <c r="B124" s="1" t="s">
        <v>598</v>
      </c>
    </row>
    <row r="125" spans="1:2">
      <c r="A125">
        <v>25</v>
      </c>
      <c r="B125" t="s">
        <v>105</v>
      </c>
    </row>
    <row r="126" spans="1:2">
      <c r="A126">
        <v>25</v>
      </c>
      <c r="B126" s="1" t="s">
        <v>599</v>
      </c>
    </row>
    <row r="127" spans="1:2">
      <c r="A127">
        <v>25</v>
      </c>
      <c r="B127" t="s">
        <v>113</v>
      </c>
    </row>
    <row r="128" spans="1:2">
      <c r="A128">
        <v>25</v>
      </c>
      <c r="B128" s="1" t="s">
        <v>139</v>
      </c>
    </row>
    <row r="129" spans="1:2">
      <c r="A129">
        <v>25</v>
      </c>
      <c r="B129" t="s">
        <v>600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A9399-7E9E-4A88-A62E-52F396EEF1EF}">
  <sheetPr codeName="Planilha6"/>
  <dimension ref="A1:D48"/>
  <sheetViews>
    <sheetView topLeftCell="A15" workbookViewId="0"/>
  </sheetViews>
  <sheetFormatPr defaultRowHeight="15"/>
  <cols>
    <col min="1" max="1" width="3" bestFit="1" customWidth="1"/>
    <col min="2" max="2" width="23.140625" bestFit="1" customWidth="1"/>
    <col min="3" max="3" width="24" bestFit="1" customWidth="1"/>
    <col min="4" max="4" width="10.42578125" bestFit="1" customWidth="1"/>
  </cols>
  <sheetData>
    <row r="1" spans="1:4">
      <c r="A1" t="s">
        <v>0</v>
      </c>
      <c r="B1" t="s">
        <v>8</v>
      </c>
      <c r="C1" t="s">
        <v>79</v>
      </c>
      <c r="D1" t="s">
        <v>32</v>
      </c>
    </row>
    <row r="2" spans="1:4">
      <c r="A2">
        <v>1</v>
      </c>
      <c r="B2" t="s">
        <v>74</v>
      </c>
      <c r="C2" t="s">
        <v>151</v>
      </c>
      <c r="D2" t="s">
        <v>33</v>
      </c>
    </row>
    <row r="3" spans="1:4">
      <c r="A3">
        <v>2</v>
      </c>
      <c r="B3" t="s">
        <v>75</v>
      </c>
      <c r="C3" t="s">
        <v>83</v>
      </c>
      <c r="D3" t="s">
        <v>77</v>
      </c>
    </row>
    <row r="4" spans="1:4">
      <c r="A4">
        <v>2</v>
      </c>
      <c r="B4" t="s">
        <v>76</v>
      </c>
      <c r="C4" t="s">
        <v>151</v>
      </c>
      <c r="D4" t="s">
        <v>77</v>
      </c>
    </row>
    <row r="5" spans="1:4">
      <c r="A5">
        <v>3</v>
      </c>
      <c r="B5" t="s">
        <v>105</v>
      </c>
      <c r="C5" t="s">
        <v>151</v>
      </c>
      <c r="D5" t="s">
        <v>33</v>
      </c>
    </row>
    <row r="6" spans="1:4">
      <c r="A6">
        <v>4</v>
      </c>
      <c r="B6" t="s">
        <v>74</v>
      </c>
      <c r="C6" t="s">
        <v>151</v>
      </c>
      <c r="D6" t="s">
        <v>33</v>
      </c>
    </row>
    <row r="7" spans="1:4">
      <c r="A7">
        <v>4</v>
      </c>
      <c r="B7" t="s">
        <v>105</v>
      </c>
      <c r="C7" t="s">
        <v>151</v>
      </c>
      <c r="D7" t="s">
        <v>33</v>
      </c>
    </row>
    <row r="8" spans="1:4">
      <c r="A8">
        <v>4</v>
      </c>
      <c r="B8" t="s">
        <v>145</v>
      </c>
      <c r="C8" t="s">
        <v>151</v>
      </c>
      <c r="D8" t="s">
        <v>33</v>
      </c>
    </row>
    <row r="9" spans="1:4">
      <c r="A9">
        <v>4</v>
      </c>
      <c r="B9" t="s">
        <v>146</v>
      </c>
      <c r="C9" t="s">
        <v>151</v>
      </c>
      <c r="D9" t="s">
        <v>33</v>
      </c>
    </row>
    <row r="10" spans="1:4">
      <c r="A10">
        <v>5</v>
      </c>
      <c r="B10" t="s">
        <v>74</v>
      </c>
      <c r="C10" t="s">
        <v>151</v>
      </c>
      <c r="D10" t="s">
        <v>33</v>
      </c>
    </row>
    <row r="11" spans="1:4">
      <c r="A11">
        <v>6</v>
      </c>
      <c r="B11" t="s">
        <v>74</v>
      </c>
      <c r="C11" t="s">
        <v>151</v>
      </c>
      <c r="D11" t="s">
        <v>33</v>
      </c>
    </row>
    <row r="12" spans="1:4">
      <c r="A12">
        <v>6</v>
      </c>
      <c r="B12" t="s">
        <v>105</v>
      </c>
      <c r="C12" t="s">
        <v>151</v>
      </c>
      <c r="D12" t="s">
        <v>33</v>
      </c>
    </row>
    <row r="13" spans="1:4">
      <c r="A13">
        <v>7</v>
      </c>
      <c r="B13" t="s">
        <v>74</v>
      </c>
      <c r="C13" t="s">
        <v>151</v>
      </c>
      <c r="D13" t="s">
        <v>33</v>
      </c>
    </row>
    <row r="14" spans="1:4">
      <c r="A14">
        <v>8</v>
      </c>
      <c r="B14" t="s">
        <v>105</v>
      </c>
      <c r="C14" t="s">
        <v>151</v>
      </c>
      <c r="D14" t="s">
        <v>33</v>
      </c>
    </row>
    <row r="15" spans="1:4">
      <c r="A15">
        <v>9</v>
      </c>
      <c r="B15" t="s">
        <v>74</v>
      </c>
      <c r="C15" t="s">
        <v>151</v>
      </c>
      <c r="D15" t="s">
        <v>33</v>
      </c>
    </row>
    <row r="16" spans="1:4">
      <c r="A16">
        <v>9</v>
      </c>
      <c r="B16" t="s">
        <v>105</v>
      </c>
      <c r="C16" t="s">
        <v>151</v>
      </c>
      <c r="D16" t="s">
        <v>33</v>
      </c>
    </row>
    <row r="17" spans="1:4">
      <c r="A17">
        <v>10</v>
      </c>
      <c r="B17" t="s">
        <v>297</v>
      </c>
      <c r="C17" t="s">
        <v>151</v>
      </c>
      <c r="D17" t="s">
        <v>220</v>
      </c>
    </row>
    <row r="18" spans="1:4">
      <c r="A18">
        <v>10</v>
      </c>
      <c r="B18" t="s">
        <v>75</v>
      </c>
      <c r="C18" t="s">
        <v>151</v>
      </c>
      <c r="D18" t="s">
        <v>33</v>
      </c>
    </row>
    <row r="19" spans="1:4">
      <c r="A19">
        <v>11</v>
      </c>
      <c r="B19" t="s">
        <v>74</v>
      </c>
      <c r="C19" t="s">
        <v>151</v>
      </c>
      <c r="D19" t="s">
        <v>33</v>
      </c>
    </row>
    <row r="20" spans="1:4">
      <c r="A20">
        <v>12</v>
      </c>
      <c r="B20" t="s">
        <v>105</v>
      </c>
      <c r="C20" t="s">
        <v>151</v>
      </c>
      <c r="D20" t="s">
        <v>33</v>
      </c>
    </row>
    <row r="21" spans="1:4">
      <c r="A21">
        <v>13</v>
      </c>
      <c r="B21" t="s">
        <v>238</v>
      </c>
      <c r="C21" t="s">
        <v>151</v>
      </c>
      <c r="D21" t="s">
        <v>239</v>
      </c>
    </row>
    <row r="22" spans="1:4">
      <c r="A22">
        <v>14</v>
      </c>
      <c r="B22" t="s">
        <v>105</v>
      </c>
      <c r="C22" t="s">
        <v>151</v>
      </c>
      <c r="D22" t="s">
        <v>33</v>
      </c>
    </row>
    <row r="23" spans="1:4">
      <c r="A23">
        <v>15</v>
      </c>
      <c r="B23" t="s">
        <v>74</v>
      </c>
      <c r="C23" t="s">
        <v>151</v>
      </c>
      <c r="D23" t="s">
        <v>33</v>
      </c>
    </row>
    <row r="24" spans="1:4">
      <c r="A24">
        <v>16</v>
      </c>
      <c r="B24" t="s">
        <v>238</v>
      </c>
      <c r="C24" t="s">
        <v>258</v>
      </c>
      <c r="D24" t="s">
        <v>263</v>
      </c>
    </row>
    <row r="25" spans="1:4">
      <c r="A25">
        <v>17</v>
      </c>
      <c r="B25" t="s">
        <v>264</v>
      </c>
      <c r="C25" t="s">
        <v>151</v>
      </c>
      <c r="D25" t="s">
        <v>77</v>
      </c>
    </row>
    <row r="26" spans="1:4">
      <c r="A26">
        <v>17</v>
      </c>
      <c r="B26" t="s">
        <v>265</v>
      </c>
      <c r="C26" t="s">
        <v>151</v>
      </c>
      <c r="D26" t="s">
        <v>77</v>
      </c>
    </row>
    <row r="27" spans="1:4">
      <c r="A27">
        <v>17</v>
      </c>
      <c r="B27" t="s">
        <v>603</v>
      </c>
      <c r="C27" t="s">
        <v>151</v>
      </c>
      <c r="D27" t="s">
        <v>77</v>
      </c>
    </row>
    <row r="28" spans="1:4">
      <c r="A28">
        <v>17</v>
      </c>
      <c r="B28" t="s">
        <v>266</v>
      </c>
      <c r="C28" t="s">
        <v>151</v>
      </c>
      <c r="D28" t="s">
        <v>77</v>
      </c>
    </row>
    <row r="29" spans="1:4">
      <c r="A29">
        <v>18</v>
      </c>
      <c r="B29" t="s">
        <v>105</v>
      </c>
      <c r="C29" t="s">
        <v>151</v>
      </c>
      <c r="D29" t="s">
        <v>33</v>
      </c>
    </row>
    <row r="30" spans="1:4">
      <c r="A30">
        <v>19</v>
      </c>
      <c r="B30" t="s">
        <v>74</v>
      </c>
      <c r="C30" t="s">
        <v>151</v>
      </c>
      <c r="D30" t="s">
        <v>33</v>
      </c>
    </row>
    <row r="31" spans="1:4">
      <c r="A31">
        <v>19</v>
      </c>
      <c r="B31" t="s">
        <v>105</v>
      </c>
      <c r="C31" t="s">
        <v>151</v>
      </c>
      <c r="D31" t="s">
        <v>33</v>
      </c>
    </row>
    <row r="32" spans="1:4">
      <c r="A32">
        <v>20</v>
      </c>
      <c r="B32" t="s">
        <v>74</v>
      </c>
      <c r="C32" t="s">
        <v>151</v>
      </c>
      <c r="D32" t="s">
        <v>33</v>
      </c>
    </row>
    <row r="33" spans="1:4">
      <c r="A33">
        <v>20</v>
      </c>
      <c r="B33" t="s">
        <v>105</v>
      </c>
      <c r="C33" t="s">
        <v>151</v>
      </c>
      <c r="D33" t="s">
        <v>33</v>
      </c>
    </row>
    <row r="34" spans="1:4">
      <c r="A34">
        <v>21</v>
      </c>
      <c r="B34" t="s">
        <v>292</v>
      </c>
      <c r="C34" t="s">
        <v>151</v>
      </c>
      <c r="D34" t="s">
        <v>312</v>
      </c>
    </row>
    <row r="35" spans="1:4">
      <c r="A35">
        <v>21</v>
      </c>
      <c r="B35" t="s">
        <v>293</v>
      </c>
      <c r="C35" t="s">
        <v>151</v>
      </c>
      <c r="D35" t="s">
        <v>312</v>
      </c>
    </row>
    <row r="36" spans="1:4">
      <c r="A36">
        <v>21</v>
      </c>
      <c r="B36" t="s">
        <v>294</v>
      </c>
      <c r="C36" t="s">
        <v>151</v>
      </c>
      <c r="D36" t="s">
        <v>312</v>
      </c>
    </row>
    <row r="37" spans="1:4">
      <c r="A37">
        <v>21</v>
      </c>
      <c r="B37" t="s">
        <v>76</v>
      </c>
      <c r="C37" t="s">
        <v>151</v>
      </c>
      <c r="D37" t="s">
        <v>77</v>
      </c>
    </row>
    <row r="38" spans="1:4">
      <c r="A38">
        <v>21</v>
      </c>
      <c r="B38" t="s">
        <v>295</v>
      </c>
      <c r="C38" t="s">
        <v>151</v>
      </c>
      <c r="D38" t="s">
        <v>77</v>
      </c>
    </row>
    <row r="39" spans="1:4">
      <c r="A39">
        <v>21</v>
      </c>
      <c r="B39" t="s">
        <v>296</v>
      </c>
      <c r="C39" t="s">
        <v>151</v>
      </c>
      <c r="D39" t="s">
        <v>77</v>
      </c>
    </row>
    <row r="40" spans="1:4">
      <c r="A40">
        <v>21</v>
      </c>
      <c r="B40" t="s">
        <v>297</v>
      </c>
      <c r="C40" t="s">
        <v>151</v>
      </c>
      <c r="D40" t="s">
        <v>77</v>
      </c>
    </row>
    <row r="41" spans="1:4">
      <c r="A41">
        <v>21</v>
      </c>
      <c r="B41" t="s">
        <v>298</v>
      </c>
      <c r="C41" t="s">
        <v>151</v>
      </c>
      <c r="D41" t="s">
        <v>77</v>
      </c>
    </row>
    <row r="42" spans="1:4">
      <c r="A42">
        <v>21</v>
      </c>
      <c r="B42" t="s">
        <v>299</v>
      </c>
      <c r="C42" t="s">
        <v>151</v>
      </c>
      <c r="D42" t="s">
        <v>77</v>
      </c>
    </row>
    <row r="43" spans="1:4">
      <c r="A43">
        <v>21</v>
      </c>
      <c r="B43" t="s">
        <v>323</v>
      </c>
      <c r="C43" t="s">
        <v>151</v>
      </c>
      <c r="D43" t="s">
        <v>77</v>
      </c>
    </row>
    <row r="44" spans="1:4">
      <c r="A44">
        <v>22</v>
      </c>
      <c r="B44" t="s">
        <v>324</v>
      </c>
      <c r="C44" t="s">
        <v>258</v>
      </c>
      <c r="D44" t="s">
        <v>28</v>
      </c>
    </row>
    <row r="45" spans="1:4">
      <c r="A45">
        <v>23</v>
      </c>
      <c r="B45" t="s">
        <v>105</v>
      </c>
      <c r="C45" t="s">
        <v>151</v>
      </c>
      <c r="D45" t="s">
        <v>33</v>
      </c>
    </row>
    <row r="46" spans="1:4">
      <c r="A46">
        <v>24</v>
      </c>
      <c r="B46" t="s">
        <v>74</v>
      </c>
      <c r="C46" t="s">
        <v>151</v>
      </c>
      <c r="D46" t="s">
        <v>33</v>
      </c>
    </row>
    <row r="47" spans="1:4">
      <c r="A47">
        <v>24</v>
      </c>
      <c r="B47" t="s">
        <v>335</v>
      </c>
      <c r="C47" t="s">
        <v>151</v>
      </c>
      <c r="D47" t="s">
        <v>336</v>
      </c>
    </row>
    <row r="48" spans="1:4">
      <c r="A48">
        <v>25</v>
      </c>
      <c r="B48" t="s">
        <v>105</v>
      </c>
      <c r="C48" t="s">
        <v>151</v>
      </c>
      <c r="D48" t="s">
        <v>33</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DB7BF-C654-4551-9CC4-635682FDF9F0}">
  <sheetPr codeName="Planilha7"/>
  <dimension ref="A1:L26"/>
  <sheetViews>
    <sheetView workbookViewId="0">
      <selection activeCell="L10" sqref="L10"/>
    </sheetView>
  </sheetViews>
  <sheetFormatPr defaultRowHeight="15"/>
  <cols>
    <col min="1" max="1" width="3" bestFit="1" customWidth="1"/>
    <col min="2" max="2" width="10.85546875" bestFit="1" customWidth="1"/>
    <col min="11" max="11" width="14.85546875" customWidth="1"/>
  </cols>
  <sheetData>
    <row r="1" spans="1:12">
      <c r="A1" t="s">
        <v>0</v>
      </c>
      <c r="B1" t="s">
        <v>24</v>
      </c>
      <c r="K1" t="s">
        <v>605</v>
      </c>
      <c r="L1" t="s">
        <v>393</v>
      </c>
    </row>
    <row r="2" spans="1:12">
      <c r="A2">
        <v>1</v>
      </c>
      <c r="B2" t="s">
        <v>23</v>
      </c>
      <c r="K2" t="str" cm="1">
        <f t="array" ref="K2:K4">_xlfn.UNIQUE(B2:B26)</f>
        <v>Text-Only</v>
      </c>
      <c r="L2">
        <f>COUNTIF(B2:B26, K2)</f>
        <v>18</v>
      </c>
    </row>
    <row r="3" spans="1:12">
      <c r="A3">
        <v>2</v>
      </c>
      <c r="B3" t="s">
        <v>350</v>
      </c>
      <c r="K3" t="str">
        <v>Image-Only</v>
      </c>
      <c r="L3">
        <f>COUNTIF(B2:B26, K3)</f>
        <v>1</v>
      </c>
    </row>
    <row r="4" spans="1:12">
      <c r="A4">
        <v>3</v>
      </c>
      <c r="B4" t="s">
        <v>23</v>
      </c>
      <c r="K4" t="str">
        <v>Text+Image</v>
      </c>
      <c r="L4">
        <f>COUNTIF(B2:B26, K4)</f>
        <v>6</v>
      </c>
    </row>
    <row r="5" spans="1:12">
      <c r="A5">
        <v>4</v>
      </c>
      <c r="B5" t="s">
        <v>23</v>
      </c>
    </row>
    <row r="6" spans="1:12">
      <c r="A6">
        <v>5</v>
      </c>
      <c r="B6" t="s">
        <v>23</v>
      </c>
    </row>
    <row r="7" spans="1:12">
      <c r="A7">
        <v>6</v>
      </c>
      <c r="B7" t="s">
        <v>23</v>
      </c>
    </row>
    <row r="8" spans="1:12">
      <c r="A8">
        <v>7</v>
      </c>
      <c r="B8" t="s">
        <v>23</v>
      </c>
    </row>
    <row r="9" spans="1:12">
      <c r="A9">
        <v>8</v>
      </c>
      <c r="B9" t="s">
        <v>23</v>
      </c>
    </row>
    <row r="10" spans="1:12">
      <c r="A10">
        <v>9</v>
      </c>
      <c r="B10" t="s">
        <v>23</v>
      </c>
    </row>
    <row r="11" spans="1:12">
      <c r="A11">
        <v>10</v>
      </c>
      <c r="B11" t="s">
        <v>78</v>
      </c>
    </row>
    <row r="12" spans="1:12">
      <c r="A12">
        <v>11</v>
      </c>
      <c r="B12" t="s">
        <v>23</v>
      </c>
    </row>
    <row r="13" spans="1:12">
      <c r="A13">
        <v>12</v>
      </c>
      <c r="B13" t="s">
        <v>78</v>
      </c>
    </row>
    <row r="14" spans="1:12">
      <c r="A14">
        <v>13</v>
      </c>
      <c r="B14" t="s">
        <v>23</v>
      </c>
    </row>
    <row r="15" spans="1:12">
      <c r="A15">
        <v>14</v>
      </c>
      <c r="B15" t="s">
        <v>23</v>
      </c>
    </row>
    <row r="16" spans="1:12">
      <c r="A16">
        <v>15</v>
      </c>
      <c r="B16" t="s">
        <v>23</v>
      </c>
    </row>
    <row r="17" spans="1:2">
      <c r="A17">
        <v>16</v>
      </c>
      <c r="B17" t="s">
        <v>23</v>
      </c>
    </row>
    <row r="18" spans="1:2">
      <c r="A18">
        <v>17</v>
      </c>
      <c r="B18" t="s">
        <v>23</v>
      </c>
    </row>
    <row r="19" spans="1:2">
      <c r="A19">
        <v>18</v>
      </c>
      <c r="B19" t="s">
        <v>23</v>
      </c>
    </row>
    <row r="20" spans="1:2">
      <c r="A20">
        <v>19</v>
      </c>
      <c r="B20" t="s">
        <v>23</v>
      </c>
    </row>
    <row r="21" spans="1:2">
      <c r="A21">
        <v>20</v>
      </c>
      <c r="B21" t="s">
        <v>23</v>
      </c>
    </row>
    <row r="22" spans="1:2">
      <c r="A22">
        <v>21</v>
      </c>
      <c r="B22" t="s">
        <v>78</v>
      </c>
    </row>
    <row r="23" spans="1:2">
      <c r="A23">
        <v>22</v>
      </c>
      <c r="B23" t="s">
        <v>78</v>
      </c>
    </row>
    <row r="24" spans="1:2">
      <c r="A24">
        <v>23</v>
      </c>
      <c r="B24" t="s">
        <v>78</v>
      </c>
    </row>
    <row r="25" spans="1:2">
      <c r="A25">
        <v>24</v>
      </c>
      <c r="B25" t="s">
        <v>23</v>
      </c>
    </row>
    <row r="26" spans="1:2">
      <c r="A26">
        <v>25</v>
      </c>
      <c r="B26" t="s">
        <v>78</v>
      </c>
    </row>
  </sheetData>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E2757-74AA-49FD-81DC-CAA6B0E8D70A}">
  <sheetPr codeName="Planilha8"/>
  <dimension ref="A1:T32"/>
  <sheetViews>
    <sheetView workbookViewId="0">
      <selection activeCell="M2" sqref="M2"/>
    </sheetView>
  </sheetViews>
  <sheetFormatPr defaultRowHeight="15"/>
  <cols>
    <col min="1" max="1" width="2.85546875" bestFit="1" customWidth="1"/>
    <col min="2" max="2" width="15" bestFit="1" customWidth="1"/>
    <col min="3" max="3" width="16.5703125" bestFit="1" customWidth="1"/>
    <col min="4" max="4" width="18.5703125" bestFit="1" customWidth="1"/>
    <col min="11" max="11" width="18.5703125" bestFit="1" customWidth="1"/>
    <col min="12" max="12" width="3" bestFit="1" customWidth="1"/>
    <col min="15" max="15" width="17.5703125" bestFit="1" customWidth="1"/>
    <col min="16" max="17" width="3" bestFit="1" customWidth="1"/>
    <col min="19" max="19" width="18.5703125" bestFit="1" customWidth="1"/>
    <col min="20" max="21" width="3" bestFit="1" customWidth="1"/>
    <col min="24" max="24" width="18.5703125" bestFit="1" customWidth="1"/>
    <col min="25" max="25" width="3" bestFit="1" customWidth="1"/>
  </cols>
  <sheetData>
    <row r="1" spans="1:20">
      <c r="A1" t="s">
        <v>0</v>
      </c>
      <c r="B1" t="s">
        <v>34</v>
      </c>
      <c r="C1" t="s">
        <v>642</v>
      </c>
      <c r="D1" t="s">
        <v>39</v>
      </c>
      <c r="K1" t="s">
        <v>606</v>
      </c>
      <c r="L1" t="s">
        <v>393</v>
      </c>
      <c r="O1" t="s">
        <v>607</v>
      </c>
      <c r="P1" t="s">
        <v>393</v>
      </c>
      <c r="S1" t="s">
        <v>658</v>
      </c>
      <c r="T1" t="s">
        <v>393</v>
      </c>
    </row>
    <row r="2" spans="1:20">
      <c r="A2">
        <v>1</v>
      </c>
      <c r="B2" t="s">
        <v>25</v>
      </c>
      <c r="C2" t="s">
        <v>35</v>
      </c>
      <c r="D2" t="s">
        <v>40</v>
      </c>
      <c r="K2" t="str" cm="1">
        <f t="array" ref="K2:K5">_xlfn.UNIQUE(B2:B32)</f>
        <v>Q&amp;A</v>
      </c>
      <c r="L2">
        <f>COUNTIF(B:B,K2)</f>
        <v>15</v>
      </c>
      <c r="O2" t="str" cm="1">
        <f t="array" ref="O2:O6">_xlfn.UNIQUE(C2:C32)</f>
        <v>Patient Education</v>
      </c>
      <c r="P2">
        <f>COUNTIF(C:C,O2)</f>
        <v>6</v>
      </c>
      <c r="S2" t="str" cm="1">
        <f t="array" ref="S2:S7">_xlfn.UNIQUE(D2:D32)</f>
        <v>Inter-Rater</v>
      </c>
      <c r="T2">
        <f>COUNTIF(D:D,S2)</f>
        <v>14</v>
      </c>
    </row>
    <row r="3" spans="1:20">
      <c r="A3">
        <v>1</v>
      </c>
      <c r="B3" t="s">
        <v>25</v>
      </c>
      <c r="C3" t="s">
        <v>37</v>
      </c>
      <c r="D3" t="s">
        <v>40</v>
      </c>
      <c r="K3" t="str">
        <v>Classification</v>
      </c>
      <c r="L3">
        <f>COUNTIF(B:B,K3)</f>
        <v>6</v>
      </c>
      <c r="O3" t="str">
        <v>Diagnosis</v>
      </c>
      <c r="P3">
        <f>COUNTIF(C:C,O3)</f>
        <v>12</v>
      </c>
      <c r="S3" t="str">
        <v>GroundTruth</v>
      </c>
      <c r="T3">
        <f>COUNTIF(D:D,S3)</f>
        <v>12</v>
      </c>
    </row>
    <row r="4" spans="1:20">
      <c r="A4">
        <v>1</v>
      </c>
      <c r="B4" t="s">
        <v>25</v>
      </c>
      <c r="C4" t="s">
        <v>38</v>
      </c>
      <c r="D4" t="s">
        <v>40</v>
      </c>
      <c r="K4" t="str">
        <v>Text-Generation</v>
      </c>
      <c r="L4">
        <f>COUNTIF(B:B,K4)</f>
        <v>9</v>
      </c>
      <c r="O4" t="str">
        <v>Treatment</v>
      </c>
      <c r="P4">
        <f>COUNTIF(C:C,O4)</f>
        <v>4</v>
      </c>
      <c r="S4" t="str">
        <v>Readability Statistic</v>
      </c>
      <c r="T4">
        <f>COUNTIF(D:D,S4)</f>
        <v>1</v>
      </c>
    </row>
    <row r="5" spans="1:20">
      <c r="A5">
        <v>2</v>
      </c>
      <c r="B5" t="s">
        <v>80</v>
      </c>
      <c r="C5" t="s">
        <v>37</v>
      </c>
      <c r="D5" t="s">
        <v>81</v>
      </c>
      <c r="K5" t="str">
        <v>Segmentation</v>
      </c>
      <c r="L5">
        <f>COUNTIF(B:B,K5)</f>
        <v>1</v>
      </c>
      <c r="O5" t="str">
        <v>Medical Education</v>
      </c>
      <c r="P5">
        <f>COUNTIF(C:C,O5)</f>
        <v>5</v>
      </c>
      <c r="S5" t="str">
        <v>Statistics</v>
      </c>
      <c r="T5">
        <f>COUNTIF(D:D,S5)</f>
        <v>2</v>
      </c>
    </row>
    <row r="6" spans="1:20">
      <c r="A6">
        <v>3</v>
      </c>
      <c r="B6" t="s">
        <v>80</v>
      </c>
      <c r="C6" t="s">
        <v>37</v>
      </c>
      <c r="D6" t="s">
        <v>40</v>
      </c>
      <c r="O6" t="str">
        <v>Decision Support</v>
      </c>
      <c r="P6">
        <f>COUNTIF(C:C,O6)</f>
        <v>4</v>
      </c>
      <c r="S6" t="str">
        <v>Qualitative-Only</v>
      </c>
      <c r="T6">
        <f>COUNTIF(D:D,S6)</f>
        <v>1</v>
      </c>
    </row>
    <row r="7" spans="1:20">
      <c r="A7">
        <v>4</v>
      </c>
      <c r="B7" t="s">
        <v>152</v>
      </c>
      <c r="C7" t="s">
        <v>35</v>
      </c>
      <c r="D7" t="s">
        <v>147</v>
      </c>
      <c r="S7" t="str">
        <v>Informal</v>
      </c>
      <c r="T7">
        <f>COUNTIF(D:D,S7)</f>
        <v>1</v>
      </c>
    </row>
    <row r="8" spans="1:20">
      <c r="A8">
        <v>5</v>
      </c>
      <c r="B8" t="s">
        <v>25</v>
      </c>
      <c r="C8" t="s">
        <v>35</v>
      </c>
      <c r="D8" t="s">
        <v>40</v>
      </c>
    </row>
    <row r="9" spans="1:20">
      <c r="A9">
        <v>6</v>
      </c>
      <c r="B9" t="s">
        <v>25</v>
      </c>
      <c r="C9" t="s">
        <v>37</v>
      </c>
      <c r="D9" t="s">
        <v>40</v>
      </c>
    </row>
    <row r="10" spans="1:20">
      <c r="A10">
        <v>6</v>
      </c>
      <c r="B10" t="s">
        <v>25</v>
      </c>
      <c r="C10" t="s">
        <v>38</v>
      </c>
      <c r="D10" t="s">
        <v>40</v>
      </c>
    </row>
    <row r="11" spans="1:20">
      <c r="A11">
        <v>7</v>
      </c>
      <c r="B11" t="s">
        <v>152</v>
      </c>
      <c r="C11" t="s">
        <v>71</v>
      </c>
      <c r="D11" t="s">
        <v>203</v>
      </c>
    </row>
    <row r="12" spans="1:20">
      <c r="A12">
        <v>8</v>
      </c>
      <c r="B12" t="s">
        <v>25</v>
      </c>
      <c r="C12" t="s">
        <v>37</v>
      </c>
      <c r="D12" t="s">
        <v>81</v>
      </c>
    </row>
    <row r="13" spans="1:20">
      <c r="A13">
        <v>9</v>
      </c>
      <c r="B13" t="s">
        <v>25</v>
      </c>
      <c r="C13" t="s">
        <v>37</v>
      </c>
      <c r="D13" t="s">
        <v>81</v>
      </c>
    </row>
    <row r="14" spans="1:20">
      <c r="A14">
        <v>9</v>
      </c>
      <c r="B14" t="s">
        <v>25</v>
      </c>
      <c r="C14" t="s">
        <v>214</v>
      </c>
      <c r="D14" t="s">
        <v>81</v>
      </c>
    </row>
    <row r="15" spans="1:20">
      <c r="A15">
        <v>10</v>
      </c>
      <c r="B15" t="s">
        <v>80</v>
      </c>
      <c r="C15" t="s">
        <v>37</v>
      </c>
      <c r="D15" t="s">
        <v>81</v>
      </c>
    </row>
    <row r="16" spans="1:20">
      <c r="A16">
        <v>11</v>
      </c>
      <c r="B16" t="s">
        <v>152</v>
      </c>
      <c r="C16" t="s">
        <v>35</v>
      </c>
      <c r="D16" t="s">
        <v>40</v>
      </c>
    </row>
    <row r="17" spans="1:4">
      <c r="A17">
        <v>12</v>
      </c>
      <c r="B17" t="s">
        <v>25</v>
      </c>
      <c r="C17" t="s">
        <v>71</v>
      </c>
      <c r="D17" t="s">
        <v>81</v>
      </c>
    </row>
    <row r="18" spans="1:4">
      <c r="A18">
        <v>13</v>
      </c>
      <c r="B18" t="s">
        <v>80</v>
      </c>
      <c r="C18" t="s">
        <v>214</v>
      </c>
      <c r="D18" t="s">
        <v>81</v>
      </c>
    </row>
    <row r="19" spans="1:4">
      <c r="A19">
        <v>14</v>
      </c>
      <c r="B19" t="s">
        <v>25</v>
      </c>
      <c r="C19" t="s">
        <v>37</v>
      </c>
      <c r="D19" t="s">
        <v>249</v>
      </c>
    </row>
    <row r="20" spans="1:4">
      <c r="A20">
        <v>15</v>
      </c>
      <c r="B20" t="s">
        <v>25</v>
      </c>
      <c r="C20" t="s">
        <v>71</v>
      </c>
      <c r="D20" t="s">
        <v>203</v>
      </c>
    </row>
    <row r="21" spans="1:4">
      <c r="A21">
        <v>16</v>
      </c>
      <c r="B21" t="s">
        <v>80</v>
      </c>
      <c r="C21" t="s">
        <v>35</v>
      </c>
      <c r="D21" t="s">
        <v>81</v>
      </c>
    </row>
    <row r="22" spans="1:4">
      <c r="A22">
        <v>17</v>
      </c>
      <c r="B22" t="s">
        <v>152</v>
      </c>
      <c r="C22" t="s">
        <v>38</v>
      </c>
      <c r="D22" t="s">
        <v>40</v>
      </c>
    </row>
    <row r="23" spans="1:4">
      <c r="A23">
        <v>18</v>
      </c>
      <c r="B23" t="s">
        <v>25</v>
      </c>
      <c r="C23" t="s">
        <v>71</v>
      </c>
      <c r="D23" t="s">
        <v>40</v>
      </c>
    </row>
    <row r="24" spans="1:4">
      <c r="A24">
        <v>19</v>
      </c>
      <c r="B24" t="s">
        <v>25</v>
      </c>
      <c r="C24" t="s">
        <v>37</v>
      </c>
      <c r="D24" t="s">
        <v>40</v>
      </c>
    </row>
    <row r="25" spans="1:4">
      <c r="A25">
        <v>20</v>
      </c>
      <c r="B25" t="s">
        <v>25</v>
      </c>
      <c r="C25" t="s">
        <v>71</v>
      </c>
      <c r="D25" t="s">
        <v>81</v>
      </c>
    </row>
    <row r="26" spans="1:4">
      <c r="A26">
        <v>21</v>
      </c>
      <c r="B26" t="s">
        <v>80</v>
      </c>
      <c r="C26" t="s">
        <v>37</v>
      </c>
      <c r="D26" t="s">
        <v>81</v>
      </c>
    </row>
    <row r="27" spans="1:4">
      <c r="A27">
        <v>21</v>
      </c>
      <c r="B27" t="s">
        <v>313</v>
      </c>
      <c r="C27" t="s">
        <v>37</v>
      </c>
      <c r="D27" t="s">
        <v>81</v>
      </c>
    </row>
    <row r="28" spans="1:4">
      <c r="A28">
        <v>21</v>
      </c>
      <c r="B28" t="s">
        <v>152</v>
      </c>
      <c r="C28" t="s">
        <v>214</v>
      </c>
      <c r="D28" t="s">
        <v>81</v>
      </c>
    </row>
    <row r="29" spans="1:4">
      <c r="A29">
        <v>22</v>
      </c>
      <c r="B29" t="s">
        <v>152</v>
      </c>
      <c r="C29" t="s">
        <v>214</v>
      </c>
      <c r="D29" t="s">
        <v>40</v>
      </c>
    </row>
    <row r="30" spans="1:4">
      <c r="A30">
        <v>23</v>
      </c>
      <c r="B30" t="s">
        <v>152</v>
      </c>
      <c r="C30" t="s">
        <v>38</v>
      </c>
      <c r="D30" t="s">
        <v>330</v>
      </c>
    </row>
    <row r="31" spans="1:4">
      <c r="A31">
        <v>24</v>
      </c>
      <c r="B31" t="s">
        <v>152</v>
      </c>
      <c r="C31" t="s">
        <v>35</v>
      </c>
      <c r="D31" t="s">
        <v>40</v>
      </c>
    </row>
    <row r="32" spans="1:4">
      <c r="A32">
        <v>25</v>
      </c>
      <c r="B32" t="s">
        <v>152</v>
      </c>
      <c r="C32" t="s">
        <v>37</v>
      </c>
      <c r="D32" t="s">
        <v>40</v>
      </c>
    </row>
  </sheetData>
  <pageMargins left="0.511811024" right="0.511811024" top="0.78740157499999996" bottom="0.78740157499999996" header="0.31496062000000002" footer="0.3149606200000000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F21C5-0DC9-4B9E-B232-FD7A10C7A6A5}">
  <sheetPr codeName="Planilha9"/>
  <dimension ref="A1:L90"/>
  <sheetViews>
    <sheetView workbookViewId="0">
      <selection activeCell="AF51" sqref="AF51"/>
    </sheetView>
  </sheetViews>
  <sheetFormatPr defaultRowHeight="15"/>
  <cols>
    <col min="1" max="1" width="2.85546875" bestFit="1" customWidth="1"/>
    <col min="2" max="2" width="25" bestFit="1" customWidth="1"/>
    <col min="11" max="11" width="27.28515625" bestFit="1" customWidth="1"/>
    <col min="12" max="12" width="3" bestFit="1" customWidth="1"/>
  </cols>
  <sheetData>
    <row r="1" spans="1:12">
      <c r="A1" t="s">
        <v>0</v>
      </c>
      <c r="B1" t="s">
        <v>36</v>
      </c>
      <c r="K1" t="s">
        <v>657</v>
      </c>
      <c r="L1" t="s">
        <v>393</v>
      </c>
    </row>
    <row r="2" spans="1:12">
      <c r="A2">
        <v>1</v>
      </c>
      <c r="B2" t="s">
        <v>41</v>
      </c>
      <c r="K2" t="str" cm="1">
        <f t="array" ref="K2:K49">_xlfn.UNIQUE(B2:B90)</f>
        <v>Accuracy</v>
      </c>
      <c r="L2">
        <f>COUNTIF(B:B,K2)</f>
        <v>17</v>
      </c>
    </row>
    <row r="3" spans="1:12">
      <c r="A3">
        <v>1</v>
      </c>
      <c r="B3" t="s">
        <v>42</v>
      </c>
      <c r="K3" t="str">
        <v>Currency of Information</v>
      </c>
      <c r="L3">
        <f>COUNTIF(B:B,K3)</f>
        <v>1</v>
      </c>
    </row>
    <row r="4" spans="1:12">
      <c r="A4">
        <v>1</v>
      </c>
      <c r="B4" t="s">
        <v>43</v>
      </c>
      <c r="K4" t="str">
        <v>Completeness of Response</v>
      </c>
      <c r="L4">
        <f t="shared" ref="L4:L49" si="0">COUNTIF(B:B,K4)</f>
        <v>2</v>
      </c>
    </row>
    <row r="5" spans="1:12">
      <c r="A5">
        <v>1</v>
      </c>
      <c r="B5" t="s">
        <v>44</v>
      </c>
      <c r="K5" t="str">
        <v>UX-UEQ</v>
      </c>
      <c r="L5">
        <f t="shared" si="0"/>
        <v>1</v>
      </c>
    </row>
    <row r="6" spans="1:12">
      <c r="A6">
        <v>2</v>
      </c>
      <c r="B6" t="s">
        <v>41</v>
      </c>
      <c r="K6" t="str">
        <v>Mann-Whitney</v>
      </c>
      <c r="L6">
        <f t="shared" si="0"/>
        <v>3</v>
      </c>
    </row>
    <row r="7" spans="1:12">
      <c r="A7">
        <v>3</v>
      </c>
      <c r="B7" t="s">
        <v>41</v>
      </c>
      <c r="K7" t="str">
        <v>Sensitivity</v>
      </c>
      <c r="L7">
        <f t="shared" si="0"/>
        <v>2</v>
      </c>
    </row>
    <row r="8" spans="1:12">
      <c r="A8">
        <v>3</v>
      </c>
      <c r="B8" t="s">
        <v>100</v>
      </c>
      <c r="K8" t="str">
        <v>Specificity</v>
      </c>
      <c r="L8">
        <f t="shared" si="0"/>
        <v>2</v>
      </c>
    </row>
    <row r="9" spans="1:12">
      <c r="A9">
        <v>3</v>
      </c>
      <c r="B9" t="s">
        <v>102</v>
      </c>
      <c r="K9" t="str">
        <v>Positive Predicted Value</v>
      </c>
      <c r="L9">
        <f t="shared" si="0"/>
        <v>1</v>
      </c>
    </row>
    <row r="10" spans="1:12">
      <c r="A10">
        <v>3</v>
      </c>
      <c r="B10" t="s">
        <v>103</v>
      </c>
      <c r="K10" t="str">
        <v>Fischer Exact Test</v>
      </c>
      <c r="L10">
        <f t="shared" si="0"/>
        <v>1</v>
      </c>
    </row>
    <row r="11" spans="1:12">
      <c r="A11">
        <v>3</v>
      </c>
      <c r="B11" t="s">
        <v>104</v>
      </c>
      <c r="K11" t="str">
        <v>Flesch-Kincaid Reading Level</v>
      </c>
      <c r="L11">
        <f t="shared" si="0"/>
        <v>2</v>
      </c>
    </row>
    <row r="12" spans="1:12">
      <c r="A12">
        <v>4</v>
      </c>
      <c r="B12" t="s">
        <v>148</v>
      </c>
      <c r="K12" t="str">
        <v>Kendall Coeficient</v>
      </c>
      <c r="L12">
        <f t="shared" si="0"/>
        <v>1</v>
      </c>
    </row>
    <row r="13" spans="1:12">
      <c r="A13">
        <v>4</v>
      </c>
      <c r="B13" t="s">
        <v>149</v>
      </c>
      <c r="K13" t="str">
        <v>Simple Statistics</v>
      </c>
      <c r="L13">
        <f t="shared" si="0"/>
        <v>8</v>
      </c>
    </row>
    <row r="14" spans="1:12">
      <c r="A14">
        <v>5</v>
      </c>
      <c r="B14" t="s">
        <v>172</v>
      </c>
      <c r="K14" t="str">
        <v>Jaccard Index</v>
      </c>
      <c r="L14">
        <f t="shared" si="0"/>
        <v>1</v>
      </c>
    </row>
    <row r="15" spans="1:12">
      <c r="A15">
        <v>5</v>
      </c>
      <c r="B15" t="s">
        <v>176</v>
      </c>
      <c r="K15" t="str">
        <v>Q-value</v>
      </c>
      <c r="L15">
        <f t="shared" si="0"/>
        <v>1</v>
      </c>
    </row>
    <row r="16" spans="1:12">
      <c r="A16">
        <v>6</v>
      </c>
      <c r="B16" t="s">
        <v>193</v>
      </c>
      <c r="K16" t="str">
        <v>Binomial Test</v>
      </c>
      <c r="L16">
        <f t="shared" si="0"/>
        <v>1</v>
      </c>
    </row>
    <row r="17" spans="1:12">
      <c r="A17">
        <v>6</v>
      </c>
      <c r="B17" t="s">
        <v>194</v>
      </c>
      <c r="K17" t="str">
        <v>Chi-Squared Test</v>
      </c>
      <c r="L17">
        <f t="shared" si="0"/>
        <v>4</v>
      </c>
    </row>
    <row r="18" spans="1:12">
      <c r="A18">
        <v>6</v>
      </c>
      <c r="B18" t="s">
        <v>195</v>
      </c>
      <c r="K18" t="str">
        <v>Difficult Index</v>
      </c>
      <c r="L18">
        <f t="shared" si="0"/>
        <v>2</v>
      </c>
    </row>
    <row r="19" spans="1:12">
      <c r="A19">
        <v>7</v>
      </c>
      <c r="B19" t="s">
        <v>201</v>
      </c>
      <c r="K19" t="str">
        <v>Shapiro–Wilk</v>
      </c>
      <c r="L19">
        <f t="shared" si="0"/>
        <v>2</v>
      </c>
    </row>
    <row r="20" spans="1:12">
      <c r="A20">
        <v>7</v>
      </c>
      <c r="B20" t="s">
        <v>176</v>
      </c>
      <c r="K20" t="str">
        <v>McNemar test</v>
      </c>
      <c r="L20">
        <f t="shared" si="0"/>
        <v>1</v>
      </c>
    </row>
    <row r="21" spans="1:12">
      <c r="A21">
        <v>8</v>
      </c>
      <c r="B21" t="s">
        <v>41</v>
      </c>
      <c r="K21" t="str">
        <v>Readability</v>
      </c>
      <c r="L21">
        <f t="shared" si="0"/>
        <v>1</v>
      </c>
    </row>
    <row r="22" spans="1:12">
      <c r="A22">
        <v>9</v>
      </c>
      <c r="B22" t="s">
        <v>41</v>
      </c>
      <c r="K22" t="str">
        <v>Likert Scale</v>
      </c>
      <c r="L22">
        <f t="shared" si="0"/>
        <v>3</v>
      </c>
    </row>
    <row r="23" spans="1:12">
      <c r="A23">
        <v>9</v>
      </c>
      <c r="B23" t="s">
        <v>215</v>
      </c>
      <c r="K23" t="str">
        <v>Overall Quality</v>
      </c>
      <c r="L23">
        <f t="shared" si="0"/>
        <v>1</v>
      </c>
    </row>
    <row r="24" spans="1:12">
      <c r="A24">
        <v>9</v>
      </c>
      <c r="B24" t="s">
        <v>100</v>
      </c>
      <c r="K24" t="str">
        <v>Thoroughness</v>
      </c>
      <c r="L24">
        <f t="shared" si="0"/>
        <v>1</v>
      </c>
    </row>
    <row r="25" spans="1:12">
      <c r="A25">
        <v>9</v>
      </c>
      <c r="B25" t="s">
        <v>216</v>
      </c>
      <c r="K25" t="str">
        <v>Level of Empaty</v>
      </c>
      <c r="L25">
        <f t="shared" si="0"/>
        <v>1</v>
      </c>
    </row>
    <row r="26" spans="1:12">
      <c r="A26">
        <v>9</v>
      </c>
      <c r="B26" t="s">
        <v>176</v>
      </c>
      <c r="K26" t="str">
        <v>Precision</v>
      </c>
      <c r="L26">
        <f t="shared" si="0"/>
        <v>2</v>
      </c>
    </row>
    <row r="27" spans="1:12">
      <c r="A27">
        <v>10</v>
      </c>
      <c r="B27" t="s">
        <v>221</v>
      </c>
      <c r="K27" t="str">
        <v>Recall</v>
      </c>
      <c r="L27">
        <f t="shared" si="0"/>
        <v>2</v>
      </c>
    </row>
    <row r="28" spans="1:12">
      <c r="A28">
        <v>10</v>
      </c>
      <c r="B28" t="s">
        <v>102</v>
      </c>
      <c r="K28" t="str">
        <v>F1-Score</v>
      </c>
      <c r="L28">
        <f t="shared" si="0"/>
        <v>2</v>
      </c>
    </row>
    <row r="29" spans="1:12">
      <c r="A29">
        <v>10</v>
      </c>
      <c r="B29" t="s">
        <v>103</v>
      </c>
      <c r="K29" t="str">
        <v>Kruskal-Wallis ANOVA</v>
      </c>
      <c r="L29">
        <f t="shared" si="0"/>
        <v>1</v>
      </c>
    </row>
    <row r="30" spans="1:12">
      <c r="A30">
        <v>10</v>
      </c>
      <c r="B30" t="s">
        <v>41</v>
      </c>
      <c r="K30" t="str">
        <v>Confidence</v>
      </c>
      <c r="L30">
        <f t="shared" si="0"/>
        <v>1</v>
      </c>
    </row>
    <row r="31" spans="1:12">
      <c r="A31">
        <v>11</v>
      </c>
      <c r="B31" t="s">
        <v>41</v>
      </c>
      <c r="K31" t="str">
        <v>mDISCERN</v>
      </c>
      <c r="L31">
        <f t="shared" si="0"/>
        <v>1</v>
      </c>
    </row>
    <row r="32" spans="1:12">
      <c r="A32">
        <v>11</v>
      </c>
      <c r="B32" t="s">
        <v>226</v>
      </c>
      <c r="K32" t="str">
        <v>Harmfulness</v>
      </c>
      <c r="L32">
        <f t="shared" si="0"/>
        <v>1</v>
      </c>
    </row>
    <row r="33" spans="1:12">
      <c r="A33">
        <v>11</v>
      </c>
      <c r="B33" t="s">
        <v>227</v>
      </c>
      <c r="K33" t="str">
        <v>Falseness</v>
      </c>
      <c r="L33">
        <f t="shared" si="0"/>
        <v>1</v>
      </c>
    </row>
    <row r="34" spans="1:12">
      <c r="A34">
        <v>11</v>
      </c>
      <c r="B34" t="s">
        <v>228</v>
      </c>
      <c r="K34" t="str">
        <v>Pearson correlation</v>
      </c>
      <c r="L34">
        <f t="shared" si="0"/>
        <v>1</v>
      </c>
    </row>
    <row r="35" spans="1:12">
      <c r="A35">
        <v>11</v>
      </c>
      <c r="B35" t="s">
        <v>229</v>
      </c>
      <c r="K35" t="str">
        <v>Relevance of Response</v>
      </c>
      <c r="L35">
        <f t="shared" si="0"/>
        <v>2</v>
      </c>
    </row>
    <row r="36" spans="1:12">
      <c r="A36">
        <v>11</v>
      </c>
      <c r="B36" t="s">
        <v>230</v>
      </c>
      <c r="K36" t="str">
        <v>Depth of Response</v>
      </c>
      <c r="L36">
        <f t="shared" si="0"/>
        <v>2</v>
      </c>
    </row>
    <row r="37" spans="1:12">
      <c r="A37">
        <v>12</v>
      </c>
      <c r="B37" t="s">
        <v>176</v>
      </c>
      <c r="K37" t="str">
        <v>Clarity of Response</v>
      </c>
      <c r="L37">
        <f t="shared" si="0"/>
        <v>1</v>
      </c>
    </row>
    <row r="38" spans="1:12">
      <c r="A38">
        <v>12</v>
      </c>
      <c r="B38" t="s">
        <v>41</v>
      </c>
      <c r="K38" t="str">
        <v>Mean Score</v>
      </c>
      <c r="L38">
        <f t="shared" si="0"/>
        <v>1</v>
      </c>
    </row>
    <row r="39" spans="1:12">
      <c r="A39">
        <v>13</v>
      </c>
      <c r="B39" t="s">
        <v>41</v>
      </c>
      <c r="K39" t="str">
        <v>IoU</v>
      </c>
      <c r="L39">
        <f t="shared" si="0"/>
        <v>1</v>
      </c>
    </row>
    <row r="40" spans="1:12">
      <c r="A40">
        <v>13</v>
      </c>
      <c r="B40" t="s">
        <v>240</v>
      </c>
      <c r="K40" t="str">
        <v>MRR</v>
      </c>
      <c r="L40">
        <f t="shared" si="0"/>
        <v>1</v>
      </c>
    </row>
    <row r="41" spans="1:12">
      <c r="A41">
        <v>13</v>
      </c>
      <c r="B41" t="s">
        <v>241</v>
      </c>
      <c r="K41" t="str">
        <v>METEOR</v>
      </c>
      <c r="L41">
        <f t="shared" si="0"/>
        <v>1</v>
      </c>
    </row>
    <row r="42" spans="1:12">
      <c r="A42">
        <v>13</v>
      </c>
      <c r="B42" t="s">
        <v>242</v>
      </c>
      <c r="K42" t="str">
        <v>BLEU</v>
      </c>
      <c r="L42">
        <f t="shared" si="0"/>
        <v>1</v>
      </c>
    </row>
    <row r="43" spans="1:12">
      <c r="A43">
        <v>14</v>
      </c>
      <c r="B43" t="s">
        <v>41</v>
      </c>
      <c r="K43" t="str">
        <v>ROUGE</v>
      </c>
      <c r="L43">
        <f t="shared" si="0"/>
        <v>1</v>
      </c>
    </row>
    <row r="44" spans="1:12">
      <c r="A44">
        <v>14</v>
      </c>
      <c r="B44" t="s">
        <v>227</v>
      </c>
      <c r="K44" t="str">
        <v>Fleiss kappa</v>
      </c>
      <c r="L44">
        <f t="shared" si="0"/>
        <v>1</v>
      </c>
    </row>
    <row r="45" spans="1:12">
      <c r="A45">
        <v>15</v>
      </c>
      <c r="B45" t="s">
        <v>100</v>
      </c>
      <c r="K45" t="str">
        <v>Flesch–Kincaid grade</v>
      </c>
      <c r="L45">
        <f t="shared" si="0"/>
        <v>1</v>
      </c>
    </row>
    <row r="46" spans="1:12">
      <c r="A46">
        <v>15</v>
      </c>
      <c r="B46" t="s">
        <v>201</v>
      </c>
      <c r="K46" t="str">
        <v>Appropriateness of Response</v>
      </c>
      <c r="L46">
        <f t="shared" si="0"/>
        <v>1</v>
      </c>
    </row>
    <row r="47" spans="1:12">
      <c r="A47">
        <v>15</v>
      </c>
      <c r="B47" t="s">
        <v>216</v>
      </c>
      <c r="K47" t="str">
        <v>Median</v>
      </c>
      <c r="L47">
        <f t="shared" si="0"/>
        <v>1</v>
      </c>
    </row>
    <row r="48" spans="1:12">
      <c r="A48">
        <v>15</v>
      </c>
      <c r="B48" t="s">
        <v>254</v>
      </c>
      <c r="K48" t="str">
        <v>IQR</v>
      </c>
      <c r="L48">
        <f t="shared" si="0"/>
        <v>1</v>
      </c>
    </row>
    <row r="49" spans="1:12">
      <c r="A49">
        <v>15</v>
      </c>
      <c r="B49" t="s">
        <v>41</v>
      </c>
      <c r="K49" t="str">
        <v>Quality of Image</v>
      </c>
      <c r="L49">
        <f t="shared" si="0"/>
        <v>1</v>
      </c>
    </row>
    <row r="50" spans="1:12">
      <c r="A50">
        <v>15</v>
      </c>
      <c r="B50" t="s">
        <v>215</v>
      </c>
    </row>
    <row r="51" spans="1:12">
      <c r="A51">
        <v>15</v>
      </c>
      <c r="B51" t="s">
        <v>255</v>
      </c>
    </row>
    <row r="52" spans="1:12">
      <c r="A52">
        <v>16</v>
      </c>
      <c r="B52" t="s">
        <v>41</v>
      </c>
    </row>
    <row r="53" spans="1:12">
      <c r="A53">
        <v>16</v>
      </c>
      <c r="B53" t="s">
        <v>176</v>
      </c>
    </row>
    <row r="54" spans="1:12">
      <c r="A54">
        <v>17</v>
      </c>
      <c r="B54" t="s">
        <v>267</v>
      </c>
    </row>
    <row r="55" spans="1:12">
      <c r="A55">
        <v>17</v>
      </c>
      <c r="B55" t="s">
        <v>268</v>
      </c>
    </row>
    <row r="56" spans="1:12">
      <c r="A56">
        <v>17</v>
      </c>
      <c r="B56" t="s">
        <v>269</v>
      </c>
    </row>
    <row r="57" spans="1:12">
      <c r="A57">
        <v>17</v>
      </c>
      <c r="B57" t="s">
        <v>270</v>
      </c>
    </row>
    <row r="58" spans="1:12">
      <c r="A58">
        <v>18</v>
      </c>
      <c r="B58" t="s">
        <v>41</v>
      </c>
    </row>
    <row r="59" spans="1:12">
      <c r="A59">
        <v>18</v>
      </c>
      <c r="B59" t="s">
        <v>201</v>
      </c>
    </row>
    <row r="60" spans="1:12">
      <c r="A60">
        <v>18</v>
      </c>
      <c r="B60" t="s">
        <v>278</v>
      </c>
    </row>
    <row r="61" spans="1:12">
      <c r="A61">
        <v>18</v>
      </c>
      <c r="B61" t="s">
        <v>276</v>
      </c>
    </row>
    <row r="62" spans="1:12">
      <c r="A62">
        <v>18</v>
      </c>
      <c r="B62" t="s">
        <v>277</v>
      </c>
    </row>
    <row r="63" spans="1:12">
      <c r="A63">
        <v>18</v>
      </c>
      <c r="B63" t="s">
        <v>43</v>
      </c>
    </row>
    <row r="64" spans="1:12">
      <c r="A64">
        <v>19</v>
      </c>
      <c r="B64" t="s">
        <v>41</v>
      </c>
    </row>
    <row r="65" spans="1:2">
      <c r="A65">
        <v>19</v>
      </c>
      <c r="B65" t="s">
        <v>282</v>
      </c>
    </row>
    <row r="66" spans="1:2">
      <c r="A66">
        <v>20</v>
      </c>
      <c r="B66" t="s">
        <v>176</v>
      </c>
    </row>
    <row r="67" spans="1:2">
      <c r="A67">
        <v>21</v>
      </c>
      <c r="B67" t="s">
        <v>41</v>
      </c>
    </row>
    <row r="68" spans="1:2">
      <c r="A68">
        <v>21</v>
      </c>
      <c r="B68" t="s">
        <v>242</v>
      </c>
    </row>
    <row r="69" spans="1:2">
      <c r="A69">
        <v>21</v>
      </c>
      <c r="B69" t="s">
        <v>240</v>
      </c>
    </row>
    <row r="70" spans="1:2">
      <c r="A70">
        <v>21</v>
      </c>
      <c r="B70" t="s">
        <v>241</v>
      </c>
    </row>
    <row r="71" spans="1:2">
      <c r="A71">
        <v>21</v>
      </c>
      <c r="B71" t="s">
        <v>315</v>
      </c>
    </row>
    <row r="72" spans="1:2">
      <c r="A72">
        <v>21</v>
      </c>
      <c r="B72" t="s">
        <v>316</v>
      </c>
    </row>
    <row r="73" spans="1:2">
      <c r="A73">
        <v>21</v>
      </c>
      <c r="B73" t="s">
        <v>317</v>
      </c>
    </row>
    <row r="74" spans="1:2">
      <c r="A74">
        <v>21</v>
      </c>
      <c r="B74" t="s">
        <v>318</v>
      </c>
    </row>
    <row r="75" spans="1:2">
      <c r="A75">
        <v>21</v>
      </c>
      <c r="B75" t="s">
        <v>319</v>
      </c>
    </row>
    <row r="76" spans="1:2">
      <c r="A76">
        <v>22</v>
      </c>
      <c r="B76" t="s">
        <v>176</v>
      </c>
    </row>
    <row r="77" spans="1:2">
      <c r="A77">
        <v>23</v>
      </c>
      <c r="B77" t="s">
        <v>176</v>
      </c>
    </row>
    <row r="78" spans="1:2">
      <c r="A78">
        <v>24</v>
      </c>
      <c r="B78" t="s">
        <v>338</v>
      </c>
    </row>
    <row r="79" spans="1:2">
      <c r="A79">
        <v>24</v>
      </c>
      <c r="B79" t="s">
        <v>41</v>
      </c>
    </row>
    <row r="80" spans="1:2">
      <c r="A80">
        <v>24</v>
      </c>
      <c r="B80" t="s">
        <v>227</v>
      </c>
    </row>
    <row r="81" spans="1:2">
      <c r="A81">
        <v>24</v>
      </c>
      <c r="B81" t="s">
        <v>149</v>
      </c>
    </row>
    <row r="82" spans="1:2">
      <c r="A82">
        <v>24</v>
      </c>
      <c r="B82" t="s">
        <v>201</v>
      </c>
    </row>
    <row r="83" spans="1:2">
      <c r="A83">
        <v>24</v>
      </c>
      <c r="B83" t="s">
        <v>337</v>
      </c>
    </row>
    <row r="84" spans="1:2">
      <c r="A84">
        <v>24</v>
      </c>
      <c r="B84" t="s">
        <v>339</v>
      </c>
    </row>
    <row r="85" spans="1:2">
      <c r="A85">
        <v>25</v>
      </c>
      <c r="B85" t="s">
        <v>41</v>
      </c>
    </row>
    <row r="86" spans="1:2">
      <c r="A86">
        <v>25</v>
      </c>
      <c r="B86" t="s">
        <v>343</v>
      </c>
    </row>
    <row r="87" spans="1:2">
      <c r="A87">
        <v>25</v>
      </c>
      <c r="B87" t="s">
        <v>344</v>
      </c>
    </row>
    <row r="88" spans="1:2">
      <c r="A88">
        <v>25</v>
      </c>
      <c r="B88" t="s">
        <v>346</v>
      </c>
    </row>
    <row r="89" spans="1:2">
      <c r="A89">
        <v>25</v>
      </c>
      <c r="B89" t="s">
        <v>278</v>
      </c>
    </row>
    <row r="90" spans="1:2">
      <c r="A90">
        <v>25</v>
      </c>
      <c r="B90" t="s">
        <v>276</v>
      </c>
    </row>
  </sheetData>
  <pageMargins left="0.511811024" right="0.511811024" top="0.78740157499999996" bottom="0.78740157499999996" header="0.31496062000000002" footer="0.3149606200000000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0177-4974-4CAA-AE9B-09DFE29054CC}">
  <sheetPr codeName="Planilha10"/>
  <dimension ref="A1:T40"/>
  <sheetViews>
    <sheetView topLeftCell="D1" workbookViewId="0">
      <selection activeCell="N34" sqref="N34"/>
    </sheetView>
  </sheetViews>
  <sheetFormatPr defaultRowHeight="15"/>
  <cols>
    <col min="1" max="1" width="3" bestFit="1" customWidth="1"/>
    <col min="2" max="2" width="32.42578125" bestFit="1" customWidth="1"/>
    <col min="3" max="3" width="12.140625" bestFit="1" customWidth="1"/>
    <col min="4" max="4" width="10.140625" bestFit="1" customWidth="1"/>
    <col min="12" max="12" width="32.42578125" bestFit="1" customWidth="1"/>
    <col min="16" max="16" width="15.5703125" bestFit="1" customWidth="1"/>
  </cols>
  <sheetData>
    <row r="1" spans="1:20">
      <c r="A1" t="s">
        <v>0</v>
      </c>
      <c r="B1" t="s">
        <v>27</v>
      </c>
      <c r="C1" t="s">
        <v>26</v>
      </c>
      <c r="D1" t="s">
        <v>30</v>
      </c>
      <c r="L1" t="s">
        <v>656</v>
      </c>
      <c r="M1" t="s">
        <v>393</v>
      </c>
      <c r="P1" t="s">
        <v>654</v>
      </c>
      <c r="Q1" t="s">
        <v>393</v>
      </c>
      <c r="S1" t="s">
        <v>655</v>
      </c>
      <c r="T1" t="s">
        <v>393</v>
      </c>
    </row>
    <row r="2" spans="1:20">
      <c r="A2">
        <v>1</v>
      </c>
      <c r="B2" t="s">
        <v>28</v>
      </c>
      <c r="C2" t="s">
        <v>29</v>
      </c>
      <c r="D2" t="s">
        <v>31</v>
      </c>
      <c r="L2" t="str" cm="1">
        <f t="array" ref="L2:L19">_xlfn.UNIQUE(B2:B40)</f>
        <v>Custom</v>
      </c>
      <c r="M2">
        <f>COUNTIF(B:B,L2)</f>
        <v>22</v>
      </c>
      <c r="P2" t="str" cm="1">
        <f t="array" ref="P2:P5">_xlfn.UNIQUE(C2:C40)</f>
        <v>Public</v>
      </c>
      <c r="Q2">
        <f>COUNTIF(C:C,P2)</f>
        <v>21</v>
      </c>
      <c r="S2" t="str" cm="1">
        <f t="array" ref="S2:S6">_xlfn.UNIQUE(D2:D40)</f>
        <v>Small</v>
      </c>
      <c r="T2">
        <f>COUNTIF(D:D,S2)</f>
        <v>20</v>
      </c>
    </row>
    <row r="3" spans="1:20">
      <c r="A3">
        <v>2</v>
      </c>
      <c r="B3" t="s">
        <v>28</v>
      </c>
      <c r="C3" t="s">
        <v>29</v>
      </c>
      <c r="D3" t="s">
        <v>31</v>
      </c>
      <c r="L3" t="str">
        <v>None</v>
      </c>
      <c r="M3">
        <f t="shared" ref="M3:M19" si="0">COUNTIF(B:B,L3)</f>
        <v>1</v>
      </c>
      <c r="P3" t="str">
        <v>Private</v>
      </c>
      <c r="Q3">
        <f>COUNTIF(C:C,P3)</f>
        <v>16</v>
      </c>
      <c r="S3" t="str">
        <v>None</v>
      </c>
      <c r="T3">
        <f>COUNTIF(D:D,S3)</f>
        <v>1</v>
      </c>
    </row>
    <row r="4" spans="1:20">
      <c r="A4">
        <v>3</v>
      </c>
      <c r="B4" t="s">
        <v>28</v>
      </c>
      <c r="C4" t="s">
        <v>101</v>
      </c>
      <c r="D4" t="s">
        <v>31</v>
      </c>
      <c r="L4" t="str">
        <v>MDD</v>
      </c>
      <c r="M4">
        <f t="shared" si="0"/>
        <v>1</v>
      </c>
      <c r="P4" t="str">
        <v>None</v>
      </c>
      <c r="Q4">
        <f>COUNTIF(C:C,P4)</f>
        <v>1</v>
      </c>
      <c r="S4" t="str">
        <v>Large</v>
      </c>
      <c r="T4">
        <f>COUNTIF(D:D,S4)</f>
        <v>7</v>
      </c>
    </row>
    <row r="5" spans="1:20">
      <c r="A5">
        <v>4</v>
      </c>
      <c r="B5" t="s">
        <v>151</v>
      </c>
      <c r="C5" t="s">
        <v>151</v>
      </c>
      <c r="D5" t="s">
        <v>151</v>
      </c>
      <c r="L5" t="str">
        <v>MHQ</v>
      </c>
      <c r="M5">
        <f t="shared" si="0"/>
        <v>1</v>
      </c>
      <c r="P5" t="str">
        <v>Mixed</v>
      </c>
      <c r="Q5">
        <f>COUNTIF(C:C,P5)</f>
        <v>1</v>
      </c>
      <c r="S5" t="str">
        <v>Medium</v>
      </c>
      <c r="T5">
        <f>COUNTIF(D:D,S5)</f>
        <v>9</v>
      </c>
    </row>
    <row r="6" spans="1:20">
      <c r="A6">
        <v>5</v>
      </c>
      <c r="B6" t="s">
        <v>28</v>
      </c>
      <c r="C6" t="s">
        <v>101</v>
      </c>
      <c r="D6" t="s">
        <v>31</v>
      </c>
      <c r="L6" t="str">
        <v>KUAKE-QIC</v>
      </c>
      <c r="M6">
        <f t="shared" si="0"/>
        <v>1</v>
      </c>
      <c r="S6" t="str">
        <v>Very Small</v>
      </c>
      <c r="T6">
        <f>COUNTIF(D:D,S6)</f>
        <v>2</v>
      </c>
    </row>
    <row r="7" spans="1:20">
      <c r="A7">
        <v>6</v>
      </c>
      <c r="B7" t="s">
        <v>28</v>
      </c>
      <c r="C7" t="s">
        <v>101</v>
      </c>
      <c r="D7" t="s">
        <v>31</v>
      </c>
      <c r="L7" t="str">
        <v>GON</v>
      </c>
      <c r="M7">
        <f t="shared" si="0"/>
        <v>1</v>
      </c>
    </row>
    <row r="8" spans="1:20">
      <c r="A8">
        <v>7</v>
      </c>
      <c r="B8" t="s">
        <v>28</v>
      </c>
      <c r="C8" t="s">
        <v>101</v>
      </c>
      <c r="D8" t="s">
        <v>31</v>
      </c>
      <c r="L8" t="str">
        <v>ISIC</v>
      </c>
      <c r="M8">
        <f t="shared" si="0"/>
        <v>1</v>
      </c>
    </row>
    <row r="9" spans="1:20">
      <c r="A9">
        <v>8</v>
      </c>
      <c r="B9" t="s">
        <v>28</v>
      </c>
      <c r="C9" t="s">
        <v>101</v>
      </c>
      <c r="D9" t="s">
        <v>31</v>
      </c>
      <c r="L9" t="str">
        <v>HAM10000</v>
      </c>
      <c r="M9">
        <f t="shared" si="0"/>
        <v>1</v>
      </c>
    </row>
    <row r="10" spans="1:20">
      <c r="A10">
        <v>9</v>
      </c>
      <c r="B10" t="s">
        <v>28</v>
      </c>
      <c r="C10" t="s">
        <v>101</v>
      </c>
      <c r="D10" t="s">
        <v>31</v>
      </c>
      <c r="L10" t="str">
        <v>Kvasir</v>
      </c>
      <c r="M10">
        <f t="shared" si="0"/>
        <v>1</v>
      </c>
    </row>
    <row r="11" spans="1:20">
      <c r="A11">
        <v>10</v>
      </c>
      <c r="B11" t="s">
        <v>28</v>
      </c>
      <c r="C11" t="s">
        <v>29</v>
      </c>
      <c r="D11" t="s">
        <v>31</v>
      </c>
      <c r="L11" t="str">
        <v>COVID-QU Ex</v>
      </c>
      <c r="M11">
        <f t="shared" si="0"/>
        <v>1</v>
      </c>
    </row>
    <row r="12" spans="1:20">
      <c r="A12">
        <v>11</v>
      </c>
      <c r="B12" t="s">
        <v>28</v>
      </c>
      <c r="C12" t="s">
        <v>101</v>
      </c>
      <c r="D12" t="s">
        <v>31</v>
      </c>
      <c r="L12" t="str">
        <v>CholecSeg8k</v>
      </c>
      <c r="M12">
        <f t="shared" si="0"/>
        <v>1</v>
      </c>
    </row>
    <row r="13" spans="1:20">
      <c r="A13">
        <v>12</v>
      </c>
      <c r="B13" t="s">
        <v>28</v>
      </c>
      <c r="C13" t="s">
        <v>101</v>
      </c>
      <c r="D13" t="s">
        <v>31</v>
      </c>
      <c r="L13" t="str">
        <v>CVC ClinicDB</v>
      </c>
      <c r="M13">
        <f t="shared" si="0"/>
        <v>1</v>
      </c>
    </row>
    <row r="14" spans="1:20">
      <c r="A14">
        <v>13</v>
      </c>
      <c r="B14" t="s">
        <v>243</v>
      </c>
      <c r="C14" t="s">
        <v>29</v>
      </c>
      <c r="D14" t="s">
        <v>196</v>
      </c>
      <c r="L14" t="str">
        <v>M2CaiSeg</v>
      </c>
      <c r="M14">
        <f t="shared" si="0"/>
        <v>1</v>
      </c>
    </row>
    <row r="15" spans="1:20">
      <c r="A15">
        <v>13</v>
      </c>
      <c r="B15" t="s">
        <v>244</v>
      </c>
      <c r="C15" t="s">
        <v>29</v>
      </c>
      <c r="D15" t="s">
        <v>245</v>
      </c>
      <c r="L15" t="str">
        <v>MICCAI2023 Tooth Segmentation 2D</v>
      </c>
      <c r="M15">
        <f t="shared" si="0"/>
        <v>1</v>
      </c>
    </row>
    <row r="16" spans="1:20">
      <c r="A16">
        <v>13</v>
      </c>
      <c r="B16" t="s">
        <v>246</v>
      </c>
      <c r="C16" t="s">
        <v>29</v>
      </c>
      <c r="D16" t="s">
        <v>245</v>
      </c>
      <c r="L16" t="str">
        <v>ChestXRay2017</v>
      </c>
      <c r="M16">
        <f t="shared" si="0"/>
        <v>1</v>
      </c>
    </row>
    <row r="17" spans="1:13">
      <c r="A17">
        <v>14</v>
      </c>
      <c r="B17" t="s">
        <v>28</v>
      </c>
      <c r="C17" t="s">
        <v>101</v>
      </c>
      <c r="D17" t="s">
        <v>31</v>
      </c>
      <c r="L17" t="str">
        <v>MIMIC-CXR</v>
      </c>
      <c r="M17">
        <f t="shared" si="0"/>
        <v>1</v>
      </c>
    </row>
    <row r="18" spans="1:13">
      <c r="A18">
        <v>15</v>
      </c>
      <c r="B18" t="s">
        <v>28</v>
      </c>
      <c r="C18" t="s">
        <v>29</v>
      </c>
      <c r="D18" t="s">
        <v>31</v>
      </c>
      <c r="L18" t="str">
        <v>OpenI</v>
      </c>
      <c r="M18">
        <f t="shared" si="0"/>
        <v>1</v>
      </c>
    </row>
    <row r="19" spans="1:13">
      <c r="A19">
        <v>16</v>
      </c>
      <c r="B19" t="s">
        <v>28</v>
      </c>
      <c r="C19" t="s">
        <v>29</v>
      </c>
      <c r="D19" t="s">
        <v>245</v>
      </c>
      <c r="L19" t="str">
        <v>SXY</v>
      </c>
      <c r="M19">
        <f t="shared" si="0"/>
        <v>1</v>
      </c>
    </row>
    <row r="20" spans="1:13">
      <c r="A20">
        <v>17</v>
      </c>
      <c r="B20" t="s">
        <v>28</v>
      </c>
      <c r="C20" t="s">
        <v>101</v>
      </c>
      <c r="D20" t="s">
        <v>31</v>
      </c>
    </row>
    <row r="21" spans="1:13">
      <c r="A21">
        <v>18</v>
      </c>
      <c r="B21" t="s">
        <v>28</v>
      </c>
      <c r="C21" t="s">
        <v>101</v>
      </c>
      <c r="D21" t="s">
        <v>31</v>
      </c>
    </row>
    <row r="22" spans="1:13">
      <c r="A22">
        <v>19</v>
      </c>
      <c r="B22" t="s">
        <v>28</v>
      </c>
      <c r="C22" t="s">
        <v>101</v>
      </c>
      <c r="D22" t="s">
        <v>31</v>
      </c>
    </row>
    <row r="23" spans="1:13">
      <c r="A23">
        <v>20</v>
      </c>
      <c r="B23" t="s">
        <v>28</v>
      </c>
      <c r="C23" t="s">
        <v>29</v>
      </c>
      <c r="D23" t="s">
        <v>31</v>
      </c>
    </row>
    <row r="24" spans="1:13">
      <c r="A24">
        <v>21</v>
      </c>
      <c r="B24" t="s">
        <v>300</v>
      </c>
      <c r="C24" t="s">
        <v>29</v>
      </c>
      <c r="D24" t="s">
        <v>245</v>
      </c>
    </row>
    <row r="25" spans="1:13">
      <c r="A25">
        <v>21</v>
      </c>
      <c r="B25" t="s">
        <v>222</v>
      </c>
      <c r="C25" t="s">
        <v>29</v>
      </c>
      <c r="D25" t="s">
        <v>245</v>
      </c>
    </row>
    <row r="26" spans="1:13">
      <c r="A26">
        <v>21</v>
      </c>
      <c r="B26" t="s">
        <v>301</v>
      </c>
      <c r="C26" t="s">
        <v>29</v>
      </c>
      <c r="D26" t="s">
        <v>196</v>
      </c>
    </row>
    <row r="27" spans="1:13">
      <c r="A27">
        <v>21</v>
      </c>
      <c r="B27" t="s">
        <v>302</v>
      </c>
      <c r="C27" t="s">
        <v>29</v>
      </c>
      <c r="D27" t="s">
        <v>245</v>
      </c>
    </row>
    <row r="28" spans="1:13">
      <c r="A28">
        <v>21</v>
      </c>
      <c r="B28" t="s">
        <v>303</v>
      </c>
      <c r="C28" t="s">
        <v>29</v>
      </c>
      <c r="D28" t="s">
        <v>196</v>
      </c>
    </row>
    <row r="29" spans="1:13">
      <c r="A29">
        <v>21</v>
      </c>
      <c r="B29" t="s">
        <v>304</v>
      </c>
      <c r="C29" t="s">
        <v>29</v>
      </c>
      <c r="D29" t="s">
        <v>245</v>
      </c>
    </row>
    <row r="30" spans="1:13">
      <c r="A30">
        <v>21</v>
      </c>
      <c r="B30" t="s">
        <v>305</v>
      </c>
      <c r="C30" t="s">
        <v>29</v>
      </c>
      <c r="D30" t="s">
        <v>31</v>
      </c>
    </row>
    <row r="31" spans="1:13">
      <c r="A31">
        <v>21</v>
      </c>
      <c r="B31" t="s">
        <v>306</v>
      </c>
      <c r="C31" t="s">
        <v>29</v>
      </c>
      <c r="D31" t="s">
        <v>31</v>
      </c>
    </row>
    <row r="32" spans="1:13">
      <c r="A32">
        <v>21</v>
      </c>
      <c r="B32" t="s">
        <v>307</v>
      </c>
      <c r="C32" t="s">
        <v>29</v>
      </c>
      <c r="D32" t="s">
        <v>245</v>
      </c>
    </row>
    <row r="33" spans="1:4">
      <c r="A33">
        <v>21</v>
      </c>
      <c r="B33" t="s">
        <v>308</v>
      </c>
      <c r="C33" t="s">
        <v>29</v>
      </c>
      <c r="D33" t="s">
        <v>196</v>
      </c>
    </row>
    <row r="34" spans="1:4">
      <c r="A34">
        <v>21</v>
      </c>
      <c r="B34" t="s">
        <v>309</v>
      </c>
      <c r="C34" t="s">
        <v>29</v>
      </c>
      <c r="D34" t="s">
        <v>196</v>
      </c>
    </row>
    <row r="35" spans="1:4">
      <c r="A35">
        <v>21</v>
      </c>
      <c r="B35" t="s">
        <v>310</v>
      </c>
      <c r="C35" t="s">
        <v>29</v>
      </c>
      <c r="D35" t="s">
        <v>196</v>
      </c>
    </row>
    <row r="36" spans="1:4">
      <c r="A36">
        <v>21</v>
      </c>
      <c r="B36" t="s">
        <v>311</v>
      </c>
      <c r="C36" t="s">
        <v>101</v>
      </c>
      <c r="D36" t="s">
        <v>245</v>
      </c>
    </row>
    <row r="37" spans="1:4">
      <c r="A37">
        <v>22</v>
      </c>
      <c r="B37" t="s">
        <v>28</v>
      </c>
      <c r="C37" t="s">
        <v>325</v>
      </c>
      <c r="D37" t="s">
        <v>196</v>
      </c>
    </row>
    <row r="38" spans="1:4">
      <c r="A38">
        <v>23</v>
      </c>
      <c r="B38" t="s">
        <v>28</v>
      </c>
      <c r="C38" t="s">
        <v>101</v>
      </c>
      <c r="D38" t="s">
        <v>331</v>
      </c>
    </row>
    <row r="39" spans="1:4">
      <c r="A39">
        <v>24</v>
      </c>
      <c r="B39" t="s">
        <v>28</v>
      </c>
      <c r="C39" t="s">
        <v>101</v>
      </c>
      <c r="D39" t="s">
        <v>31</v>
      </c>
    </row>
    <row r="40" spans="1:4">
      <c r="A40">
        <v>25</v>
      </c>
      <c r="B40" t="s">
        <v>28</v>
      </c>
      <c r="C40" t="s">
        <v>101</v>
      </c>
      <c r="D40" t="s">
        <v>331</v>
      </c>
    </row>
  </sheetData>
  <pageMargins left="0.511811024" right="0.511811024" top="0.78740157499999996" bottom="0.78740157499999996" header="0.31496062000000002" footer="0.31496062000000002"/>
  <pageSetup paperSize="9"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FC441-4DEE-4148-AAEA-8C26C41E40CA}">
  <sheetPr codeName="Planilha11"/>
  <dimension ref="A1:T68"/>
  <sheetViews>
    <sheetView workbookViewId="0">
      <selection activeCell="I24" sqref="I24"/>
    </sheetView>
  </sheetViews>
  <sheetFormatPr defaultRowHeight="15"/>
  <cols>
    <col min="1" max="1" width="3" bestFit="1" customWidth="1"/>
    <col min="2" max="2" width="30.85546875" bestFit="1" customWidth="1"/>
    <col min="12" max="12" width="32.85546875" bestFit="1" customWidth="1"/>
  </cols>
  <sheetData>
    <row r="1" spans="1:20">
      <c r="A1" t="s">
        <v>0</v>
      </c>
      <c r="B1" t="s">
        <v>349</v>
      </c>
      <c r="L1" t="s">
        <v>659</v>
      </c>
      <c r="M1" t="s">
        <v>393</v>
      </c>
      <c r="S1" t="s">
        <v>659</v>
      </c>
      <c r="T1" t="s">
        <v>393</v>
      </c>
    </row>
    <row r="2" spans="1:20">
      <c r="A2">
        <v>1</v>
      </c>
      <c r="B2" t="s">
        <v>279</v>
      </c>
      <c r="L2" t="str" cm="1">
        <f t="array" ref="L2:L22">_xlfn.UNIQUE(B2:B68)</f>
        <v>Inaccuracies</v>
      </c>
      <c r="M2">
        <f>COUNTIF(B:B,L2)</f>
        <v>4</v>
      </c>
      <c r="S2" t="s">
        <v>82</v>
      </c>
      <c r="T2">
        <v>8</v>
      </c>
    </row>
    <row r="3" spans="1:20">
      <c r="A3">
        <v>1</v>
      </c>
      <c r="B3" t="s">
        <v>45</v>
      </c>
      <c r="L3" t="str">
        <v>Data Bias</v>
      </c>
      <c r="M3">
        <f t="shared" ref="M3:M22" si="0">COUNTIF(B:B,L3)</f>
        <v>7</v>
      </c>
      <c r="S3" t="s">
        <v>223</v>
      </c>
      <c r="T3">
        <v>7</v>
      </c>
    </row>
    <row r="4" spans="1:20">
      <c r="A4">
        <v>1</v>
      </c>
      <c r="B4" t="s">
        <v>234</v>
      </c>
      <c r="L4" t="str">
        <v>Privacy</v>
      </c>
      <c r="M4">
        <f t="shared" si="0"/>
        <v>5</v>
      </c>
      <c r="S4" t="s">
        <v>45</v>
      </c>
      <c r="T4">
        <v>7</v>
      </c>
    </row>
    <row r="5" spans="1:20">
      <c r="A5">
        <v>2</v>
      </c>
      <c r="B5" t="s">
        <v>82</v>
      </c>
      <c r="L5" t="str">
        <v>Small Sample</v>
      </c>
      <c r="M5">
        <f t="shared" si="0"/>
        <v>8</v>
      </c>
      <c r="S5" t="s">
        <v>197</v>
      </c>
      <c r="T5">
        <v>6</v>
      </c>
    </row>
    <row r="6" spans="1:20">
      <c r="A6">
        <v>3</v>
      </c>
      <c r="B6" t="s">
        <v>82</v>
      </c>
      <c r="L6" t="str">
        <v>Language Translation</v>
      </c>
      <c r="M6">
        <f t="shared" si="0"/>
        <v>2</v>
      </c>
      <c r="S6" t="s">
        <v>173</v>
      </c>
      <c r="T6">
        <v>6</v>
      </c>
    </row>
    <row r="7" spans="1:20">
      <c r="A7">
        <v>3</v>
      </c>
      <c r="B7" t="s">
        <v>106</v>
      </c>
      <c r="L7" t="str">
        <v>Prompt Optimization</v>
      </c>
      <c r="M7">
        <f t="shared" si="0"/>
        <v>1</v>
      </c>
      <c r="S7" t="s">
        <v>234</v>
      </c>
      <c r="T7">
        <v>5</v>
      </c>
    </row>
    <row r="8" spans="1:20">
      <c r="A8">
        <v>4</v>
      </c>
      <c r="B8" t="s">
        <v>279</v>
      </c>
      <c r="L8" t="str">
        <v>Source Citation</v>
      </c>
      <c r="M8">
        <f t="shared" si="0"/>
        <v>1</v>
      </c>
      <c r="S8" t="s">
        <v>175</v>
      </c>
      <c r="T8">
        <v>5</v>
      </c>
    </row>
    <row r="9" spans="1:20">
      <c r="A9">
        <v>4</v>
      </c>
      <c r="B9" t="s">
        <v>352</v>
      </c>
      <c r="L9" t="str">
        <v>Reliability of Medical Information</v>
      </c>
      <c r="M9">
        <f t="shared" si="0"/>
        <v>7</v>
      </c>
      <c r="S9" t="s">
        <v>202</v>
      </c>
      <c r="T9">
        <v>4</v>
      </c>
    </row>
    <row r="10" spans="1:20">
      <c r="A10">
        <v>4</v>
      </c>
      <c r="B10" t="s">
        <v>150</v>
      </c>
      <c r="L10" t="str">
        <v>Accuracy of Medical Information</v>
      </c>
      <c r="M10">
        <f t="shared" si="0"/>
        <v>6</v>
      </c>
      <c r="S10" t="s">
        <v>279</v>
      </c>
      <c r="T10">
        <v>4</v>
      </c>
    </row>
    <row r="11" spans="1:20">
      <c r="A11">
        <v>5</v>
      </c>
      <c r="B11" t="s">
        <v>223</v>
      </c>
      <c r="L11" t="str">
        <v>Transparency</v>
      </c>
      <c r="M11">
        <f t="shared" si="0"/>
        <v>1</v>
      </c>
      <c r="S11" t="s">
        <v>287</v>
      </c>
      <c r="T11">
        <v>3</v>
      </c>
    </row>
    <row r="12" spans="1:20">
      <c r="A12">
        <v>5</v>
      </c>
      <c r="B12" t="s">
        <v>173</v>
      </c>
      <c r="L12" t="str">
        <v>Ethics</v>
      </c>
      <c r="M12">
        <f t="shared" si="0"/>
        <v>5</v>
      </c>
      <c r="S12" t="s">
        <v>106</v>
      </c>
      <c r="T12">
        <v>2</v>
      </c>
    </row>
    <row r="13" spans="1:20">
      <c r="A13">
        <v>5</v>
      </c>
      <c r="B13" t="s">
        <v>174</v>
      </c>
      <c r="L13" t="str">
        <v>Hallucinations of AI</v>
      </c>
      <c r="M13">
        <f t="shared" si="0"/>
        <v>6</v>
      </c>
      <c r="S13" t="s">
        <v>250</v>
      </c>
      <c r="T13">
        <v>1</v>
      </c>
    </row>
    <row r="14" spans="1:20">
      <c r="A14">
        <v>5</v>
      </c>
      <c r="B14" t="s">
        <v>175</v>
      </c>
      <c r="L14" t="str">
        <v>Outdated Data of Model</v>
      </c>
      <c r="M14">
        <f t="shared" si="0"/>
        <v>4</v>
      </c>
      <c r="S14" t="s">
        <v>259</v>
      </c>
      <c r="T14">
        <v>1</v>
      </c>
    </row>
    <row r="15" spans="1:20">
      <c r="A15">
        <v>6</v>
      </c>
      <c r="B15" t="s">
        <v>45</v>
      </c>
      <c r="L15" t="str">
        <v>Variability in Responses</v>
      </c>
      <c r="M15">
        <f t="shared" si="0"/>
        <v>1</v>
      </c>
      <c r="S15" t="s">
        <v>174</v>
      </c>
      <c r="T15">
        <v>1</v>
      </c>
    </row>
    <row r="16" spans="1:20">
      <c r="A16">
        <v>6</v>
      </c>
      <c r="B16" t="s">
        <v>173</v>
      </c>
      <c r="L16" t="str">
        <v>Trust</v>
      </c>
      <c r="M16">
        <f t="shared" si="0"/>
        <v>1</v>
      </c>
      <c r="S16" t="s">
        <v>150</v>
      </c>
      <c r="T16">
        <v>1</v>
      </c>
    </row>
    <row r="17" spans="1:20">
      <c r="A17">
        <v>6</v>
      </c>
      <c r="B17" t="s">
        <v>223</v>
      </c>
      <c r="L17" t="str">
        <v>Limitation on Diagnostic Reasoning</v>
      </c>
      <c r="M17">
        <f t="shared" si="0"/>
        <v>1</v>
      </c>
      <c r="S17" t="s">
        <v>352</v>
      </c>
      <c r="T17">
        <v>1</v>
      </c>
    </row>
    <row r="18" spans="1:20">
      <c r="A18">
        <v>6</v>
      </c>
      <c r="B18" t="s">
        <v>197</v>
      </c>
      <c r="L18" t="str">
        <v>Limitations on Medical Domain</v>
      </c>
      <c r="M18">
        <f t="shared" si="0"/>
        <v>3</v>
      </c>
      <c r="S18" t="s">
        <v>326</v>
      </c>
      <c r="T18">
        <v>1</v>
      </c>
    </row>
    <row r="19" spans="1:20">
      <c r="A19">
        <v>7</v>
      </c>
      <c r="B19" t="s">
        <v>202</v>
      </c>
      <c r="L19" t="str">
        <v>Computational Inefficiencies</v>
      </c>
      <c r="M19">
        <f t="shared" si="0"/>
        <v>1</v>
      </c>
      <c r="S19" t="s">
        <v>283</v>
      </c>
      <c r="T19">
        <v>1</v>
      </c>
    </row>
    <row r="20" spans="1:20">
      <c r="A20">
        <v>7</v>
      </c>
      <c r="B20" t="s">
        <v>197</v>
      </c>
      <c r="L20" t="str">
        <v>Limited Data</v>
      </c>
      <c r="M20">
        <f t="shared" si="0"/>
        <v>1</v>
      </c>
      <c r="S20" t="s">
        <v>332</v>
      </c>
      <c r="T20">
        <v>1</v>
      </c>
    </row>
    <row r="21" spans="1:20">
      <c r="A21">
        <v>7</v>
      </c>
      <c r="B21" t="s">
        <v>45</v>
      </c>
      <c r="L21" t="str">
        <v>Legal</v>
      </c>
      <c r="M21">
        <f t="shared" si="0"/>
        <v>1</v>
      </c>
      <c r="S21" t="s">
        <v>345</v>
      </c>
      <c r="T21">
        <v>1</v>
      </c>
    </row>
    <row r="22" spans="1:20">
      <c r="A22">
        <v>8</v>
      </c>
      <c r="B22" t="s">
        <v>82</v>
      </c>
      <c r="L22" t="str">
        <v>Demographic Variablity</v>
      </c>
      <c r="M22">
        <f t="shared" si="0"/>
        <v>1</v>
      </c>
      <c r="S22" t="s">
        <v>314</v>
      </c>
      <c r="T22">
        <v>1</v>
      </c>
    </row>
    <row r="23" spans="1:20">
      <c r="A23">
        <v>8</v>
      </c>
      <c r="B23" t="s">
        <v>45</v>
      </c>
    </row>
    <row r="24" spans="1:20">
      <c r="A24">
        <v>8</v>
      </c>
      <c r="B24" t="s">
        <v>173</v>
      </c>
    </row>
    <row r="25" spans="1:20">
      <c r="A25">
        <v>8</v>
      </c>
      <c r="B25" t="s">
        <v>223</v>
      </c>
    </row>
    <row r="26" spans="1:20">
      <c r="A26">
        <v>9</v>
      </c>
      <c r="B26" t="s">
        <v>202</v>
      </c>
    </row>
    <row r="27" spans="1:20">
      <c r="A27">
        <v>9</v>
      </c>
      <c r="B27" t="s">
        <v>175</v>
      </c>
    </row>
    <row r="28" spans="1:20">
      <c r="A28">
        <v>9</v>
      </c>
      <c r="B28" t="s">
        <v>197</v>
      </c>
    </row>
    <row r="29" spans="1:20">
      <c r="A29">
        <v>10</v>
      </c>
      <c r="B29" t="s">
        <v>175</v>
      </c>
    </row>
    <row r="30" spans="1:20">
      <c r="A30">
        <v>10</v>
      </c>
      <c r="B30" t="s">
        <v>173</v>
      </c>
    </row>
    <row r="31" spans="1:20">
      <c r="A31">
        <v>10</v>
      </c>
      <c r="B31" t="s">
        <v>223</v>
      </c>
    </row>
    <row r="32" spans="1:20">
      <c r="A32">
        <v>11</v>
      </c>
      <c r="B32" t="s">
        <v>82</v>
      </c>
    </row>
    <row r="33" spans="1:2">
      <c r="A33">
        <v>12</v>
      </c>
      <c r="B33" t="s">
        <v>197</v>
      </c>
    </row>
    <row r="34" spans="1:2">
      <c r="A34">
        <v>12</v>
      </c>
      <c r="B34" t="s">
        <v>175</v>
      </c>
    </row>
    <row r="35" spans="1:2">
      <c r="A35">
        <v>12</v>
      </c>
      <c r="B35" t="s">
        <v>234</v>
      </c>
    </row>
    <row r="36" spans="1:2">
      <c r="A36">
        <v>12</v>
      </c>
      <c r="B36" t="s">
        <v>82</v>
      </c>
    </row>
    <row r="37" spans="1:2">
      <c r="A37">
        <v>12</v>
      </c>
      <c r="B37" t="s">
        <v>202</v>
      </c>
    </row>
    <row r="38" spans="1:2">
      <c r="A38">
        <v>14</v>
      </c>
      <c r="B38" t="s">
        <v>82</v>
      </c>
    </row>
    <row r="39" spans="1:2">
      <c r="A39">
        <v>14</v>
      </c>
      <c r="B39" t="s">
        <v>197</v>
      </c>
    </row>
    <row r="40" spans="1:2">
      <c r="A40">
        <v>14</v>
      </c>
      <c r="B40" t="s">
        <v>202</v>
      </c>
    </row>
    <row r="41" spans="1:2">
      <c r="A41">
        <v>14</v>
      </c>
      <c r="B41" t="s">
        <v>250</v>
      </c>
    </row>
    <row r="42" spans="1:2">
      <c r="A42">
        <v>15</v>
      </c>
      <c r="B42" t="s">
        <v>106</v>
      </c>
    </row>
    <row r="43" spans="1:2">
      <c r="A43">
        <v>16</v>
      </c>
      <c r="B43" t="s">
        <v>259</v>
      </c>
    </row>
    <row r="44" spans="1:2">
      <c r="A44">
        <v>17</v>
      </c>
      <c r="B44" t="s">
        <v>82</v>
      </c>
    </row>
    <row r="45" spans="1:2">
      <c r="A45">
        <v>17</v>
      </c>
      <c r="B45" t="s">
        <v>173</v>
      </c>
    </row>
    <row r="46" spans="1:2">
      <c r="A46">
        <v>17</v>
      </c>
      <c r="B46" t="s">
        <v>223</v>
      </c>
    </row>
    <row r="47" spans="1:2">
      <c r="A47">
        <v>18</v>
      </c>
      <c r="B47" t="s">
        <v>45</v>
      </c>
    </row>
    <row r="48" spans="1:2">
      <c r="A48">
        <v>18</v>
      </c>
      <c r="B48" t="s">
        <v>279</v>
      </c>
    </row>
    <row r="49" spans="1:2">
      <c r="A49">
        <v>19</v>
      </c>
      <c r="B49" t="s">
        <v>45</v>
      </c>
    </row>
    <row r="50" spans="1:2">
      <c r="A50">
        <v>19</v>
      </c>
      <c r="B50" t="s">
        <v>283</v>
      </c>
    </row>
    <row r="51" spans="1:2">
      <c r="A51">
        <v>20</v>
      </c>
      <c r="B51" t="s">
        <v>287</v>
      </c>
    </row>
    <row r="52" spans="1:2">
      <c r="A52">
        <v>21</v>
      </c>
      <c r="B52" t="s">
        <v>314</v>
      </c>
    </row>
    <row r="53" spans="1:2">
      <c r="A53">
        <v>21</v>
      </c>
      <c r="B53" t="s">
        <v>234</v>
      </c>
    </row>
    <row r="54" spans="1:2">
      <c r="A54">
        <v>21</v>
      </c>
      <c r="B54" t="s">
        <v>45</v>
      </c>
    </row>
    <row r="55" spans="1:2">
      <c r="A55">
        <v>22</v>
      </c>
      <c r="B55" t="s">
        <v>197</v>
      </c>
    </row>
    <row r="56" spans="1:2">
      <c r="A56">
        <v>22</v>
      </c>
      <c r="B56" t="s">
        <v>234</v>
      </c>
    </row>
    <row r="57" spans="1:2">
      <c r="A57">
        <v>22</v>
      </c>
      <c r="B57" t="s">
        <v>326</v>
      </c>
    </row>
    <row r="58" spans="1:2">
      <c r="A58">
        <v>23</v>
      </c>
      <c r="B58" t="s">
        <v>175</v>
      </c>
    </row>
    <row r="59" spans="1:2">
      <c r="A59">
        <v>23</v>
      </c>
      <c r="B59" t="s">
        <v>332</v>
      </c>
    </row>
    <row r="60" spans="1:2">
      <c r="A60">
        <v>23</v>
      </c>
      <c r="B60" t="s">
        <v>234</v>
      </c>
    </row>
    <row r="61" spans="1:2">
      <c r="A61">
        <v>24</v>
      </c>
      <c r="B61" t="s">
        <v>287</v>
      </c>
    </row>
    <row r="62" spans="1:2">
      <c r="A62">
        <v>24</v>
      </c>
      <c r="B62" t="s">
        <v>223</v>
      </c>
    </row>
    <row r="63" spans="1:2">
      <c r="A63">
        <v>25</v>
      </c>
      <c r="B63" t="s">
        <v>279</v>
      </c>
    </row>
    <row r="64" spans="1:2">
      <c r="A64">
        <v>25</v>
      </c>
      <c r="B64" t="s">
        <v>82</v>
      </c>
    </row>
    <row r="65" spans="1:2">
      <c r="A65">
        <v>25</v>
      </c>
      <c r="B65" t="s">
        <v>345</v>
      </c>
    </row>
    <row r="66" spans="1:2">
      <c r="A66">
        <v>25</v>
      </c>
      <c r="B66" t="s">
        <v>287</v>
      </c>
    </row>
    <row r="67" spans="1:2">
      <c r="A67">
        <v>25</v>
      </c>
      <c r="B67" t="s">
        <v>173</v>
      </c>
    </row>
    <row r="68" spans="1:2">
      <c r="A68">
        <v>25</v>
      </c>
      <c r="B68" t="s">
        <v>223</v>
      </c>
    </row>
  </sheetData>
  <sortState xmlns:xlrd2="http://schemas.microsoft.com/office/spreadsheetml/2017/richdata2" ref="S2:T22">
    <sortCondition descending="1" ref="T2:T22"/>
  </sortState>
  <pageMargins left="0.511811024" right="0.511811024" top="0.78740157499999996" bottom="0.78740157499999996" header="0.31496062000000002" footer="0.31496062000000002"/>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9A590-D666-43CE-8910-52688A194495}">
  <sheetPr codeName="Planilha16"/>
  <dimension ref="A1:Z4"/>
  <sheetViews>
    <sheetView workbookViewId="0">
      <selection activeCell="A3" sqref="A3"/>
    </sheetView>
  </sheetViews>
  <sheetFormatPr defaultRowHeight="15"/>
  <cols>
    <col min="1" max="2" width="12.5703125" customWidth="1"/>
  </cols>
  <sheetData>
    <row r="1" spans="1:26">
      <c r="A1" t="s">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row>
    <row r="2" spans="1:26">
      <c r="A2" t="s">
        <v>11</v>
      </c>
      <c r="B2" t="str" cm="1">
        <f t="array" ref="B2">_xlfn.UNIQUE(_xlfn._xlws.FILTER(AUTHORDATA!D2:D176,AUTHORDATA!A2:A176=B1,""))</f>
        <v>DENMARK</v>
      </c>
      <c r="C2" t="str" cm="1">
        <f t="array" ref="C2">_xlfn.UNIQUE(_xlfn._xlws.FILTER(AUTHORDATA!D2:D176,AUTHORDATA!A2:A176=C1,""))</f>
        <v>USA</v>
      </c>
      <c r="D2" t="str" cm="1">
        <f t="array" ref="D2">_xlfn.UNIQUE(_xlfn._xlws.FILTER(AUTHORDATA!D2:D176,AUTHORDATA!A2:A176=D1,""))</f>
        <v>ISRAEL</v>
      </c>
      <c r="E2" t="str" cm="1">
        <f t="array" ref="E2">_xlfn.UNIQUE(_xlfn._xlws.FILTER(AUTHORDATA!D2:D176,AUTHORDATA!A2:A176=E1,""))</f>
        <v>USA</v>
      </c>
      <c r="F2" t="str" cm="1">
        <f t="array" ref="F2">_xlfn.UNIQUE(_xlfn._xlws.FILTER(AUTHORDATA!D2:D176,AUTHORDATA!A2:A176=F1,""))</f>
        <v>CHINA</v>
      </c>
      <c r="G2" t="str" cm="1">
        <f t="array" ref="G2:G4">_xlfn.UNIQUE(_xlfn._xlws.FILTER(AUTHORDATA!D2:D176,AUTHORDATA!A2:A176=G1,""))</f>
        <v>AUSTRALIA</v>
      </c>
      <c r="H2" t="str" cm="1">
        <f t="array" ref="H2">_xlfn.UNIQUE(_xlfn._xlws.FILTER(AUTHORDATA!D2:D176,AUTHORDATA!A2:A176=H1,""))</f>
        <v>USA</v>
      </c>
      <c r="I2" t="str" cm="1">
        <f t="array" ref="I2">_xlfn.UNIQUE(_xlfn._xlws.FILTER(AUTHORDATA!D2:D176,AUTHORDATA!A2:A176=I1,""))</f>
        <v>UK</v>
      </c>
      <c r="J2" t="str" cm="1">
        <f t="array" ref="J2">_xlfn.UNIQUE(_xlfn._xlws.FILTER(AUTHORDATA!D2:D176,AUTHORDATA!A2:A176=J1,""))</f>
        <v>POLAND</v>
      </c>
      <c r="K2" t="str" cm="1">
        <f t="array" ref="K2">_xlfn.UNIQUE(_xlfn._xlws.FILTER(AUTHORDATA!D2:D176,AUTHORDATA!A2:A176=K1,""))</f>
        <v>CHINA</v>
      </c>
      <c r="L2" t="str" cm="1">
        <f t="array" ref="L2">_xlfn.UNIQUE(_xlfn._xlws.FILTER(AUTHORDATA!D2:D176,AUTHORDATA!A2:A176=L1,""))</f>
        <v>USA</v>
      </c>
      <c r="M2" t="str" cm="1">
        <f t="array" ref="M2">_xlfn.UNIQUE(_xlfn._xlws.FILTER(AUTHORDATA!D2:D176,AUTHORDATA!A2:A176=M1,""))</f>
        <v>USA</v>
      </c>
      <c r="N2" t="str" cm="1">
        <f t="array" ref="N2">_xlfn.UNIQUE(_xlfn._xlws.FILTER(AUTHORDATA!D2:D176,AUTHORDATA!A2:A176=N1,""))</f>
        <v>CHINA</v>
      </c>
      <c r="O2" t="str" cm="1">
        <f t="array" ref="O2">_xlfn.UNIQUE(_xlfn._xlws.FILTER(AUTHORDATA!D2:D176,AUTHORDATA!A2:A176=O1,""))</f>
        <v>USA</v>
      </c>
      <c r="P2" t="str" cm="1">
        <f t="array" ref="P2">_xlfn.UNIQUE(_xlfn._xlws.FILTER(AUTHORDATA!D2:D176,AUTHORDATA!A2:A176=P1,""))</f>
        <v>POLAND</v>
      </c>
      <c r="Q2" t="str" cm="1">
        <f t="array" ref="Q2">_xlfn.UNIQUE(_xlfn._xlws.FILTER(AUTHORDATA!D2:D176,AUTHORDATA!A2:A176=Q1,""))</f>
        <v>USA</v>
      </c>
      <c r="R2" t="str" cm="1">
        <f t="array" ref="R2">_xlfn.UNIQUE(_xlfn._xlws.FILTER(AUTHORDATA!D2:D176,AUTHORDATA!A2:A176=R1,""))</f>
        <v>GERMANY</v>
      </c>
      <c r="S2" t="str" cm="1">
        <f t="array" ref="S2">_xlfn.UNIQUE(_xlfn._xlws.FILTER(AUTHORDATA!D2:D176,AUTHORDATA!A2:A176=S1,""))</f>
        <v>USA</v>
      </c>
      <c r="T2" t="str" cm="1">
        <f t="array" ref="T2">_xlfn.UNIQUE(_xlfn._xlws.FILTER(AUTHORDATA!D2:D176,AUTHORDATA!A2:A176=T1,""))</f>
        <v>USA</v>
      </c>
      <c r="U2" t="str" cm="1">
        <f t="array" ref="U2">_xlfn.UNIQUE(_xlfn._xlws.FILTER(AUTHORDATA!D2:D176,AUTHORDATA!A2:A176=U1,""))</f>
        <v>UK</v>
      </c>
      <c r="V2" t="str" cm="1">
        <f t="array" ref="V2:V3">_xlfn.UNIQUE(_xlfn._xlws.FILTER(AUTHORDATA!D2:D176,AUTHORDATA!A2:A176=V1,""))</f>
        <v>CHINA</v>
      </c>
      <c r="W2" t="str" cm="1">
        <f t="array" ref="W2:W4">_xlfn.UNIQUE(_xlfn._xlws.FILTER(AUTHORDATA!D2:D176,AUTHORDATA!A2:A176=W1,""))</f>
        <v>KINGDOM OF SAUDI ARABIA</v>
      </c>
      <c r="X2" t="str" cm="1">
        <f t="array" ref="X2">_xlfn.UNIQUE(_xlfn._xlws.FILTER(AUTHORDATA!D2:D176,AUTHORDATA!A2:A176=X1,""))</f>
        <v>ISRAEL</v>
      </c>
      <c r="Y2" t="str" cm="1">
        <f t="array" ref="Y2:Y4">_xlfn.UNIQUE(_xlfn._xlws.FILTER(AUTHORDATA!D2:D176,AUTHORDATA!A2:A176=Y1,""))</f>
        <v>USA</v>
      </c>
      <c r="Z2" t="str" cm="1">
        <f t="array" ref="Z2">_xlfn.UNIQUE(_xlfn._xlws.FILTER(AUTHORDATA!D2:D176,AUTHORDATA!A2:A176=Z1,""))</f>
        <v>DENMARK</v>
      </c>
    </row>
    <row r="3" spans="1:26">
      <c r="G3" t="str">
        <v>TAIWAN</v>
      </c>
      <c r="V3" t="str">
        <v>USA</v>
      </c>
      <c r="W3" t="str">
        <v>CHINA</v>
      </c>
      <c r="Y3" t="str">
        <v>BRAZIL</v>
      </c>
    </row>
    <row r="4" spans="1:26">
      <c r="G4" t="str">
        <v>USA</v>
      </c>
      <c r="W4" t="str">
        <v>USA</v>
      </c>
      <c r="Y4" t="str">
        <v>SWITZERLAND</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EE98B-2E13-4998-87D8-E4C7FE08E1EA}">
  <dimension ref="A1:AB51"/>
  <sheetViews>
    <sheetView topLeftCell="L1" workbookViewId="0">
      <selection activeCell="W20" sqref="W20"/>
    </sheetView>
  </sheetViews>
  <sheetFormatPr defaultRowHeight="15"/>
  <sheetData>
    <row r="1" spans="1:28">
      <c r="A1" s="20" t="s">
        <v>3</v>
      </c>
      <c r="B1" s="20" t="s">
        <v>601</v>
      </c>
      <c r="L1" s="20" t="s">
        <v>8</v>
      </c>
      <c r="M1" s="20" t="s">
        <v>393</v>
      </c>
      <c r="N1" s="20" t="s">
        <v>604</v>
      </c>
    </row>
    <row r="2" spans="1:28">
      <c r="A2">
        <v>2021</v>
      </c>
      <c r="B2">
        <f>COUNTIF(ARTICLEDATA!D1:D26, A2)</f>
        <v>1</v>
      </c>
      <c r="L2" t="str" cm="1">
        <f t="array" ref="L2:L23">_xlfn.UNIQUE(MODELDATA!B2:B48)</f>
        <v>GPT-3.5</v>
      </c>
      <c r="M2">
        <f>COUNTIF(MODELDATA!B:B, L2)</f>
        <v>11</v>
      </c>
      <c r="N2" s="5">
        <f>ROUND(M2/SUM(M2:M23),2)</f>
        <v>0.23</v>
      </c>
      <c r="Z2" s="20" t="s">
        <v>32</v>
      </c>
      <c r="AA2" s="20" t="s">
        <v>393</v>
      </c>
      <c r="AB2" s="20" t="s">
        <v>604</v>
      </c>
    </row>
    <row r="3" spans="1:28">
      <c r="A3">
        <v>2022</v>
      </c>
      <c r="B3">
        <f>COUNTIF(ARTICLEDATA!D1:D26, A3)</f>
        <v>0</v>
      </c>
      <c r="L3" t="str">
        <v>GPT-4v</v>
      </c>
      <c r="M3">
        <f>COUNTIF(MODELDATA!B:B, L3)</f>
        <v>2</v>
      </c>
      <c r="N3" s="5">
        <f>ROUND(M3/SUM(M2:M23),2)</f>
        <v>0.04</v>
      </c>
      <c r="Z3" t="str" cm="1">
        <f t="array" ref="Z3:Z10">_xlfn.UNIQUE(MODELDATA!D2:D48)</f>
        <v>ChatGPT</v>
      </c>
      <c r="AA3">
        <f>COUNTIF(MODELDATA!D:D, Z3)</f>
        <v>26</v>
      </c>
      <c r="AB3" s="5">
        <f>ROUND(AA3/SUM(AA3:AA10),2)</f>
        <v>0.55000000000000004</v>
      </c>
    </row>
    <row r="4" spans="1:28">
      <c r="A4">
        <v>2023</v>
      </c>
      <c r="B4">
        <f>COUNTIF(ARTICLEDATA!D1:D26, A4)</f>
        <v>6</v>
      </c>
      <c r="L4" t="str">
        <v>GPT-4o</v>
      </c>
      <c r="M4">
        <f>COUNTIF(MODELDATA!B:B, L4)</f>
        <v>2</v>
      </c>
      <c r="N4" s="5">
        <f>ROUND(M4/SUM(M2:M23),2)</f>
        <v>0.04</v>
      </c>
      <c r="Z4" t="str">
        <v>API</v>
      </c>
      <c r="AA4">
        <f>COUNTIF(MODELDATA!D:D, Z4)</f>
        <v>13</v>
      </c>
      <c r="AB4" s="5">
        <f>ROUND(AA4/SUM(AA3:AA10),2)</f>
        <v>0.28000000000000003</v>
      </c>
    </row>
    <row r="5" spans="1:28">
      <c r="A5">
        <v>2024</v>
      </c>
      <c r="B5">
        <f>COUNTIF(ARTICLEDATA!D1:D26, A5)</f>
        <v>18</v>
      </c>
      <c r="L5" t="str">
        <v>GPT-4</v>
      </c>
      <c r="M5">
        <f>COUNTIF(MODELDATA!B:B, L5)</f>
        <v>12</v>
      </c>
      <c r="N5" s="5">
        <f>ROUND(M5/SUM(M2:M23),2)</f>
        <v>0.26</v>
      </c>
      <c r="Z5" t="str">
        <v>Claude</v>
      </c>
      <c r="AA5">
        <f>COUNTIF(MODELDATA!D:D, Z5)</f>
        <v>1</v>
      </c>
      <c r="AB5" s="5">
        <f>ROUND(AA5/SUM(AA3:AA10),2)</f>
        <v>0.02</v>
      </c>
    </row>
    <row r="6" spans="1:28">
      <c r="L6" t="str">
        <v>DermGPT</v>
      </c>
      <c r="M6">
        <f>COUNTIF(MODELDATA!B:B, L6)</f>
        <v>1</v>
      </c>
      <c r="N6" s="5">
        <f>ROUND(M6/SUM(M2:M23),2)</f>
        <v>0.02</v>
      </c>
      <c r="Z6" t="str">
        <v>Python CLI</v>
      </c>
      <c r="AA6">
        <f>COUNTIF(MODELDATA!D:D, Z6)</f>
        <v>1</v>
      </c>
      <c r="AB6" s="5">
        <f>ROUND(AA6/SUM(AA3:AA10),2)</f>
        <v>0.02</v>
      </c>
    </row>
    <row r="7" spans="1:28">
      <c r="L7" t="str">
        <v>DocsGPT</v>
      </c>
      <c r="M7">
        <f>COUNTIF(MODELDATA!B:B, L7)</f>
        <v>1</v>
      </c>
      <c r="N7" s="5">
        <f>ROUND(M7/SUM(M2:M23),2)</f>
        <v>0.02</v>
      </c>
      <c r="Z7" t="str">
        <v>CLI</v>
      </c>
      <c r="AA7">
        <f>COUNTIF(MODELDATA!D:D, Z7)</f>
        <v>1</v>
      </c>
      <c r="AB7" s="5">
        <f>ROUND(AA7/SUM(AA3:AA10),2)</f>
        <v>0.02</v>
      </c>
    </row>
    <row r="8" spans="1:28">
      <c r="L8" t="str">
        <v>Claude-3-OPUS</v>
      </c>
      <c r="M8">
        <f>COUNTIF(MODELDATA!B:B, L8)</f>
        <v>2</v>
      </c>
      <c r="N8" s="5">
        <f>ROUND(M8/SUM(M2:M23),2)</f>
        <v>0.04</v>
      </c>
      <c r="Z8" t="str">
        <v>Google AI Studio</v>
      </c>
      <c r="AA8">
        <f>COUNTIF(MODELDATA!D:D, Z8)</f>
        <v>3</v>
      </c>
      <c r="AB8" s="5">
        <f>ROUND(AA8/SUM(AA3:AA10),2)</f>
        <v>0.06</v>
      </c>
    </row>
    <row r="9" spans="1:28">
      <c r="L9" t="str">
        <v>BERT</v>
      </c>
      <c r="M9">
        <f>COUNTIF(MODELDATA!B:B, L9)</f>
        <v>2</v>
      </c>
      <c r="N9" s="5">
        <f>ROUND(M9/SUM(M2:M23),2)</f>
        <v>0.04</v>
      </c>
      <c r="Z9" t="str">
        <v>Custom</v>
      </c>
      <c r="AA9">
        <f>COUNTIF(MODELDATA!D:D, Z9)</f>
        <v>1</v>
      </c>
      <c r="AB9" s="5">
        <f>ROUND(AA9/SUM(AA3:AA10),2)</f>
        <v>0.02</v>
      </c>
    </row>
    <row r="10" spans="1:28">
      <c r="L10" t="str">
        <v>Claude‐instant‐v1.0</v>
      </c>
      <c r="M10">
        <f>COUNTIF(MODELDATA!B:B, L10)</f>
        <v>1</v>
      </c>
      <c r="N10" s="5">
        <f>ROUND(M10/SUM(M2:M23),2)</f>
        <v>0.02</v>
      </c>
      <c r="Z10" t="str">
        <v>Web</v>
      </c>
      <c r="AA10">
        <f>COUNTIF(MODELDATA!D:D, Z10)</f>
        <v>1</v>
      </c>
      <c r="AB10" s="5">
        <f>ROUND(AA10/SUM(AA3:AA10),2)</f>
        <v>0.02</v>
      </c>
    </row>
    <row r="11" spans="1:28">
      <c r="L11" t="str">
        <v>GPT‑3.5‑Turbo</v>
      </c>
      <c r="M11">
        <f>COUNTIF(MODELDATA!B:B, L11)</f>
        <v>1</v>
      </c>
      <c r="N11" s="5">
        <f>ROUND(M11/SUM(M2:M23),2)</f>
        <v>0.02</v>
      </c>
    </row>
    <row r="12" spans="1:28">
      <c r="L12" t="str">
        <v>Command‑xlarge</v>
      </c>
      <c r="M12">
        <f>COUNTIF(MODELDATA!B:B, L12)</f>
        <v>1</v>
      </c>
      <c r="N12" s="5">
        <f>ROUND(M12/SUM(M2:M23),2)</f>
        <v>0.02</v>
      </c>
    </row>
    <row r="13" spans="1:28">
      <c r="L13" t="str">
        <v>Bloomz</v>
      </c>
      <c r="M13">
        <f>COUNTIF(MODELDATA!B:B, L13)</f>
        <v>1</v>
      </c>
      <c r="N13" s="5">
        <f>ROUND(M13/SUM(M2:M23),2)</f>
        <v>0.02</v>
      </c>
    </row>
    <row r="14" spans="1:28">
      <c r="L14" t="str">
        <v>Gemini-1.0-Pro-Vision</v>
      </c>
      <c r="M14">
        <f>COUNTIF(MODELDATA!B:B, L14)</f>
        <v>1</v>
      </c>
      <c r="N14" s="5">
        <f>ROUND(M14/SUM(M2:M23),2)</f>
        <v>0.02</v>
      </c>
    </row>
    <row r="15" spans="1:28">
      <c r="L15" t="str">
        <v>Gemini-1.5-Pro</v>
      </c>
      <c r="M15">
        <f>COUNTIF(MODELDATA!B:B, L15)</f>
        <v>1</v>
      </c>
      <c r="N15" s="5">
        <f>ROUND(M15/SUM(M2:M23),2)</f>
        <v>0.02</v>
      </c>
    </row>
    <row r="16" spans="1:28">
      <c r="L16" t="str">
        <v>Gemini-1.5-Flash</v>
      </c>
      <c r="M16">
        <f>COUNTIF(MODELDATA!B:B, L16)</f>
        <v>1</v>
      </c>
      <c r="N16" s="5">
        <f>ROUND(M16/SUM(M2:M23),2)</f>
        <v>0.02</v>
      </c>
    </row>
    <row r="17" spans="1:28">
      <c r="L17" t="str">
        <v>GPT-4-Turbo</v>
      </c>
      <c r="M17">
        <f>COUNTIF(MODELDATA!B:B, L17)</f>
        <v>1</v>
      </c>
      <c r="N17" s="5">
        <f>ROUND(M17/SUM(M2:M23),2)</f>
        <v>0.02</v>
      </c>
    </row>
    <row r="18" spans="1:28">
      <c r="L18" t="str">
        <v>GPT-3.5-Turbo</v>
      </c>
      <c r="M18">
        <f>COUNTIF(MODELDATA!B:B, L18)</f>
        <v>1</v>
      </c>
      <c r="N18" s="5">
        <f>ROUND(M18/SUM(M2:M23),2)</f>
        <v>0.02</v>
      </c>
    </row>
    <row r="19" spans="1:28">
      <c r="L19" t="str">
        <v>Yi-Large</v>
      </c>
      <c r="M19">
        <f>COUNTIF(MODELDATA!B:B, L19)</f>
        <v>1</v>
      </c>
      <c r="N19" s="5">
        <f>ROUND(M19/SUM(M2:M23),2)</f>
        <v>0.02</v>
      </c>
    </row>
    <row r="20" spans="1:28">
      <c r="L20" t="str">
        <v>Yi-Large-Turbo</v>
      </c>
      <c r="M20">
        <f>COUNTIF(MODELDATA!B:B, L20)</f>
        <v>1</v>
      </c>
      <c r="N20" s="5">
        <f>ROUND(M20/SUM(M2:M23),2)</f>
        <v>0.02</v>
      </c>
      <c r="Z20" s="20" t="s">
        <v>602</v>
      </c>
      <c r="AA20" s="20" t="s">
        <v>393</v>
      </c>
      <c r="AB20" s="20" t="s">
        <v>604</v>
      </c>
    </row>
    <row r="21" spans="1:28">
      <c r="L21" t="str">
        <v>LLaMA-3</v>
      </c>
      <c r="M21">
        <f>COUNTIF(MODELDATA!B:B, L21)</f>
        <v>1</v>
      </c>
      <c r="N21" s="5">
        <f>ROUND(M21/SUM(M2:M23),2)</f>
        <v>0.02</v>
      </c>
      <c r="Z21" t="str" cm="1">
        <f t="array" ref="Z21:Z23">_xlfn.UNIQUE(MODELDATA!C2:C48)</f>
        <v>None</v>
      </c>
      <c r="AA21">
        <f>COUNTIF(MODELDATA!C:C, Z21)</f>
        <v>44</v>
      </c>
      <c r="AB21" s="5">
        <f>ROUND(AA21/SUM(AA21:AA23),2)</f>
        <v>0.94</v>
      </c>
    </row>
    <row r="22" spans="1:28">
      <c r="L22" t="str">
        <v>LlaMa-2-13b-chat</v>
      </c>
      <c r="M22">
        <f>COUNTIF(MODELDATA!B:B, L22)</f>
        <v>1</v>
      </c>
      <c r="N22" s="5">
        <f>ROUND(M22/SUM(M2:M23),2)</f>
        <v>0.02</v>
      </c>
      <c r="Z22" t="str">
        <v>Prompt Few Shot Samples</v>
      </c>
      <c r="AA22">
        <f>COUNTIF(MODELDATA!C:C, Z22)</f>
        <v>1</v>
      </c>
      <c r="AB22" s="5">
        <f>ROUND(AA22/SUM(AA21:AA23),2)</f>
        <v>0.02</v>
      </c>
    </row>
    <row r="23" spans="1:28">
      <c r="L23" t="str">
        <v>Gemini</v>
      </c>
      <c r="M23">
        <f>COUNTIF(MODELDATA!B:B, L23)</f>
        <v>1</v>
      </c>
      <c r="N23" s="5">
        <f>ROUND(M23/SUM(M2:M23),2)</f>
        <v>0.02</v>
      </c>
      <c r="Z23" t="str">
        <v>FineTuned</v>
      </c>
      <c r="AA23">
        <f>COUNTIF(MODELDATA!C:C, Z23)</f>
        <v>2</v>
      </c>
      <c r="AB23" s="5">
        <f>ROUND(AA23/SUM(AA21:AA23),2)</f>
        <v>0.04</v>
      </c>
    </row>
    <row r="29" spans="1:28">
      <c r="A29" s="21" t="s">
        <v>662</v>
      </c>
      <c r="B29" s="21" t="s">
        <v>661</v>
      </c>
    </row>
    <row r="31" spans="1:28">
      <c r="A31" t="str" cm="1">
        <f t="array" ref="A31:B42">IF(SUM(ISERROR(AUTHORDATA!$A$2:$D$176)*1,MIN(SUM(1-ISNUMBER(AUTHORDATA!$D$2:$D$176)),SUM(1-ISTEXT(AUTHORDATA!$D$2:$D$176))))&gt;0,NA(),_xlfn._xlws.SORT(CHOOSE({1,2},_xlfn.UNIQUE(AUTHORDATA!$D$2:$D$176),MMULT(((_xlfn.UNIQUE(INDEX(_xlfn.UNIQUE(INDEX(AUTHORDATA!$A$2:$D$176,_xlfn.SEQUENCE(ROWS(AUTHORDATA!$A$2:$D$176)),{4,1})),,1))=TRANSPOSE(INDEX(_xlfn.UNIQUE(INDEX(AUTHORDATA!$A$2:$D$176,_xlfn.SEQUENCE(ROWS(AUTHORDATA!$A$2:$D$176)),{4,1})),,1)))+0),_xlfn.SEQUENCE(ROWS(INDEX(_xlfn.UNIQUE(INDEX(AUTHORDATA!$A$2:$D$176,_xlfn.SEQUENCE(ROWS(AUTHORDATA!$A$2:$D$176)),{4,1})),,2)),1,1,0))),1))</f>
        <v>AUSTRALIA</v>
      </c>
      <c r="B31">
        <v>1</v>
      </c>
    </row>
    <row r="32" spans="1:28">
      <c r="A32" t="str">
        <v>BRAZIL</v>
      </c>
      <c r="B32">
        <v>1</v>
      </c>
    </row>
    <row r="33" spans="1:28">
      <c r="A33" t="str">
        <v>CHINA</v>
      </c>
      <c r="B33">
        <v>5</v>
      </c>
    </row>
    <row r="34" spans="1:28">
      <c r="A34" t="str">
        <v>DENMARK</v>
      </c>
      <c r="B34">
        <v>2</v>
      </c>
    </row>
    <row r="35" spans="1:28">
      <c r="A35" t="str">
        <v>GERMANY</v>
      </c>
      <c r="B35">
        <v>1</v>
      </c>
    </row>
    <row r="36" spans="1:28">
      <c r="A36" t="str">
        <v>ISRAEL</v>
      </c>
      <c r="B36">
        <v>2</v>
      </c>
    </row>
    <row r="37" spans="1:28">
      <c r="A37" t="str">
        <v>KINGDOM OF SAUDI ARABIA</v>
      </c>
      <c r="B37">
        <v>1</v>
      </c>
    </row>
    <row r="38" spans="1:28">
      <c r="A38" t="str">
        <v>POLAND</v>
      </c>
      <c r="B38">
        <v>2</v>
      </c>
    </row>
    <row r="39" spans="1:28">
      <c r="A39" t="str">
        <v>SWITZERLAND</v>
      </c>
      <c r="B39">
        <v>1</v>
      </c>
      <c r="AA39" s="20" t="s">
        <v>11</v>
      </c>
      <c r="AB39" s="20" t="s">
        <v>9</v>
      </c>
    </row>
    <row r="40" spans="1:28">
      <c r="A40" t="str">
        <v>TAIWAN</v>
      </c>
      <c r="B40">
        <v>1</v>
      </c>
      <c r="AA40" t="str" cm="1">
        <f t="array" ref="AA40:AA51">_xlfn.UNIQUE(AUTHORDATA!D2:D176)</f>
        <v>DENMARK</v>
      </c>
      <c r="AB40">
        <f>COUNTIF(AUTHORDATA!B2:D176, AA40)</f>
        <v>13</v>
      </c>
    </row>
    <row r="41" spans="1:28">
      <c r="A41" t="str">
        <v>UK</v>
      </c>
      <c r="B41">
        <v>2</v>
      </c>
      <c r="AA41" t="str">
        <v>USA</v>
      </c>
      <c r="AB41">
        <f>COUNTIF(AUTHORDATA!B2:D176, AA41)</f>
        <v>79</v>
      </c>
    </row>
    <row r="42" spans="1:28">
      <c r="A42" t="str">
        <v>USA</v>
      </c>
      <c r="B42">
        <v>13</v>
      </c>
      <c r="AA42" t="str">
        <v>ISRAEL</v>
      </c>
      <c r="AB42">
        <f>COUNTIF(AUTHORDATA!B2:D176, AA42)</f>
        <v>9</v>
      </c>
    </row>
    <row r="43" spans="1:28">
      <c r="AA43" t="str">
        <v>CHINA</v>
      </c>
      <c r="AB43">
        <f>COUNTIF(AUTHORDATA!B2:D176, AA43)</f>
        <v>37</v>
      </c>
    </row>
    <row r="44" spans="1:28">
      <c r="AA44" t="str">
        <v>AUSTRALIA</v>
      </c>
      <c r="AB44">
        <f>COUNTIF(AUTHORDATA!B2:D176, AA44)</f>
        <v>1</v>
      </c>
    </row>
    <row r="45" spans="1:28">
      <c r="AA45" t="str">
        <v>TAIWAN</v>
      </c>
      <c r="AB45">
        <f>COUNTIF(AUTHORDATA!B2:D176, AA45)</f>
        <v>3</v>
      </c>
    </row>
    <row r="46" spans="1:28">
      <c r="AA46" t="str">
        <v>UK</v>
      </c>
      <c r="AB46">
        <f>COUNTIF(AUTHORDATA!B2:D176, AA46)</f>
        <v>7</v>
      </c>
    </row>
    <row r="47" spans="1:28">
      <c r="AA47" t="str">
        <v>POLAND</v>
      </c>
      <c r="AB47">
        <f>COUNTIF(AUTHORDATA!B2:D176, AA47)</f>
        <v>14</v>
      </c>
    </row>
    <row r="48" spans="1:28">
      <c r="AA48" t="str">
        <v>GERMANY</v>
      </c>
      <c r="AB48">
        <f>COUNTIF(AUTHORDATA!B2:D176, AA48)</f>
        <v>3</v>
      </c>
    </row>
    <row r="49" spans="27:28">
      <c r="AA49" t="str">
        <v>KINGDOM OF SAUDI ARABIA</v>
      </c>
      <c r="AB49">
        <f>COUNTIF(AUTHORDATA!B2:D176, AA49)</f>
        <v>7</v>
      </c>
    </row>
    <row r="50" spans="27:28">
      <c r="AA50" t="str">
        <v>BRAZIL</v>
      </c>
      <c r="AB50">
        <f>COUNTIF(AUTHORDATA!B2:D176, AA50)</f>
        <v>1</v>
      </c>
    </row>
    <row r="51" spans="27:28">
      <c r="AA51" t="str">
        <v>SWITZERLAND</v>
      </c>
      <c r="AB51">
        <f>COUNTIF(AUTHORDATA!B2:D176, AA51)</f>
        <v>1</v>
      </c>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13</vt:i4>
      </vt:variant>
    </vt:vector>
  </HeadingPairs>
  <TitlesOfParts>
    <vt:vector size="13" baseType="lpstr">
      <vt:lpstr>RQ_CORRELATION</vt:lpstr>
      <vt:lpstr>FIELD_DESCRIPTION</vt:lpstr>
      <vt:lpstr>ARTICLEDATA</vt:lpstr>
      <vt:lpstr>AUTHORDATA</vt:lpstr>
      <vt:lpstr>KEYWORDS</vt:lpstr>
      <vt:lpstr>MODELDATA</vt:lpstr>
      <vt:lpstr>INPUTDATA</vt:lpstr>
      <vt:lpstr>TASKDATA</vt:lpstr>
      <vt:lpstr>METRICS</vt:lpstr>
      <vt:lpstr>DATASET</vt:lpstr>
      <vt:lpstr>CONCERNS_BARRIERS_LIMITATIONS</vt:lpstr>
      <vt:lpstr>COLLABORATION</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de Paula e Silva Ribeiro</dc:creator>
  <cp:lastModifiedBy>Rodrigo de Paula e Silva Ribeiro</cp:lastModifiedBy>
  <dcterms:created xsi:type="dcterms:W3CDTF">2025-05-31T16:44:31Z</dcterms:created>
  <dcterms:modified xsi:type="dcterms:W3CDTF">2025-06-30T01:58:25Z</dcterms:modified>
</cp:coreProperties>
</file>