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challenge_1\"/>
    </mc:Choice>
  </mc:AlternateContent>
  <xr:revisionPtr revIDLastSave="0" documentId="13_ncr:1_{47117BBC-1791-4344-A1E3-E8770465213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sumen" sheetId="3" r:id="rId1"/>
    <sheet name="Workshe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78" i="1" l="1" a="1"/>
  <c r="E2378" i="1" s="1"/>
  <c r="E2377" i="1" a="1"/>
  <c r="E2377" i="1" s="1"/>
  <c r="E2376" i="1" a="1"/>
  <c r="E2376" i="1" s="1"/>
  <c r="E2375" i="1" a="1"/>
  <c r="E2375" i="1" s="1"/>
  <c r="E2373" i="1" a="1"/>
  <c r="E2373" i="1" s="1"/>
  <c r="E2374" i="1" a="1"/>
  <c r="E2374" i="1" s="1"/>
  <c r="E2372" i="1" a="1"/>
  <c r="E2372" i="1" s="1"/>
  <c r="E2371" i="1" a="1"/>
  <c r="E2371" i="1" s="1"/>
  <c r="B2368" i="1"/>
  <c r="B2376" i="1"/>
  <c r="J18" i="1"/>
  <c r="J20" i="1"/>
  <c r="J26" i="1"/>
  <c r="J45" i="1"/>
  <c r="J46" i="1"/>
  <c r="J50" i="1"/>
  <c r="J51" i="1"/>
  <c r="J69" i="1"/>
  <c r="J70" i="1"/>
  <c r="J71" i="1"/>
  <c r="J82" i="1"/>
  <c r="J83" i="1"/>
  <c r="J87" i="1"/>
  <c r="J94" i="1"/>
  <c r="J104" i="1"/>
  <c r="J106" i="1"/>
  <c r="J107" i="1"/>
  <c r="J128" i="1"/>
  <c r="J140" i="1"/>
  <c r="J141" i="1"/>
  <c r="J152" i="1"/>
  <c r="J164" i="1"/>
  <c r="J166" i="1"/>
  <c r="J167" i="1"/>
  <c r="J178" i="1"/>
  <c r="J189" i="1"/>
  <c r="J206" i="1"/>
  <c r="J208" i="1"/>
  <c r="J238" i="1"/>
  <c r="J239" i="1"/>
  <c r="J242" i="1"/>
  <c r="J243" i="1"/>
  <c r="J244" i="1"/>
  <c r="J245" i="1"/>
  <c r="J254" i="1"/>
  <c r="J262" i="1"/>
  <c r="J266" i="1"/>
  <c r="J275" i="1"/>
  <c r="J278" i="1"/>
  <c r="J292" i="1"/>
  <c r="J298" i="1"/>
  <c r="J299" i="1"/>
  <c r="J302" i="1"/>
  <c r="J317" i="1"/>
  <c r="J322" i="1"/>
  <c r="J328" i="1"/>
  <c r="J329" i="1"/>
  <c r="J347" i="1"/>
  <c r="J350" i="1"/>
  <c r="J352" i="1"/>
  <c r="J357" i="1"/>
  <c r="J370" i="1"/>
  <c r="J374" i="1"/>
  <c r="J375" i="1"/>
  <c r="J383" i="1"/>
  <c r="J386" i="1"/>
  <c r="J388" i="1"/>
  <c r="J398" i="1"/>
  <c r="J405" i="1"/>
  <c r="J410" i="1"/>
  <c r="J411" i="1"/>
  <c r="J413" i="1"/>
  <c r="J430" i="1"/>
  <c r="J431" i="1"/>
  <c r="J442" i="1"/>
  <c r="J443" i="1"/>
  <c r="J452" i="1"/>
  <c r="J460" i="1"/>
  <c r="J466" i="1"/>
  <c r="J467" i="1"/>
  <c r="J468" i="1"/>
  <c r="J480" i="1"/>
  <c r="J482" i="1"/>
  <c r="J483" i="1"/>
  <c r="J485" i="1"/>
  <c r="J486" i="1"/>
  <c r="J495" i="1"/>
  <c r="J503" i="1"/>
  <c r="J515" i="1"/>
  <c r="J516" i="1"/>
  <c r="J519" i="1"/>
  <c r="J528" i="1"/>
  <c r="J530" i="1"/>
  <c r="J533" i="1"/>
  <c r="J538" i="1"/>
  <c r="J539" i="1"/>
  <c r="J555" i="1"/>
  <c r="J562" i="1"/>
  <c r="J563" i="1"/>
  <c r="J564" i="1"/>
  <c r="J566" i="1"/>
  <c r="J586" i="1"/>
  <c r="J587" i="1"/>
  <c r="J588" i="1"/>
  <c r="J590" i="1"/>
  <c r="J591" i="1"/>
  <c r="J603" i="1"/>
  <c r="J614" i="1"/>
  <c r="J617" i="1"/>
  <c r="J626" i="1"/>
  <c r="J634" i="1"/>
  <c r="J636" i="1"/>
  <c r="J638" i="1"/>
  <c r="J641" i="1"/>
  <c r="J659" i="1"/>
  <c r="J682" i="1"/>
  <c r="J683" i="1"/>
  <c r="J686" i="1"/>
  <c r="J687" i="1"/>
  <c r="J689" i="1"/>
  <c r="J706" i="1"/>
  <c r="J707" i="1"/>
  <c r="J708" i="1"/>
  <c r="J718" i="1"/>
  <c r="J723" i="1"/>
  <c r="J731" i="1"/>
  <c r="J732" i="1"/>
  <c r="J749" i="1"/>
  <c r="J755" i="1"/>
  <c r="J756" i="1"/>
  <c r="J758" i="1"/>
  <c r="J770" i="1"/>
  <c r="J772" i="1"/>
  <c r="J778" i="1"/>
  <c r="J779" i="1"/>
  <c r="J780" i="1"/>
  <c r="J783" i="1"/>
  <c r="J784" i="1"/>
  <c r="J785" i="1"/>
  <c r="J794" i="1"/>
  <c r="J803" i="1"/>
  <c r="J804" i="1"/>
  <c r="J814" i="1"/>
  <c r="J818" i="1"/>
  <c r="J819" i="1"/>
  <c r="J820" i="1"/>
  <c r="J827" i="1"/>
  <c r="J830" i="1"/>
  <c r="J831" i="1"/>
  <c r="J840" i="1"/>
  <c r="J843" i="1"/>
  <c r="J845" i="1"/>
  <c r="J862" i="1"/>
  <c r="J863" i="1"/>
  <c r="J864" i="1"/>
  <c r="J866" i="1"/>
  <c r="J879" i="1"/>
  <c r="J886" i="1"/>
  <c r="J887" i="1"/>
  <c r="J888" i="1"/>
  <c r="J890" i="1"/>
  <c r="J891" i="1"/>
  <c r="J902" i="1"/>
  <c r="J903" i="1"/>
  <c r="J904" i="1"/>
  <c r="J905" i="1"/>
  <c r="J911" i="1"/>
  <c r="J914" i="1"/>
  <c r="J922" i="1"/>
  <c r="J923" i="1"/>
  <c r="J926" i="1"/>
  <c r="J927" i="1"/>
  <c r="J928" i="1"/>
  <c r="J929" i="1"/>
  <c r="J948" i="1"/>
  <c r="J950" i="1"/>
  <c r="J952" i="1"/>
  <c r="J960" i="1"/>
  <c r="J970" i="1"/>
  <c r="J971" i="1"/>
  <c r="J974" i="1"/>
  <c r="J975" i="1"/>
  <c r="J982" i="1"/>
  <c r="J983" i="1"/>
  <c r="J984" i="1"/>
  <c r="J987" i="1"/>
  <c r="J994" i="1"/>
  <c r="J996" i="1"/>
  <c r="J1006" i="1"/>
  <c r="J1011" i="1"/>
  <c r="J1013" i="1"/>
  <c r="J1020" i="1"/>
  <c r="J1021" i="1"/>
  <c r="J1030" i="1"/>
  <c r="J1031" i="1"/>
  <c r="J1032" i="1"/>
  <c r="J1033" i="1"/>
  <c r="J1044" i="1"/>
  <c r="J1045" i="1"/>
  <c r="J1046" i="1"/>
  <c r="J1047" i="1"/>
  <c r="J1054" i="1"/>
  <c r="J1059" i="1"/>
  <c r="J1061" i="1"/>
  <c r="J1068" i="1"/>
  <c r="J1069" i="1"/>
  <c r="J1070" i="1"/>
  <c r="J1071" i="1"/>
  <c r="J1078" i="1"/>
  <c r="J1079" i="1"/>
  <c r="J1082" i="1"/>
  <c r="J1083" i="1"/>
  <c r="J1085" i="1"/>
  <c r="J1103" i="1"/>
  <c r="J1104" i="1"/>
  <c r="J1105" i="1"/>
  <c r="J1106" i="1"/>
  <c r="J1107" i="1"/>
  <c r="J1116" i="1"/>
  <c r="J1117" i="1"/>
  <c r="J1118" i="1"/>
  <c r="J1126" i="1"/>
  <c r="J1129" i="1"/>
  <c r="J1139" i="1"/>
  <c r="J1140" i="1"/>
  <c r="J1142" i="1"/>
  <c r="J1152" i="1"/>
  <c r="J1154" i="1"/>
  <c r="J1155" i="1"/>
  <c r="J1156" i="1"/>
  <c r="J1157" i="1"/>
  <c r="J1175" i="1"/>
  <c r="J1179" i="1"/>
  <c r="J1180" i="1"/>
  <c r="J1181" i="1"/>
  <c r="J1188" i="1"/>
  <c r="J1202" i="1"/>
  <c r="J1205" i="1"/>
  <c r="J1211" i="1"/>
  <c r="J1212" i="1"/>
  <c r="J1214" i="1"/>
  <c r="J1223" i="1"/>
  <c r="J1224" i="1"/>
  <c r="J1226" i="1"/>
  <c r="J1227" i="1"/>
  <c r="J1228" i="1"/>
  <c r="J1236" i="1"/>
  <c r="J1240" i="1"/>
  <c r="J1246" i="1"/>
  <c r="J1247" i="1"/>
  <c r="J1248" i="1"/>
  <c r="J1259" i="1"/>
  <c r="J1260" i="1"/>
  <c r="J1262" i="1"/>
  <c r="J1272" i="1"/>
  <c r="J1274" i="1"/>
  <c r="J1275" i="1"/>
  <c r="J1276" i="1"/>
  <c r="J1283" i="1"/>
  <c r="J1295" i="1"/>
  <c r="J1296" i="1"/>
  <c r="J1297" i="1"/>
  <c r="J1298" i="1"/>
  <c r="J1307" i="1"/>
  <c r="J1308" i="1"/>
  <c r="J1309" i="1"/>
  <c r="J1310" i="1"/>
  <c r="J1311" i="1"/>
  <c r="J1312" i="1"/>
  <c r="J1320" i="1"/>
  <c r="J1321" i="1"/>
  <c r="J1322" i="1"/>
  <c r="J1325" i="1"/>
  <c r="J1331" i="1"/>
  <c r="J1335" i="1"/>
  <c r="J1336" i="1"/>
  <c r="J1337" i="1"/>
  <c r="J1344" i="1"/>
  <c r="J1345" i="1"/>
  <c r="J1346" i="1"/>
  <c r="J1355" i="1"/>
  <c r="J1356" i="1"/>
  <c r="J1358" i="1"/>
  <c r="J1359" i="1"/>
  <c r="J1367" i="1"/>
  <c r="J1368" i="1"/>
  <c r="J1369" i="1"/>
  <c r="J1370" i="1"/>
  <c r="J1382" i="1"/>
  <c r="J1391" i="1"/>
  <c r="J1392" i="1"/>
  <c r="J1393" i="1"/>
  <c r="J1397" i="1"/>
  <c r="J1403" i="1"/>
  <c r="J1404" i="1"/>
  <c r="J1405" i="1"/>
  <c r="J1406" i="1"/>
  <c r="J1408" i="1"/>
  <c r="J1416" i="1"/>
  <c r="J1417" i="1"/>
  <c r="J1418" i="1"/>
  <c r="J1419" i="1"/>
  <c r="J1420" i="1"/>
  <c r="J1421" i="1"/>
  <c r="J1430" i="1"/>
  <c r="J1432" i="1"/>
  <c r="J1439" i="1"/>
  <c r="J1440" i="1"/>
  <c r="J1445" i="1"/>
  <c r="J1451" i="1"/>
  <c r="J1452" i="1"/>
  <c r="J1453" i="1"/>
  <c r="J1454" i="1"/>
  <c r="J1455" i="1"/>
  <c r="J1463" i="1"/>
  <c r="J1464" i="1"/>
  <c r="J1465" i="1"/>
  <c r="J1466" i="1"/>
  <c r="J1477" i="1"/>
  <c r="J1478" i="1"/>
  <c r="J1479" i="1"/>
  <c r="J1480" i="1"/>
  <c r="J1481" i="1"/>
  <c r="J1488" i="1"/>
  <c r="J1499" i="1"/>
  <c r="J1500" i="1"/>
  <c r="J1502" i="1"/>
  <c r="J1503" i="1"/>
  <c r="J1512" i="1"/>
  <c r="J1513" i="1"/>
  <c r="J1514" i="1"/>
  <c r="J1524" i="1"/>
  <c r="J1525" i="1"/>
  <c r="J1526" i="1"/>
  <c r="J1527" i="1"/>
  <c r="J1535" i="1"/>
  <c r="J1547" i="1"/>
  <c r="J1548" i="1"/>
  <c r="J1549" i="1"/>
  <c r="J1550" i="1"/>
  <c r="J1560" i="1"/>
  <c r="J1561" i="1"/>
  <c r="J1562" i="1"/>
  <c r="J1563" i="1"/>
  <c r="J1564" i="1"/>
  <c r="J1565" i="1"/>
  <c r="J1571" i="1"/>
  <c r="J1572" i="1"/>
  <c r="J1574" i="1"/>
  <c r="J1577" i="1"/>
  <c r="J1586" i="1"/>
  <c r="J1588" i="1"/>
  <c r="J1589" i="1"/>
  <c r="J1595" i="1"/>
  <c r="J1596" i="1"/>
  <c r="J1597" i="1"/>
  <c r="J1607" i="1"/>
  <c r="J1608" i="1"/>
  <c r="J1609" i="1"/>
  <c r="J1610" i="1"/>
  <c r="J1619" i="1"/>
  <c r="J1620" i="1"/>
  <c r="J1621" i="1"/>
  <c r="J1622" i="1"/>
  <c r="J1623" i="1"/>
  <c r="J1625" i="1"/>
  <c r="J1633" i="1"/>
  <c r="J1634" i="1"/>
  <c r="J1643" i="1"/>
  <c r="J1647" i="1"/>
  <c r="J1648" i="1"/>
  <c r="J1649" i="1"/>
  <c r="J1655" i="1"/>
  <c r="J1656" i="1"/>
  <c r="J1657" i="1"/>
  <c r="J1667" i="1"/>
  <c r="J1668" i="1"/>
  <c r="J1669" i="1"/>
  <c r="J1670" i="1"/>
  <c r="J1679" i="1"/>
  <c r="J1680" i="1"/>
  <c r="J1681" i="1"/>
  <c r="J1682" i="1"/>
  <c r="J1683" i="1"/>
  <c r="J1684" i="1"/>
  <c r="J1685" i="1"/>
  <c r="J1691" i="1"/>
  <c r="J1692" i="1"/>
  <c r="J1694" i="1"/>
  <c r="J1696" i="1"/>
  <c r="J1705" i="1"/>
  <c r="J1706" i="1"/>
  <c r="J1707" i="1"/>
  <c r="J1708" i="1"/>
  <c r="J1715" i="1"/>
  <c r="J1727" i="1"/>
  <c r="J1728" i="1"/>
  <c r="J1739" i="1"/>
  <c r="J1740" i="1"/>
  <c r="J1741" i="1"/>
  <c r="J1742" i="1"/>
  <c r="J1743" i="1"/>
  <c r="J1752" i="1"/>
  <c r="J1754" i="1"/>
  <c r="J1763" i="1"/>
  <c r="J1764" i="1"/>
  <c r="J1765" i="1"/>
  <c r="J1766" i="1"/>
  <c r="J1777" i="1"/>
  <c r="J1778" i="1"/>
  <c r="J1779" i="1"/>
  <c r="J1780" i="1"/>
  <c r="J1781" i="1"/>
  <c r="J1793" i="1"/>
  <c r="J1799" i="1"/>
  <c r="J1800" i="1"/>
  <c r="J1801" i="1"/>
  <c r="J1805" i="1"/>
  <c r="J1811" i="1"/>
  <c r="J1812" i="1"/>
  <c r="J1813" i="1"/>
  <c r="J1814" i="1"/>
  <c r="J1815" i="1"/>
  <c r="J1820" i="1"/>
  <c r="J1823" i="1"/>
  <c r="J1824" i="1"/>
  <c r="J1826" i="1"/>
  <c r="J1829" i="1"/>
  <c r="J1835" i="1"/>
  <c r="J1836" i="1"/>
  <c r="J1837" i="1"/>
  <c r="J1838" i="1"/>
  <c r="J1839" i="1"/>
  <c r="J1840" i="1"/>
  <c r="J1841" i="1"/>
  <c r="J1850" i="1"/>
  <c r="J1851" i="1"/>
  <c r="J1859" i="1"/>
  <c r="J1863" i="1"/>
  <c r="J1871" i="1"/>
  <c r="J1872" i="1"/>
  <c r="J1873" i="1"/>
  <c r="J1877" i="1"/>
  <c r="J1884" i="1"/>
  <c r="J1886" i="1"/>
  <c r="J1887" i="1"/>
  <c r="J1895" i="1"/>
  <c r="J1896" i="1"/>
  <c r="J1897" i="1"/>
  <c r="J1898" i="1"/>
  <c r="J1899" i="1"/>
  <c r="J1907" i="1"/>
  <c r="J1908" i="1"/>
  <c r="J1909" i="1"/>
  <c r="J1910" i="1"/>
  <c r="J1911" i="1"/>
  <c r="J1913" i="1"/>
  <c r="J1921" i="1"/>
  <c r="J1922" i="1"/>
  <c r="J1931" i="1"/>
  <c r="J1935" i="1"/>
  <c r="J1936" i="1"/>
  <c r="J1937" i="1"/>
  <c r="J1943" i="1"/>
  <c r="J1944" i="1"/>
  <c r="J1945" i="1"/>
  <c r="J1955" i="1"/>
  <c r="J1956" i="1"/>
  <c r="J1957" i="1"/>
  <c r="J1958" i="1"/>
  <c r="J1967" i="1"/>
  <c r="J1968" i="1"/>
  <c r="J1969" i="1"/>
  <c r="J1970" i="1"/>
  <c r="J1971" i="1"/>
  <c r="J1972" i="1"/>
  <c r="J1973" i="1"/>
  <c r="J1979" i="1"/>
  <c r="J1980" i="1"/>
  <c r="J1982" i="1"/>
  <c r="J1984" i="1"/>
  <c r="J1993" i="1"/>
  <c r="J1994" i="1"/>
  <c r="J1995" i="1"/>
  <c r="J1996" i="1"/>
  <c r="J2003" i="1"/>
  <c r="J2015" i="1"/>
  <c r="J2016" i="1"/>
  <c r="J2027" i="1"/>
  <c r="J2028" i="1"/>
  <c r="J2029" i="1"/>
  <c r="J2030" i="1"/>
  <c r="J2031" i="1"/>
  <c r="J2040" i="1"/>
  <c r="J2042" i="1"/>
  <c r="J2051" i="1"/>
  <c r="J2052" i="1"/>
  <c r="J2053" i="1"/>
  <c r="J2054" i="1"/>
  <c r="J2065" i="1"/>
  <c r="J2066" i="1"/>
  <c r="J2068" i="1"/>
  <c r="J2069" i="1"/>
  <c r="J2081" i="1"/>
  <c r="J2087" i="1"/>
  <c r="J2088" i="1"/>
  <c r="J2089" i="1"/>
  <c r="J2093" i="1"/>
  <c r="J2099" i="1"/>
  <c r="J2100" i="1"/>
  <c r="J2101" i="1"/>
  <c r="J2102" i="1"/>
  <c r="J2107" i="1"/>
  <c r="J2111" i="1"/>
  <c r="J2112" i="1"/>
  <c r="J2114" i="1"/>
  <c r="J2117" i="1"/>
  <c r="J2123" i="1"/>
  <c r="J2124" i="1"/>
  <c r="J2125" i="1"/>
  <c r="J2126" i="1"/>
  <c r="J2127" i="1"/>
  <c r="J2128" i="1"/>
  <c r="J2129" i="1"/>
  <c r="J2138" i="1"/>
  <c r="J2139" i="1"/>
  <c r="J2147" i="1"/>
  <c r="J2151" i="1"/>
  <c r="J2159" i="1"/>
  <c r="J2160" i="1"/>
  <c r="J2161" i="1"/>
  <c r="J2165" i="1"/>
  <c r="J2172" i="1"/>
  <c r="J2174" i="1"/>
  <c r="J2175" i="1"/>
  <c r="J2183" i="1"/>
  <c r="J2184" i="1"/>
  <c r="J2185" i="1"/>
  <c r="J2186" i="1"/>
  <c r="J2187" i="1"/>
  <c r="J2195" i="1"/>
  <c r="J2196" i="1"/>
  <c r="J2197" i="1"/>
  <c r="J2198" i="1"/>
  <c r="J2199" i="1"/>
  <c r="J2201" i="1"/>
  <c r="J2209" i="1"/>
  <c r="J2210" i="1"/>
  <c r="J2219" i="1"/>
  <c r="J2223" i="1"/>
  <c r="J2224" i="1"/>
  <c r="J2225" i="1"/>
  <c r="J2231" i="1"/>
  <c r="J2232" i="1"/>
  <c r="J2233" i="1"/>
  <c r="J2240" i="1"/>
  <c r="J2243" i="1"/>
  <c r="J2244" i="1"/>
  <c r="J2245" i="1"/>
  <c r="J2246" i="1"/>
  <c r="J2255" i="1"/>
  <c r="J2256" i="1"/>
  <c r="J2257" i="1"/>
  <c r="J2258" i="1"/>
  <c r="J2259" i="1"/>
  <c r="J2260" i="1"/>
  <c r="J2261" i="1"/>
  <c r="J2267" i="1"/>
  <c r="J2268" i="1"/>
  <c r="J2270" i="1"/>
  <c r="J2272" i="1"/>
  <c r="J2281" i="1"/>
  <c r="J2282" i="1"/>
  <c r="J2283" i="1"/>
  <c r="J2284" i="1"/>
  <c r="J2294" i="1"/>
  <c r="J2295" i="1"/>
  <c r="J2297" i="1"/>
  <c r="J2309" i="1"/>
  <c r="J2315" i="1"/>
  <c r="J2316" i="1"/>
  <c r="J2320" i="1"/>
  <c r="J2327" i="1"/>
  <c r="J2328" i="1"/>
  <c r="J2329" i="1"/>
  <c r="J2333" i="1"/>
  <c r="J2342" i="1"/>
  <c r="J2351" i="1"/>
  <c r="J2352" i="1"/>
  <c r="J2353" i="1"/>
  <c r="J2354" i="1"/>
  <c r="J2" i="1"/>
  <c r="I10" i="1"/>
  <c r="I11" i="1"/>
  <c r="I12" i="1"/>
  <c r="I13" i="1"/>
  <c r="I14" i="1"/>
  <c r="I15" i="1"/>
  <c r="H11" i="1"/>
  <c r="H12" i="1"/>
  <c r="G3" i="1"/>
  <c r="G4" i="1"/>
  <c r="H6" i="1" s="1"/>
  <c r="G5" i="1"/>
  <c r="G6" i="1"/>
  <c r="G7" i="1"/>
  <c r="G8" i="1"/>
  <c r="G9" i="1"/>
  <c r="G10" i="1"/>
  <c r="G11" i="1"/>
  <c r="K11" i="1" s="1"/>
  <c r="G12" i="1"/>
  <c r="G13" i="1"/>
  <c r="G14" i="1"/>
  <c r="G15" i="1"/>
  <c r="H17" i="1" s="1"/>
  <c r="G16" i="1"/>
  <c r="J16" i="1" s="1"/>
  <c r="H3" i="1"/>
  <c r="K490" i="1"/>
  <c r="K491" i="1"/>
  <c r="K539" i="1"/>
  <c r="K563" i="1"/>
  <c r="K730" i="1"/>
  <c r="K771" i="1"/>
  <c r="K934" i="1"/>
  <c r="K996" i="1"/>
  <c r="K1078" i="1"/>
  <c r="K1079" i="1"/>
  <c r="K1139" i="1"/>
  <c r="K1223" i="1"/>
  <c r="K1283" i="1"/>
  <c r="K1295" i="1"/>
  <c r="K1330" i="1"/>
  <c r="K1343" i="1"/>
  <c r="K1559" i="1"/>
  <c r="K1619" i="1"/>
  <c r="K1642" i="1"/>
  <c r="K1643" i="1"/>
  <c r="K1679" i="1"/>
  <c r="K1680" i="1"/>
  <c r="K1750" i="1"/>
  <c r="K1751" i="1"/>
  <c r="K1775" i="1"/>
  <c r="K1847" i="1"/>
  <c r="K1907" i="1"/>
  <c r="K1942" i="1"/>
  <c r="K1954" i="1"/>
  <c r="K1967" i="1"/>
  <c r="K1968" i="1"/>
  <c r="K2002" i="1"/>
  <c r="K2039" i="1"/>
  <c r="K2040" i="1"/>
  <c r="K2098" i="1"/>
  <c r="K2099" i="1"/>
  <c r="K2124" i="1"/>
  <c r="K2170" i="1"/>
  <c r="K2291" i="1"/>
  <c r="K2303" i="1"/>
  <c r="K2327" i="1"/>
  <c r="K2339" i="1"/>
  <c r="G200" i="1"/>
  <c r="G201" i="1"/>
  <c r="G202" i="1"/>
  <c r="G203" i="1"/>
  <c r="G204" i="1"/>
  <c r="G205" i="1"/>
  <c r="G206" i="1"/>
  <c r="K206" i="1" s="1"/>
  <c r="G207" i="1"/>
  <c r="G208" i="1"/>
  <c r="K208" i="1" s="1"/>
  <c r="G209" i="1"/>
  <c r="G210" i="1"/>
  <c r="G211" i="1"/>
  <c r="G212" i="1"/>
  <c r="J212" i="1" s="1"/>
  <c r="G213" i="1"/>
  <c r="K213" i="1" s="1"/>
  <c r="G214" i="1"/>
  <c r="K214" i="1" s="1"/>
  <c r="G215" i="1"/>
  <c r="G216" i="1"/>
  <c r="G217" i="1"/>
  <c r="G218" i="1"/>
  <c r="G219" i="1"/>
  <c r="K219" i="1" s="1"/>
  <c r="G220" i="1"/>
  <c r="K220" i="1" s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K236" i="1" s="1"/>
  <c r="G237" i="1"/>
  <c r="G238" i="1"/>
  <c r="K238" i="1" s="1"/>
  <c r="G239" i="1"/>
  <c r="K239" i="1" s="1"/>
  <c r="G240" i="1"/>
  <c r="G241" i="1"/>
  <c r="G242" i="1"/>
  <c r="K242" i="1" s="1"/>
  <c r="G243" i="1"/>
  <c r="K243" i="1" s="1"/>
  <c r="G244" i="1"/>
  <c r="K244" i="1" s="1"/>
  <c r="G245" i="1"/>
  <c r="K245" i="1" s="1"/>
  <c r="G246" i="1"/>
  <c r="G247" i="1"/>
  <c r="G248" i="1"/>
  <c r="G249" i="1"/>
  <c r="G250" i="1"/>
  <c r="J250" i="1" s="1"/>
  <c r="G251" i="1"/>
  <c r="G252" i="1"/>
  <c r="G253" i="1"/>
  <c r="G254" i="1"/>
  <c r="K254" i="1" s="1"/>
  <c r="G255" i="1"/>
  <c r="G256" i="1"/>
  <c r="G257" i="1"/>
  <c r="G258" i="1"/>
  <c r="G259" i="1"/>
  <c r="G260" i="1"/>
  <c r="G261" i="1"/>
  <c r="K261" i="1" s="1"/>
  <c r="G262" i="1"/>
  <c r="G263" i="1"/>
  <c r="G264" i="1"/>
  <c r="G265" i="1"/>
  <c r="G266" i="1"/>
  <c r="K266" i="1" s="1"/>
  <c r="G267" i="1"/>
  <c r="G268" i="1"/>
  <c r="G269" i="1"/>
  <c r="G270" i="1"/>
  <c r="G271" i="1"/>
  <c r="G272" i="1"/>
  <c r="K272" i="1" s="1"/>
  <c r="G273" i="1"/>
  <c r="K273" i="1" s="1"/>
  <c r="G274" i="1"/>
  <c r="J274" i="1" s="1"/>
  <c r="G275" i="1"/>
  <c r="K275" i="1" s="1"/>
  <c r="G276" i="1"/>
  <c r="G277" i="1"/>
  <c r="G278" i="1"/>
  <c r="K278" i="1" s="1"/>
  <c r="G279" i="1"/>
  <c r="G280" i="1"/>
  <c r="G281" i="1"/>
  <c r="G282" i="1"/>
  <c r="G283" i="1"/>
  <c r="G284" i="1"/>
  <c r="G285" i="1"/>
  <c r="J285" i="1" s="1"/>
  <c r="G286" i="1"/>
  <c r="J286" i="1" s="1"/>
  <c r="G287" i="1"/>
  <c r="G288" i="1"/>
  <c r="G289" i="1"/>
  <c r="G290" i="1"/>
  <c r="G291" i="1"/>
  <c r="G292" i="1"/>
  <c r="K292" i="1" s="1"/>
  <c r="G293" i="1"/>
  <c r="G294" i="1"/>
  <c r="G295" i="1"/>
  <c r="G296" i="1"/>
  <c r="J296" i="1" s="1"/>
  <c r="G297" i="1"/>
  <c r="K297" i="1" s="1"/>
  <c r="G298" i="1"/>
  <c r="K298" i="1" s="1"/>
  <c r="G299" i="1"/>
  <c r="K299" i="1" s="1"/>
  <c r="G300" i="1"/>
  <c r="G301" i="1"/>
  <c r="G302" i="1"/>
  <c r="K302" i="1" s="1"/>
  <c r="G303" i="1"/>
  <c r="G304" i="1"/>
  <c r="G305" i="1"/>
  <c r="G306" i="1"/>
  <c r="G307" i="1"/>
  <c r="G308" i="1"/>
  <c r="G309" i="1"/>
  <c r="G310" i="1"/>
  <c r="G311" i="1"/>
  <c r="G312" i="1"/>
  <c r="G313" i="1"/>
  <c r="G314" i="1"/>
  <c r="K314" i="1" s="1"/>
  <c r="G315" i="1"/>
  <c r="G316" i="1"/>
  <c r="K316" i="1" s="1"/>
  <c r="G317" i="1"/>
  <c r="K317" i="1" s="1"/>
  <c r="G318" i="1"/>
  <c r="G319" i="1"/>
  <c r="G320" i="1"/>
  <c r="G321" i="1"/>
  <c r="J321" i="1" s="1"/>
  <c r="G322" i="1"/>
  <c r="G323" i="1"/>
  <c r="G324" i="1"/>
  <c r="G325" i="1"/>
  <c r="G326" i="1"/>
  <c r="G327" i="1"/>
  <c r="G328" i="1"/>
  <c r="K328" i="1" s="1"/>
  <c r="G329" i="1"/>
  <c r="K329" i="1" s="1"/>
  <c r="G330" i="1"/>
  <c r="G331" i="1"/>
  <c r="G332" i="1"/>
  <c r="G333" i="1"/>
  <c r="G334" i="1"/>
  <c r="G335" i="1"/>
  <c r="G336" i="1"/>
  <c r="G337" i="1"/>
  <c r="G338" i="1"/>
  <c r="K338" i="1" s="1"/>
  <c r="G339" i="1"/>
  <c r="G340" i="1"/>
  <c r="G341" i="1"/>
  <c r="G342" i="1"/>
  <c r="G343" i="1"/>
  <c r="G344" i="1"/>
  <c r="G345" i="1"/>
  <c r="K345" i="1" s="1"/>
  <c r="G346" i="1"/>
  <c r="G347" i="1"/>
  <c r="K347" i="1" s="1"/>
  <c r="G348" i="1"/>
  <c r="G349" i="1"/>
  <c r="G350" i="1"/>
  <c r="K350" i="1" s="1"/>
  <c r="G351" i="1"/>
  <c r="G352" i="1"/>
  <c r="K352" i="1" s="1"/>
  <c r="G353" i="1"/>
  <c r="K353" i="1" s="1"/>
  <c r="G354" i="1"/>
  <c r="G355" i="1"/>
  <c r="G356" i="1"/>
  <c r="K356" i="1" s="1"/>
  <c r="G357" i="1"/>
  <c r="K357" i="1" s="1"/>
  <c r="G358" i="1"/>
  <c r="J358" i="1" s="1"/>
  <c r="G359" i="1"/>
  <c r="G360" i="1"/>
  <c r="G361" i="1"/>
  <c r="G362" i="1"/>
  <c r="G363" i="1"/>
  <c r="G364" i="1"/>
  <c r="G365" i="1"/>
  <c r="G366" i="1"/>
  <c r="G367" i="1"/>
  <c r="G368" i="1"/>
  <c r="G369" i="1"/>
  <c r="G370" i="1"/>
  <c r="K370" i="1" s="1"/>
  <c r="G371" i="1"/>
  <c r="G372" i="1"/>
  <c r="G373" i="1"/>
  <c r="G374" i="1"/>
  <c r="K374" i="1" s="1"/>
  <c r="G375" i="1"/>
  <c r="K375" i="1" s="1"/>
  <c r="G376" i="1"/>
  <c r="G377" i="1"/>
  <c r="K377" i="1" s="1"/>
  <c r="G378" i="1"/>
  <c r="G379" i="1"/>
  <c r="G380" i="1"/>
  <c r="G381" i="1"/>
  <c r="J381" i="1" s="1"/>
  <c r="G382" i="1"/>
  <c r="G383" i="1"/>
  <c r="K383" i="1" s="1"/>
  <c r="G384" i="1"/>
  <c r="G385" i="1"/>
  <c r="G386" i="1"/>
  <c r="K386" i="1" s="1"/>
  <c r="G387" i="1"/>
  <c r="G388" i="1"/>
  <c r="K388" i="1" s="1"/>
  <c r="G389" i="1"/>
  <c r="G390" i="1"/>
  <c r="G391" i="1"/>
  <c r="G392" i="1"/>
  <c r="G393" i="1"/>
  <c r="G394" i="1"/>
  <c r="J394" i="1" s="1"/>
  <c r="G395" i="1"/>
  <c r="G396" i="1"/>
  <c r="G397" i="1"/>
  <c r="G398" i="1"/>
  <c r="K398" i="1" s="1"/>
  <c r="G399" i="1"/>
  <c r="G400" i="1"/>
  <c r="G401" i="1"/>
  <c r="G402" i="1"/>
  <c r="G403" i="1"/>
  <c r="G404" i="1"/>
  <c r="G405" i="1"/>
  <c r="K405" i="1" s="1"/>
  <c r="G406" i="1"/>
  <c r="G407" i="1"/>
  <c r="G408" i="1"/>
  <c r="G409" i="1"/>
  <c r="G410" i="1"/>
  <c r="K410" i="1" s="1"/>
  <c r="G411" i="1"/>
  <c r="K411" i="1" s="1"/>
  <c r="G412" i="1"/>
  <c r="G413" i="1"/>
  <c r="K413" i="1" s="1"/>
  <c r="G414" i="1"/>
  <c r="G415" i="1"/>
  <c r="G416" i="1"/>
  <c r="G417" i="1"/>
  <c r="G418" i="1"/>
  <c r="G419" i="1"/>
  <c r="G420" i="1"/>
  <c r="G421" i="1"/>
  <c r="G422" i="1"/>
  <c r="K422" i="1" s="1"/>
  <c r="G423" i="1"/>
  <c r="G424" i="1"/>
  <c r="G425" i="1"/>
  <c r="G426" i="1"/>
  <c r="G427" i="1"/>
  <c r="G428" i="1"/>
  <c r="K428" i="1" s="1"/>
  <c r="G429" i="1"/>
  <c r="K429" i="1" s="1"/>
  <c r="G430" i="1"/>
  <c r="K430" i="1" s="1"/>
  <c r="G431" i="1"/>
  <c r="K431" i="1" s="1"/>
  <c r="G432" i="1"/>
  <c r="G433" i="1"/>
  <c r="G434" i="1"/>
  <c r="G435" i="1"/>
  <c r="G436" i="1"/>
  <c r="G437" i="1"/>
  <c r="G438" i="1"/>
  <c r="G439" i="1"/>
  <c r="G440" i="1"/>
  <c r="K440" i="1" s="1"/>
  <c r="G441" i="1"/>
  <c r="G442" i="1"/>
  <c r="K442" i="1" s="1"/>
  <c r="G443" i="1"/>
  <c r="K443" i="1" s="1"/>
  <c r="G444" i="1"/>
  <c r="G445" i="1"/>
  <c r="G446" i="1"/>
  <c r="K446" i="1" s="1"/>
  <c r="G447" i="1"/>
  <c r="G448" i="1"/>
  <c r="G449" i="1"/>
  <c r="G450" i="1"/>
  <c r="G451" i="1"/>
  <c r="G452" i="1"/>
  <c r="K452" i="1" s="1"/>
  <c r="G453" i="1"/>
  <c r="G454" i="1"/>
  <c r="G455" i="1"/>
  <c r="G456" i="1"/>
  <c r="G457" i="1"/>
  <c r="G458" i="1"/>
  <c r="G459" i="1"/>
  <c r="G460" i="1"/>
  <c r="K460" i="1" s="1"/>
  <c r="G461" i="1"/>
  <c r="K461" i="1" s="1"/>
  <c r="G462" i="1"/>
  <c r="G463" i="1"/>
  <c r="G464" i="1"/>
  <c r="K464" i="1" s="1"/>
  <c r="G465" i="1"/>
  <c r="G466" i="1"/>
  <c r="K466" i="1" s="1"/>
  <c r="G467" i="1"/>
  <c r="K467" i="1" s="1"/>
  <c r="G468" i="1"/>
  <c r="K468" i="1" s="1"/>
  <c r="G469" i="1"/>
  <c r="G470" i="1"/>
  <c r="K470" i="1" s="1"/>
  <c r="G471" i="1"/>
  <c r="G472" i="1"/>
  <c r="G473" i="1"/>
  <c r="G474" i="1"/>
  <c r="G475" i="1"/>
  <c r="G476" i="1"/>
  <c r="G477" i="1"/>
  <c r="G478" i="1"/>
  <c r="G479" i="1"/>
  <c r="G480" i="1"/>
  <c r="K480" i="1" s="1"/>
  <c r="G481" i="1"/>
  <c r="G482" i="1"/>
  <c r="K482" i="1" s="1"/>
  <c r="G483" i="1"/>
  <c r="K483" i="1" s="1"/>
  <c r="G484" i="1"/>
  <c r="G485" i="1"/>
  <c r="K485" i="1" s="1"/>
  <c r="G486" i="1"/>
  <c r="K486" i="1" s="1"/>
  <c r="G487" i="1"/>
  <c r="G488" i="1"/>
  <c r="G489" i="1"/>
  <c r="G490" i="1"/>
  <c r="J490" i="1" s="1"/>
  <c r="G491" i="1"/>
  <c r="J491" i="1" s="1"/>
  <c r="G492" i="1"/>
  <c r="G493" i="1"/>
  <c r="G494" i="1"/>
  <c r="G495" i="1"/>
  <c r="K495" i="1" s="1"/>
  <c r="G496" i="1"/>
  <c r="K496" i="1" s="1"/>
  <c r="G497" i="1"/>
  <c r="G498" i="1"/>
  <c r="G499" i="1"/>
  <c r="G500" i="1"/>
  <c r="G501" i="1"/>
  <c r="G502" i="1"/>
  <c r="K502" i="1" s="1"/>
  <c r="G503" i="1"/>
  <c r="K503" i="1" s="1"/>
  <c r="G504" i="1"/>
  <c r="G505" i="1"/>
  <c r="G506" i="1"/>
  <c r="G507" i="1"/>
  <c r="G508" i="1"/>
  <c r="G509" i="1"/>
  <c r="G510" i="1"/>
  <c r="G511" i="1"/>
  <c r="G512" i="1"/>
  <c r="G513" i="1"/>
  <c r="G514" i="1"/>
  <c r="G515" i="1"/>
  <c r="K515" i="1" s="1"/>
  <c r="G516" i="1"/>
  <c r="K516" i="1" s="1"/>
  <c r="G517" i="1"/>
  <c r="G518" i="1"/>
  <c r="G519" i="1"/>
  <c r="K519" i="1" s="1"/>
  <c r="G520" i="1"/>
  <c r="G521" i="1"/>
  <c r="G522" i="1"/>
  <c r="G523" i="1"/>
  <c r="G524" i="1"/>
  <c r="G525" i="1"/>
  <c r="G526" i="1"/>
  <c r="G527" i="1"/>
  <c r="G528" i="1"/>
  <c r="K528" i="1" s="1"/>
  <c r="G529" i="1"/>
  <c r="G530" i="1"/>
  <c r="K530" i="1" s="1"/>
  <c r="G531" i="1"/>
  <c r="G532" i="1"/>
  <c r="G533" i="1"/>
  <c r="K533" i="1" s="1"/>
  <c r="G534" i="1"/>
  <c r="G535" i="1"/>
  <c r="G536" i="1"/>
  <c r="G537" i="1"/>
  <c r="G538" i="1"/>
  <c r="K538" i="1" s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K555" i="1" s="1"/>
  <c r="G556" i="1"/>
  <c r="K556" i="1" s="1"/>
  <c r="G557" i="1"/>
  <c r="G558" i="1"/>
  <c r="G559" i="1"/>
  <c r="G560" i="1"/>
  <c r="G561" i="1"/>
  <c r="G562" i="1"/>
  <c r="K562" i="1" s="1"/>
  <c r="G563" i="1"/>
  <c r="G564" i="1"/>
  <c r="K564" i="1" s="1"/>
  <c r="G565" i="1"/>
  <c r="G566" i="1"/>
  <c r="K566" i="1" s="1"/>
  <c r="G567" i="1"/>
  <c r="G568" i="1"/>
  <c r="K568" i="1" s="1"/>
  <c r="G569" i="1"/>
  <c r="G570" i="1"/>
  <c r="G571" i="1"/>
  <c r="G572" i="1"/>
  <c r="G573" i="1"/>
  <c r="G574" i="1"/>
  <c r="G575" i="1"/>
  <c r="G576" i="1"/>
  <c r="G577" i="1"/>
  <c r="G578" i="1"/>
  <c r="G579" i="1"/>
  <c r="K579" i="1" s="1"/>
  <c r="G580" i="1"/>
  <c r="G581" i="1"/>
  <c r="K581" i="1" s="1"/>
  <c r="G582" i="1"/>
  <c r="G583" i="1"/>
  <c r="G584" i="1"/>
  <c r="G585" i="1"/>
  <c r="G586" i="1"/>
  <c r="K586" i="1" s="1"/>
  <c r="G587" i="1"/>
  <c r="K587" i="1" s="1"/>
  <c r="G588" i="1"/>
  <c r="K588" i="1" s="1"/>
  <c r="G589" i="1"/>
  <c r="G590" i="1"/>
  <c r="K590" i="1" s="1"/>
  <c r="G591" i="1"/>
  <c r="K591" i="1" s="1"/>
  <c r="G592" i="1"/>
  <c r="G593" i="1"/>
  <c r="G594" i="1"/>
  <c r="G595" i="1"/>
  <c r="G596" i="1"/>
  <c r="G597" i="1"/>
  <c r="G598" i="1"/>
  <c r="G599" i="1"/>
  <c r="G600" i="1"/>
  <c r="G601" i="1"/>
  <c r="G602" i="1"/>
  <c r="K602" i="1" s="1"/>
  <c r="G603" i="1"/>
  <c r="K603" i="1" s="1"/>
  <c r="G604" i="1"/>
  <c r="K604" i="1" s="1"/>
  <c r="G605" i="1"/>
  <c r="K605" i="1" s="1"/>
  <c r="G606" i="1"/>
  <c r="G607" i="1"/>
  <c r="G608" i="1"/>
  <c r="G609" i="1"/>
  <c r="G610" i="1"/>
  <c r="G611" i="1"/>
  <c r="G612" i="1"/>
  <c r="G613" i="1"/>
  <c r="G614" i="1"/>
  <c r="K614" i="1" s="1"/>
  <c r="G615" i="1"/>
  <c r="K615" i="1" s="1"/>
  <c r="G616" i="1"/>
  <c r="G617" i="1"/>
  <c r="K617" i="1" s="1"/>
  <c r="G618" i="1"/>
  <c r="G619" i="1"/>
  <c r="G620" i="1"/>
  <c r="G621" i="1"/>
  <c r="G622" i="1"/>
  <c r="G623" i="1"/>
  <c r="G624" i="1"/>
  <c r="K624" i="1" s="1"/>
  <c r="G625" i="1"/>
  <c r="G626" i="1"/>
  <c r="K626" i="1" s="1"/>
  <c r="G627" i="1"/>
  <c r="G628" i="1"/>
  <c r="G629" i="1"/>
  <c r="G630" i="1"/>
  <c r="K630" i="1" s="1"/>
  <c r="G631" i="1"/>
  <c r="G632" i="1"/>
  <c r="G633" i="1"/>
  <c r="G634" i="1"/>
  <c r="K634" i="1" s="1"/>
  <c r="G635" i="1"/>
  <c r="G636" i="1"/>
  <c r="K636" i="1" s="1"/>
  <c r="G637" i="1"/>
  <c r="G638" i="1"/>
  <c r="K638" i="1" s="1"/>
  <c r="G639" i="1"/>
  <c r="K639" i="1" s="1"/>
  <c r="G640" i="1"/>
  <c r="K640" i="1" s="1"/>
  <c r="G641" i="1"/>
  <c r="K641" i="1" s="1"/>
  <c r="G642" i="1"/>
  <c r="G643" i="1"/>
  <c r="G644" i="1"/>
  <c r="G645" i="1"/>
  <c r="G646" i="1"/>
  <c r="G647" i="1"/>
  <c r="G648" i="1"/>
  <c r="G649" i="1"/>
  <c r="G650" i="1"/>
  <c r="K650" i="1" s="1"/>
  <c r="G651" i="1"/>
  <c r="G652" i="1"/>
  <c r="G653" i="1"/>
  <c r="K653" i="1" s="1"/>
  <c r="G654" i="1"/>
  <c r="G655" i="1"/>
  <c r="G656" i="1"/>
  <c r="G657" i="1"/>
  <c r="K657" i="1" s="1"/>
  <c r="G658" i="1"/>
  <c r="G659" i="1"/>
  <c r="K659" i="1" s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K672" i="1" s="1"/>
  <c r="G673" i="1"/>
  <c r="G674" i="1"/>
  <c r="K674" i="1" s="1"/>
  <c r="G675" i="1"/>
  <c r="G676" i="1"/>
  <c r="K676" i="1" s="1"/>
  <c r="G677" i="1"/>
  <c r="K677" i="1" s="1"/>
  <c r="G678" i="1"/>
  <c r="G679" i="1"/>
  <c r="G680" i="1"/>
  <c r="G681" i="1"/>
  <c r="G682" i="1"/>
  <c r="K682" i="1" s="1"/>
  <c r="G683" i="1"/>
  <c r="K683" i="1" s="1"/>
  <c r="G684" i="1"/>
  <c r="G685" i="1"/>
  <c r="G686" i="1"/>
  <c r="K686" i="1" s="1"/>
  <c r="G687" i="1"/>
  <c r="K687" i="1" s="1"/>
  <c r="G688" i="1"/>
  <c r="G689" i="1"/>
  <c r="K689" i="1" s="1"/>
  <c r="G690" i="1"/>
  <c r="G691" i="1"/>
  <c r="K691" i="1" s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K706" i="1" s="1"/>
  <c r="G707" i="1"/>
  <c r="K707" i="1" s="1"/>
  <c r="G708" i="1"/>
  <c r="K708" i="1" s="1"/>
  <c r="G709" i="1"/>
  <c r="G710" i="1"/>
  <c r="G711" i="1"/>
  <c r="G712" i="1"/>
  <c r="G713" i="1"/>
  <c r="G714" i="1"/>
  <c r="G715" i="1"/>
  <c r="G716" i="1"/>
  <c r="G717" i="1"/>
  <c r="G718" i="1"/>
  <c r="K718" i="1" s="1"/>
  <c r="G719" i="1"/>
  <c r="G720" i="1"/>
  <c r="K720" i="1" s="1"/>
  <c r="G721" i="1"/>
  <c r="G722" i="1"/>
  <c r="K722" i="1" s="1"/>
  <c r="G723" i="1"/>
  <c r="K723" i="1" s="1"/>
  <c r="G724" i="1"/>
  <c r="G725" i="1"/>
  <c r="G726" i="1"/>
  <c r="K726" i="1" s="1"/>
  <c r="G727" i="1"/>
  <c r="G728" i="1"/>
  <c r="G729" i="1"/>
  <c r="G730" i="1"/>
  <c r="J730" i="1" s="1"/>
  <c r="G731" i="1"/>
  <c r="K731" i="1" s="1"/>
  <c r="G732" i="1"/>
  <c r="K732" i="1" s="1"/>
  <c r="G733" i="1"/>
  <c r="G734" i="1"/>
  <c r="G735" i="1"/>
  <c r="K735" i="1" s="1"/>
  <c r="G736" i="1"/>
  <c r="K736" i="1" s="1"/>
  <c r="G737" i="1"/>
  <c r="G738" i="1"/>
  <c r="G739" i="1"/>
  <c r="G740" i="1"/>
  <c r="G741" i="1"/>
  <c r="G742" i="1"/>
  <c r="G743" i="1"/>
  <c r="G744" i="1"/>
  <c r="G745" i="1"/>
  <c r="G746" i="1"/>
  <c r="G747" i="1"/>
  <c r="G748" i="1"/>
  <c r="K748" i="1" s="1"/>
  <c r="G749" i="1"/>
  <c r="K749" i="1" s="1"/>
  <c r="G750" i="1"/>
  <c r="G751" i="1"/>
  <c r="G752" i="1"/>
  <c r="G753" i="1"/>
  <c r="G754" i="1"/>
  <c r="G755" i="1"/>
  <c r="K755" i="1" s="1"/>
  <c r="G756" i="1"/>
  <c r="K756" i="1" s="1"/>
  <c r="G757" i="1"/>
  <c r="G758" i="1"/>
  <c r="K758" i="1" s="1"/>
  <c r="G759" i="1"/>
  <c r="G760" i="1"/>
  <c r="G761" i="1"/>
  <c r="G762" i="1"/>
  <c r="G763" i="1"/>
  <c r="G764" i="1"/>
  <c r="G765" i="1"/>
  <c r="G766" i="1"/>
  <c r="G767" i="1"/>
  <c r="G768" i="1"/>
  <c r="K768" i="1" s="1"/>
  <c r="G769" i="1"/>
  <c r="G770" i="1"/>
  <c r="K770" i="1" s="1"/>
  <c r="G771" i="1"/>
  <c r="J771" i="1" s="1"/>
  <c r="G772" i="1"/>
  <c r="K772" i="1" s="1"/>
  <c r="G773" i="1"/>
  <c r="G774" i="1"/>
  <c r="G775" i="1"/>
  <c r="G776" i="1"/>
  <c r="G777" i="1"/>
  <c r="G778" i="1"/>
  <c r="K778" i="1" s="1"/>
  <c r="G779" i="1"/>
  <c r="K779" i="1" s="1"/>
  <c r="G780" i="1"/>
  <c r="K780" i="1" s="1"/>
  <c r="G781" i="1"/>
  <c r="G782" i="1"/>
  <c r="G783" i="1"/>
  <c r="K783" i="1" s="1"/>
  <c r="G784" i="1"/>
  <c r="K784" i="1" s="1"/>
  <c r="G785" i="1"/>
  <c r="K785" i="1" s="1"/>
  <c r="G786" i="1"/>
  <c r="G787" i="1"/>
  <c r="G788" i="1"/>
  <c r="G789" i="1"/>
  <c r="G790" i="1"/>
  <c r="G791" i="1"/>
  <c r="G792" i="1"/>
  <c r="G793" i="1"/>
  <c r="G794" i="1"/>
  <c r="K794" i="1" s="1"/>
  <c r="G795" i="1"/>
  <c r="K795" i="1" s="1"/>
  <c r="G796" i="1"/>
  <c r="G797" i="1"/>
  <c r="G798" i="1"/>
  <c r="G799" i="1"/>
  <c r="G800" i="1"/>
  <c r="G801" i="1"/>
  <c r="G802" i="1"/>
  <c r="G803" i="1"/>
  <c r="K803" i="1" s="1"/>
  <c r="G804" i="1"/>
  <c r="K804" i="1" s="1"/>
  <c r="G805" i="1"/>
  <c r="G806" i="1"/>
  <c r="G807" i="1"/>
  <c r="G808" i="1"/>
  <c r="G809" i="1"/>
  <c r="K809" i="1" s="1"/>
  <c r="G810" i="1"/>
  <c r="G811" i="1"/>
  <c r="G812" i="1"/>
  <c r="G813" i="1"/>
  <c r="G814" i="1"/>
  <c r="K814" i="1" s="1"/>
  <c r="G815" i="1"/>
  <c r="G816" i="1"/>
  <c r="G817" i="1"/>
  <c r="G818" i="1"/>
  <c r="K818" i="1" s="1"/>
  <c r="G819" i="1"/>
  <c r="K819" i="1" s="1"/>
  <c r="G820" i="1"/>
  <c r="K820" i="1" s="1"/>
  <c r="G821" i="1"/>
  <c r="G822" i="1"/>
  <c r="G823" i="1"/>
  <c r="G824" i="1"/>
  <c r="G825" i="1"/>
  <c r="G826" i="1"/>
  <c r="K826" i="1" s="1"/>
  <c r="G827" i="1"/>
  <c r="K827" i="1" s="1"/>
  <c r="G828" i="1"/>
  <c r="G829" i="1"/>
  <c r="G830" i="1"/>
  <c r="K830" i="1" s="1"/>
  <c r="G831" i="1"/>
  <c r="K831" i="1" s="1"/>
  <c r="G832" i="1"/>
  <c r="G833" i="1"/>
  <c r="G834" i="1"/>
  <c r="G835" i="1"/>
  <c r="G836" i="1"/>
  <c r="G837" i="1"/>
  <c r="G838" i="1"/>
  <c r="G839" i="1"/>
  <c r="G840" i="1"/>
  <c r="K840" i="1" s="1"/>
  <c r="G841" i="1"/>
  <c r="G842" i="1"/>
  <c r="G843" i="1"/>
  <c r="K843" i="1" s="1"/>
  <c r="G844" i="1"/>
  <c r="K844" i="1" s="1"/>
  <c r="G845" i="1"/>
  <c r="K845" i="1" s="1"/>
  <c r="G846" i="1"/>
  <c r="K846" i="1" s="1"/>
  <c r="G847" i="1"/>
  <c r="G848" i="1"/>
  <c r="G849" i="1"/>
  <c r="G850" i="1"/>
  <c r="K850" i="1" s="1"/>
  <c r="G851" i="1"/>
  <c r="G852" i="1"/>
  <c r="G853" i="1"/>
  <c r="G854" i="1"/>
  <c r="G855" i="1"/>
  <c r="G856" i="1"/>
  <c r="G857" i="1"/>
  <c r="G858" i="1"/>
  <c r="G859" i="1"/>
  <c r="G860" i="1"/>
  <c r="G861" i="1"/>
  <c r="G862" i="1"/>
  <c r="K862" i="1" s="1"/>
  <c r="G863" i="1"/>
  <c r="K863" i="1" s="1"/>
  <c r="G864" i="1"/>
  <c r="K864" i="1" s="1"/>
  <c r="G865" i="1"/>
  <c r="G866" i="1"/>
  <c r="K866" i="1" s="1"/>
  <c r="G867" i="1"/>
  <c r="G868" i="1"/>
  <c r="G869" i="1"/>
  <c r="G870" i="1"/>
  <c r="G871" i="1"/>
  <c r="G872" i="1"/>
  <c r="K872" i="1" s="1"/>
  <c r="G873" i="1"/>
  <c r="G874" i="1"/>
  <c r="G875" i="1"/>
  <c r="G876" i="1"/>
  <c r="K876" i="1" s="1"/>
  <c r="G877" i="1"/>
  <c r="G878" i="1"/>
  <c r="K878" i="1" s="1"/>
  <c r="G879" i="1"/>
  <c r="K879" i="1" s="1"/>
  <c r="G880" i="1"/>
  <c r="K880" i="1" s="1"/>
  <c r="G881" i="1"/>
  <c r="G882" i="1"/>
  <c r="G883" i="1"/>
  <c r="G884" i="1"/>
  <c r="G885" i="1"/>
  <c r="G886" i="1"/>
  <c r="K886" i="1" s="1"/>
  <c r="G887" i="1"/>
  <c r="K887" i="1" s="1"/>
  <c r="G888" i="1"/>
  <c r="K888" i="1" s="1"/>
  <c r="G889" i="1"/>
  <c r="G890" i="1"/>
  <c r="K890" i="1" s="1"/>
  <c r="G891" i="1"/>
  <c r="K891" i="1" s="1"/>
  <c r="G892" i="1"/>
  <c r="K892" i="1" s="1"/>
  <c r="G893" i="1"/>
  <c r="G894" i="1"/>
  <c r="G895" i="1"/>
  <c r="G896" i="1"/>
  <c r="G897" i="1"/>
  <c r="G898" i="1"/>
  <c r="G899" i="1"/>
  <c r="G900" i="1"/>
  <c r="G901" i="1"/>
  <c r="G902" i="1"/>
  <c r="K902" i="1" s="1"/>
  <c r="G903" i="1"/>
  <c r="K903" i="1" s="1"/>
  <c r="G904" i="1"/>
  <c r="K904" i="1" s="1"/>
  <c r="G905" i="1"/>
  <c r="K905" i="1" s="1"/>
  <c r="G906" i="1"/>
  <c r="G907" i="1"/>
  <c r="G908" i="1"/>
  <c r="G909" i="1"/>
  <c r="G910" i="1"/>
  <c r="G911" i="1"/>
  <c r="K911" i="1" s="1"/>
  <c r="G912" i="1"/>
  <c r="G913" i="1"/>
  <c r="G914" i="1"/>
  <c r="K914" i="1" s="1"/>
  <c r="G915" i="1"/>
  <c r="G916" i="1"/>
  <c r="G917" i="1"/>
  <c r="G918" i="1"/>
  <c r="G919" i="1"/>
  <c r="G920" i="1"/>
  <c r="G921" i="1"/>
  <c r="G922" i="1"/>
  <c r="K922" i="1" s="1"/>
  <c r="G923" i="1"/>
  <c r="K923" i="1" s="1"/>
  <c r="G924" i="1"/>
  <c r="G925" i="1"/>
  <c r="G926" i="1"/>
  <c r="K926" i="1" s="1"/>
  <c r="G927" i="1"/>
  <c r="K927" i="1" s="1"/>
  <c r="G928" i="1"/>
  <c r="K928" i="1" s="1"/>
  <c r="G929" i="1"/>
  <c r="K929" i="1" s="1"/>
  <c r="G930" i="1"/>
  <c r="G931" i="1"/>
  <c r="G932" i="1"/>
  <c r="G933" i="1"/>
  <c r="G934" i="1"/>
  <c r="J934" i="1" s="1"/>
  <c r="G935" i="1"/>
  <c r="K935" i="1" s="1"/>
  <c r="G936" i="1"/>
  <c r="K936" i="1" s="1"/>
  <c r="G937" i="1"/>
  <c r="G938" i="1"/>
  <c r="K938" i="1" s="1"/>
  <c r="G939" i="1"/>
  <c r="G940" i="1"/>
  <c r="G941" i="1"/>
  <c r="K941" i="1" s="1"/>
  <c r="G942" i="1"/>
  <c r="G943" i="1"/>
  <c r="G944" i="1"/>
  <c r="G945" i="1"/>
  <c r="G946" i="1"/>
  <c r="G947" i="1"/>
  <c r="G948" i="1"/>
  <c r="K948" i="1" s="1"/>
  <c r="G949" i="1"/>
  <c r="G950" i="1"/>
  <c r="K950" i="1" s="1"/>
  <c r="G951" i="1"/>
  <c r="G952" i="1"/>
  <c r="K952" i="1" s="1"/>
  <c r="G953" i="1"/>
  <c r="G954" i="1"/>
  <c r="K954" i="1" s="1"/>
  <c r="G955" i="1"/>
  <c r="G956" i="1"/>
  <c r="G957" i="1"/>
  <c r="G958" i="1"/>
  <c r="G959" i="1"/>
  <c r="G960" i="1"/>
  <c r="K960" i="1" s="1"/>
  <c r="G961" i="1"/>
  <c r="G962" i="1"/>
  <c r="G963" i="1"/>
  <c r="G964" i="1"/>
  <c r="K964" i="1" s="1"/>
  <c r="G965" i="1"/>
  <c r="K965" i="1" s="1"/>
  <c r="G966" i="1"/>
  <c r="G967" i="1"/>
  <c r="G968" i="1"/>
  <c r="G969" i="1"/>
  <c r="G970" i="1"/>
  <c r="K970" i="1" s="1"/>
  <c r="G971" i="1"/>
  <c r="K971" i="1" s="1"/>
  <c r="G972" i="1"/>
  <c r="G973" i="1"/>
  <c r="G974" i="1"/>
  <c r="K974" i="1" s="1"/>
  <c r="G975" i="1"/>
  <c r="K975" i="1" s="1"/>
  <c r="G976" i="1"/>
  <c r="G977" i="1"/>
  <c r="G978" i="1"/>
  <c r="G979" i="1"/>
  <c r="G980" i="1"/>
  <c r="G981" i="1"/>
  <c r="G982" i="1"/>
  <c r="K982" i="1" s="1"/>
  <c r="G983" i="1"/>
  <c r="K983" i="1" s="1"/>
  <c r="G984" i="1"/>
  <c r="K984" i="1" s="1"/>
  <c r="G985" i="1"/>
  <c r="G986" i="1"/>
  <c r="G987" i="1"/>
  <c r="K987" i="1" s="1"/>
  <c r="G988" i="1"/>
  <c r="G989" i="1"/>
  <c r="K989" i="1" s="1"/>
  <c r="G990" i="1"/>
  <c r="G991" i="1"/>
  <c r="G992" i="1"/>
  <c r="G993" i="1"/>
  <c r="G994" i="1"/>
  <c r="K994" i="1" s="1"/>
  <c r="G995" i="1"/>
  <c r="J995" i="1" s="1"/>
  <c r="G996" i="1"/>
  <c r="G997" i="1"/>
  <c r="G998" i="1"/>
  <c r="K998" i="1" s="1"/>
  <c r="G999" i="1"/>
  <c r="G1000" i="1"/>
  <c r="G1001" i="1"/>
  <c r="G1002" i="1"/>
  <c r="G1003" i="1"/>
  <c r="G1004" i="1"/>
  <c r="G1005" i="1"/>
  <c r="G1006" i="1"/>
  <c r="K1006" i="1" s="1"/>
  <c r="G1007" i="1"/>
  <c r="G1008" i="1"/>
  <c r="G1009" i="1"/>
  <c r="G1010" i="1"/>
  <c r="G1011" i="1"/>
  <c r="K1011" i="1" s="1"/>
  <c r="G1012" i="1"/>
  <c r="G1013" i="1"/>
  <c r="K1013" i="1" s="1"/>
  <c r="G1014" i="1"/>
  <c r="G1015" i="1"/>
  <c r="G1016" i="1"/>
  <c r="G1017" i="1"/>
  <c r="G1018" i="1"/>
  <c r="G1019" i="1"/>
  <c r="G1020" i="1"/>
  <c r="K1020" i="1" s="1"/>
  <c r="G1021" i="1"/>
  <c r="K1021" i="1" s="1"/>
  <c r="G1022" i="1"/>
  <c r="G1023" i="1"/>
  <c r="G1024" i="1"/>
  <c r="G1025" i="1"/>
  <c r="G1026" i="1"/>
  <c r="G1027" i="1"/>
  <c r="G1028" i="1"/>
  <c r="G1029" i="1"/>
  <c r="G1030" i="1"/>
  <c r="K1030" i="1" s="1"/>
  <c r="G1031" i="1"/>
  <c r="K1031" i="1" s="1"/>
  <c r="G1032" i="1"/>
  <c r="K1032" i="1" s="1"/>
  <c r="G1033" i="1"/>
  <c r="K1033" i="1" s="1"/>
  <c r="G1034" i="1"/>
  <c r="K1034" i="1" s="1"/>
  <c r="G1035" i="1"/>
  <c r="G1036" i="1"/>
  <c r="G1037" i="1"/>
  <c r="G1038" i="1"/>
  <c r="G1039" i="1"/>
  <c r="G1040" i="1"/>
  <c r="G1041" i="1"/>
  <c r="G1042" i="1"/>
  <c r="G1043" i="1"/>
  <c r="K1043" i="1" s="1"/>
  <c r="G1044" i="1"/>
  <c r="K1044" i="1" s="1"/>
  <c r="G1045" i="1"/>
  <c r="K1045" i="1" s="1"/>
  <c r="G1046" i="1"/>
  <c r="K1046" i="1" s="1"/>
  <c r="G1047" i="1"/>
  <c r="K1047" i="1" s="1"/>
  <c r="G1048" i="1"/>
  <c r="G1049" i="1"/>
  <c r="K1049" i="1" s="1"/>
  <c r="G1050" i="1"/>
  <c r="G1051" i="1"/>
  <c r="G1052" i="1"/>
  <c r="G1053" i="1"/>
  <c r="G1054" i="1"/>
  <c r="K1054" i="1" s="1"/>
  <c r="G1055" i="1"/>
  <c r="G1056" i="1"/>
  <c r="K1056" i="1" s="1"/>
  <c r="G1057" i="1"/>
  <c r="K1057" i="1" s="1"/>
  <c r="G1058" i="1"/>
  <c r="G1059" i="1"/>
  <c r="K1059" i="1" s="1"/>
  <c r="G1060" i="1"/>
  <c r="G1061" i="1"/>
  <c r="K1061" i="1" s="1"/>
  <c r="G1062" i="1"/>
  <c r="G1063" i="1"/>
  <c r="G1064" i="1"/>
  <c r="G1065" i="1"/>
  <c r="G1066" i="1"/>
  <c r="G1067" i="1"/>
  <c r="G1068" i="1"/>
  <c r="K1068" i="1" s="1"/>
  <c r="G1069" i="1"/>
  <c r="K1069" i="1" s="1"/>
  <c r="G1070" i="1"/>
  <c r="K1070" i="1" s="1"/>
  <c r="G1071" i="1"/>
  <c r="K1071" i="1" s="1"/>
  <c r="G1072" i="1"/>
  <c r="G1073" i="1"/>
  <c r="G1074" i="1"/>
  <c r="G1075" i="1"/>
  <c r="G1076" i="1"/>
  <c r="G1077" i="1"/>
  <c r="G1078" i="1"/>
  <c r="G1079" i="1"/>
  <c r="G1080" i="1"/>
  <c r="G1081" i="1"/>
  <c r="G1082" i="1"/>
  <c r="K1082" i="1" s="1"/>
  <c r="G1083" i="1"/>
  <c r="K1083" i="1" s="1"/>
  <c r="G1084" i="1"/>
  <c r="G1085" i="1"/>
  <c r="K1085" i="1" s="1"/>
  <c r="G1086" i="1"/>
  <c r="G1087" i="1"/>
  <c r="G1088" i="1"/>
  <c r="G1089" i="1"/>
  <c r="G1090" i="1"/>
  <c r="K1090" i="1" s="1"/>
  <c r="G1091" i="1"/>
  <c r="G1092" i="1"/>
  <c r="G1093" i="1"/>
  <c r="K1093" i="1" s="1"/>
  <c r="G1094" i="1"/>
  <c r="G1095" i="1"/>
  <c r="G1096" i="1"/>
  <c r="G1097" i="1"/>
  <c r="G1098" i="1"/>
  <c r="G1099" i="1"/>
  <c r="G1100" i="1"/>
  <c r="G1101" i="1"/>
  <c r="G1102" i="1"/>
  <c r="G1103" i="1"/>
  <c r="K1103" i="1" s="1"/>
  <c r="G1104" i="1"/>
  <c r="K1104" i="1" s="1"/>
  <c r="G1105" i="1"/>
  <c r="K1105" i="1" s="1"/>
  <c r="G1106" i="1"/>
  <c r="K1106" i="1" s="1"/>
  <c r="G1107" i="1"/>
  <c r="K1107" i="1" s="1"/>
  <c r="G1108" i="1"/>
  <c r="G1109" i="1"/>
  <c r="G1110" i="1"/>
  <c r="G1111" i="1"/>
  <c r="G1112" i="1"/>
  <c r="G1113" i="1"/>
  <c r="G1114" i="1"/>
  <c r="G1115" i="1"/>
  <c r="G1116" i="1"/>
  <c r="K1116" i="1" s="1"/>
  <c r="G1117" i="1"/>
  <c r="K1117" i="1" s="1"/>
  <c r="G1118" i="1"/>
  <c r="K1118" i="1" s="1"/>
  <c r="G1119" i="1"/>
  <c r="K1119" i="1" s="1"/>
  <c r="G1120" i="1"/>
  <c r="G1121" i="1"/>
  <c r="K1121" i="1" s="1"/>
  <c r="G1122" i="1"/>
  <c r="G1123" i="1"/>
  <c r="G1124" i="1"/>
  <c r="G1125" i="1"/>
  <c r="G1126" i="1"/>
  <c r="K1126" i="1" s="1"/>
  <c r="G1127" i="1"/>
  <c r="G1128" i="1"/>
  <c r="G1129" i="1"/>
  <c r="K1129" i="1" s="1"/>
  <c r="G1130" i="1"/>
  <c r="K1130" i="1" s="1"/>
  <c r="G1131" i="1"/>
  <c r="G1132" i="1"/>
  <c r="G1133" i="1"/>
  <c r="G1134" i="1"/>
  <c r="G1135" i="1"/>
  <c r="K1135" i="1" s="1"/>
  <c r="G1136" i="1"/>
  <c r="G1137" i="1"/>
  <c r="G1138" i="1"/>
  <c r="G1139" i="1"/>
  <c r="G1140" i="1"/>
  <c r="K1140" i="1" s="1"/>
  <c r="G1141" i="1"/>
  <c r="G1142" i="1"/>
  <c r="K1142" i="1" s="1"/>
  <c r="G1143" i="1"/>
  <c r="K1143" i="1" s="1"/>
  <c r="G1144" i="1"/>
  <c r="G1145" i="1"/>
  <c r="K1145" i="1" s="1"/>
  <c r="G1146" i="1"/>
  <c r="G1147" i="1"/>
  <c r="G1148" i="1"/>
  <c r="G1149" i="1"/>
  <c r="G1150" i="1"/>
  <c r="G1151" i="1"/>
  <c r="G1152" i="1"/>
  <c r="K1152" i="1" s="1"/>
  <c r="G1153" i="1"/>
  <c r="G1154" i="1"/>
  <c r="K1154" i="1" s="1"/>
  <c r="G1155" i="1"/>
  <c r="K1155" i="1" s="1"/>
  <c r="G1156" i="1"/>
  <c r="K1156" i="1" s="1"/>
  <c r="G1157" i="1"/>
  <c r="K1157" i="1" s="1"/>
  <c r="G1158" i="1"/>
  <c r="G1159" i="1"/>
  <c r="G1160" i="1"/>
  <c r="G1161" i="1"/>
  <c r="G1162" i="1"/>
  <c r="K1162" i="1" s="1"/>
  <c r="G1163" i="1"/>
  <c r="G1164" i="1"/>
  <c r="G1165" i="1"/>
  <c r="G1166" i="1"/>
  <c r="K1166" i="1" s="1"/>
  <c r="G1167" i="1"/>
  <c r="G1168" i="1"/>
  <c r="G1169" i="1"/>
  <c r="K1169" i="1" s="1"/>
  <c r="G1170" i="1"/>
  <c r="G1171" i="1"/>
  <c r="G1172" i="1"/>
  <c r="G1173" i="1"/>
  <c r="G1174" i="1"/>
  <c r="G1175" i="1"/>
  <c r="K1175" i="1" s="1"/>
  <c r="G1176" i="1"/>
  <c r="G1177" i="1"/>
  <c r="G1178" i="1"/>
  <c r="G1179" i="1"/>
  <c r="K1179" i="1" s="1"/>
  <c r="G1180" i="1"/>
  <c r="K1180" i="1" s="1"/>
  <c r="G1181" i="1"/>
  <c r="K1181" i="1" s="1"/>
  <c r="G1182" i="1"/>
  <c r="G1183" i="1"/>
  <c r="G1184" i="1"/>
  <c r="G1185" i="1"/>
  <c r="G1186" i="1"/>
  <c r="K1186" i="1" s="1"/>
  <c r="G1187" i="1"/>
  <c r="K1187" i="1" s="1"/>
  <c r="G1188" i="1"/>
  <c r="K1188" i="1" s="1"/>
  <c r="G1189" i="1"/>
  <c r="G1190" i="1"/>
  <c r="G1191" i="1"/>
  <c r="G1192" i="1"/>
  <c r="G1193" i="1"/>
  <c r="K1193" i="1" s="1"/>
  <c r="G1194" i="1"/>
  <c r="G1195" i="1"/>
  <c r="G1196" i="1"/>
  <c r="G1197" i="1"/>
  <c r="G1198" i="1"/>
  <c r="G1199" i="1"/>
  <c r="G1200" i="1"/>
  <c r="K1200" i="1" s="1"/>
  <c r="G1201" i="1"/>
  <c r="G1202" i="1"/>
  <c r="K1202" i="1" s="1"/>
  <c r="G1203" i="1"/>
  <c r="G1204" i="1"/>
  <c r="G1205" i="1"/>
  <c r="K1205" i="1" s="1"/>
  <c r="G1206" i="1"/>
  <c r="G1207" i="1"/>
  <c r="G1208" i="1"/>
  <c r="G1209" i="1"/>
  <c r="G1210" i="1"/>
  <c r="K1210" i="1" s="1"/>
  <c r="G1211" i="1"/>
  <c r="K1211" i="1" s="1"/>
  <c r="G1212" i="1"/>
  <c r="K1212" i="1" s="1"/>
  <c r="G1213" i="1"/>
  <c r="G1214" i="1"/>
  <c r="K1214" i="1" s="1"/>
  <c r="G1215" i="1"/>
  <c r="G1216" i="1"/>
  <c r="G1217" i="1"/>
  <c r="G1218" i="1"/>
  <c r="G1219" i="1"/>
  <c r="G1220" i="1"/>
  <c r="G1221" i="1"/>
  <c r="G1222" i="1"/>
  <c r="G1223" i="1"/>
  <c r="G1224" i="1"/>
  <c r="K1224" i="1" s="1"/>
  <c r="G1225" i="1"/>
  <c r="G1226" i="1"/>
  <c r="K1226" i="1" s="1"/>
  <c r="G1227" i="1"/>
  <c r="K1227" i="1" s="1"/>
  <c r="G1228" i="1"/>
  <c r="K1228" i="1" s="1"/>
  <c r="G1229" i="1"/>
  <c r="G1230" i="1"/>
  <c r="G1231" i="1"/>
  <c r="G1232" i="1"/>
  <c r="G1233" i="1"/>
  <c r="G1234" i="1"/>
  <c r="G1235" i="1"/>
  <c r="G1236" i="1"/>
  <c r="K1236" i="1" s="1"/>
  <c r="G1237" i="1"/>
  <c r="G1238" i="1"/>
  <c r="G1239" i="1"/>
  <c r="K1239" i="1" s="1"/>
  <c r="G1240" i="1"/>
  <c r="K1240" i="1" s="1"/>
  <c r="G1241" i="1"/>
  <c r="K1241" i="1" s="1"/>
  <c r="G1242" i="1"/>
  <c r="G1243" i="1"/>
  <c r="G1244" i="1"/>
  <c r="G1245" i="1"/>
  <c r="G1246" i="1"/>
  <c r="K1246" i="1" s="1"/>
  <c r="G1247" i="1"/>
  <c r="K1247" i="1" s="1"/>
  <c r="G1248" i="1"/>
  <c r="K1248" i="1" s="1"/>
  <c r="G1249" i="1"/>
  <c r="G1250" i="1"/>
  <c r="K1250" i="1" s="1"/>
  <c r="G1251" i="1"/>
  <c r="G1252" i="1"/>
  <c r="G1253" i="1"/>
  <c r="G1254" i="1"/>
  <c r="G1255" i="1"/>
  <c r="G1256" i="1"/>
  <c r="G1257" i="1"/>
  <c r="G1258" i="1"/>
  <c r="K1258" i="1" s="1"/>
  <c r="G1259" i="1"/>
  <c r="K1259" i="1" s="1"/>
  <c r="G1260" i="1"/>
  <c r="K1260" i="1" s="1"/>
  <c r="G1261" i="1"/>
  <c r="G1262" i="1"/>
  <c r="K1262" i="1" s="1"/>
  <c r="G1263" i="1"/>
  <c r="K1263" i="1" s="1"/>
  <c r="G1264" i="1"/>
  <c r="K1264" i="1" s="1"/>
  <c r="G1265" i="1"/>
  <c r="K1265" i="1" s="1"/>
  <c r="G1266" i="1"/>
  <c r="G1267" i="1"/>
  <c r="G1268" i="1"/>
  <c r="G1269" i="1"/>
  <c r="G1270" i="1"/>
  <c r="G1271" i="1"/>
  <c r="G1272" i="1"/>
  <c r="K1272" i="1" s="1"/>
  <c r="G1273" i="1"/>
  <c r="G1274" i="1"/>
  <c r="K1274" i="1" s="1"/>
  <c r="G1275" i="1"/>
  <c r="K1275" i="1" s="1"/>
  <c r="G1276" i="1"/>
  <c r="K1276" i="1" s="1"/>
  <c r="G1277" i="1"/>
  <c r="K1277" i="1" s="1"/>
  <c r="G1278" i="1"/>
  <c r="G1279" i="1"/>
  <c r="G1280" i="1"/>
  <c r="G1281" i="1"/>
  <c r="G1282" i="1"/>
  <c r="G1283" i="1"/>
  <c r="G1284" i="1"/>
  <c r="K1284" i="1" s="1"/>
  <c r="G1285" i="1"/>
  <c r="G1286" i="1"/>
  <c r="K1286" i="1" s="1"/>
  <c r="G1287" i="1"/>
  <c r="G1288" i="1"/>
  <c r="K1288" i="1" s="1"/>
  <c r="G1289" i="1"/>
  <c r="K1289" i="1" s="1"/>
  <c r="G1290" i="1"/>
  <c r="G1291" i="1"/>
  <c r="K1291" i="1" s="1"/>
  <c r="G1292" i="1"/>
  <c r="K1292" i="1" s="1"/>
  <c r="G1293" i="1"/>
  <c r="G1294" i="1"/>
  <c r="G1295" i="1"/>
  <c r="G1296" i="1"/>
  <c r="K1296" i="1" s="1"/>
  <c r="G1297" i="1"/>
  <c r="K1297" i="1" s="1"/>
  <c r="G1298" i="1"/>
  <c r="K1298" i="1" s="1"/>
  <c r="G1299" i="1"/>
  <c r="G1300" i="1"/>
  <c r="G1301" i="1"/>
  <c r="G1302" i="1"/>
  <c r="G1303" i="1"/>
  <c r="G1304" i="1"/>
  <c r="G1305" i="1"/>
  <c r="G1306" i="1"/>
  <c r="G1307" i="1"/>
  <c r="K1307" i="1" s="1"/>
  <c r="G1308" i="1"/>
  <c r="K1308" i="1" s="1"/>
  <c r="G1309" i="1"/>
  <c r="K1309" i="1" s="1"/>
  <c r="G1310" i="1"/>
  <c r="K1310" i="1" s="1"/>
  <c r="G1311" i="1"/>
  <c r="K1311" i="1" s="1"/>
  <c r="G1312" i="1"/>
  <c r="K1312" i="1" s="1"/>
  <c r="G1313" i="1"/>
  <c r="G1314" i="1"/>
  <c r="G1315" i="1"/>
  <c r="G1316" i="1"/>
  <c r="G1317" i="1"/>
  <c r="G1318" i="1"/>
  <c r="G1319" i="1"/>
  <c r="G1320" i="1"/>
  <c r="K1320" i="1" s="1"/>
  <c r="G1321" i="1"/>
  <c r="K1321" i="1" s="1"/>
  <c r="G1322" i="1"/>
  <c r="K1322" i="1" s="1"/>
  <c r="G1323" i="1"/>
  <c r="K1323" i="1" s="1"/>
  <c r="G1324" i="1"/>
  <c r="K1324" i="1" s="1"/>
  <c r="G1325" i="1"/>
  <c r="K1325" i="1" s="1"/>
  <c r="G1326" i="1"/>
  <c r="G1327" i="1"/>
  <c r="G1328" i="1"/>
  <c r="G1329" i="1"/>
  <c r="G1330" i="1"/>
  <c r="J1330" i="1" s="1"/>
  <c r="G1331" i="1"/>
  <c r="K1331" i="1" s="1"/>
  <c r="G1332" i="1"/>
  <c r="K1332" i="1" s="1"/>
  <c r="G1333" i="1"/>
  <c r="K1333" i="1" s="1"/>
  <c r="G1334" i="1"/>
  <c r="K1334" i="1" s="1"/>
  <c r="G1335" i="1"/>
  <c r="K1335" i="1" s="1"/>
  <c r="G1336" i="1"/>
  <c r="K1336" i="1" s="1"/>
  <c r="G1337" i="1"/>
  <c r="K1337" i="1" s="1"/>
  <c r="G1338" i="1"/>
  <c r="G1339" i="1"/>
  <c r="G1340" i="1"/>
  <c r="G1341" i="1"/>
  <c r="G1342" i="1"/>
  <c r="G1343" i="1"/>
  <c r="J1343" i="1" s="1"/>
  <c r="G1344" i="1"/>
  <c r="K1344" i="1" s="1"/>
  <c r="G1345" i="1"/>
  <c r="K1345" i="1" s="1"/>
  <c r="G1346" i="1"/>
  <c r="K1346" i="1" s="1"/>
  <c r="G1347" i="1"/>
  <c r="G1348" i="1"/>
  <c r="G1349" i="1"/>
  <c r="G1350" i="1"/>
  <c r="G1351" i="1"/>
  <c r="G1352" i="1"/>
  <c r="G1353" i="1"/>
  <c r="G1354" i="1"/>
  <c r="G1355" i="1"/>
  <c r="K1355" i="1" s="1"/>
  <c r="G1356" i="1"/>
  <c r="K1356" i="1" s="1"/>
  <c r="G1357" i="1"/>
  <c r="G1358" i="1"/>
  <c r="K1358" i="1" s="1"/>
  <c r="G1359" i="1"/>
  <c r="K1359" i="1" s="1"/>
  <c r="G1360" i="1"/>
  <c r="K1360" i="1" s="1"/>
  <c r="G1361" i="1"/>
  <c r="K1361" i="1" s="1"/>
  <c r="G1362" i="1"/>
  <c r="G1363" i="1"/>
  <c r="G1364" i="1"/>
  <c r="G1365" i="1"/>
  <c r="G1366" i="1"/>
  <c r="G1367" i="1"/>
  <c r="K1367" i="1" s="1"/>
  <c r="G1368" i="1"/>
  <c r="K1368" i="1" s="1"/>
  <c r="G1369" i="1"/>
  <c r="K1369" i="1" s="1"/>
  <c r="G1370" i="1"/>
  <c r="K1370" i="1" s="1"/>
  <c r="G1371" i="1"/>
  <c r="G1372" i="1"/>
  <c r="K1372" i="1" s="1"/>
  <c r="G1373" i="1"/>
  <c r="K1373" i="1" s="1"/>
  <c r="G1374" i="1"/>
  <c r="K1374" i="1" s="1"/>
  <c r="G1375" i="1"/>
  <c r="K1375" i="1" s="1"/>
  <c r="G1376" i="1"/>
  <c r="G1377" i="1"/>
  <c r="G1378" i="1"/>
  <c r="G1379" i="1"/>
  <c r="G1380" i="1"/>
  <c r="K1380" i="1" s="1"/>
  <c r="G1381" i="1"/>
  <c r="K1381" i="1" s="1"/>
  <c r="G1382" i="1"/>
  <c r="K1382" i="1" s="1"/>
  <c r="G1383" i="1"/>
  <c r="K1383" i="1" s="1"/>
  <c r="G1384" i="1"/>
  <c r="K1384" i="1" s="1"/>
  <c r="G1385" i="1"/>
  <c r="G1386" i="1"/>
  <c r="G1387" i="1"/>
  <c r="G1388" i="1"/>
  <c r="G1389" i="1"/>
  <c r="G1390" i="1"/>
  <c r="G1391" i="1"/>
  <c r="K1391" i="1" s="1"/>
  <c r="G1392" i="1"/>
  <c r="K1392" i="1" s="1"/>
  <c r="G1393" i="1"/>
  <c r="K1393" i="1" s="1"/>
  <c r="G1394" i="1"/>
  <c r="K1394" i="1" s="1"/>
  <c r="G1395" i="1"/>
  <c r="G1396" i="1"/>
  <c r="G1397" i="1"/>
  <c r="K1397" i="1" s="1"/>
  <c r="G1398" i="1"/>
  <c r="K1398" i="1" s="1"/>
  <c r="G1399" i="1"/>
  <c r="G1400" i="1"/>
  <c r="G1401" i="1"/>
  <c r="G1402" i="1"/>
  <c r="G1403" i="1"/>
  <c r="K1403" i="1" s="1"/>
  <c r="G1404" i="1"/>
  <c r="K1404" i="1" s="1"/>
  <c r="G1405" i="1"/>
  <c r="K1405" i="1" s="1"/>
  <c r="G1406" i="1"/>
  <c r="K1406" i="1" s="1"/>
  <c r="G1407" i="1"/>
  <c r="K1407" i="1" s="1"/>
  <c r="G1408" i="1"/>
  <c r="K1408" i="1" s="1"/>
  <c r="G1409" i="1"/>
  <c r="G1410" i="1"/>
  <c r="G1411" i="1"/>
  <c r="G1412" i="1"/>
  <c r="G1413" i="1"/>
  <c r="G1414" i="1"/>
  <c r="G1415" i="1"/>
  <c r="G1416" i="1"/>
  <c r="K1416" i="1" s="1"/>
  <c r="G1417" i="1"/>
  <c r="K1417" i="1" s="1"/>
  <c r="G1418" i="1"/>
  <c r="K1418" i="1" s="1"/>
  <c r="G1419" i="1"/>
  <c r="K1419" i="1" s="1"/>
  <c r="G1420" i="1"/>
  <c r="K1420" i="1" s="1"/>
  <c r="G1421" i="1"/>
  <c r="K1421" i="1" s="1"/>
  <c r="G1422" i="1"/>
  <c r="G1423" i="1"/>
  <c r="G1424" i="1"/>
  <c r="G1425" i="1"/>
  <c r="G1426" i="1"/>
  <c r="G1427" i="1"/>
  <c r="G1428" i="1"/>
  <c r="K1428" i="1" s="1"/>
  <c r="G1429" i="1"/>
  <c r="G1430" i="1"/>
  <c r="K1430" i="1" s="1"/>
  <c r="G1431" i="1"/>
  <c r="K1431" i="1" s="1"/>
  <c r="G1432" i="1"/>
  <c r="K1432" i="1" s="1"/>
  <c r="G1433" i="1"/>
  <c r="K1433" i="1" s="1"/>
  <c r="G1434" i="1"/>
  <c r="G1435" i="1"/>
  <c r="G1436" i="1"/>
  <c r="K1436" i="1" s="1"/>
  <c r="G1437" i="1"/>
  <c r="G1438" i="1"/>
  <c r="G1439" i="1"/>
  <c r="K1439" i="1" s="1"/>
  <c r="G1440" i="1"/>
  <c r="K1440" i="1" s="1"/>
  <c r="G1441" i="1"/>
  <c r="K1441" i="1" s="1"/>
  <c r="G1442" i="1"/>
  <c r="K1442" i="1" s="1"/>
  <c r="G1443" i="1"/>
  <c r="G1444" i="1"/>
  <c r="G1445" i="1"/>
  <c r="K1445" i="1" s="1"/>
  <c r="G1446" i="1"/>
  <c r="G1447" i="1"/>
  <c r="G1448" i="1"/>
  <c r="G1449" i="1"/>
  <c r="G1450" i="1"/>
  <c r="G1451" i="1"/>
  <c r="K1451" i="1" s="1"/>
  <c r="G1452" i="1"/>
  <c r="K1452" i="1" s="1"/>
  <c r="G1453" i="1"/>
  <c r="K1453" i="1" s="1"/>
  <c r="G1454" i="1"/>
  <c r="K1454" i="1" s="1"/>
  <c r="G1455" i="1"/>
  <c r="K1455" i="1" s="1"/>
  <c r="G1456" i="1"/>
  <c r="G1457" i="1"/>
  <c r="G1458" i="1"/>
  <c r="G1459" i="1"/>
  <c r="G1460" i="1"/>
  <c r="K1460" i="1" s="1"/>
  <c r="G1461" i="1"/>
  <c r="G1462" i="1"/>
  <c r="G1463" i="1"/>
  <c r="K1463" i="1" s="1"/>
  <c r="G1464" i="1"/>
  <c r="K1464" i="1" s="1"/>
  <c r="G1465" i="1"/>
  <c r="K1465" i="1" s="1"/>
  <c r="G1466" i="1"/>
  <c r="K1466" i="1" s="1"/>
  <c r="G1467" i="1"/>
  <c r="K1467" i="1" s="1"/>
  <c r="G1468" i="1"/>
  <c r="K1468" i="1" s="1"/>
  <c r="G1469" i="1"/>
  <c r="K1469" i="1" s="1"/>
  <c r="G1470" i="1"/>
  <c r="G1471" i="1"/>
  <c r="G1472" i="1"/>
  <c r="G1473" i="1"/>
  <c r="G1474" i="1"/>
  <c r="G1475" i="1"/>
  <c r="G1476" i="1"/>
  <c r="K1476" i="1" s="1"/>
  <c r="G1477" i="1"/>
  <c r="K1477" i="1" s="1"/>
  <c r="G1478" i="1"/>
  <c r="K1478" i="1" s="1"/>
  <c r="G1479" i="1"/>
  <c r="K1479" i="1" s="1"/>
  <c r="G1480" i="1"/>
  <c r="K1480" i="1" s="1"/>
  <c r="G1481" i="1"/>
  <c r="K1481" i="1" s="1"/>
  <c r="G1482" i="1"/>
  <c r="G1483" i="1"/>
  <c r="G1484" i="1"/>
  <c r="G1485" i="1"/>
  <c r="G1486" i="1"/>
  <c r="G1487" i="1"/>
  <c r="G1488" i="1"/>
  <c r="K1488" i="1" s="1"/>
  <c r="G1489" i="1"/>
  <c r="K1489" i="1" s="1"/>
  <c r="G1490" i="1"/>
  <c r="K1490" i="1" s="1"/>
  <c r="G1491" i="1"/>
  <c r="G1492" i="1"/>
  <c r="K1492" i="1" s="1"/>
  <c r="G1493" i="1"/>
  <c r="K1493" i="1" s="1"/>
  <c r="G1494" i="1"/>
  <c r="G1495" i="1"/>
  <c r="G1496" i="1"/>
  <c r="G1497" i="1"/>
  <c r="G1498" i="1"/>
  <c r="G1499" i="1"/>
  <c r="K1499" i="1" s="1"/>
  <c r="G1500" i="1"/>
  <c r="K1500" i="1" s="1"/>
  <c r="G1501" i="1"/>
  <c r="G1502" i="1"/>
  <c r="K1502" i="1" s="1"/>
  <c r="G1503" i="1"/>
  <c r="K1503" i="1" s="1"/>
  <c r="G1504" i="1"/>
  <c r="G1505" i="1"/>
  <c r="G1506" i="1"/>
  <c r="G1507" i="1"/>
  <c r="G1508" i="1"/>
  <c r="G1509" i="1"/>
  <c r="G1510" i="1"/>
  <c r="G1511" i="1"/>
  <c r="K1511" i="1" s="1"/>
  <c r="G1512" i="1"/>
  <c r="K1512" i="1" s="1"/>
  <c r="G1513" i="1"/>
  <c r="K1513" i="1" s="1"/>
  <c r="G1514" i="1"/>
  <c r="K1514" i="1" s="1"/>
  <c r="G1515" i="1"/>
  <c r="G1516" i="1"/>
  <c r="K1516" i="1" s="1"/>
  <c r="G1517" i="1"/>
  <c r="K1517" i="1" s="1"/>
  <c r="G1518" i="1"/>
  <c r="G1519" i="1"/>
  <c r="G1520" i="1"/>
  <c r="G1521" i="1"/>
  <c r="G1522" i="1"/>
  <c r="G1523" i="1"/>
  <c r="G1524" i="1"/>
  <c r="K1524" i="1" s="1"/>
  <c r="G1525" i="1"/>
  <c r="K1525" i="1" s="1"/>
  <c r="G1526" i="1"/>
  <c r="K1526" i="1" s="1"/>
  <c r="G1527" i="1"/>
  <c r="K1527" i="1" s="1"/>
  <c r="G1528" i="1"/>
  <c r="K1528" i="1" s="1"/>
  <c r="G1529" i="1"/>
  <c r="G1530" i="1"/>
  <c r="G1531" i="1"/>
  <c r="G1532" i="1"/>
  <c r="G1533" i="1"/>
  <c r="G1534" i="1"/>
  <c r="G1535" i="1"/>
  <c r="K1535" i="1" s="1"/>
  <c r="G1536" i="1"/>
  <c r="K1536" i="1" s="1"/>
  <c r="G1537" i="1"/>
  <c r="K1537" i="1" s="1"/>
  <c r="G1538" i="1"/>
  <c r="K1538" i="1" s="1"/>
  <c r="G1539" i="1"/>
  <c r="K1539" i="1" s="1"/>
  <c r="G1540" i="1"/>
  <c r="K1540" i="1" s="1"/>
  <c r="G1541" i="1"/>
  <c r="K1541" i="1" s="1"/>
  <c r="G1542" i="1"/>
  <c r="K1542" i="1" s="1"/>
  <c r="G1543" i="1"/>
  <c r="G1544" i="1"/>
  <c r="K1544" i="1" s="1"/>
  <c r="G1545" i="1"/>
  <c r="G1546" i="1"/>
  <c r="G1547" i="1"/>
  <c r="K1547" i="1" s="1"/>
  <c r="G1548" i="1"/>
  <c r="K1548" i="1" s="1"/>
  <c r="G1549" i="1"/>
  <c r="K1549" i="1" s="1"/>
  <c r="G1550" i="1"/>
  <c r="K1550" i="1" s="1"/>
  <c r="G1551" i="1"/>
  <c r="G1552" i="1"/>
  <c r="G1553" i="1"/>
  <c r="G1554" i="1"/>
  <c r="G1555" i="1"/>
  <c r="G1556" i="1"/>
  <c r="G1557" i="1"/>
  <c r="G1558" i="1"/>
  <c r="G1559" i="1"/>
  <c r="J1559" i="1" s="1"/>
  <c r="G1560" i="1"/>
  <c r="K1560" i="1" s="1"/>
  <c r="G1561" i="1"/>
  <c r="K1561" i="1" s="1"/>
  <c r="G1562" i="1"/>
  <c r="K1562" i="1" s="1"/>
  <c r="G1563" i="1"/>
  <c r="K1563" i="1" s="1"/>
  <c r="G1564" i="1"/>
  <c r="K1564" i="1" s="1"/>
  <c r="G1565" i="1"/>
  <c r="K1565" i="1" s="1"/>
  <c r="G1566" i="1"/>
  <c r="G1567" i="1"/>
  <c r="G1568" i="1"/>
  <c r="G1569" i="1"/>
  <c r="G1570" i="1"/>
  <c r="G1571" i="1"/>
  <c r="K1571" i="1" s="1"/>
  <c r="G1572" i="1"/>
  <c r="K1572" i="1" s="1"/>
  <c r="G1573" i="1"/>
  <c r="G1574" i="1"/>
  <c r="K1574" i="1" s="1"/>
  <c r="G1575" i="1"/>
  <c r="K1575" i="1" s="1"/>
  <c r="G1576" i="1"/>
  <c r="K1576" i="1" s="1"/>
  <c r="G1577" i="1"/>
  <c r="K1577" i="1" s="1"/>
  <c r="G1578" i="1"/>
  <c r="G1579" i="1"/>
  <c r="G1580" i="1"/>
  <c r="G1581" i="1"/>
  <c r="G1582" i="1"/>
  <c r="G1583" i="1"/>
  <c r="G1584" i="1"/>
  <c r="K1584" i="1" s="1"/>
  <c r="G1585" i="1"/>
  <c r="K1585" i="1" s="1"/>
  <c r="G1586" i="1"/>
  <c r="K1586" i="1" s="1"/>
  <c r="G1587" i="1"/>
  <c r="G1588" i="1"/>
  <c r="K1588" i="1" s="1"/>
  <c r="G1589" i="1"/>
  <c r="K1589" i="1" s="1"/>
  <c r="G1590" i="1"/>
  <c r="G1591" i="1"/>
  <c r="G1592" i="1"/>
  <c r="G1593" i="1"/>
  <c r="G1594" i="1"/>
  <c r="G1595" i="1"/>
  <c r="K1595" i="1" s="1"/>
  <c r="G1596" i="1"/>
  <c r="K1596" i="1" s="1"/>
  <c r="G1597" i="1"/>
  <c r="K1597" i="1" s="1"/>
  <c r="G1598" i="1"/>
  <c r="K1598" i="1" s="1"/>
  <c r="G1599" i="1"/>
  <c r="G1600" i="1"/>
  <c r="G1601" i="1"/>
  <c r="G1602" i="1"/>
  <c r="G1603" i="1"/>
  <c r="G1604" i="1"/>
  <c r="G1605" i="1"/>
  <c r="G1606" i="1"/>
  <c r="G1607" i="1"/>
  <c r="K1607" i="1" s="1"/>
  <c r="G1608" i="1"/>
  <c r="K1608" i="1" s="1"/>
  <c r="G1609" i="1"/>
  <c r="K1609" i="1" s="1"/>
  <c r="G1610" i="1"/>
  <c r="K1610" i="1" s="1"/>
  <c r="G1611" i="1"/>
  <c r="K1611" i="1" s="1"/>
  <c r="G1612" i="1"/>
  <c r="K1612" i="1" s="1"/>
  <c r="G1613" i="1"/>
  <c r="G1614" i="1"/>
  <c r="G1615" i="1"/>
  <c r="G1616" i="1"/>
  <c r="G1617" i="1"/>
  <c r="G1618" i="1"/>
  <c r="G1619" i="1"/>
  <c r="G1620" i="1"/>
  <c r="K1620" i="1" s="1"/>
  <c r="G1621" i="1"/>
  <c r="K1621" i="1" s="1"/>
  <c r="G1622" i="1"/>
  <c r="K1622" i="1" s="1"/>
  <c r="G1623" i="1"/>
  <c r="K1623" i="1" s="1"/>
  <c r="G1624" i="1"/>
  <c r="K1624" i="1" s="1"/>
  <c r="G1625" i="1"/>
  <c r="K1625" i="1" s="1"/>
  <c r="G1626" i="1"/>
  <c r="K1626" i="1" s="1"/>
  <c r="G1627" i="1"/>
  <c r="G1628" i="1"/>
  <c r="G1629" i="1"/>
  <c r="G1630" i="1"/>
  <c r="G1631" i="1"/>
  <c r="G1632" i="1"/>
  <c r="K1632" i="1" s="1"/>
  <c r="G1633" i="1"/>
  <c r="K1633" i="1" s="1"/>
  <c r="G1634" i="1"/>
  <c r="K1634" i="1" s="1"/>
  <c r="G1635" i="1"/>
  <c r="K1635" i="1" s="1"/>
  <c r="G1636" i="1"/>
  <c r="K1636" i="1" s="1"/>
  <c r="G1637" i="1"/>
  <c r="K1637" i="1" s="1"/>
  <c r="G1638" i="1"/>
  <c r="G1639" i="1"/>
  <c r="G1640" i="1"/>
  <c r="G1641" i="1"/>
  <c r="G1642" i="1"/>
  <c r="J1642" i="1" s="1"/>
  <c r="G1643" i="1"/>
  <c r="G1644" i="1"/>
  <c r="K1644" i="1" s="1"/>
  <c r="G1645" i="1"/>
  <c r="K1645" i="1" s="1"/>
  <c r="G1646" i="1"/>
  <c r="K1646" i="1" s="1"/>
  <c r="G1647" i="1"/>
  <c r="K1647" i="1" s="1"/>
  <c r="G1648" i="1"/>
  <c r="K1648" i="1" s="1"/>
  <c r="G1649" i="1"/>
  <c r="K1649" i="1" s="1"/>
  <c r="G1650" i="1"/>
  <c r="G1651" i="1"/>
  <c r="G1652" i="1"/>
  <c r="G1653" i="1"/>
  <c r="G1654" i="1"/>
  <c r="G1655" i="1"/>
  <c r="K1655" i="1" s="1"/>
  <c r="G1656" i="1"/>
  <c r="K1656" i="1" s="1"/>
  <c r="G1657" i="1"/>
  <c r="K1657" i="1" s="1"/>
  <c r="G1658" i="1"/>
  <c r="K1658" i="1" s="1"/>
  <c r="G1659" i="1"/>
  <c r="G1660" i="1"/>
  <c r="G1661" i="1"/>
  <c r="K1661" i="1" s="1"/>
  <c r="G1662" i="1"/>
  <c r="G1663" i="1"/>
  <c r="G1664" i="1"/>
  <c r="K1664" i="1" s="1"/>
  <c r="G1665" i="1"/>
  <c r="G1666" i="1"/>
  <c r="G1667" i="1"/>
  <c r="K1667" i="1" s="1"/>
  <c r="G1668" i="1"/>
  <c r="K1668" i="1" s="1"/>
  <c r="G1669" i="1"/>
  <c r="K1669" i="1" s="1"/>
  <c r="G1670" i="1"/>
  <c r="K1670" i="1" s="1"/>
  <c r="G1671" i="1"/>
  <c r="K1671" i="1" s="1"/>
  <c r="G1672" i="1"/>
  <c r="G1673" i="1"/>
  <c r="G1674" i="1"/>
  <c r="G1675" i="1"/>
  <c r="G1676" i="1"/>
  <c r="G1677" i="1"/>
  <c r="G1678" i="1"/>
  <c r="G1679" i="1"/>
  <c r="G1680" i="1"/>
  <c r="G1681" i="1"/>
  <c r="K1681" i="1" s="1"/>
  <c r="G1682" i="1"/>
  <c r="K1682" i="1" s="1"/>
  <c r="G1683" i="1"/>
  <c r="K1683" i="1" s="1"/>
  <c r="G1684" i="1"/>
  <c r="K1684" i="1" s="1"/>
  <c r="G1685" i="1"/>
  <c r="K1685" i="1" s="1"/>
  <c r="G1686" i="1"/>
  <c r="G1687" i="1"/>
  <c r="G1688" i="1"/>
  <c r="G1689" i="1"/>
  <c r="G1690" i="1"/>
  <c r="G1691" i="1"/>
  <c r="K1691" i="1" s="1"/>
  <c r="G1692" i="1"/>
  <c r="K1692" i="1" s="1"/>
  <c r="G1693" i="1"/>
  <c r="K1693" i="1" s="1"/>
  <c r="G1694" i="1"/>
  <c r="K1694" i="1" s="1"/>
  <c r="G1695" i="1"/>
  <c r="K1695" i="1" s="1"/>
  <c r="G1696" i="1"/>
  <c r="K1696" i="1" s="1"/>
  <c r="G1697" i="1"/>
  <c r="K1697" i="1" s="1"/>
  <c r="G1698" i="1"/>
  <c r="G1699" i="1"/>
  <c r="G1700" i="1"/>
  <c r="G1701" i="1"/>
  <c r="G1702" i="1"/>
  <c r="G1703" i="1"/>
  <c r="G1704" i="1"/>
  <c r="K1704" i="1" s="1"/>
  <c r="G1705" i="1"/>
  <c r="K1705" i="1" s="1"/>
  <c r="G1706" i="1"/>
  <c r="K1706" i="1" s="1"/>
  <c r="G1707" i="1"/>
  <c r="K1707" i="1" s="1"/>
  <c r="G1708" i="1"/>
  <c r="K1708" i="1" s="1"/>
  <c r="G1709" i="1"/>
  <c r="K1709" i="1" s="1"/>
  <c r="G1710" i="1"/>
  <c r="G1711" i="1"/>
  <c r="G1712" i="1"/>
  <c r="G1713" i="1"/>
  <c r="G1714" i="1"/>
  <c r="G1715" i="1"/>
  <c r="K1715" i="1" s="1"/>
  <c r="G1716" i="1"/>
  <c r="K1716" i="1" s="1"/>
  <c r="G1717" i="1"/>
  <c r="G1718" i="1"/>
  <c r="K1718" i="1" s="1"/>
  <c r="G1719" i="1"/>
  <c r="K1719" i="1" s="1"/>
  <c r="G1720" i="1"/>
  <c r="K1720" i="1" s="1"/>
  <c r="G1721" i="1"/>
  <c r="K1721" i="1" s="1"/>
  <c r="G1722" i="1"/>
  <c r="K1722" i="1" s="1"/>
  <c r="G1723" i="1"/>
  <c r="K1723" i="1" s="1"/>
  <c r="G1724" i="1"/>
  <c r="G1725" i="1"/>
  <c r="G1726" i="1"/>
  <c r="G1727" i="1"/>
  <c r="K1727" i="1" s="1"/>
  <c r="G1728" i="1"/>
  <c r="K1728" i="1" s="1"/>
  <c r="G1729" i="1"/>
  <c r="K1729" i="1" s="1"/>
  <c r="G1730" i="1"/>
  <c r="K1730" i="1" s="1"/>
  <c r="G1731" i="1"/>
  <c r="G1732" i="1"/>
  <c r="G1733" i="1"/>
  <c r="K1733" i="1" s="1"/>
  <c r="G1734" i="1"/>
  <c r="G1735" i="1"/>
  <c r="G1736" i="1"/>
  <c r="G1737" i="1"/>
  <c r="G1738" i="1"/>
  <c r="G1739" i="1"/>
  <c r="K1739" i="1" s="1"/>
  <c r="G1740" i="1"/>
  <c r="K1740" i="1" s="1"/>
  <c r="G1741" i="1"/>
  <c r="K1741" i="1" s="1"/>
  <c r="G1742" i="1"/>
  <c r="K1742" i="1" s="1"/>
  <c r="G1743" i="1"/>
  <c r="K1743" i="1" s="1"/>
  <c r="G1744" i="1"/>
  <c r="G1745" i="1"/>
  <c r="G1746" i="1"/>
  <c r="G1747" i="1"/>
  <c r="G1748" i="1"/>
  <c r="G1749" i="1"/>
  <c r="G1750" i="1"/>
  <c r="J1750" i="1" s="1"/>
  <c r="G1751" i="1"/>
  <c r="J1751" i="1" s="1"/>
  <c r="G1752" i="1"/>
  <c r="K1752" i="1" s="1"/>
  <c r="G1753" i="1"/>
  <c r="K1753" i="1" s="1"/>
  <c r="G1754" i="1"/>
  <c r="K1754" i="1" s="1"/>
  <c r="G1755" i="1"/>
  <c r="K1755" i="1" s="1"/>
  <c r="G1756" i="1"/>
  <c r="K1756" i="1" s="1"/>
  <c r="G1757" i="1"/>
  <c r="K1757" i="1" s="1"/>
  <c r="G1758" i="1"/>
  <c r="G1759" i="1"/>
  <c r="G1760" i="1"/>
  <c r="G1761" i="1"/>
  <c r="G1762" i="1"/>
  <c r="G1763" i="1"/>
  <c r="K1763" i="1" s="1"/>
  <c r="G1764" i="1"/>
  <c r="K1764" i="1" s="1"/>
  <c r="G1765" i="1"/>
  <c r="K1765" i="1" s="1"/>
  <c r="G1766" i="1"/>
  <c r="K1766" i="1" s="1"/>
  <c r="G1767" i="1"/>
  <c r="K1767" i="1" s="1"/>
  <c r="G1768" i="1"/>
  <c r="K1768" i="1" s="1"/>
  <c r="G1769" i="1"/>
  <c r="K1769" i="1" s="1"/>
  <c r="G1770" i="1"/>
  <c r="G1771" i="1"/>
  <c r="G1772" i="1"/>
  <c r="G1773" i="1"/>
  <c r="G1774" i="1"/>
  <c r="G1775" i="1"/>
  <c r="J1775" i="1" s="1"/>
  <c r="G1776" i="1"/>
  <c r="K1776" i="1" s="1"/>
  <c r="G1777" i="1"/>
  <c r="K1777" i="1" s="1"/>
  <c r="G1778" i="1"/>
  <c r="K1778" i="1" s="1"/>
  <c r="G1779" i="1"/>
  <c r="K1779" i="1" s="1"/>
  <c r="G1780" i="1"/>
  <c r="K1780" i="1" s="1"/>
  <c r="G1781" i="1"/>
  <c r="K1781" i="1" s="1"/>
  <c r="G1782" i="1"/>
  <c r="G1783" i="1"/>
  <c r="G1784" i="1"/>
  <c r="G1785" i="1"/>
  <c r="G1786" i="1"/>
  <c r="G1787" i="1"/>
  <c r="K1787" i="1" s="1"/>
  <c r="G1788" i="1"/>
  <c r="J1788" i="1" s="1"/>
  <c r="G1789" i="1"/>
  <c r="G1790" i="1"/>
  <c r="K1790" i="1" s="1"/>
  <c r="G1791" i="1"/>
  <c r="K1791" i="1" s="1"/>
  <c r="G1792" i="1"/>
  <c r="K1792" i="1" s="1"/>
  <c r="G1793" i="1"/>
  <c r="K1793" i="1" s="1"/>
  <c r="G1794" i="1"/>
  <c r="G1795" i="1"/>
  <c r="G1796" i="1"/>
  <c r="G1797" i="1"/>
  <c r="G1798" i="1"/>
  <c r="G1799" i="1"/>
  <c r="K1799" i="1" s="1"/>
  <c r="G1800" i="1"/>
  <c r="K1800" i="1" s="1"/>
  <c r="G1801" i="1"/>
  <c r="K1801" i="1" s="1"/>
  <c r="G1802" i="1"/>
  <c r="K1802" i="1" s="1"/>
  <c r="G1803" i="1"/>
  <c r="G1804" i="1"/>
  <c r="G1805" i="1"/>
  <c r="K1805" i="1" s="1"/>
  <c r="G1806" i="1"/>
  <c r="G1807" i="1"/>
  <c r="G1808" i="1"/>
  <c r="G1809" i="1"/>
  <c r="G1810" i="1"/>
  <c r="G1811" i="1"/>
  <c r="K1811" i="1" s="1"/>
  <c r="G1812" i="1"/>
  <c r="K1812" i="1" s="1"/>
  <c r="G1813" i="1"/>
  <c r="K1813" i="1" s="1"/>
  <c r="G1814" i="1"/>
  <c r="K1814" i="1" s="1"/>
  <c r="G1815" i="1"/>
  <c r="K1815" i="1" s="1"/>
  <c r="G1816" i="1"/>
  <c r="G1817" i="1"/>
  <c r="G1818" i="1"/>
  <c r="G1819" i="1"/>
  <c r="K1819" i="1" s="1"/>
  <c r="G1820" i="1"/>
  <c r="K1820" i="1" s="1"/>
  <c r="G1821" i="1"/>
  <c r="G1822" i="1"/>
  <c r="G1823" i="1"/>
  <c r="K1823" i="1" s="1"/>
  <c r="G1824" i="1"/>
  <c r="K1824" i="1" s="1"/>
  <c r="G1825" i="1"/>
  <c r="K1825" i="1" s="1"/>
  <c r="G1826" i="1"/>
  <c r="K1826" i="1" s="1"/>
  <c r="G1827" i="1"/>
  <c r="K1827" i="1" s="1"/>
  <c r="G1828" i="1"/>
  <c r="K1828" i="1" s="1"/>
  <c r="G1829" i="1"/>
  <c r="K1829" i="1" s="1"/>
  <c r="G1830" i="1"/>
  <c r="G1831" i="1"/>
  <c r="G1832" i="1"/>
  <c r="G1833" i="1"/>
  <c r="G1834" i="1"/>
  <c r="G1835" i="1"/>
  <c r="K1835" i="1" s="1"/>
  <c r="G1836" i="1"/>
  <c r="K1836" i="1" s="1"/>
  <c r="G1837" i="1"/>
  <c r="K1837" i="1" s="1"/>
  <c r="G1838" i="1"/>
  <c r="K1838" i="1" s="1"/>
  <c r="G1839" i="1"/>
  <c r="K1839" i="1" s="1"/>
  <c r="G1840" i="1"/>
  <c r="K1840" i="1" s="1"/>
  <c r="G1841" i="1"/>
  <c r="K1841" i="1" s="1"/>
  <c r="G1842" i="1"/>
  <c r="G1843" i="1"/>
  <c r="G1844" i="1"/>
  <c r="G1845" i="1"/>
  <c r="G1846" i="1"/>
  <c r="G1847" i="1"/>
  <c r="J1847" i="1" s="1"/>
  <c r="G1848" i="1"/>
  <c r="K1848" i="1" s="1"/>
  <c r="G1849" i="1"/>
  <c r="K1849" i="1" s="1"/>
  <c r="G1850" i="1"/>
  <c r="K1850" i="1" s="1"/>
  <c r="G1851" i="1"/>
  <c r="K1851" i="1" s="1"/>
  <c r="G1852" i="1"/>
  <c r="K1852" i="1" s="1"/>
  <c r="G1853" i="1"/>
  <c r="K1853" i="1" s="1"/>
  <c r="G1854" i="1"/>
  <c r="G1855" i="1"/>
  <c r="K1855" i="1" s="1"/>
  <c r="G1856" i="1"/>
  <c r="K1856" i="1" s="1"/>
  <c r="G1857" i="1"/>
  <c r="G1858" i="1"/>
  <c r="G1859" i="1"/>
  <c r="K1859" i="1" s="1"/>
  <c r="G1860" i="1"/>
  <c r="K1860" i="1" s="1"/>
  <c r="G1861" i="1"/>
  <c r="G1862" i="1"/>
  <c r="K1862" i="1" s="1"/>
  <c r="G1863" i="1"/>
  <c r="K1863" i="1" s="1"/>
  <c r="G1864" i="1"/>
  <c r="K1864" i="1" s="1"/>
  <c r="G1865" i="1"/>
  <c r="K1865" i="1" s="1"/>
  <c r="G1866" i="1"/>
  <c r="G1867" i="1"/>
  <c r="G1868" i="1"/>
  <c r="G1869" i="1"/>
  <c r="G1870" i="1"/>
  <c r="J1870" i="1" s="1"/>
  <c r="G1871" i="1"/>
  <c r="K1871" i="1" s="1"/>
  <c r="G1872" i="1"/>
  <c r="K1872" i="1" s="1"/>
  <c r="G1873" i="1"/>
  <c r="K1873" i="1" s="1"/>
  <c r="G1874" i="1"/>
  <c r="K1874" i="1" s="1"/>
  <c r="G1875" i="1"/>
  <c r="G1876" i="1"/>
  <c r="G1877" i="1"/>
  <c r="K1877" i="1" s="1"/>
  <c r="G1878" i="1"/>
  <c r="K1878" i="1" s="1"/>
  <c r="G1879" i="1"/>
  <c r="G1880" i="1"/>
  <c r="G1881" i="1"/>
  <c r="G1882" i="1"/>
  <c r="G1883" i="1"/>
  <c r="K1883" i="1" s="1"/>
  <c r="G1884" i="1"/>
  <c r="K1884" i="1" s="1"/>
  <c r="G1885" i="1"/>
  <c r="K1885" i="1" s="1"/>
  <c r="G1886" i="1"/>
  <c r="K1886" i="1" s="1"/>
  <c r="G1887" i="1"/>
  <c r="K1887" i="1" s="1"/>
  <c r="G1888" i="1"/>
  <c r="G1889" i="1"/>
  <c r="G1890" i="1"/>
  <c r="G1891" i="1"/>
  <c r="G1892" i="1"/>
  <c r="G1893" i="1"/>
  <c r="G1894" i="1"/>
  <c r="G1895" i="1"/>
  <c r="K1895" i="1" s="1"/>
  <c r="G1896" i="1"/>
  <c r="K1896" i="1" s="1"/>
  <c r="G1897" i="1"/>
  <c r="K1897" i="1" s="1"/>
  <c r="G1898" i="1"/>
  <c r="K1898" i="1" s="1"/>
  <c r="G1899" i="1"/>
  <c r="K1899" i="1" s="1"/>
  <c r="G1900" i="1"/>
  <c r="K1900" i="1" s="1"/>
  <c r="G1901" i="1"/>
  <c r="K1901" i="1" s="1"/>
  <c r="G1902" i="1"/>
  <c r="G1903" i="1"/>
  <c r="G1904" i="1"/>
  <c r="G1905" i="1"/>
  <c r="G1906" i="1"/>
  <c r="G1907" i="1"/>
  <c r="G1908" i="1"/>
  <c r="K1908" i="1" s="1"/>
  <c r="G1909" i="1"/>
  <c r="K1909" i="1" s="1"/>
  <c r="G1910" i="1"/>
  <c r="K1910" i="1" s="1"/>
  <c r="G1911" i="1"/>
  <c r="K1911" i="1" s="1"/>
  <c r="G1912" i="1"/>
  <c r="K1912" i="1" s="1"/>
  <c r="G1913" i="1"/>
  <c r="K1913" i="1" s="1"/>
  <c r="G1914" i="1"/>
  <c r="K1914" i="1" s="1"/>
  <c r="G1915" i="1"/>
  <c r="G1916" i="1"/>
  <c r="G1917" i="1"/>
  <c r="G1918" i="1"/>
  <c r="G1919" i="1"/>
  <c r="G1920" i="1"/>
  <c r="K1920" i="1" s="1"/>
  <c r="G1921" i="1"/>
  <c r="K1921" i="1" s="1"/>
  <c r="G1922" i="1"/>
  <c r="K1922" i="1" s="1"/>
  <c r="G1923" i="1"/>
  <c r="K1923" i="1" s="1"/>
  <c r="G1924" i="1"/>
  <c r="K1924" i="1" s="1"/>
  <c r="G1925" i="1"/>
  <c r="K1925" i="1" s="1"/>
  <c r="G1926" i="1"/>
  <c r="G1927" i="1"/>
  <c r="G1928" i="1"/>
  <c r="G1929" i="1"/>
  <c r="G1930" i="1"/>
  <c r="G1931" i="1"/>
  <c r="K1931" i="1" s="1"/>
  <c r="G1932" i="1"/>
  <c r="K1932" i="1" s="1"/>
  <c r="G1933" i="1"/>
  <c r="G1934" i="1"/>
  <c r="K1934" i="1" s="1"/>
  <c r="G1935" i="1"/>
  <c r="K1935" i="1" s="1"/>
  <c r="G1936" i="1"/>
  <c r="K1936" i="1" s="1"/>
  <c r="G1937" i="1"/>
  <c r="K1937" i="1" s="1"/>
  <c r="G1938" i="1"/>
  <c r="G1939" i="1"/>
  <c r="G1940" i="1"/>
  <c r="G1941" i="1"/>
  <c r="G1942" i="1"/>
  <c r="J1942" i="1" s="1"/>
  <c r="G1943" i="1"/>
  <c r="K1943" i="1" s="1"/>
  <c r="G1944" i="1"/>
  <c r="K1944" i="1" s="1"/>
  <c r="G1945" i="1"/>
  <c r="K1945" i="1" s="1"/>
  <c r="G1946" i="1"/>
  <c r="K1946" i="1" s="1"/>
  <c r="G1947" i="1"/>
  <c r="G1948" i="1"/>
  <c r="G1949" i="1"/>
  <c r="K1949" i="1" s="1"/>
  <c r="G1950" i="1"/>
  <c r="G1951" i="1"/>
  <c r="G1952" i="1"/>
  <c r="K1952" i="1" s="1"/>
  <c r="G1953" i="1"/>
  <c r="G1954" i="1"/>
  <c r="J1954" i="1" s="1"/>
  <c r="G1955" i="1"/>
  <c r="K1955" i="1" s="1"/>
  <c r="G1956" i="1"/>
  <c r="K1956" i="1" s="1"/>
  <c r="G1957" i="1"/>
  <c r="K1957" i="1" s="1"/>
  <c r="G1958" i="1"/>
  <c r="K1958" i="1" s="1"/>
  <c r="G1959" i="1"/>
  <c r="K1959" i="1" s="1"/>
  <c r="G1960" i="1"/>
  <c r="G1961" i="1"/>
  <c r="G1962" i="1"/>
  <c r="G1963" i="1"/>
  <c r="G1964" i="1"/>
  <c r="G1965" i="1"/>
  <c r="G1966" i="1"/>
  <c r="G1967" i="1"/>
  <c r="G1968" i="1"/>
  <c r="G1969" i="1"/>
  <c r="K1969" i="1" s="1"/>
  <c r="G1970" i="1"/>
  <c r="K1970" i="1" s="1"/>
  <c r="G1971" i="1"/>
  <c r="K1971" i="1" s="1"/>
  <c r="G1972" i="1"/>
  <c r="K1972" i="1" s="1"/>
  <c r="G1973" i="1"/>
  <c r="K1973" i="1" s="1"/>
  <c r="G1974" i="1"/>
  <c r="G1975" i="1"/>
  <c r="G1976" i="1"/>
  <c r="G1977" i="1"/>
  <c r="G1978" i="1"/>
  <c r="G1979" i="1"/>
  <c r="K1979" i="1" s="1"/>
  <c r="G1980" i="1"/>
  <c r="K1980" i="1" s="1"/>
  <c r="G1981" i="1"/>
  <c r="K1981" i="1" s="1"/>
  <c r="G1982" i="1"/>
  <c r="K1982" i="1" s="1"/>
  <c r="G1983" i="1"/>
  <c r="K1983" i="1" s="1"/>
  <c r="G1984" i="1"/>
  <c r="K1984" i="1" s="1"/>
  <c r="G1985" i="1"/>
  <c r="K1985" i="1" s="1"/>
  <c r="G1986" i="1"/>
  <c r="G1987" i="1"/>
  <c r="G1988" i="1"/>
  <c r="G1989" i="1"/>
  <c r="G1990" i="1"/>
  <c r="G1991" i="1"/>
  <c r="G1992" i="1"/>
  <c r="K1992" i="1" s="1"/>
  <c r="G1993" i="1"/>
  <c r="K1993" i="1" s="1"/>
  <c r="G1994" i="1"/>
  <c r="K1994" i="1" s="1"/>
  <c r="G1995" i="1"/>
  <c r="K1995" i="1" s="1"/>
  <c r="G1996" i="1"/>
  <c r="K1996" i="1" s="1"/>
  <c r="G1997" i="1"/>
  <c r="K1997" i="1" s="1"/>
  <c r="G1998" i="1"/>
  <c r="G1999" i="1"/>
  <c r="G2000" i="1"/>
  <c r="G2001" i="1"/>
  <c r="G2002" i="1"/>
  <c r="J2002" i="1" s="1"/>
  <c r="G2003" i="1"/>
  <c r="K2003" i="1" s="1"/>
  <c r="G2004" i="1"/>
  <c r="K2004" i="1" s="1"/>
  <c r="G2005" i="1"/>
  <c r="G2006" i="1"/>
  <c r="K2006" i="1" s="1"/>
  <c r="G2007" i="1"/>
  <c r="K2007" i="1" s="1"/>
  <c r="G2008" i="1"/>
  <c r="K2008" i="1" s="1"/>
  <c r="G2009" i="1"/>
  <c r="K2009" i="1" s="1"/>
  <c r="G2010" i="1"/>
  <c r="K2010" i="1" s="1"/>
  <c r="G2011" i="1"/>
  <c r="K2011" i="1" s="1"/>
  <c r="G2012" i="1"/>
  <c r="G2013" i="1"/>
  <c r="G2014" i="1"/>
  <c r="G2015" i="1"/>
  <c r="K2015" i="1" s="1"/>
  <c r="G2016" i="1"/>
  <c r="K2016" i="1" s="1"/>
  <c r="G2017" i="1"/>
  <c r="K2017" i="1" s="1"/>
  <c r="G2018" i="1"/>
  <c r="K2018" i="1" s="1"/>
  <c r="G2019" i="1"/>
  <c r="G2020" i="1"/>
  <c r="G2021" i="1"/>
  <c r="K2021" i="1" s="1"/>
  <c r="G2022" i="1"/>
  <c r="G2023" i="1"/>
  <c r="G2024" i="1"/>
  <c r="G2025" i="1"/>
  <c r="G2026" i="1"/>
  <c r="G2027" i="1"/>
  <c r="K2027" i="1" s="1"/>
  <c r="G2028" i="1"/>
  <c r="K2028" i="1" s="1"/>
  <c r="G2029" i="1"/>
  <c r="K2029" i="1" s="1"/>
  <c r="G2030" i="1"/>
  <c r="K2030" i="1" s="1"/>
  <c r="G2031" i="1"/>
  <c r="K2031" i="1" s="1"/>
  <c r="G2032" i="1"/>
  <c r="G2033" i="1"/>
  <c r="G2034" i="1"/>
  <c r="G2035" i="1"/>
  <c r="G2036" i="1"/>
  <c r="G2037" i="1"/>
  <c r="G2038" i="1"/>
  <c r="G2039" i="1"/>
  <c r="J2039" i="1" s="1"/>
  <c r="G2040" i="1"/>
  <c r="G2041" i="1"/>
  <c r="K2041" i="1" s="1"/>
  <c r="G2042" i="1"/>
  <c r="K2042" i="1" s="1"/>
  <c r="G2043" i="1"/>
  <c r="K2043" i="1" s="1"/>
  <c r="G2044" i="1"/>
  <c r="K2044" i="1" s="1"/>
  <c r="G2045" i="1"/>
  <c r="K2045" i="1" s="1"/>
  <c r="G2046" i="1"/>
  <c r="G2047" i="1"/>
  <c r="G2048" i="1"/>
  <c r="G2049" i="1"/>
  <c r="G2050" i="1"/>
  <c r="G2051" i="1"/>
  <c r="K2051" i="1" s="1"/>
  <c r="G2052" i="1"/>
  <c r="K2052" i="1" s="1"/>
  <c r="G2053" i="1"/>
  <c r="K2053" i="1" s="1"/>
  <c r="G2054" i="1"/>
  <c r="K2054" i="1" s="1"/>
  <c r="G2055" i="1"/>
  <c r="K2055" i="1" s="1"/>
  <c r="G2056" i="1"/>
  <c r="K2056" i="1" s="1"/>
  <c r="G2057" i="1"/>
  <c r="K2057" i="1" s="1"/>
  <c r="G2058" i="1"/>
  <c r="G2059" i="1"/>
  <c r="G2060" i="1"/>
  <c r="G2061" i="1"/>
  <c r="G2062" i="1"/>
  <c r="G2063" i="1"/>
  <c r="G2064" i="1"/>
  <c r="K2064" i="1" s="1"/>
  <c r="G2065" i="1"/>
  <c r="K2065" i="1" s="1"/>
  <c r="G2066" i="1"/>
  <c r="K2066" i="1" s="1"/>
  <c r="G2067" i="1"/>
  <c r="K2067" i="1" s="1"/>
  <c r="G2068" i="1"/>
  <c r="K2068" i="1" s="1"/>
  <c r="G2069" i="1"/>
  <c r="K2069" i="1" s="1"/>
  <c r="G2070" i="1"/>
  <c r="G2071" i="1"/>
  <c r="G2072" i="1"/>
  <c r="G2073" i="1"/>
  <c r="G2074" i="1"/>
  <c r="G2075" i="1"/>
  <c r="K2075" i="1" s="1"/>
  <c r="G2076" i="1"/>
  <c r="K2076" i="1" s="1"/>
  <c r="G2077" i="1"/>
  <c r="G2078" i="1"/>
  <c r="K2078" i="1" s="1"/>
  <c r="G2079" i="1"/>
  <c r="K2079" i="1" s="1"/>
  <c r="G2080" i="1"/>
  <c r="K2080" i="1" s="1"/>
  <c r="G2081" i="1"/>
  <c r="K2081" i="1" s="1"/>
  <c r="G2082" i="1"/>
  <c r="G2083" i="1"/>
  <c r="G2084" i="1"/>
  <c r="G2085" i="1"/>
  <c r="G2086" i="1"/>
  <c r="G2087" i="1"/>
  <c r="K2087" i="1" s="1"/>
  <c r="G2088" i="1"/>
  <c r="K2088" i="1" s="1"/>
  <c r="G2089" i="1"/>
  <c r="K2089" i="1" s="1"/>
  <c r="G2090" i="1"/>
  <c r="K2090" i="1" s="1"/>
  <c r="G2091" i="1"/>
  <c r="G2092" i="1"/>
  <c r="G2093" i="1"/>
  <c r="K2093" i="1" s="1"/>
  <c r="G2094" i="1"/>
  <c r="G2095" i="1"/>
  <c r="G2096" i="1"/>
  <c r="G2097" i="1"/>
  <c r="G2098" i="1"/>
  <c r="J2098" i="1" s="1"/>
  <c r="G2099" i="1"/>
  <c r="G2100" i="1"/>
  <c r="K2100" i="1" s="1"/>
  <c r="G2101" i="1"/>
  <c r="K2101" i="1" s="1"/>
  <c r="G2102" i="1"/>
  <c r="K2102" i="1" s="1"/>
  <c r="G2103" i="1"/>
  <c r="K2103" i="1" s="1"/>
  <c r="G2104" i="1"/>
  <c r="G2105" i="1"/>
  <c r="G2106" i="1"/>
  <c r="G2107" i="1"/>
  <c r="K2107" i="1" s="1"/>
  <c r="G2108" i="1"/>
  <c r="K2108" i="1" s="1"/>
  <c r="G2109" i="1"/>
  <c r="G2110" i="1"/>
  <c r="G2111" i="1"/>
  <c r="K2111" i="1" s="1"/>
  <c r="G2112" i="1"/>
  <c r="K2112" i="1" s="1"/>
  <c r="G2113" i="1"/>
  <c r="K2113" i="1" s="1"/>
  <c r="G2114" i="1"/>
  <c r="K2114" i="1" s="1"/>
  <c r="G2115" i="1"/>
  <c r="K2115" i="1" s="1"/>
  <c r="G2116" i="1"/>
  <c r="K2116" i="1" s="1"/>
  <c r="G2117" i="1"/>
  <c r="K2117" i="1" s="1"/>
  <c r="G2118" i="1"/>
  <c r="G2119" i="1"/>
  <c r="G2120" i="1"/>
  <c r="G2121" i="1"/>
  <c r="G2122" i="1"/>
  <c r="G2123" i="1"/>
  <c r="K2123" i="1" s="1"/>
  <c r="G2124" i="1"/>
  <c r="G2125" i="1"/>
  <c r="K2125" i="1" s="1"/>
  <c r="G2126" i="1"/>
  <c r="K2126" i="1" s="1"/>
  <c r="G2127" i="1"/>
  <c r="K2127" i="1" s="1"/>
  <c r="G2128" i="1"/>
  <c r="K2128" i="1" s="1"/>
  <c r="G2129" i="1"/>
  <c r="K2129" i="1" s="1"/>
  <c r="G2130" i="1"/>
  <c r="G2131" i="1"/>
  <c r="G2132" i="1"/>
  <c r="G2133" i="1"/>
  <c r="G2134" i="1"/>
  <c r="G2135" i="1"/>
  <c r="G2136" i="1"/>
  <c r="K2136" i="1" s="1"/>
  <c r="G2137" i="1"/>
  <c r="K2137" i="1" s="1"/>
  <c r="G2138" i="1"/>
  <c r="K2138" i="1" s="1"/>
  <c r="G2139" i="1"/>
  <c r="K2139" i="1" s="1"/>
  <c r="G2140" i="1"/>
  <c r="K2140" i="1" s="1"/>
  <c r="G2141" i="1"/>
  <c r="K2141" i="1" s="1"/>
  <c r="G2142" i="1"/>
  <c r="G2143" i="1"/>
  <c r="K2143" i="1" s="1"/>
  <c r="G2144" i="1"/>
  <c r="K2144" i="1" s="1"/>
  <c r="G2145" i="1"/>
  <c r="G2146" i="1"/>
  <c r="G2147" i="1"/>
  <c r="K2147" i="1" s="1"/>
  <c r="G2148" i="1"/>
  <c r="K2148" i="1" s="1"/>
  <c r="G2149" i="1"/>
  <c r="G2150" i="1"/>
  <c r="K2150" i="1" s="1"/>
  <c r="G2151" i="1"/>
  <c r="K2151" i="1" s="1"/>
  <c r="G2152" i="1"/>
  <c r="K2152" i="1" s="1"/>
  <c r="G2153" i="1"/>
  <c r="K2153" i="1" s="1"/>
  <c r="G2154" i="1"/>
  <c r="G2155" i="1"/>
  <c r="G2156" i="1"/>
  <c r="G2157" i="1"/>
  <c r="G2158" i="1"/>
  <c r="G2159" i="1"/>
  <c r="K2159" i="1" s="1"/>
  <c r="G2160" i="1"/>
  <c r="K2160" i="1" s="1"/>
  <c r="G2161" i="1"/>
  <c r="K2161" i="1" s="1"/>
  <c r="G2162" i="1"/>
  <c r="K2162" i="1" s="1"/>
  <c r="G2163" i="1"/>
  <c r="G2164" i="1"/>
  <c r="G2165" i="1"/>
  <c r="K2165" i="1" s="1"/>
  <c r="G2166" i="1"/>
  <c r="K2166" i="1" s="1"/>
  <c r="G2167" i="1"/>
  <c r="G2168" i="1"/>
  <c r="G2169" i="1"/>
  <c r="G2170" i="1"/>
  <c r="J2170" i="1" s="1"/>
  <c r="G2171" i="1"/>
  <c r="K2171" i="1" s="1"/>
  <c r="G2172" i="1"/>
  <c r="K2172" i="1" s="1"/>
  <c r="G2173" i="1"/>
  <c r="K2173" i="1" s="1"/>
  <c r="G2174" i="1"/>
  <c r="K2174" i="1" s="1"/>
  <c r="G2175" i="1"/>
  <c r="K2175" i="1" s="1"/>
  <c r="G2176" i="1"/>
  <c r="G2177" i="1"/>
  <c r="G2178" i="1"/>
  <c r="G2179" i="1"/>
  <c r="G2180" i="1"/>
  <c r="G2181" i="1"/>
  <c r="G2182" i="1"/>
  <c r="G2183" i="1"/>
  <c r="K2183" i="1" s="1"/>
  <c r="G2184" i="1"/>
  <c r="K2184" i="1" s="1"/>
  <c r="G2185" i="1"/>
  <c r="K2185" i="1" s="1"/>
  <c r="G2186" i="1"/>
  <c r="K2186" i="1" s="1"/>
  <c r="G2187" i="1"/>
  <c r="K2187" i="1" s="1"/>
  <c r="G2188" i="1"/>
  <c r="K2188" i="1" s="1"/>
  <c r="G2189" i="1"/>
  <c r="K2189" i="1" s="1"/>
  <c r="G2190" i="1"/>
  <c r="G2191" i="1"/>
  <c r="G2192" i="1"/>
  <c r="G2193" i="1"/>
  <c r="G2194" i="1"/>
  <c r="G2195" i="1"/>
  <c r="K2195" i="1" s="1"/>
  <c r="G2196" i="1"/>
  <c r="K2196" i="1" s="1"/>
  <c r="G2197" i="1"/>
  <c r="K2197" i="1" s="1"/>
  <c r="G2198" i="1"/>
  <c r="K2198" i="1" s="1"/>
  <c r="G2199" i="1"/>
  <c r="K2199" i="1" s="1"/>
  <c r="G2200" i="1"/>
  <c r="K2200" i="1" s="1"/>
  <c r="G2201" i="1"/>
  <c r="K2201" i="1" s="1"/>
  <c r="G2202" i="1"/>
  <c r="K2202" i="1" s="1"/>
  <c r="G2203" i="1"/>
  <c r="G2204" i="1"/>
  <c r="G2205" i="1"/>
  <c r="G2206" i="1"/>
  <c r="G2207" i="1"/>
  <c r="G2208" i="1"/>
  <c r="K2208" i="1" s="1"/>
  <c r="G2209" i="1"/>
  <c r="K2209" i="1" s="1"/>
  <c r="G2210" i="1"/>
  <c r="K2210" i="1" s="1"/>
  <c r="G2211" i="1"/>
  <c r="K2211" i="1" s="1"/>
  <c r="G2212" i="1"/>
  <c r="K2212" i="1" s="1"/>
  <c r="G2213" i="1"/>
  <c r="K2213" i="1" s="1"/>
  <c r="G2214" i="1"/>
  <c r="G2215" i="1"/>
  <c r="G2216" i="1"/>
  <c r="G2217" i="1"/>
  <c r="G2218" i="1"/>
  <c r="G2219" i="1"/>
  <c r="K2219" i="1" s="1"/>
  <c r="G2220" i="1"/>
  <c r="K2220" i="1" s="1"/>
  <c r="G2221" i="1"/>
  <c r="G2222" i="1"/>
  <c r="K2222" i="1" s="1"/>
  <c r="G2223" i="1"/>
  <c r="K2223" i="1" s="1"/>
  <c r="G2224" i="1"/>
  <c r="K2224" i="1" s="1"/>
  <c r="G2225" i="1"/>
  <c r="K2225" i="1" s="1"/>
  <c r="G2226" i="1"/>
  <c r="G2227" i="1"/>
  <c r="G2228" i="1"/>
  <c r="G2229" i="1"/>
  <c r="G2230" i="1"/>
  <c r="G2231" i="1"/>
  <c r="K2231" i="1" s="1"/>
  <c r="G2232" i="1"/>
  <c r="K2232" i="1" s="1"/>
  <c r="G2233" i="1"/>
  <c r="K2233" i="1" s="1"/>
  <c r="G2234" i="1"/>
  <c r="K2234" i="1" s="1"/>
  <c r="G2235" i="1"/>
  <c r="G2236" i="1"/>
  <c r="G2237" i="1"/>
  <c r="K2237" i="1" s="1"/>
  <c r="G2238" i="1"/>
  <c r="G2239" i="1"/>
  <c r="G2240" i="1"/>
  <c r="K2240" i="1" s="1"/>
  <c r="G2241" i="1"/>
  <c r="G2242" i="1"/>
  <c r="G2243" i="1"/>
  <c r="K2243" i="1" s="1"/>
  <c r="G2244" i="1"/>
  <c r="K2244" i="1" s="1"/>
  <c r="G2245" i="1"/>
  <c r="K2245" i="1" s="1"/>
  <c r="G2246" i="1"/>
  <c r="K2246" i="1" s="1"/>
  <c r="G2247" i="1"/>
  <c r="K2247" i="1" s="1"/>
  <c r="G2248" i="1"/>
  <c r="G2249" i="1"/>
  <c r="G2250" i="1"/>
  <c r="G2251" i="1"/>
  <c r="G2252" i="1"/>
  <c r="G2253" i="1"/>
  <c r="G2254" i="1"/>
  <c r="G2255" i="1"/>
  <c r="K2255" i="1" s="1"/>
  <c r="G2256" i="1"/>
  <c r="K2256" i="1" s="1"/>
  <c r="G2257" i="1"/>
  <c r="K2257" i="1" s="1"/>
  <c r="G2258" i="1"/>
  <c r="K2258" i="1" s="1"/>
  <c r="G2259" i="1"/>
  <c r="K2259" i="1" s="1"/>
  <c r="G2260" i="1"/>
  <c r="K2260" i="1" s="1"/>
  <c r="G2261" i="1"/>
  <c r="K2261" i="1" s="1"/>
  <c r="G2262" i="1"/>
  <c r="G2263" i="1"/>
  <c r="G2264" i="1"/>
  <c r="G2265" i="1"/>
  <c r="G2266" i="1"/>
  <c r="G2267" i="1"/>
  <c r="K2267" i="1" s="1"/>
  <c r="G2268" i="1"/>
  <c r="K2268" i="1" s="1"/>
  <c r="G2269" i="1"/>
  <c r="K2269" i="1" s="1"/>
  <c r="G2270" i="1"/>
  <c r="K2270" i="1" s="1"/>
  <c r="G2271" i="1"/>
  <c r="K2271" i="1" s="1"/>
  <c r="G2272" i="1"/>
  <c r="K2272" i="1" s="1"/>
  <c r="G2273" i="1"/>
  <c r="K2273" i="1" s="1"/>
  <c r="G2274" i="1"/>
  <c r="G2275" i="1"/>
  <c r="G2276" i="1"/>
  <c r="G2277" i="1"/>
  <c r="G2278" i="1"/>
  <c r="G2279" i="1"/>
  <c r="G2280" i="1"/>
  <c r="K2280" i="1" s="1"/>
  <c r="G2281" i="1"/>
  <c r="K2281" i="1" s="1"/>
  <c r="G2282" i="1"/>
  <c r="K2282" i="1" s="1"/>
  <c r="G2283" i="1"/>
  <c r="K2283" i="1" s="1"/>
  <c r="G2284" i="1"/>
  <c r="K2284" i="1" s="1"/>
  <c r="G2285" i="1"/>
  <c r="K2285" i="1" s="1"/>
  <c r="G2286" i="1"/>
  <c r="G2287" i="1"/>
  <c r="G2288" i="1"/>
  <c r="G2289" i="1"/>
  <c r="G2290" i="1"/>
  <c r="G2291" i="1"/>
  <c r="J2291" i="1" s="1"/>
  <c r="G2292" i="1"/>
  <c r="K2292" i="1" s="1"/>
  <c r="G2293" i="1"/>
  <c r="G2294" i="1"/>
  <c r="K2294" i="1" s="1"/>
  <c r="G2295" i="1"/>
  <c r="K2295" i="1" s="1"/>
  <c r="G2296" i="1"/>
  <c r="K2296" i="1" s="1"/>
  <c r="G2297" i="1"/>
  <c r="K2297" i="1" s="1"/>
  <c r="G2298" i="1"/>
  <c r="K2298" i="1" s="1"/>
  <c r="G2299" i="1"/>
  <c r="G2300" i="1"/>
  <c r="G2301" i="1"/>
  <c r="G2302" i="1"/>
  <c r="G2303" i="1"/>
  <c r="J2303" i="1" s="1"/>
  <c r="G2304" i="1"/>
  <c r="K2304" i="1" s="1"/>
  <c r="G2305" i="1"/>
  <c r="G2306" i="1"/>
  <c r="K2306" i="1" s="1"/>
  <c r="G2307" i="1"/>
  <c r="K2307" i="1" s="1"/>
  <c r="G2308" i="1"/>
  <c r="K2308" i="1" s="1"/>
  <c r="G2309" i="1"/>
  <c r="K2309" i="1" s="1"/>
  <c r="G2310" i="1"/>
  <c r="G2311" i="1"/>
  <c r="G2312" i="1"/>
  <c r="G2313" i="1"/>
  <c r="K2313" i="1" s="1"/>
  <c r="G2314" i="1"/>
  <c r="G2315" i="1"/>
  <c r="K2315" i="1" s="1"/>
  <c r="G2316" i="1"/>
  <c r="K2316" i="1" s="1"/>
  <c r="G2317" i="1"/>
  <c r="G2318" i="1"/>
  <c r="K2318" i="1" s="1"/>
  <c r="G2319" i="1"/>
  <c r="G2320" i="1"/>
  <c r="K2320" i="1" s="1"/>
  <c r="G2321" i="1"/>
  <c r="K2321" i="1" s="1"/>
  <c r="G2322" i="1"/>
  <c r="G2323" i="1"/>
  <c r="G2324" i="1"/>
  <c r="G2325" i="1"/>
  <c r="G2326" i="1"/>
  <c r="G2327" i="1"/>
  <c r="G2328" i="1"/>
  <c r="K2328" i="1" s="1"/>
  <c r="G2329" i="1"/>
  <c r="K2329" i="1" s="1"/>
  <c r="G2330" i="1"/>
  <c r="K2330" i="1" s="1"/>
  <c r="G2331" i="1"/>
  <c r="G2332" i="1"/>
  <c r="G2333" i="1"/>
  <c r="K2333" i="1" s="1"/>
  <c r="G2334" i="1"/>
  <c r="K2334" i="1" s="1"/>
  <c r="G2335" i="1"/>
  <c r="G2336" i="1"/>
  <c r="G2337" i="1"/>
  <c r="G2338" i="1"/>
  <c r="G2339" i="1"/>
  <c r="J2339" i="1" s="1"/>
  <c r="G2340" i="1"/>
  <c r="K2340" i="1" s="1"/>
  <c r="G2341" i="1"/>
  <c r="K2341" i="1" s="1"/>
  <c r="G2342" i="1"/>
  <c r="K2342" i="1" s="1"/>
  <c r="G2343" i="1"/>
  <c r="G2344" i="1"/>
  <c r="G2345" i="1"/>
  <c r="G2346" i="1"/>
  <c r="G2347" i="1"/>
  <c r="G2348" i="1"/>
  <c r="G2349" i="1"/>
  <c r="K2349" i="1" s="1"/>
  <c r="G2350" i="1"/>
  <c r="G2351" i="1"/>
  <c r="K2351" i="1" s="1"/>
  <c r="G2352" i="1"/>
  <c r="K2352" i="1" s="1"/>
  <c r="G2353" i="1"/>
  <c r="K2353" i="1" s="1"/>
  <c r="G2354" i="1"/>
  <c r="K2354" i="1" s="1"/>
  <c r="G2355" i="1"/>
  <c r="K2355" i="1" s="1"/>
  <c r="G2356" i="1"/>
  <c r="G2357" i="1"/>
  <c r="G2358" i="1"/>
  <c r="G2359" i="1"/>
  <c r="G2360" i="1"/>
  <c r="K54" i="1"/>
  <c r="L54" i="1" s="1"/>
  <c r="K212" i="1"/>
  <c r="K250" i="1"/>
  <c r="K262" i="1"/>
  <c r="K274" i="1"/>
  <c r="K285" i="1"/>
  <c r="K286" i="1"/>
  <c r="K296" i="1"/>
  <c r="K321" i="1"/>
  <c r="K322" i="1"/>
  <c r="K358" i="1"/>
  <c r="K394" i="1"/>
  <c r="G22" i="1"/>
  <c r="G23" i="1"/>
  <c r="G2" i="1"/>
  <c r="K3" i="1"/>
  <c r="K15" i="1"/>
  <c r="K16" i="1"/>
  <c r="G17" i="1"/>
  <c r="G18" i="1"/>
  <c r="K18" i="1" s="1"/>
  <c r="G19" i="1"/>
  <c r="G20" i="1"/>
  <c r="K20" i="1" s="1"/>
  <c r="G21" i="1"/>
  <c r="G24" i="1"/>
  <c r="G25" i="1"/>
  <c r="G26" i="1"/>
  <c r="K26" i="1" s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K45" i="1" s="1"/>
  <c r="G46" i="1"/>
  <c r="K46" i="1" s="1"/>
  <c r="G47" i="1"/>
  <c r="G48" i="1"/>
  <c r="G49" i="1"/>
  <c r="G50" i="1"/>
  <c r="K50" i="1" s="1"/>
  <c r="G51" i="1"/>
  <c r="K51" i="1" s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K69" i="1" s="1"/>
  <c r="G70" i="1"/>
  <c r="K70" i="1" s="1"/>
  <c r="G71" i="1"/>
  <c r="K71" i="1" s="1"/>
  <c r="G72" i="1"/>
  <c r="G73" i="1"/>
  <c r="G74" i="1"/>
  <c r="G75" i="1"/>
  <c r="K75" i="1" s="1"/>
  <c r="G76" i="1"/>
  <c r="G77" i="1"/>
  <c r="G78" i="1"/>
  <c r="G79" i="1"/>
  <c r="G80" i="1"/>
  <c r="G81" i="1"/>
  <c r="G82" i="1"/>
  <c r="K82" i="1" s="1"/>
  <c r="G83" i="1"/>
  <c r="K83" i="1" s="1"/>
  <c r="G84" i="1"/>
  <c r="G85" i="1"/>
  <c r="G86" i="1"/>
  <c r="G87" i="1"/>
  <c r="K87" i="1" s="1"/>
  <c r="G88" i="1"/>
  <c r="G89" i="1"/>
  <c r="G90" i="1"/>
  <c r="G91" i="1"/>
  <c r="G92" i="1"/>
  <c r="G93" i="1"/>
  <c r="G94" i="1"/>
  <c r="K94" i="1" s="1"/>
  <c r="G95" i="1"/>
  <c r="G96" i="1"/>
  <c r="G97" i="1"/>
  <c r="G98" i="1"/>
  <c r="G99" i="1"/>
  <c r="G100" i="1"/>
  <c r="G101" i="1"/>
  <c r="G102" i="1"/>
  <c r="G103" i="1"/>
  <c r="G104" i="1"/>
  <c r="K104" i="1" s="1"/>
  <c r="G105" i="1"/>
  <c r="G106" i="1"/>
  <c r="K106" i="1" s="1"/>
  <c r="G107" i="1"/>
  <c r="K107" i="1" s="1"/>
  <c r="G108" i="1"/>
  <c r="G109" i="1"/>
  <c r="G110" i="1"/>
  <c r="G111" i="1"/>
  <c r="K111" i="1" s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K126" i="1" s="1"/>
  <c r="G127" i="1"/>
  <c r="G128" i="1"/>
  <c r="K128" i="1" s="1"/>
  <c r="G129" i="1"/>
  <c r="G130" i="1"/>
  <c r="G131" i="1"/>
  <c r="K131" i="1" s="1"/>
  <c r="G132" i="1"/>
  <c r="G133" i="1"/>
  <c r="G134" i="1"/>
  <c r="G135" i="1"/>
  <c r="G136" i="1"/>
  <c r="G137" i="1"/>
  <c r="G138" i="1"/>
  <c r="G139" i="1"/>
  <c r="G140" i="1"/>
  <c r="K140" i="1" s="1"/>
  <c r="G141" i="1"/>
  <c r="K141" i="1" s="1"/>
  <c r="G142" i="1"/>
  <c r="K142" i="1" s="1"/>
  <c r="G143" i="1"/>
  <c r="G144" i="1"/>
  <c r="G145" i="1"/>
  <c r="G146" i="1"/>
  <c r="G147" i="1"/>
  <c r="G148" i="1"/>
  <c r="G149" i="1"/>
  <c r="G150" i="1"/>
  <c r="G151" i="1"/>
  <c r="G152" i="1"/>
  <c r="K152" i="1" s="1"/>
  <c r="G153" i="1"/>
  <c r="G154" i="1"/>
  <c r="G155" i="1"/>
  <c r="G156" i="1"/>
  <c r="G157" i="1"/>
  <c r="G158" i="1"/>
  <c r="K158" i="1" s="1"/>
  <c r="G159" i="1"/>
  <c r="K159" i="1" s="1"/>
  <c r="G160" i="1"/>
  <c r="G161" i="1"/>
  <c r="G162" i="1"/>
  <c r="G163" i="1"/>
  <c r="G164" i="1"/>
  <c r="K164" i="1" s="1"/>
  <c r="G165" i="1"/>
  <c r="G166" i="1"/>
  <c r="K166" i="1" s="1"/>
  <c r="G167" i="1"/>
  <c r="K167" i="1" s="1"/>
  <c r="G168" i="1"/>
  <c r="G169" i="1"/>
  <c r="G170" i="1"/>
  <c r="G171" i="1"/>
  <c r="G172" i="1"/>
  <c r="G173" i="1"/>
  <c r="G174" i="1"/>
  <c r="G175" i="1"/>
  <c r="G176" i="1"/>
  <c r="G177" i="1"/>
  <c r="G178" i="1"/>
  <c r="K178" i="1" s="1"/>
  <c r="G179" i="1"/>
  <c r="K179" i="1" s="1"/>
  <c r="G180" i="1"/>
  <c r="G181" i="1"/>
  <c r="G182" i="1"/>
  <c r="K182" i="1" s="1"/>
  <c r="G183" i="1"/>
  <c r="G184" i="1"/>
  <c r="G185" i="1"/>
  <c r="G186" i="1"/>
  <c r="G187" i="1"/>
  <c r="G188" i="1"/>
  <c r="G189" i="1"/>
  <c r="K189" i="1" s="1"/>
  <c r="G190" i="1"/>
  <c r="G191" i="1"/>
  <c r="G192" i="1"/>
  <c r="G193" i="1"/>
  <c r="G194" i="1"/>
  <c r="G195" i="1"/>
  <c r="G196" i="1"/>
  <c r="G197" i="1"/>
  <c r="G198" i="1"/>
  <c r="G199" i="1"/>
  <c r="K4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D2368" i="1"/>
  <c r="F2367" i="1" a="1"/>
  <c r="F2367" i="1" s="1"/>
  <c r="M2366" i="1" a="1"/>
  <c r="M2366" i="1" s="1"/>
  <c r="N2366" i="1" a="1"/>
  <c r="N2366" i="1" s="1"/>
  <c r="O2366" i="1" a="1"/>
  <c r="O2366" i="1" s="1"/>
  <c r="P2366" i="1" a="1"/>
  <c r="P2366" i="1" s="1"/>
  <c r="Q2366" i="1" a="1"/>
  <c r="Q2366" i="1" s="1"/>
  <c r="R2366" i="1" a="1"/>
  <c r="R2366" i="1" s="1"/>
  <c r="D2367" i="1" a="1"/>
  <c r="D2367" i="1" s="1"/>
  <c r="C2367" i="1" a="1"/>
  <c r="C2367" i="1" s="1"/>
  <c r="B2367" i="1" a="1"/>
  <c r="B2367" i="1" s="1"/>
  <c r="A2367" i="1" a="1"/>
  <c r="A2367" i="1" s="1"/>
  <c r="D2361" i="1"/>
  <c r="C2361" i="1"/>
  <c r="J2277" i="1" l="1"/>
  <c r="K2277" i="1"/>
  <c r="K2181" i="1"/>
  <c r="J2181" i="1"/>
  <c r="K2085" i="1"/>
  <c r="J2085" i="1"/>
  <c r="K1989" i="1"/>
  <c r="J1989" i="1"/>
  <c r="K1905" i="1"/>
  <c r="J1905" i="1"/>
  <c r="K1809" i="1"/>
  <c r="J1809" i="1"/>
  <c r="K1713" i="1"/>
  <c r="J1713" i="1"/>
  <c r="K1593" i="1"/>
  <c r="J1593" i="1"/>
  <c r="K2360" i="1"/>
  <c r="J2360" i="1"/>
  <c r="K2288" i="1"/>
  <c r="J2288" i="1"/>
  <c r="K2228" i="1"/>
  <c r="J2228" i="1"/>
  <c r="K2156" i="1"/>
  <c r="J2156" i="1"/>
  <c r="K1904" i="1"/>
  <c r="J1904" i="1"/>
  <c r="K1832" i="1"/>
  <c r="J1832" i="1"/>
  <c r="K1772" i="1"/>
  <c r="J1772" i="1"/>
  <c r="K1700" i="1"/>
  <c r="J1700" i="1"/>
  <c r="K1628" i="1"/>
  <c r="J1628" i="1"/>
  <c r="K1568" i="1"/>
  <c r="J1568" i="1"/>
  <c r="K1496" i="1"/>
  <c r="J1496" i="1"/>
  <c r="K2323" i="1"/>
  <c r="J2323" i="1"/>
  <c r="K2239" i="1"/>
  <c r="J2239" i="1"/>
  <c r="K2059" i="1"/>
  <c r="J2059" i="1"/>
  <c r="K1987" i="1"/>
  <c r="J1987" i="1"/>
  <c r="K1915" i="1"/>
  <c r="J1915" i="1"/>
  <c r="K1867" i="1"/>
  <c r="J1867" i="1"/>
  <c r="K1651" i="1"/>
  <c r="J1651" i="1"/>
  <c r="K1591" i="1"/>
  <c r="J1591" i="1"/>
  <c r="K1519" i="1"/>
  <c r="J1519" i="1"/>
  <c r="K1447" i="1"/>
  <c r="J1447" i="1"/>
  <c r="K1183" i="1"/>
  <c r="J1183" i="1"/>
  <c r="K2358" i="1"/>
  <c r="J2358" i="1"/>
  <c r="K2322" i="1"/>
  <c r="J2322" i="1"/>
  <c r="K2262" i="1"/>
  <c r="J2262" i="1"/>
  <c r="K2106" i="1"/>
  <c r="J2106" i="1"/>
  <c r="K2070" i="1"/>
  <c r="J2070" i="1"/>
  <c r="K2034" i="1"/>
  <c r="J2034" i="1"/>
  <c r="K1866" i="1"/>
  <c r="J1866" i="1"/>
  <c r="K1818" i="1"/>
  <c r="J1818" i="1"/>
  <c r="K1770" i="1"/>
  <c r="J1770" i="1"/>
  <c r="K1590" i="1"/>
  <c r="J1590" i="1"/>
  <c r="K1554" i="1"/>
  <c r="J1554" i="1"/>
  <c r="K1494" i="1"/>
  <c r="J1494" i="1"/>
  <c r="K1446" i="1"/>
  <c r="J1446" i="1"/>
  <c r="K1422" i="1"/>
  <c r="J1422" i="1"/>
  <c r="K1386" i="1"/>
  <c r="J1386" i="1"/>
  <c r="K1338" i="1"/>
  <c r="J1338" i="1"/>
  <c r="K1290" i="1"/>
  <c r="J1290" i="1"/>
  <c r="K1230" i="1"/>
  <c r="J1230" i="1"/>
  <c r="K1182" i="1"/>
  <c r="J1182" i="1"/>
  <c r="K1146" i="1"/>
  <c r="J1146" i="1"/>
  <c r="K1086" i="1"/>
  <c r="J1086" i="1"/>
  <c r="K1038" i="1"/>
  <c r="J1038" i="1"/>
  <c r="K990" i="1"/>
  <c r="J990" i="1"/>
  <c r="K942" i="1"/>
  <c r="J942" i="1"/>
  <c r="K894" i="1"/>
  <c r="J894" i="1"/>
  <c r="K858" i="1"/>
  <c r="J858" i="1"/>
  <c r="K786" i="1"/>
  <c r="J786" i="1"/>
  <c r="K750" i="1"/>
  <c r="J750" i="1"/>
  <c r="K690" i="1"/>
  <c r="J690" i="1"/>
  <c r="K654" i="1"/>
  <c r="J654" i="1"/>
  <c r="K606" i="1"/>
  <c r="J606" i="1"/>
  <c r="K558" i="1"/>
  <c r="J558" i="1"/>
  <c r="K522" i="1"/>
  <c r="J522" i="1"/>
  <c r="K498" i="1"/>
  <c r="J498" i="1"/>
  <c r="K450" i="1"/>
  <c r="J450" i="1"/>
  <c r="K402" i="1"/>
  <c r="J402" i="1"/>
  <c r="K366" i="1"/>
  <c r="J366" i="1"/>
  <c r="K330" i="1"/>
  <c r="J330" i="1"/>
  <c r="K282" i="1"/>
  <c r="J282" i="1"/>
  <c r="K210" i="1"/>
  <c r="J210" i="1"/>
  <c r="J726" i="1"/>
  <c r="K2325" i="1"/>
  <c r="J2325" i="1"/>
  <c r="K2229" i="1"/>
  <c r="J2229" i="1"/>
  <c r="K2133" i="1"/>
  <c r="J2133" i="1"/>
  <c r="K2049" i="1"/>
  <c r="J2049" i="1"/>
  <c r="K1953" i="1"/>
  <c r="J1953" i="1"/>
  <c r="K1857" i="1"/>
  <c r="J1857" i="1"/>
  <c r="K1785" i="1"/>
  <c r="J1785" i="1"/>
  <c r="K1689" i="1"/>
  <c r="J1689" i="1"/>
  <c r="K1569" i="1"/>
  <c r="J1569" i="1"/>
  <c r="K2324" i="1"/>
  <c r="J2324" i="1"/>
  <c r="K2072" i="1"/>
  <c r="J2072" i="1"/>
  <c r="K2000" i="1"/>
  <c r="J2000" i="1"/>
  <c r="K1928" i="1"/>
  <c r="J1928" i="1"/>
  <c r="K1880" i="1"/>
  <c r="J1880" i="1"/>
  <c r="K1592" i="1"/>
  <c r="J1592" i="1"/>
  <c r="K1520" i="1"/>
  <c r="J1520" i="1"/>
  <c r="K2359" i="1"/>
  <c r="J2359" i="1"/>
  <c r="K2287" i="1"/>
  <c r="J2287" i="1"/>
  <c r="K2227" i="1"/>
  <c r="J2227" i="1"/>
  <c r="K2191" i="1"/>
  <c r="J2191" i="1"/>
  <c r="K2131" i="1"/>
  <c r="J2131" i="1"/>
  <c r="K2083" i="1"/>
  <c r="J2083" i="1"/>
  <c r="K2035" i="1"/>
  <c r="J2035" i="1"/>
  <c r="K1975" i="1"/>
  <c r="J1975" i="1"/>
  <c r="K1927" i="1"/>
  <c r="J1927" i="1"/>
  <c r="K1891" i="1"/>
  <c r="J1891" i="1"/>
  <c r="K1831" i="1"/>
  <c r="J1831" i="1"/>
  <c r="K1783" i="1"/>
  <c r="J1783" i="1"/>
  <c r="K1711" i="1"/>
  <c r="J1711" i="1"/>
  <c r="K1639" i="1"/>
  <c r="J1639" i="1"/>
  <c r="K1579" i="1"/>
  <c r="J1579" i="1"/>
  <c r="K1507" i="1"/>
  <c r="J1507" i="1"/>
  <c r="K1459" i="1"/>
  <c r="J1459" i="1"/>
  <c r="K1411" i="1"/>
  <c r="J1411" i="1"/>
  <c r="K1351" i="1"/>
  <c r="J1351" i="1"/>
  <c r="K1243" i="1"/>
  <c r="J1243" i="1"/>
  <c r="K2286" i="1"/>
  <c r="J2286" i="1"/>
  <c r="K2238" i="1"/>
  <c r="J2238" i="1"/>
  <c r="K2214" i="1"/>
  <c r="J2214" i="1"/>
  <c r="K2178" i="1"/>
  <c r="J2178" i="1"/>
  <c r="K2130" i="1"/>
  <c r="J2130" i="1"/>
  <c r="K2094" i="1"/>
  <c r="J2094" i="1"/>
  <c r="K2046" i="1"/>
  <c r="J2046" i="1"/>
  <c r="K1998" i="1"/>
  <c r="J1998" i="1"/>
  <c r="K1962" i="1"/>
  <c r="J1962" i="1"/>
  <c r="K1926" i="1"/>
  <c r="J1926" i="1"/>
  <c r="K1890" i="1"/>
  <c r="J1890" i="1"/>
  <c r="K1842" i="1"/>
  <c r="J1842" i="1"/>
  <c r="K1674" i="1"/>
  <c r="J1674" i="1"/>
  <c r="K1638" i="1"/>
  <c r="J1638" i="1"/>
  <c r="K1602" i="1"/>
  <c r="J1602" i="1"/>
  <c r="K1566" i="1"/>
  <c r="J1566" i="1"/>
  <c r="K1506" i="1"/>
  <c r="J1506" i="1"/>
  <c r="K1458" i="1"/>
  <c r="J1458" i="1"/>
  <c r="K1434" i="1"/>
  <c r="J1434" i="1"/>
  <c r="K1410" i="1"/>
  <c r="J1410" i="1"/>
  <c r="K1362" i="1"/>
  <c r="J1362" i="1"/>
  <c r="K1314" i="1"/>
  <c r="J1314" i="1"/>
  <c r="K1266" i="1"/>
  <c r="J1266" i="1"/>
  <c r="K1206" i="1"/>
  <c r="J1206" i="1"/>
  <c r="K1158" i="1"/>
  <c r="J1158" i="1"/>
  <c r="K1110" i="1"/>
  <c r="J1110" i="1"/>
  <c r="K1050" i="1"/>
  <c r="J1050" i="1"/>
  <c r="K1014" i="1"/>
  <c r="J1014" i="1"/>
  <c r="K978" i="1"/>
  <c r="J978" i="1"/>
  <c r="K918" i="1"/>
  <c r="J918" i="1"/>
  <c r="K882" i="1"/>
  <c r="J882" i="1"/>
  <c r="K822" i="1"/>
  <c r="J822" i="1"/>
  <c r="K798" i="1"/>
  <c r="J798" i="1"/>
  <c r="K762" i="1"/>
  <c r="J762" i="1"/>
  <c r="K438" i="1"/>
  <c r="J438" i="1"/>
  <c r="K414" i="1"/>
  <c r="J414" i="1"/>
  <c r="K378" i="1"/>
  <c r="J378" i="1"/>
  <c r="K342" i="1"/>
  <c r="J342" i="1"/>
  <c r="K306" i="1"/>
  <c r="J306" i="1"/>
  <c r="K270" i="1"/>
  <c r="J270" i="1"/>
  <c r="K246" i="1"/>
  <c r="J246" i="1"/>
  <c r="K222" i="1"/>
  <c r="J222" i="1"/>
  <c r="J1723" i="1"/>
  <c r="J1436" i="1"/>
  <c r="J657" i="1"/>
  <c r="K187" i="1"/>
  <c r="J187" i="1"/>
  <c r="K151" i="1"/>
  <c r="J151" i="1"/>
  <c r="K127" i="1"/>
  <c r="J127" i="1"/>
  <c r="K115" i="1"/>
  <c r="J115" i="1"/>
  <c r="K103" i="1"/>
  <c r="J103" i="1"/>
  <c r="J91" i="1"/>
  <c r="K91" i="1"/>
  <c r="K79" i="1"/>
  <c r="J79" i="1"/>
  <c r="K67" i="1"/>
  <c r="J67" i="1"/>
  <c r="K55" i="1"/>
  <c r="L55" i="1" s="1"/>
  <c r="J55" i="1"/>
  <c r="K43" i="1"/>
  <c r="J43" i="1"/>
  <c r="K31" i="1"/>
  <c r="J31" i="1"/>
  <c r="K17" i="1"/>
  <c r="J17" i="1"/>
  <c r="J1722" i="1"/>
  <c r="K186" i="1"/>
  <c r="J186" i="1"/>
  <c r="K162" i="1"/>
  <c r="J162" i="1"/>
  <c r="K138" i="1"/>
  <c r="J138" i="1"/>
  <c r="K114" i="1"/>
  <c r="J114" i="1"/>
  <c r="K102" i="1"/>
  <c r="J102" i="1"/>
  <c r="J90" i="1"/>
  <c r="K90" i="1"/>
  <c r="K78" i="1"/>
  <c r="J78" i="1"/>
  <c r="J66" i="1"/>
  <c r="K66" i="1"/>
  <c r="H54" i="1"/>
  <c r="J54" i="1"/>
  <c r="K42" i="1"/>
  <c r="J42" i="1"/>
  <c r="K30" i="1"/>
  <c r="J30" i="1"/>
  <c r="J2144" i="1"/>
  <c r="J1398" i="1"/>
  <c r="J872" i="1"/>
  <c r="K197" i="1"/>
  <c r="J197" i="1"/>
  <c r="K185" i="1"/>
  <c r="J185" i="1"/>
  <c r="K173" i="1"/>
  <c r="J173" i="1"/>
  <c r="K161" i="1"/>
  <c r="J161" i="1"/>
  <c r="K149" i="1"/>
  <c r="J149" i="1"/>
  <c r="K137" i="1"/>
  <c r="J137" i="1"/>
  <c r="K125" i="1"/>
  <c r="J125" i="1"/>
  <c r="K113" i="1"/>
  <c r="J113" i="1"/>
  <c r="K101" i="1"/>
  <c r="J101" i="1"/>
  <c r="K89" i="1"/>
  <c r="J89" i="1"/>
  <c r="K77" i="1"/>
  <c r="J77" i="1"/>
  <c r="K65" i="1"/>
  <c r="J65" i="1"/>
  <c r="K53" i="1"/>
  <c r="L53" i="1" s="1"/>
  <c r="J53" i="1"/>
  <c r="K41" i="1"/>
  <c r="J41" i="1"/>
  <c r="K29" i="1"/>
  <c r="J29" i="1"/>
  <c r="J2143" i="1"/>
  <c r="J1856" i="1"/>
  <c r="J1544" i="1"/>
  <c r="J1460" i="1"/>
  <c r="J1292" i="1"/>
  <c r="K2301" i="1"/>
  <c r="J2301" i="1"/>
  <c r="K2241" i="1"/>
  <c r="J2241" i="1"/>
  <c r="J2169" i="1"/>
  <c r="K2169" i="1"/>
  <c r="K2097" i="1"/>
  <c r="J2097" i="1"/>
  <c r="K2025" i="1"/>
  <c r="J2025" i="1"/>
  <c r="K1965" i="1"/>
  <c r="J1965" i="1"/>
  <c r="K1893" i="1"/>
  <c r="J1893" i="1"/>
  <c r="K1821" i="1"/>
  <c r="J1821" i="1"/>
  <c r="K1761" i="1"/>
  <c r="J1761" i="1"/>
  <c r="K1701" i="1"/>
  <c r="J1701" i="1"/>
  <c r="K1641" i="1"/>
  <c r="J1641" i="1"/>
  <c r="K1581" i="1"/>
  <c r="J1581" i="1"/>
  <c r="K2348" i="1"/>
  <c r="J2348" i="1"/>
  <c r="K2312" i="1"/>
  <c r="J2312" i="1"/>
  <c r="K2264" i="1"/>
  <c r="J2264" i="1"/>
  <c r="K2216" i="1"/>
  <c r="J2216" i="1"/>
  <c r="K2192" i="1"/>
  <c r="J2192" i="1"/>
  <c r="K2132" i="1"/>
  <c r="J2132" i="1"/>
  <c r="K2084" i="1"/>
  <c r="J2084" i="1"/>
  <c r="K2036" i="1"/>
  <c r="J2036" i="1"/>
  <c r="K1988" i="1"/>
  <c r="J1988" i="1"/>
  <c r="K1940" i="1"/>
  <c r="J1940" i="1"/>
  <c r="K1892" i="1"/>
  <c r="J1892" i="1"/>
  <c r="K1868" i="1"/>
  <c r="J1868" i="1"/>
  <c r="K1808" i="1"/>
  <c r="J1808" i="1"/>
  <c r="K1748" i="1"/>
  <c r="J1748" i="1"/>
  <c r="K1712" i="1"/>
  <c r="J1712" i="1"/>
  <c r="K1652" i="1"/>
  <c r="J1652" i="1"/>
  <c r="K1604" i="1"/>
  <c r="J1604" i="1"/>
  <c r="K1556" i="1"/>
  <c r="J1556" i="1"/>
  <c r="K1532" i="1"/>
  <c r="J1532" i="1"/>
  <c r="K1472" i="1"/>
  <c r="J1472" i="1"/>
  <c r="K2335" i="1"/>
  <c r="J2335" i="1"/>
  <c r="K2275" i="1"/>
  <c r="J2275" i="1"/>
  <c r="K1951" i="1"/>
  <c r="J1951" i="1"/>
  <c r="K1807" i="1"/>
  <c r="J1807" i="1"/>
  <c r="K1771" i="1"/>
  <c r="J1771" i="1"/>
  <c r="K1735" i="1"/>
  <c r="J1735" i="1"/>
  <c r="K1675" i="1"/>
  <c r="J1675" i="1"/>
  <c r="K1615" i="1"/>
  <c r="J1615" i="1"/>
  <c r="K1567" i="1"/>
  <c r="J1567" i="1"/>
  <c r="K1531" i="1"/>
  <c r="J1531" i="1"/>
  <c r="K1471" i="1"/>
  <c r="J1471" i="1"/>
  <c r="K1435" i="1"/>
  <c r="J1435" i="1"/>
  <c r="K1399" i="1"/>
  <c r="J1399" i="1"/>
  <c r="K1363" i="1"/>
  <c r="J1363" i="1"/>
  <c r="K1327" i="1"/>
  <c r="J1327" i="1"/>
  <c r="K1279" i="1"/>
  <c r="J1279" i="1"/>
  <c r="K1255" i="1"/>
  <c r="J1255" i="1"/>
  <c r="K1219" i="1"/>
  <c r="J1219" i="1"/>
  <c r="K1159" i="1"/>
  <c r="J1159" i="1"/>
  <c r="K2346" i="1"/>
  <c r="J2346" i="1"/>
  <c r="K2310" i="1"/>
  <c r="J2310" i="1"/>
  <c r="K2274" i="1"/>
  <c r="J2274" i="1"/>
  <c r="K2154" i="1"/>
  <c r="J2154" i="1"/>
  <c r="K2118" i="1"/>
  <c r="J2118" i="1"/>
  <c r="K2082" i="1"/>
  <c r="J2082" i="1"/>
  <c r="K2058" i="1"/>
  <c r="J2058" i="1"/>
  <c r="K2022" i="1"/>
  <c r="J2022" i="1"/>
  <c r="K1986" i="1"/>
  <c r="J1986" i="1"/>
  <c r="K1950" i="1"/>
  <c r="J1950" i="1"/>
  <c r="K1830" i="1"/>
  <c r="J1830" i="1"/>
  <c r="K1794" i="1"/>
  <c r="J1794" i="1"/>
  <c r="K1782" i="1"/>
  <c r="J1782" i="1"/>
  <c r="K1746" i="1"/>
  <c r="J1746" i="1"/>
  <c r="K1710" i="1"/>
  <c r="J1710" i="1"/>
  <c r="K1686" i="1"/>
  <c r="J1686" i="1"/>
  <c r="K1662" i="1"/>
  <c r="J1662" i="1"/>
  <c r="K1518" i="1"/>
  <c r="J1518" i="1"/>
  <c r="K1482" i="1"/>
  <c r="J1482" i="1"/>
  <c r="K1350" i="1"/>
  <c r="J1350" i="1"/>
  <c r="K1326" i="1"/>
  <c r="J1326" i="1"/>
  <c r="K1278" i="1"/>
  <c r="J1278" i="1"/>
  <c r="K1254" i="1"/>
  <c r="J1254" i="1"/>
  <c r="K1218" i="1"/>
  <c r="J1218" i="1"/>
  <c r="K1170" i="1"/>
  <c r="J1170" i="1"/>
  <c r="K1122" i="1"/>
  <c r="J1122" i="1"/>
  <c r="K1098" i="1"/>
  <c r="J1098" i="1"/>
  <c r="K1062" i="1"/>
  <c r="J1062" i="1"/>
  <c r="K1026" i="1"/>
  <c r="J1026" i="1"/>
  <c r="K1002" i="1"/>
  <c r="J1002" i="1"/>
  <c r="K966" i="1"/>
  <c r="J966" i="1"/>
  <c r="K930" i="1"/>
  <c r="J930" i="1"/>
  <c r="K834" i="1"/>
  <c r="J834" i="1"/>
  <c r="K702" i="1"/>
  <c r="J702" i="1"/>
  <c r="K678" i="1"/>
  <c r="J678" i="1"/>
  <c r="K642" i="1"/>
  <c r="J642" i="1"/>
  <c r="K594" i="1"/>
  <c r="J594" i="1"/>
  <c r="K582" i="1"/>
  <c r="J582" i="1"/>
  <c r="K546" i="1"/>
  <c r="J546" i="1"/>
  <c r="K474" i="1"/>
  <c r="J474" i="1"/>
  <c r="K199" i="1"/>
  <c r="J199" i="1"/>
  <c r="K175" i="1"/>
  <c r="J175" i="1"/>
  <c r="K163" i="1"/>
  <c r="J163" i="1"/>
  <c r="K139" i="1"/>
  <c r="J139" i="1"/>
  <c r="K198" i="1"/>
  <c r="J198" i="1"/>
  <c r="K174" i="1"/>
  <c r="J174" i="1"/>
  <c r="K150" i="1"/>
  <c r="J150" i="1"/>
  <c r="K196" i="1"/>
  <c r="J196" i="1"/>
  <c r="K184" i="1"/>
  <c r="J184" i="1"/>
  <c r="K172" i="1"/>
  <c r="J172" i="1"/>
  <c r="K160" i="1"/>
  <c r="J160" i="1"/>
  <c r="K148" i="1"/>
  <c r="J148" i="1"/>
  <c r="K136" i="1"/>
  <c r="J136" i="1"/>
  <c r="K124" i="1"/>
  <c r="J124" i="1"/>
  <c r="K112" i="1"/>
  <c r="J112" i="1"/>
  <c r="K100" i="1"/>
  <c r="J100" i="1"/>
  <c r="K88" i="1"/>
  <c r="J88" i="1"/>
  <c r="K76" i="1"/>
  <c r="J76" i="1"/>
  <c r="K64" i="1"/>
  <c r="J64" i="1"/>
  <c r="K52" i="1"/>
  <c r="J52" i="1"/>
  <c r="K40" i="1"/>
  <c r="J40" i="1"/>
  <c r="K28" i="1"/>
  <c r="J28" i="1"/>
  <c r="J2202" i="1"/>
  <c r="J1855" i="1"/>
  <c r="J1542" i="1"/>
  <c r="J1291" i="1"/>
  <c r="J954" i="1"/>
  <c r="J2313" i="1"/>
  <c r="J2108" i="1"/>
  <c r="J1914" i="1"/>
  <c r="J1135" i="1"/>
  <c r="J691" i="1"/>
  <c r="J630" i="1"/>
  <c r="J126" i="1"/>
  <c r="K2289" i="1"/>
  <c r="J2289" i="1"/>
  <c r="K2205" i="1"/>
  <c r="J2205" i="1"/>
  <c r="K2121" i="1"/>
  <c r="J2121" i="1"/>
  <c r="K2037" i="1"/>
  <c r="J2037" i="1"/>
  <c r="K1929" i="1"/>
  <c r="J1929" i="1"/>
  <c r="K1845" i="1"/>
  <c r="J1845" i="1"/>
  <c r="K1749" i="1"/>
  <c r="J1749" i="1"/>
  <c r="K1653" i="1"/>
  <c r="J1653" i="1"/>
  <c r="K1617" i="1"/>
  <c r="J1617" i="1"/>
  <c r="K1533" i="1"/>
  <c r="J1533" i="1"/>
  <c r="K1521" i="1"/>
  <c r="J1521" i="1"/>
  <c r="K1509" i="1"/>
  <c r="J1509" i="1"/>
  <c r="K1497" i="1"/>
  <c r="J1497" i="1"/>
  <c r="K1485" i="1"/>
  <c r="J1485" i="1"/>
  <c r="K1473" i="1"/>
  <c r="J1473" i="1"/>
  <c r="K1461" i="1"/>
  <c r="J1461" i="1"/>
  <c r="K1449" i="1"/>
  <c r="J1449" i="1"/>
  <c r="K1437" i="1"/>
  <c r="J1437" i="1"/>
  <c r="K1425" i="1"/>
  <c r="J1425" i="1"/>
  <c r="K1413" i="1"/>
  <c r="J1413" i="1"/>
  <c r="J1401" i="1"/>
  <c r="K1401" i="1"/>
  <c r="K1389" i="1"/>
  <c r="J1389" i="1"/>
  <c r="K1377" i="1"/>
  <c r="J1377" i="1"/>
  <c r="K1365" i="1"/>
  <c r="J1365" i="1"/>
  <c r="K1353" i="1"/>
  <c r="J1353" i="1"/>
  <c r="K1341" i="1"/>
  <c r="J1341" i="1"/>
  <c r="K1329" i="1"/>
  <c r="J1329" i="1"/>
  <c r="K1317" i="1"/>
  <c r="J1317" i="1"/>
  <c r="K1305" i="1"/>
  <c r="J1305" i="1"/>
  <c r="K1293" i="1"/>
  <c r="J1293" i="1"/>
  <c r="K1281" i="1"/>
  <c r="J1281" i="1"/>
  <c r="K1269" i="1"/>
  <c r="J1269" i="1"/>
  <c r="K1257" i="1"/>
  <c r="J1257" i="1"/>
  <c r="K1245" i="1"/>
  <c r="J1245" i="1"/>
  <c r="K1233" i="1"/>
  <c r="J1233" i="1"/>
  <c r="K1221" i="1"/>
  <c r="J1221" i="1"/>
  <c r="K1209" i="1"/>
  <c r="J1209" i="1"/>
  <c r="K1197" i="1"/>
  <c r="J1197" i="1"/>
  <c r="K1185" i="1"/>
  <c r="J1185" i="1"/>
  <c r="K1173" i="1"/>
  <c r="J1173" i="1"/>
  <c r="K1161" i="1"/>
  <c r="J1161" i="1"/>
  <c r="K1149" i="1"/>
  <c r="J1149" i="1"/>
  <c r="K1137" i="1"/>
  <c r="J1137" i="1"/>
  <c r="K1125" i="1"/>
  <c r="J1125" i="1"/>
  <c r="K1113" i="1"/>
  <c r="J1113" i="1"/>
  <c r="K1101" i="1"/>
  <c r="J1101" i="1"/>
  <c r="J1089" i="1"/>
  <c r="K1089" i="1"/>
  <c r="K1077" i="1"/>
  <c r="J1077" i="1"/>
  <c r="K1065" i="1"/>
  <c r="J1065" i="1"/>
  <c r="K1053" i="1"/>
  <c r="J1053" i="1"/>
  <c r="K1041" i="1"/>
  <c r="J1041" i="1"/>
  <c r="K1029" i="1"/>
  <c r="J1029" i="1"/>
  <c r="K1017" i="1"/>
  <c r="J1017" i="1"/>
  <c r="K1005" i="1"/>
  <c r="J1005" i="1"/>
  <c r="K993" i="1"/>
  <c r="J993" i="1"/>
  <c r="K981" i="1"/>
  <c r="J981" i="1"/>
  <c r="K969" i="1"/>
  <c r="J969" i="1"/>
  <c r="K957" i="1"/>
  <c r="J957" i="1"/>
  <c r="K945" i="1"/>
  <c r="J945" i="1"/>
  <c r="J933" i="1"/>
  <c r="K933" i="1"/>
  <c r="K921" i="1"/>
  <c r="J921" i="1"/>
  <c r="K909" i="1"/>
  <c r="J909" i="1"/>
  <c r="K897" i="1"/>
  <c r="J897" i="1"/>
  <c r="K885" i="1"/>
  <c r="J885" i="1"/>
  <c r="K873" i="1"/>
  <c r="J873" i="1"/>
  <c r="K861" i="1"/>
  <c r="J861" i="1"/>
  <c r="K849" i="1"/>
  <c r="J849" i="1"/>
  <c r="K837" i="1"/>
  <c r="J837" i="1"/>
  <c r="K825" i="1"/>
  <c r="J825" i="1"/>
  <c r="K813" i="1"/>
  <c r="J813" i="1"/>
  <c r="K801" i="1"/>
  <c r="J801" i="1"/>
  <c r="J789" i="1"/>
  <c r="K789" i="1"/>
  <c r="K777" i="1"/>
  <c r="J777" i="1"/>
  <c r="K765" i="1"/>
  <c r="J765" i="1"/>
  <c r="K753" i="1"/>
  <c r="J753" i="1"/>
  <c r="K741" i="1"/>
  <c r="J741" i="1"/>
  <c r="K729" i="1"/>
  <c r="J729" i="1"/>
  <c r="K717" i="1"/>
  <c r="J717" i="1"/>
  <c r="K705" i="1"/>
  <c r="J705" i="1"/>
  <c r="K693" i="1"/>
  <c r="J693" i="1"/>
  <c r="K681" i="1"/>
  <c r="J681" i="1"/>
  <c r="K669" i="1"/>
  <c r="J669" i="1"/>
  <c r="K645" i="1"/>
  <c r="J645" i="1"/>
  <c r="K633" i="1"/>
  <c r="J633" i="1"/>
  <c r="K621" i="1"/>
  <c r="J621" i="1"/>
  <c r="K609" i="1"/>
  <c r="J609" i="1"/>
  <c r="K597" i="1"/>
  <c r="J597" i="1"/>
  <c r="K585" i="1"/>
  <c r="J585" i="1"/>
  <c r="K573" i="1"/>
  <c r="J573" i="1"/>
  <c r="K561" i="1"/>
  <c r="J561" i="1"/>
  <c r="K549" i="1"/>
  <c r="J549" i="1"/>
  <c r="K537" i="1"/>
  <c r="J537" i="1"/>
  <c r="K525" i="1"/>
  <c r="J525" i="1"/>
  <c r="K513" i="1"/>
  <c r="J513" i="1"/>
  <c r="K501" i="1"/>
  <c r="J501" i="1"/>
  <c r="K489" i="1"/>
  <c r="J489" i="1"/>
  <c r="K477" i="1"/>
  <c r="J477" i="1"/>
  <c r="K465" i="1"/>
  <c r="J465" i="1"/>
  <c r="K453" i="1"/>
  <c r="J453" i="1"/>
  <c r="K441" i="1"/>
  <c r="J441" i="1"/>
  <c r="J2349" i="1"/>
  <c r="J2298" i="1"/>
  <c r="J2166" i="1"/>
  <c r="J1952" i="1"/>
  <c r="J1819" i="1"/>
  <c r="J846" i="1"/>
  <c r="K2217" i="1"/>
  <c r="J2217" i="1"/>
  <c r="K2109" i="1"/>
  <c r="J2109" i="1"/>
  <c r="J2013" i="1"/>
  <c r="K2013" i="1"/>
  <c r="K1917" i="1"/>
  <c r="J1917" i="1"/>
  <c r="K1833" i="1"/>
  <c r="J1833" i="1"/>
  <c r="K1725" i="1"/>
  <c r="J1725" i="1"/>
  <c r="K1605" i="1"/>
  <c r="J1605" i="1"/>
  <c r="K2180" i="1"/>
  <c r="J2180" i="1"/>
  <c r="K2096" i="1"/>
  <c r="J2096" i="1"/>
  <c r="K2048" i="1"/>
  <c r="J2048" i="1"/>
  <c r="K1976" i="1"/>
  <c r="J1976" i="1"/>
  <c r="K1916" i="1"/>
  <c r="J1916" i="1"/>
  <c r="K1844" i="1"/>
  <c r="J1844" i="1"/>
  <c r="K1760" i="1"/>
  <c r="J1760" i="1"/>
  <c r="K1688" i="1"/>
  <c r="J1688" i="1"/>
  <c r="K1616" i="1"/>
  <c r="J1616" i="1"/>
  <c r="K1448" i="1"/>
  <c r="J1448" i="1"/>
  <c r="K1424" i="1"/>
  <c r="J1424" i="1"/>
  <c r="K1412" i="1"/>
  <c r="J1412" i="1"/>
  <c r="K1400" i="1"/>
  <c r="J1400" i="1"/>
  <c r="K1388" i="1"/>
  <c r="J1388" i="1"/>
  <c r="K1376" i="1"/>
  <c r="J1376" i="1"/>
  <c r="K1364" i="1"/>
  <c r="J1364" i="1"/>
  <c r="K1352" i="1"/>
  <c r="J1352" i="1"/>
  <c r="K1340" i="1"/>
  <c r="J1340" i="1"/>
  <c r="K1328" i="1"/>
  <c r="J1328" i="1"/>
  <c r="K1316" i="1"/>
  <c r="J1316" i="1"/>
  <c r="K1304" i="1"/>
  <c r="J1304" i="1"/>
  <c r="K1280" i="1"/>
  <c r="J1280" i="1"/>
  <c r="K1268" i="1"/>
  <c r="J1268" i="1"/>
  <c r="K1256" i="1"/>
  <c r="J1256" i="1"/>
  <c r="K1244" i="1"/>
  <c r="J1244" i="1"/>
  <c r="K1232" i="1"/>
  <c r="J1232" i="1"/>
  <c r="K1220" i="1"/>
  <c r="J1220" i="1"/>
  <c r="K1208" i="1"/>
  <c r="J1208" i="1"/>
  <c r="K1196" i="1"/>
  <c r="J1196" i="1"/>
  <c r="K1184" i="1"/>
  <c r="J1184" i="1"/>
  <c r="K1172" i="1"/>
  <c r="J1172" i="1"/>
  <c r="K1160" i="1"/>
  <c r="J1160" i="1"/>
  <c r="K1148" i="1"/>
  <c r="J1148" i="1"/>
  <c r="K1136" i="1"/>
  <c r="J1136" i="1"/>
  <c r="K1124" i="1"/>
  <c r="J1124" i="1"/>
  <c r="K1112" i="1"/>
  <c r="J1112" i="1"/>
  <c r="K1100" i="1"/>
  <c r="J1100" i="1"/>
  <c r="K1088" i="1"/>
  <c r="J1088" i="1"/>
  <c r="K1076" i="1"/>
  <c r="J1076" i="1"/>
  <c r="K1064" i="1"/>
  <c r="J1064" i="1"/>
  <c r="K1052" i="1"/>
  <c r="J1052" i="1"/>
  <c r="K1040" i="1"/>
  <c r="J1040" i="1"/>
  <c r="K1028" i="1"/>
  <c r="J1028" i="1"/>
  <c r="K1016" i="1"/>
  <c r="J1016" i="1"/>
  <c r="K1004" i="1"/>
  <c r="J1004" i="1"/>
  <c r="K992" i="1"/>
  <c r="J992" i="1"/>
  <c r="K980" i="1"/>
  <c r="J980" i="1"/>
  <c r="K968" i="1"/>
  <c r="J968" i="1"/>
  <c r="K956" i="1"/>
  <c r="J956" i="1"/>
  <c r="K944" i="1"/>
  <c r="J944" i="1"/>
  <c r="K932" i="1"/>
  <c r="J932" i="1"/>
  <c r="K920" i="1"/>
  <c r="J920" i="1"/>
  <c r="K908" i="1"/>
  <c r="J908" i="1"/>
  <c r="K896" i="1"/>
  <c r="J896" i="1"/>
  <c r="K884" i="1"/>
  <c r="J884" i="1"/>
  <c r="K860" i="1"/>
  <c r="J860" i="1"/>
  <c r="K848" i="1"/>
  <c r="J848" i="1"/>
  <c r="K836" i="1"/>
  <c r="J836" i="1"/>
  <c r="K824" i="1"/>
  <c r="J824" i="1"/>
  <c r="K812" i="1"/>
  <c r="J812" i="1"/>
  <c r="K800" i="1"/>
  <c r="J800" i="1"/>
  <c r="K788" i="1"/>
  <c r="J788" i="1"/>
  <c r="K776" i="1"/>
  <c r="J776" i="1"/>
  <c r="K764" i="1"/>
  <c r="J764" i="1"/>
  <c r="K752" i="1"/>
  <c r="J752" i="1"/>
  <c r="K740" i="1"/>
  <c r="J740" i="1"/>
  <c r="K728" i="1"/>
  <c r="J728" i="1"/>
  <c r="K716" i="1"/>
  <c r="J716" i="1"/>
  <c r="K704" i="1"/>
  <c r="J704" i="1"/>
  <c r="K692" i="1"/>
  <c r="J692" i="1"/>
  <c r="K680" i="1"/>
  <c r="J680" i="1"/>
  <c r="K668" i="1"/>
  <c r="J668" i="1"/>
  <c r="K656" i="1"/>
  <c r="J656" i="1"/>
  <c r="K644" i="1"/>
  <c r="J644" i="1"/>
  <c r="K632" i="1"/>
  <c r="J632" i="1"/>
  <c r="K620" i="1"/>
  <c r="J620" i="1"/>
  <c r="K608" i="1"/>
  <c r="J608" i="1"/>
  <c r="K596" i="1"/>
  <c r="J596" i="1"/>
  <c r="K584" i="1"/>
  <c r="J584" i="1"/>
  <c r="K572" i="1"/>
  <c r="J572" i="1"/>
  <c r="K560" i="1"/>
  <c r="J560" i="1"/>
  <c r="K548" i="1"/>
  <c r="J548" i="1"/>
  <c r="K536" i="1"/>
  <c r="J536" i="1"/>
  <c r="K524" i="1"/>
  <c r="J524" i="1"/>
  <c r="K512" i="1"/>
  <c r="J512" i="1"/>
  <c r="J1878" i="1"/>
  <c r="J1626" i="1"/>
  <c r="J1375" i="1"/>
  <c r="K2265" i="1"/>
  <c r="J2265" i="1"/>
  <c r="K2193" i="1"/>
  <c r="J2193" i="1"/>
  <c r="K2145" i="1"/>
  <c r="J2145" i="1"/>
  <c r="K2073" i="1"/>
  <c r="J2073" i="1"/>
  <c r="K2001" i="1"/>
  <c r="J2001" i="1"/>
  <c r="K1941" i="1"/>
  <c r="J1941" i="1"/>
  <c r="K1881" i="1"/>
  <c r="J1881" i="1"/>
  <c r="K1797" i="1"/>
  <c r="J1797" i="1"/>
  <c r="K1737" i="1"/>
  <c r="J1737" i="1"/>
  <c r="K1677" i="1"/>
  <c r="J1677" i="1"/>
  <c r="K1629" i="1"/>
  <c r="J1629" i="1"/>
  <c r="K1557" i="1"/>
  <c r="J1557" i="1"/>
  <c r="K2336" i="1"/>
  <c r="J2336" i="1"/>
  <c r="K2300" i="1"/>
  <c r="J2300" i="1"/>
  <c r="K2252" i="1"/>
  <c r="J2252" i="1"/>
  <c r="K2204" i="1"/>
  <c r="J2204" i="1"/>
  <c r="K2168" i="1"/>
  <c r="J2168" i="1"/>
  <c r="K2120" i="1"/>
  <c r="J2120" i="1"/>
  <c r="K2060" i="1"/>
  <c r="J2060" i="1"/>
  <c r="K2012" i="1"/>
  <c r="J2012" i="1"/>
  <c r="K1964" i="1"/>
  <c r="J1964" i="1"/>
  <c r="K1784" i="1"/>
  <c r="J1784" i="1"/>
  <c r="K1736" i="1"/>
  <c r="J1736" i="1"/>
  <c r="K1676" i="1"/>
  <c r="J1676" i="1"/>
  <c r="K1508" i="1"/>
  <c r="J1508" i="1"/>
  <c r="K2347" i="1"/>
  <c r="J2347" i="1"/>
  <c r="K2299" i="1"/>
  <c r="J2299" i="1"/>
  <c r="K2263" i="1"/>
  <c r="J2263" i="1"/>
  <c r="K2215" i="1"/>
  <c r="J2215" i="1"/>
  <c r="K2179" i="1"/>
  <c r="J2179" i="1"/>
  <c r="K2155" i="1"/>
  <c r="J2155" i="1"/>
  <c r="K2119" i="1"/>
  <c r="J2119" i="1"/>
  <c r="K2071" i="1"/>
  <c r="J2071" i="1"/>
  <c r="K2023" i="1"/>
  <c r="J2023" i="1"/>
  <c r="K1999" i="1"/>
  <c r="J1999" i="1"/>
  <c r="K1939" i="1"/>
  <c r="J1939" i="1"/>
  <c r="K1903" i="1"/>
  <c r="J1903" i="1"/>
  <c r="K1879" i="1"/>
  <c r="J1879" i="1"/>
  <c r="K1843" i="1"/>
  <c r="J1843" i="1"/>
  <c r="K1795" i="1"/>
  <c r="J1795" i="1"/>
  <c r="K1747" i="1"/>
  <c r="J1747" i="1"/>
  <c r="K1699" i="1"/>
  <c r="J1699" i="1"/>
  <c r="K1663" i="1"/>
  <c r="J1663" i="1"/>
  <c r="K1603" i="1"/>
  <c r="J1603" i="1"/>
  <c r="K1543" i="1"/>
  <c r="J1543" i="1"/>
  <c r="K1495" i="1"/>
  <c r="J1495" i="1"/>
  <c r="K1339" i="1"/>
  <c r="J1339" i="1"/>
  <c r="K1303" i="1"/>
  <c r="J1303" i="1"/>
  <c r="K1267" i="1"/>
  <c r="J1267" i="1"/>
  <c r="K1231" i="1"/>
  <c r="J1231" i="1"/>
  <c r="K1195" i="1"/>
  <c r="J1195" i="1"/>
  <c r="K1171" i="1"/>
  <c r="J1171" i="1"/>
  <c r="K1147" i="1"/>
  <c r="J1147" i="1"/>
  <c r="K1123" i="1"/>
  <c r="J1123" i="1"/>
  <c r="K1111" i="1"/>
  <c r="J1111" i="1"/>
  <c r="K1099" i="1"/>
  <c r="J1099" i="1"/>
  <c r="K1087" i="1"/>
  <c r="J1087" i="1"/>
  <c r="K1075" i="1"/>
  <c r="J1075" i="1"/>
  <c r="K1063" i="1"/>
  <c r="J1063" i="1"/>
  <c r="K1051" i="1"/>
  <c r="J1051" i="1"/>
  <c r="K1039" i="1"/>
  <c r="J1039" i="1"/>
  <c r="K1027" i="1"/>
  <c r="J1027" i="1"/>
  <c r="K1015" i="1"/>
  <c r="J1015" i="1"/>
  <c r="K1003" i="1"/>
  <c r="J1003" i="1"/>
  <c r="K991" i="1"/>
  <c r="J991" i="1"/>
  <c r="K979" i="1"/>
  <c r="J979" i="1"/>
  <c r="K967" i="1"/>
  <c r="J967" i="1"/>
  <c r="K955" i="1"/>
  <c r="J955" i="1"/>
  <c r="K943" i="1"/>
  <c r="J943" i="1"/>
  <c r="K931" i="1"/>
  <c r="J931" i="1"/>
  <c r="K919" i="1"/>
  <c r="J919" i="1"/>
  <c r="K907" i="1"/>
  <c r="J907" i="1"/>
  <c r="K895" i="1"/>
  <c r="J895" i="1"/>
  <c r="K883" i="1"/>
  <c r="J883" i="1"/>
  <c r="K871" i="1"/>
  <c r="J871" i="1"/>
  <c r="K859" i="1"/>
  <c r="J859" i="1"/>
  <c r="K847" i="1"/>
  <c r="J847" i="1"/>
  <c r="K835" i="1"/>
  <c r="J835" i="1"/>
  <c r="K823" i="1"/>
  <c r="J823" i="1"/>
  <c r="K811" i="1"/>
  <c r="J811" i="1"/>
  <c r="K799" i="1"/>
  <c r="J799" i="1"/>
  <c r="K787" i="1"/>
  <c r="J787" i="1"/>
  <c r="K775" i="1"/>
  <c r="J775" i="1"/>
  <c r="K763" i="1"/>
  <c r="J763" i="1"/>
  <c r="K751" i="1"/>
  <c r="J751" i="1"/>
  <c r="K739" i="1"/>
  <c r="J739" i="1"/>
  <c r="K727" i="1"/>
  <c r="J727" i="1"/>
  <c r="K715" i="1"/>
  <c r="J715" i="1"/>
  <c r="K703" i="1"/>
  <c r="J703" i="1"/>
  <c r="K679" i="1"/>
  <c r="J679" i="1"/>
  <c r="K667" i="1"/>
  <c r="J667" i="1"/>
  <c r="K655" i="1"/>
  <c r="J655" i="1"/>
  <c r="K643" i="1"/>
  <c r="J643" i="1"/>
  <c r="K631" i="1"/>
  <c r="J631" i="1"/>
  <c r="K619" i="1"/>
  <c r="J619" i="1"/>
  <c r="K607" i="1"/>
  <c r="J607" i="1"/>
  <c r="K595" i="1"/>
  <c r="J595" i="1"/>
  <c r="K583" i="1"/>
  <c r="J583" i="1"/>
  <c r="K571" i="1"/>
  <c r="J571" i="1"/>
  <c r="K559" i="1"/>
  <c r="J559" i="1"/>
  <c r="K547" i="1"/>
  <c r="J547" i="1"/>
  <c r="K535" i="1"/>
  <c r="J535" i="1"/>
  <c r="K523" i="1"/>
  <c r="J523" i="1"/>
  <c r="K511" i="1"/>
  <c r="J511" i="1"/>
  <c r="K499" i="1"/>
  <c r="J499" i="1"/>
  <c r="K487" i="1"/>
  <c r="J487" i="1"/>
  <c r="K475" i="1"/>
  <c r="J475" i="1"/>
  <c r="K463" i="1"/>
  <c r="J463" i="1"/>
  <c r="K451" i="1"/>
  <c r="J451" i="1"/>
  <c r="K439" i="1"/>
  <c r="J439" i="1"/>
  <c r="K427" i="1"/>
  <c r="J427" i="1"/>
  <c r="K415" i="1"/>
  <c r="J415" i="1"/>
  <c r="K403" i="1"/>
  <c r="J403" i="1"/>
  <c r="K391" i="1"/>
  <c r="J391" i="1"/>
  <c r="K379" i="1"/>
  <c r="J379" i="1"/>
  <c r="K367" i="1"/>
  <c r="J367" i="1"/>
  <c r="K355" i="1"/>
  <c r="J355" i="1"/>
  <c r="K343" i="1"/>
  <c r="J343" i="1"/>
  <c r="K331" i="1"/>
  <c r="J331" i="1"/>
  <c r="K319" i="1"/>
  <c r="J319" i="1"/>
  <c r="K307" i="1"/>
  <c r="J307" i="1"/>
  <c r="K295" i="1"/>
  <c r="J295" i="1"/>
  <c r="K283" i="1"/>
  <c r="J283" i="1"/>
  <c r="K271" i="1"/>
  <c r="J271" i="1"/>
  <c r="K259" i="1"/>
  <c r="J259" i="1"/>
  <c r="K247" i="1"/>
  <c r="J247" i="1"/>
  <c r="K235" i="1"/>
  <c r="J235" i="1"/>
  <c r="K223" i="1"/>
  <c r="J223" i="1"/>
  <c r="K211" i="1"/>
  <c r="J211" i="1"/>
  <c r="J2334" i="1"/>
  <c r="J2011" i="1"/>
  <c r="J1374" i="1"/>
  <c r="K2337" i="1"/>
  <c r="J2337" i="1"/>
  <c r="K2253" i="1"/>
  <c r="J2253" i="1"/>
  <c r="K2157" i="1"/>
  <c r="J2157" i="1"/>
  <c r="K2061" i="1"/>
  <c r="J2061" i="1"/>
  <c r="K1977" i="1"/>
  <c r="J1977" i="1"/>
  <c r="J1869" i="1"/>
  <c r="K1869" i="1"/>
  <c r="K1773" i="1"/>
  <c r="J1773" i="1"/>
  <c r="K1665" i="1"/>
  <c r="J1665" i="1"/>
  <c r="K1545" i="1"/>
  <c r="J1545" i="1"/>
  <c r="K2276" i="1"/>
  <c r="J2276" i="1"/>
  <c r="K2024" i="1"/>
  <c r="J2024" i="1"/>
  <c r="K1796" i="1"/>
  <c r="J1796" i="1"/>
  <c r="K1724" i="1"/>
  <c r="J1724" i="1"/>
  <c r="K1640" i="1"/>
  <c r="J1640" i="1"/>
  <c r="K1580" i="1"/>
  <c r="J1580" i="1"/>
  <c r="K1484" i="1"/>
  <c r="J1484" i="1"/>
  <c r="K2311" i="1"/>
  <c r="J2311" i="1"/>
  <c r="K2251" i="1"/>
  <c r="J2251" i="1"/>
  <c r="K2203" i="1"/>
  <c r="J2203" i="1"/>
  <c r="K2167" i="1"/>
  <c r="J2167" i="1"/>
  <c r="K2095" i="1"/>
  <c r="J2095" i="1"/>
  <c r="K2047" i="1"/>
  <c r="J2047" i="1"/>
  <c r="K1963" i="1"/>
  <c r="J1963" i="1"/>
  <c r="K1759" i="1"/>
  <c r="J1759" i="1"/>
  <c r="K1687" i="1"/>
  <c r="J1687" i="1"/>
  <c r="K1627" i="1"/>
  <c r="J1627" i="1"/>
  <c r="K1555" i="1"/>
  <c r="J1555" i="1"/>
  <c r="K1483" i="1"/>
  <c r="J1483" i="1"/>
  <c r="K1423" i="1"/>
  <c r="J1423" i="1"/>
  <c r="K1387" i="1"/>
  <c r="J1387" i="1"/>
  <c r="K1315" i="1"/>
  <c r="J1315" i="1"/>
  <c r="K1207" i="1"/>
  <c r="J1207" i="1"/>
  <c r="K2250" i="1"/>
  <c r="J2250" i="1"/>
  <c r="K2226" i="1"/>
  <c r="J2226" i="1"/>
  <c r="K2190" i="1"/>
  <c r="J2190" i="1"/>
  <c r="K2142" i="1"/>
  <c r="J2142" i="1"/>
  <c r="K1974" i="1"/>
  <c r="J1974" i="1"/>
  <c r="K1938" i="1"/>
  <c r="J1938" i="1"/>
  <c r="K1902" i="1"/>
  <c r="J1902" i="1"/>
  <c r="K1854" i="1"/>
  <c r="J1854" i="1"/>
  <c r="K1806" i="1"/>
  <c r="J1806" i="1"/>
  <c r="K1758" i="1"/>
  <c r="J1758" i="1"/>
  <c r="K1734" i="1"/>
  <c r="J1734" i="1"/>
  <c r="K1698" i="1"/>
  <c r="J1698" i="1"/>
  <c r="K1650" i="1"/>
  <c r="J1650" i="1"/>
  <c r="K1614" i="1"/>
  <c r="J1614" i="1"/>
  <c r="K1578" i="1"/>
  <c r="J1578" i="1"/>
  <c r="K1530" i="1"/>
  <c r="J1530" i="1"/>
  <c r="K1470" i="1"/>
  <c r="J1470" i="1"/>
  <c r="K1302" i="1"/>
  <c r="J1302" i="1"/>
  <c r="K1242" i="1"/>
  <c r="J1242" i="1"/>
  <c r="K1194" i="1"/>
  <c r="J1194" i="1"/>
  <c r="K1134" i="1"/>
  <c r="J1134" i="1"/>
  <c r="K1074" i="1"/>
  <c r="J1074" i="1"/>
  <c r="K906" i="1"/>
  <c r="J906" i="1"/>
  <c r="K870" i="1"/>
  <c r="J870" i="1"/>
  <c r="K810" i="1"/>
  <c r="J810" i="1"/>
  <c r="K774" i="1"/>
  <c r="J774" i="1"/>
  <c r="K738" i="1"/>
  <c r="J738" i="1"/>
  <c r="K714" i="1"/>
  <c r="J714" i="1"/>
  <c r="K666" i="1"/>
  <c r="J666" i="1"/>
  <c r="K618" i="1"/>
  <c r="J618" i="1"/>
  <c r="K570" i="1"/>
  <c r="J570" i="1"/>
  <c r="K534" i="1"/>
  <c r="J534" i="1"/>
  <c r="K510" i="1"/>
  <c r="J510" i="1"/>
  <c r="K462" i="1"/>
  <c r="J462" i="1"/>
  <c r="K426" i="1"/>
  <c r="J426" i="1"/>
  <c r="K390" i="1"/>
  <c r="J390" i="1"/>
  <c r="K354" i="1"/>
  <c r="J354" i="1"/>
  <c r="K318" i="1"/>
  <c r="J318" i="1"/>
  <c r="K294" i="1"/>
  <c r="J294" i="1"/>
  <c r="K258" i="1"/>
  <c r="J258" i="1"/>
  <c r="K234" i="1"/>
  <c r="J234" i="1"/>
  <c r="J2010" i="1"/>
  <c r="J1664" i="1"/>
  <c r="K417" i="1"/>
  <c r="J417" i="1"/>
  <c r="K393" i="1"/>
  <c r="J393" i="1"/>
  <c r="K369" i="1"/>
  <c r="J369" i="1"/>
  <c r="K333" i="1"/>
  <c r="J333" i="1"/>
  <c r="K309" i="1"/>
  <c r="J309" i="1"/>
  <c r="K249" i="1"/>
  <c r="J249" i="1"/>
  <c r="K237" i="1"/>
  <c r="J237" i="1"/>
  <c r="K225" i="1"/>
  <c r="J225" i="1"/>
  <c r="K201" i="1"/>
  <c r="J201" i="1"/>
  <c r="K13" i="1"/>
  <c r="J13" i="1"/>
  <c r="J213" i="1"/>
  <c r="K500" i="1"/>
  <c r="J500" i="1"/>
  <c r="K488" i="1"/>
  <c r="J488" i="1"/>
  <c r="K476" i="1"/>
  <c r="J476" i="1"/>
  <c r="K416" i="1"/>
  <c r="J416" i="1"/>
  <c r="K404" i="1"/>
  <c r="J404" i="1"/>
  <c r="K392" i="1"/>
  <c r="J392" i="1"/>
  <c r="K380" i="1"/>
  <c r="J380" i="1"/>
  <c r="K368" i="1"/>
  <c r="J368" i="1"/>
  <c r="K344" i="1"/>
  <c r="J344" i="1"/>
  <c r="K332" i="1"/>
  <c r="J332" i="1"/>
  <c r="K320" i="1"/>
  <c r="J320" i="1"/>
  <c r="K308" i="1"/>
  <c r="J308" i="1"/>
  <c r="K284" i="1"/>
  <c r="J284" i="1"/>
  <c r="K260" i="1"/>
  <c r="J260" i="1"/>
  <c r="K248" i="1"/>
  <c r="J248" i="1"/>
  <c r="K224" i="1"/>
  <c r="J224" i="1"/>
  <c r="K200" i="1"/>
  <c r="J200" i="1"/>
  <c r="K195" i="1"/>
  <c r="J195" i="1"/>
  <c r="K183" i="1"/>
  <c r="J183" i="1"/>
  <c r="K171" i="1"/>
  <c r="J171" i="1"/>
  <c r="K147" i="1"/>
  <c r="J147" i="1"/>
  <c r="K135" i="1"/>
  <c r="J135" i="1"/>
  <c r="K123" i="1"/>
  <c r="J123" i="1"/>
  <c r="K99" i="1"/>
  <c r="J99" i="1"/>
  <c r="K63" i="1"/>
  <c r="J63" i="1"/>
  <c r="K39" i="1"/>
  <c r="J39" i="1"/>
  <c r="K27" i="1"/>
  <c r="J27" i="1"/>
  <c r="H2" i="1"/>
  <c r="I9" i="1"/>
  <c r="K2357" i="1"/>
  <c r="J2357" i="1"/>
  <c r="K2345" i="1"/>
  <c r="J2345" i="1"/>
  <c r="K2249" i="1"/>
  <c r="J2249" i="1"/>
  <c r="K2177" i="1"/>
  <c r="J2177" i="1"/>
  <c r="K2105" i="1"/>
  <c r="J2105" i="1"/>
  <c r="K2033" i="1"/>
  <c r="J2033" i="1"/>
  <c r="K1961" i="1"/>
  <c r="J1961" i="1"/>
  <c r="K1889" i="1"/>
  <c r="J1889" i="1"/>
  <c r="K1817" i="1"/>
  <c r="J1817" i="1"/>
  <c r="K1745" i="1"/>
  <c r="J1745" i="1"/>
  <c r="K1673" i="1"/>
  <c r="J1673" i="1"/>
  <c r="K1613" i="1"/>
  <c r="J1613" i="1"/>
  <c r="K1601" i="1"/>
  <c r="J1601" i="1"/>
  <c r="K1553" i="1"/>
  <c r="J1553" i="1"/>
  <c r="K1529" i="1"/>
  <c r="J1529" i="1"/>
  <c r="K1505" i="1"/>
  <c r="J1505" i="1"/>
  <c r="K1457" i="1"/>
  <c r="J1457" i="1"/>
  <c r="K1409" i="1"/>
  <c r="J1409" i="1"/>
  <c r="K1385" i="1"/>
  <c r="J1385" i="1"/>
  <c r="K1349" i="1"/>
  <c r="J1349" i="1"/>
  <c r="K1313" i="1"/>
  <c r="J1313" i="1"/>
  <c r="K1301" i="1"/>
  <c r="J1301" i="1"/>
  <c r="K1253" i="1"/>
  <c r="J1253" i="1"/>
  <c r="K1229" i="1"/>
  <c r="J1229" i="1"/>
  <c r="K1217" i="1"/>
  <c r="J1217" i="1"/>
  <c r="K1133" i="1"/>
  <c r="J1133" i="1"/>
  <c r="K1109" i="1"/>
  <c r="J1109" i="1"/>
  <c r="K1097" i="1"/>
  <c r="J1097" i="1"/>
  <c r="K1073" i="1"/>
  <c r="J1073" i="1"/>
  <c r="K1037" i="1"/>
  <c r="J1037" i="1"/>
  <c r="K1025" i="1"/>
  <c r="J1025" i="1"/>
  <c r="K1001" i="1"/>
  <c r="J1001" i="1"/>
  <c r="K977" i="1"/>
  <c r="J977" i="1"/>
  <c r="K953" i="1"/>
  <c r="J953" i="1"/>
  <c r="K917" i="1"/>
  <c r="J917" i="1"/>
  <c r="K893" i="1"/>
  <c r="J893" i="1"/>
  <c r="K881" i="1"/>
  <c r="J881" i="1"/>
  <c r="K869" i="1"/>
  <c r="J869" i="1"/>
  <c r="K857" i="1"/>
  <c r="J857" i="1"/>
  <c r="K833" i="1"/>
  <c r="J833" i="1"/>
  <c r="K821" i="1"/>
  <c r="J821" i="1"/>
  <c r="K797" i="1"/>
  <c r="J797" i="1"/>
  <c r="K773" i="1"/>
  <c r="J773" i="1"/>
  <c r="K761" i="1"/>
  <c r="J761" i="1"/>
  <c r="K737" i="1"/>
  <c r="J737" i="1"/>
  <c r="K725" i="1"/>
  <c r="J725" i="1"/>
  <c r="K713" i="1"/>
  <c r="J713" i="1"/>
  <c r="K701" i="1"/>
  <c r="J701" i="1"/>
  <c r="K665" i="1"/>
  <c r="J665" i="1"/>
  <c r="K629" i="1"/>
  <c r="J629" i="1"/>
  <c r="K593" i="1"/>
  <c r="J593" i="1"/>
  <c r="K569" i="1"/>
  <c r="J569" i="1"/>
  <c r="K557" i="1"/>
  <c r="J557" i="1"/>
  <c r="K545" i="1"/>
  <c r="J545" i="1"/>
  <c r="K521" i="1"/>
  <c r="J521" i="1"/>
  <c r="K509" i="1"/>
  <c r="J509" i="1"/>
  <c r="K497" i="1"/>
  <c r="J497" i="1"/>
  <c r="K473" i="1"/>
  <c r="J473" i="1"/>
  <c r="K449" i="1"/>
  <c r="J449" i="1"/>
  <c r="K437" i="1"/>
  <c r="J437" i="1"/>
  <c r="K425" i="1"/>
  <c r="J425" i="1"/>
  <c r="K401" i="1"/>
  <c r="J401" i="1"/>
  <c r="K389" i="1"/>
  <c r="J389" i="1"/>
  <c r="K365" i="1"/>
  <c r="J365" i="1"/>
  <c r="K341" i="1"/>
  <c r="J341" i="1"/>
  <c r="K305" i="1"/>
  <c r="J305" i="1"/>
  <c r="K293" i="1"/>
  <c r="J293" i="1"/>
  <c r="K281" i="1"/>
  <c r="J281" i="1"/>
  <c r="K269" i="1"/>
  <c r="J269" i="1"/>
  <c r="K257" i="1"/>
  <c r="J257" i="1"/>
  <c r="K233" i="1"/>
  <c r="J233" i="1"/>
  <c r="K221" i="1"/>
  <c r="J221" i="1"/>
  <c r="K209" i="1"/>
  <c r="J209" i="1"/>
  <c r="K9" i="1"/>
  <c r="J9" i="1"/>
  <c r="I17" i="1"/>
  <c r="J2296" i="1"/>
  <c r="J2200" i="1"/>
  <c r="J2103" i="1"/>
  <c r="J2067" i="1"/>
  <c r="J2045" i="1"/>
  <c r="J2009" i="1"/>
  <c r="J1912" i="1"/>
  <c r="J1757" i="1"/>
  <c r="J1721" i="1"/>
  <c r="J1624" i="1"/>
  <c r="J1541" i="1"/>
  <c r="J1373" i="1"/>
  <c r="J1265" i="1"/>
  <c r="J892" i="1"/>
  <c r="J844" i="1"/>
  <c r="J809" i="1"/>
  <c r="J556" i="1"/>
  <c r="J356" i="1"/>
  <c r="J159" i="1"/>
  <c r="J75" i="1"/>
  <c r="K194" i="1"/>
  <c r="J194" i="1"/>
  <c r="K170" i="1"/>
  <c r="J170" i="1"/>
  <c r="K146" i="1"/>
  <c r="J146" i="1"/>
  <c r="K134" i="1"/>
  <c r="J134" i="1"/>
  <c r="K122" i="1"/>
  <c r="J122" i="1"/>
  <c r="K110" i="1"/>
  <c r="J110" i="1"/>
  <c r="K98" i="1"/>
  <c r="J98" i="1"/>
  <c r="K86" i="1"/>
  <c r="J86" i="1"/>
  <c r="K74" i="1"/>
  <c r="J74" i="1"/>
  <c r="K62" i="1"/>
  <c r="J62" i="1"/>
  <c r="K38" i="1"/>
  <c r="J38" i="1"/>
  <c r="K23" i="1"/>
  <c r="J23" i="1"/>
  <c r="K2356" i="1"/>
  <c r="J2356" i="1"/>
  <c r="K2344" i="1"/>
  <c r="J2344" i="1"/>
  <c r="K2332" i="1"/>
  <c r="J2332" i="1"/>
  <c r="K2248" i="1"/>
  <c r="J2248" i="1"/>
  <c r="K2236" i="1"/>
  <c r="J2236" i="1"/>
  <c r="K2176" i="1"/>
  <c r="J2176" i="1"/>
  <c r="K2164" i="1"/>
  <c r="J2164" i="1"/>
  <c r="K2104" i="1"/>
  <c r="J2104" i="1"/>
  <c r="K2092" i="1"/>
  <c r="J2092" i="1"/>
  <c r="K2032" i="1"/>
  <c r="J2032" i="1"/>
  <c r="K2020" i="1"/>
  <c r="J2020" i="1"/>
  <c r="K1960" i="1"/>
  <c r="J1960" i="1"/>
  <c r="K1948" i="1"/>
  <c r="J1948" i="1"/>
  <c r="K1888" i="1"/>
  <c r="J1888" i="1"/>
  <c r="K1876" i="1"/>
  <c r="J1876" i="1"/>
  <c r="K1816" i="1"/>
  <c r="J1816" i="1"/>
  <c r="K1804" i="1"/>
  <c r="J1804" i="1"/>
  <c r="K1744" i="1"/>
  <c r="J1744" i="1"/>
  <c r="K1732" i="1"/>
  <c r="J1732" i="1"/>
  <c r="K1672" i="1"/>
  <c r="J1672" i="1"/>
  <c r="K1660" i="1"/>
  <c r="J1660" i="1"/>
  <c r="K1600" i="1"/>
  <c r="J1600" i="1"/>
  <c r="K1552" i="1"/>
  <c r="J1552" i="1"/>
  <c r="K1504" i="1"/>
  <c r="J1504" i="1"/>
  <c r="K1456" i="1"/>
  <c r="J1456" i="1"/>
  <c r="K1444" i="1"/>
  <c r="J1444" i="1"/>
  <c r="K1396" i="1"/>
  <c r="J1396" i="1"/>
  <c r="K1348" i="1"/>
  <c r="J1348" i="1"/>
  <c r="K1300" i="1"/>
  <c r="J1300" i="1"/>
  <c r="K1252" i="1"/>
  <c r="J1252" i="1"/>
  <c r="K1216" i="1"/>
  <c r="J1216" i="1"/>
  <c r="K1204" i="1"/>
  <c r="J1204" i="1"/>
  <c r="K1192" i="1"/>
  <c r="J1192" i="1"/>
  <c r="K1168" i="1"/>
  <c r="J1168" i="1"/>
  <c r="K1144" i="1"/>
  <c r="J1144" i="1"/>
  <c r="K1132" i="1"/>
  <c r="J1132" i="1"/>
  <c r="K1120" i="1"/>
  <c r="J1120" i="1"/>
  <c r="K1108" i="1"/>
  <c r="J1108" i="1"/>
  <c r="K1096" i="1"/>
  <c r="J1096" i="1"/>
  <c r="K1084" i="1"/>
  <c r="J1084" i="1"/>
  <c r="K1072" i="1"/>
  <c r="J1072" i="1"/>
  <c r="K1060" i="1"/>
  <c r="J1060" i="1"/>
  <c r="K1048" i="1"/>
  <c r="J1048" i="1"/>
  <c r="K1036" i="1"/>
  <c r="J1036" i="1"/>
  <c r="K1024" i="1"/>
  <c r="J1024" i="1"/>
  <c r="K1012" i="1"/>
  <c r="J1012" i="1"/>
  <c r="K1000" i="1"/>
  <c r="J1000" i="1"/>
  <c r="K988" i="1"/>
  <c r="J988" i="1"/>
  <c r="K976" i="1"/>
  <c r="J976" i="1"/>
  <c r="K940" i="1"/>
  <c r="J940" i="1"/>
  <c r="K916" i="1"/>
  <c r="J916" i="1"/>
  <c r="K868" i="1"/>
  <c r="J868" i="1"/>
  <c r="K856" i="1"/>
  <c r="J856" i="1"/>
  <c r="K832" i="1"/>
  <c r="J832" i="1"/>
  <c r="K808" i="1"/>
  <c r="J808" i="1"/>
  <c r="K796" i="1"/>
  <c r="J796" i="1"/>
  <c r="K760" i="1"/>
  <c r="J760" i="1"/>
  <c r="K724" i="1"/>
  <c r="J724" i="1"/>
  <c r="K712" i="1"/>
  <c r="J712" i="1"/>
  <c r="K700" i="1"/>
  <c r="J700" i="1"/>
  <c r="K688" i="1"/>
  <c r="J688" i="1"/>
  <c r="K664" i="1"/>
  <c r="J664" i="1"/>
  <c r="K652" i="1"/>
  <c r="J652" i="1"/>
  <c r="K628" i="1"/>
  <c r="J628" i="1"/>
  <c r="K616" i="1"/>
  <c r="J616" i="1"/>
  <c r="K592" i="1"/>
  <c r="J592" i="1"/>
  <c r="K580" i="1"/>
  <c r="J580" i="1"/>
  <c r="K544" i="1"/>
  <c r="J544" i="1"/>
  <c r="K532" i="1"/>
  <c r="J532" i="1"/>
  <c r="K520" i="1"/>
  <c r="J520" i="1"/>
  <c r="K508" i="1"/>
  <c r="J508" i="1"/>
  <c r="K484" i="1"/>
  <c r="J484" i="1"/>
  <c r="K472" i="1"/>
  <c r="J472" i="1"/>
  <c r="K448" i="1"/>
  <c r="J448" i="1"/>
  <c r="K436" i="1"/>
  <c r="J436" i="1"/>
  <c r="K424" i="1"/>
  <c r="J424" i="1"/>
  <c r="K412" i="1"/>
  <c r="J412" i="1"/>
  <c r="K400" i="1"/>
  <c r="J400" i="1"/>
  <c r="K376" i="1"/>
  <c r="J376" i="1"/>
  <c r="K364" i="1"/>
  <c r="J364" i="1"/>
  <c r="K340" i="1"/>
  <c r="J340" i="1"/>
  <c r="K304" i="1"/>
  <c r="J304" i="1"/>
  <c r="K280" i="1"/>
  <c r="J280" i="1"/>
  <c r="K268" i="1"/>
  <c r="J268" i="1"/>
  <c r="K256" i="1"/>
  <c r="J256" i="1"/>
  <c r="K232" i="1"/>
  <c r="J232" i="1"/>
  <c r="H10" i="1"/>
  <c r="I16" i="1"/>
  <c r="J8" i="1"/>
  <c r="J2141" i="1"/>
  <c r="J2044" i="1"/>
  <c r="J2008" i="1"/>
  <c r="J1853" i="1"/>
  <c r="J1756" i="1"/>
  <c r="J1720" i="1"/>
  <c r="J1540" i="1"/>
  <c r="J1517" i="1"/>
  <c r="J1372" i="1"/>
  <c r="J1289" i="1"/>
  <c r="J1264" i="1"/>
  <c r="J440" i="1"/>
  <c r="J273" i="1"/>
  <c r="J158" i="1"/>
  <c r="J111" i="1"/>
  <c r="K193" i="1"/>
  <c r="J193" i="1"/>
  <c r="K181" i="1"/>
  <c r="J181" i="1"/>
  <c r="K169" i="1"/>
  <c r="J169" i="1"/>
  <c r="K157" i="1"/>
  <c r="J157" i="1"/>
  <c r="K145" i="1"/>
  <c r="J145" i="1"/>
  <c r="K133" i="1"/>
  <c r="J133" i="1"/>
  <c r="K121" i="1"/>
  <c r="J121" i="1"/>
  <c r="K109" i="1"/>
  <c r="J109" i="1"/>
  <c r="K97" i="1"/>
  <c r="J97" i="1"/>
  <c r="K85" i="1"/>
  <c r="J85" i="1"/>
  <c r="K73" i="1"/>
  <c r="J73" i="1"/>
  <c r="K61" i="1"/>
  <c r="J61" i="1"/>
  <c r="K49" i="1"/>
  <c r="J49" i="1"/>
  <c r="K37" i="1"/>
  <c r="J37" i="1"/>
  <c r="K25" i="1"/>
  <c r="J25" i="1"/>
  <c r="K22" i="1"/>
  <c r="J22" i="1"/>
  <c r="K2343" i="1"/>
  <c r="J2343" i="1"/>
  <c r="K2331" i="1"/>
  <c r="J2331" i="1"/>
  <c r="K2319" i="1"/>
  <c r="J2319" i="1"/>
  <c r="K2235" i="1"/>
  <c r="J2235" i="1"/>
  <c r="K2163" i="1"/>
  <c r="J2163" i="1"/>
  <c r="K2091" i="1"/>
  <c r="J2091" i="1"/>
  <c r="K2019" i="1"/>
  <c r="J2019" i="1"/>
  <c r="K1947" i="1"/>
  <c r="J1947" i="1"/>
  <c r="K1875" i="1"/>
  <c r="J1875" i="1"/>
  <c r="K1803" i="1"/>
  <c r="J1803" i="1"/>
  <c r="K1731" i="1"/>
  <c r="J1731" i="1"/>
  <c r="K1659" i="1"/>
  <c r="J1659" i="1"/>
  <c r="K1599" i="1"/>
  <c r="J1599" i="1"/>
  <c r="K1587" i="1"/>
  <c r="J1587" i="1"/>
  <c r="K1551" i="1"/>
  <c r="J1551" i="1"/>
  <c r="K1515" i="1"/>
  <c r="J1515" i="1"/>
  <c r="K1491" i="1"/>
  <c r="J1491" i="1"/>
  <c r="K1443" i="1"/>
  <c r="J1443" i="1"/>
  <c r="K1395" i="1"/>
  <c r="J1395" i="1"/>
  <c r="K1371" i="1"/>
  <c r="J1371" i="1"/>
  <c r="K1347" i="1"/>
  <c r="J1347" i="1"/>
  <c r="K1299" i="1"/>
  <c r="J1299" i="1"/>
  <c r="K1287" i="1"/>
  <c r="J1287" i="1"/>
  <c r="K1251" i="1"/>
  <c r="J1251" i="1"/>
  <c r="K1215" i="1"/>
  <c r="J1215" i="1"/>
  <c r="K1203" i="1"/>
  <c r="J1203" i="1"/>
  <c r="K1191" i="1"/>
  <c r="J1191" i="1"/>
  <c r="K1167" i="1"/>
  <c r="J1167" i="1"/>
  <c r="K1131" i="1"/>
  <c r="J1131" i="1"/>
  <c r="K1095" i="1"/>
  <c r="J1095" i="1"/>
  <c r="K1035" i="1"/>
  <c r="J1035" i="1"/>
  <c r="K1023" i="1"/>
  <c r="J1023" i="1"/>
  <c r="K999" i="1"/>
  <c r="J999" i="1"/>
  <c r="K963" i="1"/>
  <c r="J963" i="1"/>
  <c r="K951" i="1"/>
  <c r="J951" i="1"/>
  <c r="K939" i="1"/>
  <c r="J939" i="1"/>
  <c r="K915" i="1"/>
  <c r="J915" i="1"/>
  <c r="K867" i="1"/>
  <c r="J867" i="1"/>
  <c r="K855" i="1"/>
  <c r="J855" i="1"/>
  <c r="K807" i="1"/>
  <c r="J807" i="1"/>
  <c r="K759" i="1"/>
  <c r="J759" i="1"/>
  <c r="K747" i="1"/>
  <c r="J747" i="1"/>
  <c r="K711" i="1"/>
  <c r="J711" i="1"/>
  <c r="K699" i="1"/>
  <c r="J699" i="1"/>
  <c r="K675" i="1"/>
  <c r="J675" i="1"/>
  <c r="K663" i="1"/>
  <c r="J663" i="1"/>
  <c r="K651" i="1"/>
  <c r="J651" i="1"/>
  <c r="K627" i="1"/>
  <c r="J627" i="1"/>
  <c r="K567" i="1"/>
  <c r="J567" i="1"/>
  <c r="K543" i="1"/>
  <c r="J543" i="1"/>
  <c r="K531" i="1"/>
  <c r="J531" i="1"/>
  <c r="K507" i="1"/>
  <c r="J507" i="1"/>
  <c r="K471" i="1"/>
  <c r="J471" i="1"/>
  <c r="K459" i="1"/>
  <c r="J459" i="1"/>
  <c r="K447" i="1"/>
  <c r="J447" i="1"/>
  <c r="K435" i="1"/>
  <c r="J435" i="1"/>
  <c r="K423" i="1"/>
  <c r="J423" i="1"/>
  <c r="K399" i="1"/>
  <c r="J399" i="1"/>
  <c r="K387" i="1"/>
  <c r="J387" i="1"/>
  <c r="K363" i="1"/>
  <c r="J363" i="1"/>
  <c r="K351" i="1"/>
  <c r="J351" i="1"/>
  <c r="K339" i="1"/>
  <c r="J339" i="1"/>
  <c r="K327" i="1"/>
  <c r="J327" i="1"/>
  <c r="K315" i="1"/>
  <c r="J315" i="1"/>
  <c r="K303" i="1"/>
  <c r="J303" i="1"/>
  <c r="K291" i="1"/>
  <c r="J291" i="1"/>
  <c r="K279" i="1"/>
  <c r="J279" i="1"/>
  <c r="K267" i="1"/>
  <c r="J267" i="1"/>
  <c r="K255" i="1"/>
  <c r="J255" i="1"/>
  <c r="K231" i="1"/>
  <c r="J231" i="1"/>
  <c r="K207" i="1"/>
  <c r="J207" i="1"/>
  <c r="K7" i="1"/>
  <c r="J7" i="1"/>
  <c r="J2273" i="1"/>
  <c r="J2237" i="1"/>
  <c r="J2140" i="1"/>
  <c r="J2043" i="1"/>
  <c r="J2007" i="1"/>
  <c r="J1985" i="1"/>
  <c r="J1949" i="1"/>
  <c r="J1852" i="1"/>
  <c r="J1755" i="1"/>
  <c r="J1719" i="1"/>
  <c r="J1697" i="1"/>
  <c r="J1661" i="1"/>
  <c r="J1539" i="1"/>
  <c r="J1516" i="1"/>
  <c r="J1433" i="1"/>
  <c r="J1288" i="1"/>
  <c r="J1263" i="1"/>
  <c r="J1241" i="1"/>
  <c r="J1049" i="1"/>
  <c r="J748" i="1"/>
  <c r="J653" i="1"/>
  <c r="J615" i="1"/>
  <c r="J353" i="1"/>
  <c r="J316" i="1"/>
  <c r="J272" i="1"/>
  <c r="J236" i="1"/>
  <c r="K180" i="1"/>
  <c r="J180" i="1"/>
  <c r="K156" i="1"/>
  <c r="J156" i="1"/>
  <c r="K120" i="1"/>
  <c r="J120" i="1"/>
  <c r="K108" i="1"/>
  <c r="J108" i="1"/>
  <c r="K96" i="1"/>
  <c r="J96" i="1"/>
  <c r="K72" i="1"/>
  <c r="J72" i="1"/>
  <c r="K36" i="1"/>
  <c r="J36" i="1"/>
  <c r="K192" i="1"/>
  <c r="J192" i="1"/>
  <c r="K168" i="1"/>
  <c r="J168" i="1"/>
  <c r="K144" i="1"/>
  <c r="J144" i="1"/>
  <c r="K132" i="1"/>
  <c r="J132" i="1"/>
  <c r="K84" i="1"/>
  <c r="J84" i="1"/>
  <c r="K60" i="1"/>
  <c r="J60" i="1"/>
  <c r="K48" i="1"/>
  <c r="J48" i="1"/>
  <c r="K24" i="1"/>
  <c r="J24" i="1"/>
  <c r="K6" i="1"/>
  <c r="J6" i="1"/>
  <c r="K191" i="1"/>
  <c r="J191" i="1"/>
  <c r="K155" i="1"/>
  <c r="J155" i="1"/>
  <c r="K143" i="1"/>
  <c r="J143" i="1"/>
  <c r="K119" i="1"/>
  <c r="J119" i="1"/>
  <c r="K95" i="1"/>
  <c r="J95" i="1"/>
  <c r="K59" i="1"/>
  <c r="J59" i="1"/>
  <c r="K47" i="1"/>
  <c r="J47" i="1"/>
  <c r="K35" i="1"/>
  <c r="J35" i="1"/>
  <c r="K21" i="1"/>
  <c r="J21" i="1"/>
  <c r="K381" i="1"/>
  <c r="K2317" i="1"/>
  <c r="J2317" i="1"/>
  <c r="K2305" i="1"/>
  <c r="J2305" i="1"/>
  <c r="K2293" i="1"/>
  <c r="J2293" i="1"/>
  <c r="K2221" i="1"/>
  <c r="J2221" i="1"/>
  <c r="K2149" i="1"/>
  <c r="J2149" i="1"/>
  <c r="K2077" i="1"/>
  <c r="J2077" i="1"/>
  <c r="K2005" i="1"/>
  <c r="J2005" i="1"/>
  <c r="K1933" i="1"/>
  <c r="J1933" i="1"/>
  <c r="K1861" i="1"/>
  <c r="J1861" i="1"/>
  <c r="K1789" i="1"/>
  <c r="J1789" i="1"/>
  <c r="K1717" i="1"/>
  <c r="J1717" i="1"/>
  <c r="H7" i="1"/>
  <c r="J5" i="1"/>
  <c r="J2341" i="1"/>
  <c r="J2308" i="1"/>
  <c r="J2271" i="1"/>
  <c r="J2213" i="1"/>
  <c r="J2116" i="1"/>
  <c r="J2080" i="1"/>
  <c r="J2041" i="1"/>
  <c r="J1983" i="1"/>
  <c r="J1925" i="1"/>
  <c r="J1828" i="1"/>
  <c r="J1792" i="1"/>
  <c r="J1753" i="1"/>
  <c r="J1695" i="1"/>
  <c r="J1637" i="1"/>
  <c r="J1576" i="1"/>
  <c r="J1493" i="1"/>
  <c r="J1469" i="1"/>
  <c r="J1431" i="1"/>
  <c r="J1407" i="1"/>
  <c r="J1324" i="1"/>
  <c r="J1239" i="1"/>
  <c r="J1193" i="1"/>
  <c r="J1145" i="1"/>
  <c r="J1121" i="1"/>
  <c r="J677" i="1"/>
  <c r="J640" i="1"/>
  <c r="J581" i="1"/>
  <c r="J429" i="1"/>
  <c r="J2340" i="1"/>
  <c r="J2307" i="1"/>
  <c r="J2212" i="1"/>
  <c r="J2173" i="1"/>
  <c r="J2137" i="1"/>
  <c r="J2115" i="1"/>
  <c r="J2079" i="1"/>
  <c r="J2057" i="1"/>
  <c r="J2021" i="1"/>
  <c r="J1924" i="1"/>
  <c r="J1885" i="1"/>
  <c r="J1849" i="1"/>
  <c r="J1827" i="1"/>
  <c r="J1791" i="1"/>
  <c r="J1769" i="1"/>
  <c r="J1733" i="1"/>
  <c r="J1636" i="1"/>
  <c r="J1575" i="1"/>
  <c r="J1492" i="1"/>
  <c r="J1468" i="1"/>
  <c r="J1323" i="1"/>
  <c r="J1169" i="1"/>
  <c r="J1143" i="1"/>
  <c r="J1119" i="1"/>
  <c r="J941" i="1"/>
  <c r="J736" i="1"/>
  <c r="J676" i="1"/>
  <c r="J639" i="1"/>
  <c r="J579" i="1"/>
  <c r="J428" i="1"/>
  <c r="J220" i="1"/>
  <c r="J182" i="1"/>
  <c r="K177" i="1"/>
  <c r="J177" i="1"/>
  <c r="K165" i="1"/>
  <c r="J165" i="1"/>
  <c r="K153" i="1"/>
  <c r="J153" i="1"/>
  <c r="K129" i="1"/>
  <c r="J129" i="1"/>
  <c r="K117" i="1"/>
  <c r="J117" i="1"/>
  <c r="K105" i="1"/>
  <c r="J105" i="1"/>
  <c r="K93" i="1"/>
  <c r="J93" i="1"/>
  <c r="K81" i="1"/>
  <c r="J81" i="1"/>
  <c r="K57" i="1"/>
  <c r="J57" i="1"/>
  <c r="K33" i="1"/>
  <c r="J33" i="1"/>
  <c r="K19" i="1"/>
  <c r="J19" i="1"/>
  <c r="K2279" i="1"/>
  <c r="J2279" i="1"/>
  <c r="K2207" i="1"/>
  <c r="J2207" i="1"/>
  <c r="K2135" i="1"/>
  <c r="J2135" i="1"/>
  <c r="K2063" i="1"/>
  <c r="J2063" i="1"/>
  <c r="K1991" i="1"/>
  <c r="J1991" i="1"/>
  <c r="K1919" i="1"/>
  <c r="J1919" i="1"/>
  <c r="K1703" i="1"/>
  <c r="J1703" i="1"/>
  <c r="K1631" i="1"/>
  <c r="J1631" i="1"/>
  <c r="K1583" i="1"/>
  <c r="J1583" i="1"/>
  <c r="K1523" i="1"/>
  <c r="J1523" i="1"/>
  <c r="K1487" i="1"/>
  <c r="J1487" i="1"/>
  <c r="K1475" i="1"/>
  <c r="J1475" i="1"/>
  <c r="K1427" i="1"/>
  <c r="J1427" i="1"/>
  <c r="K1415" i="1"/>
  <c r="J1415" i="1"/>
  <c r="K1379" i="1"/>
  <c r="J1379" i="1"/>
  <c r="K1319" i="1"/>
  <c r="J1319" i="1"/>
  <c r="K1271" i="1"/>
  <c r="J1271" i="1"/>
  <c r="K1235" i="1"/>
  <c r="J1235" i="1"/>
  <c r="K1199" i="1"/>
  <c r="J1199" i="1"/>
  <c r="K1163" i="1"/>
  <c r="J1163" i="1"/>
  <c r="K1151" i="1"/>
  <c r="J1151" i="1"/>
  <c r="K1127" i="1"/>
  <c r="J1127" i="1"/>
  <c r="K1115" i="1"/>
  <c r="J1115" i="1"/>
  <c r="K1091" i="1"/>
  <c r="J1091" i="1"/>
  <c r="K1067" i="1"/>
  <c r="J1067" i="1"/>
  <c r="K1055" i="1"/>
  <c r="J1055" i="1"/>
  <c r="K1019" i="1"/>
  <c r="J1019" i="1"/>
  <c r="K1007" i="1"/>
  <c r="J1007" i="1"/>
  <c r="K959" i="1"/>
  <c r="J959" i="1"/>
  <c r="K947" i="1"/>
  <c r="J947" i="1"/>
  <c r="K899" i="1"/>
  <c r="J899" i="1"/>
  <c r="K875" i="1"/>
  <c r="J875" i="1"/>
  <c r="K851" i="1"/>
  <c r="J851" i="1"/>
  <c r="K839" i="1"/>
  <c r="J839" i="1"/>
  <c r="K815" i="1"/>
  <c r="J815" i="1"/>
  <c r="K791" i="1"/>
  <c r="J791" i="1"/>
  <c r="K767" i="1"/>
  <c r="J767" i="1"/>
  <c r="K743" i="1"/>
  <c r="J743" i="1"/>
  <c r="K719" i="1"/>
  <c r="J719" i="1"/>
  <c r="K695" i="1"/>
  <c r="J695" i="1"/>
  <c r="K671" i="1"/>
  <c r="J671" i="1"/>
  <c r="K647" i="1"/>
  <c r="J647" i="1"/>
  <c r="K635" i="1"/>
  <c r="J635" i="1"/>
  <c r="K623" i="1"/>
  <c r="J623" i="1"/>
  <c r="K611" i="1"/>
  <c r="J611" i="1"/>
  <c r="K599" i="1"/>
  <c r="J599" i="1"/>
  <c r="K575" i="1"/>
  <c r="J575" i="1"/>
  <c r="K551" i="1"/>
  <c r="J551" i="1"/>
  <c r="K527" i="1"/>
  <c r="J527" i="1"/>
  <c r="K479" i="1"/>
  <c r="J479" i="1"/>
  <c r="K455" i="1"/>
  <c r="J455" i="1"/>
  <c r="K419" i="1"/>
  <c r="J419" i="1"/>
  <c r="K407" i="1"/>
  <c r="J407" i="1"/>
  <c r="K395" i="1"/>
  <c r="J395" i="1"/>
  <c r="K371" i="1"/>
  <c r="J371" i="1"/>
  <c r="K359" i="1"/>
  <c r="J359" i="1"/>
  <c r="K335" i="1"/>
  <c r="J335" i="1"/>
  <c r="K323" i="1"/>
  <c r="J323" i="1"/>
  <c r="K311" i="1"/>
  <c r="J311" i="1"/>
  <c r="K287" i="1"/>
  <c r="J287" i="1"/>
  <c r="K263" i="1"/>
  <c r="J263" i="1"/>
  <c r="K251" i="1"/>
  <c r="J251" i="1"/>
  <c r="K227" i="1"/>
  <c r="J227" i="1"/>
  <c r="K215" i="1"/>
  <c r="J215" i="1"/>
  <c r="K203" i="1"/>
  <c r="J203" i="1"/>
  <c r="K1870" i="1"/>
  <c r="K995" i="1"/>
  <c r="H5" i="1"/>
  <c r="J3" i="1"/>
  <c r="B2374" i="1" s="1"/>
  <c r="J2355" i="1"/>
  <c r="J2269" i="1"/>
  <c r="J2247" i="1"/>
  <c r="J2211" i="1"/>
  <c r="J2189" i="1"/>
  <c r="J2153" i="1"/>
  <c r="J2075" i="1"/>
  <c r="J2056" i="1"/>
  <c r="J2017" i="1"/>
  <c r="J1981" i="1"/>
  <c r="J1959" i="1"/>
  <c r="J1923" i="1"/>
  <c r="J1901" i="1"/>
  <c r="J1865" i="1"/>
  <c r="J1787" i="1"/>
  <c r="J1768" i="1"/>
  <c r="J1729" i="1"/>
  <c r="J1693" i="1"/>
  <c r="J1671" i="1"/>
  <c r="J1635" i="1"/>
  <c r="J1612" i="1"/>
  <c r="J1511" i="1"/>
  <c r="J1467" i="1"/>
  <c r="J1384" i="1"/>
  <c r="J1361" i="1"/>
  <c r="J1258" i="1"/>
  <c r="J1210" i="1"/>
  <c r="J1187" i="1"/>
  <c r="J1162" i="1"/>
  <c r="J1090" i="1"/>
  <c r="J965" i="1"/>
  <c r="J935" i="1"/>
  <c r="J850" i="1"/>
  <c r="J826" i="1"/>
  <c r="J735" i="1"/>
  <c r="J605" i="1"/>
  <c r="J568" i="1"/>
  <c r="J502" i="1"/>
  <c r="J464" i="1"/>
  <c r="J345" i="1"/>
  <c r="J297" i="1"/>
  <c r="J261" i="1"/>
  <c r="J219" i="1"/>
  <c r="J179" i="1"/>
  <c r="K188" i="1"/>
  <c r="J188" i="1"/>
  <c r="K176" i="1"/>
  <c r="J176" i="1"/>
  <c r="K116" i="1"/>
  <c r="J116" i="1"/>
  <c r="K92" i="1"/>
  <c r="J92" i="1"/>
  <c r="K80" i="1"/>
  <c r="J80" i="1"/>
  <c r="K68" i="1"/>
  <c r="J68" i="1"/>
  <c r="K56" i="1"/>
  <c r="J56" i="1"/>
  <c r="K44" i="1"/>
  <c r="J44" i="1"/>
  <c r="K32" i="1"/>
  <c r="J32" i="1"/>
  <c r="K2350" i="1"/>
  <c r="J2350" i="1"/>
  <c r="K2338" i="1"/>
  <c r="J2338" i="1"/>
  <c r="K2326" i="1"/>
  <c r="J2326" i="1"/>
  <c r="K2314" i="1"/>
  <c r="J2314" i="1"/>
  <c r="K2302" i="1"/>
  <c r="J2302" i="1"/>
  <c r="K2290" i="1"/>
  <c r="J2290" i="1"/>
  <c r="K2278" i="1"/>
  <c r="J2278" i="1"/>
  <c r="K2266" i="1"/>
  <c r="J2266" i="1"/>
  <c r="K2254" i="1"/>
  <c r="J2254" i="1"/>
  <c r="J2242" i="1"/>
  <c r="K2242" i="1"/>
  <c r="K2230" i="1"/>
  <c r="J2230" i="1"/>
  <c r="K2218" i="1"/>
  <c r="J2218" i="1"/>
  <c r="K2206" i="1"/>
  <c r="J2206" i="1"/>
  <c r="K2194" i="1"/>
  <c r="J2194" i="1"/>
  <c r="K2182" i="1"/>
  <c r="J2182" i="1"/>
  <c r="K2158" i="1"/>
  <c r="J2158" i="1"/>
  <c r="K2146" i="1"/>
  <c r="J2146" i="1"/>
  <c r="K2134" i="1"/>
  <c r="J2134" i="1"/>
  <c r="K2122" i="1"/>
  <c r="J2122" i="1"/>
  <c r="K2110" i="1"/>
  <c r="J2110" i="1"/>
  <c r="K2086" i="1"/>
  <c r="J2086" i="1"/>
  <c r="K2074" i="1"/>
  <c r="J2074" i="1"/>
  <c r="K2062" i="1"/>
  <c r="J2062" i="1"/>
  <c r="K2050" i="1"/>
  <c r="J2050" i="1"/>
  <c r="K2038" i="1"/>
  <c r="J2038" i="1"/>
  <c r="K2026" i="1"/>
  <c r="J2026" i="1"/>
  <c r="J2014" i="1"/>
  <c r="K2014" i="1"/>
  <c r="K1990" i="1"/>
  <c r="J1990" i="1"/>
  <c r="K1978" i="1"/>
  <c r="J1978" i="1"/>
  <c r="K1966" i="1"/>
  <c r="J1966" i="1"/>
  <c r="K1930" i="1"/>
  <c r="J1930" i="1"/>
  <c r="K1918" i="1"/>
  <c r="J1918" i="1"/>
  <c r="K1906" i="1"/>
  <c r="J1906" i="1"/>
  <c r="K1894" i="1"/>
  <c r="J1894" i="1"/>
  <c r="K1882" i="1"/>
  <c r="J1882" i="1"/>
  <c r="K1858" i="1"/>
  <c r="J1858" i="1"/>
  <c r="K1846" i="1"/>
  <c r="J1846" i="1"/>
  <c r="K1834" i="1"/>
  <c r="J1834" i="1"/>
  <c r="K1822" i="1"/>
  <c r="J1822" i="1"/>
  <c r="K1810" i="1"/>
  <c r="J1810" i="1"/>
  <c r="J1798" i="1"/>
  <c r="K1798" i="1"/>
  <c r="K1786" i="1"/>
  <c r="J1786" i="1"/>
  <c r="K1774" i="1"/>
  <c r="J1774" i="1"/>
  <c r="K1762" i="1"/>
  <c r="J1762" i="1"/>
  <c r="K1738" i="1"/>
  <c r="J1738" i="1"/>
  <c r="K1726" i="1"/>
  <c r="J1726" i="1"/>
  <c r="K1714" i="1"/>
  <c r="J1714" i="1"/>
  <c r="K1702" i="1"/>
  <c r="J1702" i="1"/>
  <c r="K1690" i="1"/>
  <c r="J1690" i="1"/>
  <c r="K1678" i="1"/>
  <c r="J1678" i="1"/>
  <c r="K1666" i="1"/>
  <c r="J1666" i="1"/>
  <c r="K1654" i="1"/>
  <c r="J1654" i="1"/>
  <c r="K1630" i="1"/>
  <c r="J1630" i="1"/>
  <c r="K1618" i="1"/>
  <c r="J1618" i="1"/>
  <c r="K1606" i="1"/>
  <c r="J1606" i="1"/>
  <c r="K1594" i="1"/>
  <c r="J1594" i="1"/>
  <c r="K1582" i="1"/>
  <c r="J1582" i="1"/>
  <c r="K1570" i="1"/>
  <c r="J1570" i="1"/>
  <c r="J1558" i="1"/>
  <c r="K1558" i="1"/>
  <c r="K1546" i="1"/>
  <c r="J1546" i="1"/>
  <c r="K1534" i="1"/>
  <c r="J1534" i="1"/>
  <c r="K1522" i="1"/>
  <c r="J1522" i="1"/>
  <c r="K1510" i="1"/>
  <c r="J1510" i="1"/>
  <c r="J1498" i="1"/>
  <c r="K1498" i="1"/>
  <c r="K1486" i="1"/>
  <c r="J1486" i="1"/>
  <c r="K1474" i="1"/>
  <c r="J1474" i="1"/>
  <c r="K1462" i="1"/>
  <c r="J1462" i="1"/>
  <c r="K1450" i="1"/>
  <c r="J1450" i="1"/>
  <c r="K1438" i="1"/>
  <c r="J1438" i="1"/>
  <c r="K1426" i="1"/>
  <c r="J1426" i="1"/>
  <c r="K1414" i="1"/>
  <c r="J1414" i="1"/>
  <c r="J1402" i="1"/>
  <c r="K1402" i="1"/>
  <c r="K1390" i="1"/>
  <c r="J1390" i="1"/>
  <c r="K1378" i="1"/>
  <c r="J1378" i="1"/>
  <c r="K1366" i="1"/>
  <c r="J1366" i="1"/>
  <c r="K1354" i="1"/>
  <c r="J1354" i="1"/>
  <c r="K1342" i="1"/>
  <c r="J1342" i="1"/>
  <c r="K1318" i="1"/>
  <c r="J1318" i="1"/>
  <c r="K1306" i="1"/>
  <c r="J1306" i="1"/>
  <c r="K1294" i="1"/>
  <c r="J1294" i="1"/>
  <c r="K1282" i="1"/>
  <c r="J1282" i="1"/>
  <c r="K1270" i="1"/>
  <c r="J1270" i="1"/>
  <c r="K1234" i="1"/>
  <c r="J1234" i="1"/>
  <c r="K1222" i="1"/>
  <c r="J1222" i="1"/>
  <c r="K1198" i="1"/>
  <c r="J1198" i="1"/>
  <c r="K1174" i="1"/>
  <c r="J1174" i="1"/>
  <c r="K1150" i="1"/>
  <c r="J1150" i="1"/>
  <c r="J1138" i="1"/>
  <c r="K1138" i="1"/>
  <c r="K1114" i="1"/>
  <c r="J1114" i="1"/>
  <c r="K1102" i="1"/>
  <c r="J1102" i="1"/>
  <c r="K1066" i="1"/>
  <c r="J1066" i="1"/>
  <c r="K1042" i="1"/>
  <c r="J1042" i="1"/>
  <c r="K1018" i="1"/>
  <c r="J1018" i="1"/>
  <c r="K958" i="1"/>
  <c r="J958" i="1"/>
  <c r="K946" i="1"/>
  <c r="J946" i="1"/>
  <c r="K910" i="1"/>
  <c r="J910" i="1"/>
  <c r="K898" i="1"/>
  <c r="J898" i="1"/>
  <c r="K874" i="1"/>
  <c r="J874" i="1"/>
  <c r="K838" i="1"/>
  <c r="J838" i="1"/>
  <c r="K802" i="1"/>
  <c r="J802" i="1"/>
  <c r="K790" i="1"/>
  <c r="J790" i="1"/>
  <c r="K766" i="1"/>
  <c r="J766" i="1"/>
  <c r="K754" i="1"/>
  <c r="J754" i="1"/>
  <c r="K742" i="1"/>
  <c r="J742" i="1"/>
  <c r="K694" i="1"/>
  <c r="J694" i="1"/>
  <c r="K670" i="1"/>
  <c r="J670" i="1"/>
  <c r="K658" i="1"/>
  <c r="J658" i="1"/>
  <c r="K646" i="1"/>
  <c r="J646" i="1"/>
  <c r="K622" i="1"/>
  <c r="J622" i="1"/>
  <c r="K610" i="1"/>
  <c r="J610" i="1"/>
  <c r="K598" i="1"/>
  <c r="J598" i="1"/>
  <c r="K574" i="1"/>
  <c r="J574" i="1"/>
  <c r="K550" i="1"/>
  <c r="J550" i="1"/>
  <c r="K526" i="1"/>
  <c r="J526" i="1"/>
  <c r="K514" i="1"/>
  <c r="J514" i="1"/>
  <c r="K478" i="1"/>
  <c r="J478" i="1"/>
  <c r="K454" i="1"/>
  <c r="J454" i="1"/>
  <c r="K418" i="1"/>
  <c r="J418" i="1"/>
  <c r="K406" i="1"/>
  <c r="J406" i="1"/>
  <c r="K382" i="1"/>
  <c r="J382" i="1"/>
  <c r="K346" i="1"/>
  <c r="J346" i="1"/>
  <c r="K334" i="1"/>
  <c r="J334" i="1"/>
  <c r="K310" i="1"/>
  <c r="J310" i="1"/>
  <c r="K226" i="1"/>
  <c r="J226" i="1"/>
  <c r="J202" i="1"/>
  <c r="K202" i="1"/>
  <c r="H16" i="1"/>
  <c r="J14" i="1"/>
  <c r="J2321" i="1"/>
  <c r="J2285" i="1"/>
  <c r="J2188" i="1"/>
  <c r="J2171" i="1"/>
  <c r="J2152" i="1"/>
  <c r="J2113" i="1"/>
  <c r="J2055" i="1"/>
  <c r="J1997" i="1"/>
  <c r="J1900" i="1"/>
  <c r="J1883" i="1"/>
  <c r="J1864" i="1"/>
  <c r="J1825" i="1"/>
  <c r="J1767" i="1"/>
  <c r="J1709" i="1"/>
  <c r="J1611" i="1"/>
  <c r="J1528" i="1"/>
  <c r="J1383" i="1"/>
  <c r="J1360" i="1"/>
  <c r="J1277" i="1"/>
  <c r="J1186" i="1"/>
  <c r="J1043" i="1"/>
  <c r="J989" i="1"/>
  <c r="J964" i="1"/>
  <c r="J880" i="1"/>
  <c r="J795" i="1"/>
  <c r="J604" i="1"/>
  <c r="J496" i="1"/>
  <c r="J461" i="1"/>
  <c r="J377" i="1"/>
  <c r="J214" i="1"/>
  <c r="J131" i="1"/>
  <c r="J15" i="1"/>
  <c r="K190" i="1"/>
  <c r="J190" i="1"/>
  <c r="K154" i="1"/>
  <c r="J154" i="1"/>
  <c r="K130" i="1"/>
  <c r="J130" i="1"/>
  <c r="K118" i="1"/>
  <c r="J118" i="1"/>
  <c r="K58" i="1"/>
  <c r="J58" i="1"/>
  <c r="K34" i="1"/>
  <c r="J34" i="1"/>
  <c r="K1238" i="1"/>
  <c r="J1238" i="1"/>
  <c r="K1190" i="1"/>
  <c r="J1190" i="1"/>
  <c r="K1178" i="1"/>
  <c r="J1178" i="1"/>
  <c r="K1094" i="1"/>
  <c r="J1094" i="1"/>
  <c r="K1058" i="1"/>
  <c r="J1058" i="1"/>
  <c r="K1022" i="1"/>
  <c r="J1022" i="1"/>
  <c r="K1010" i="1"/>
  <c r="J1010" i="1"/>
  <c r="K986" i="1"/>
  <c r="J986" i="1"/>
  <c r="K962" i="1"/>
  <c r="J962" i="1"/>
  <c r="K854" i="1"/>
  <c r="J854" i="1"/>
  <c r="K842" i="1"/>
  <c r="J842" i="1"/>
  <c r="K806" i="1"/>
  <c r="J806" i="1"/>
  <c r="K782" i="1"/>
  <c r="J782" i="1"/>
  <c r="K746" i="1"/>
  <c r="J746" i="1"/>
  <c r="K734" i="1"/>
  <c r="J734" i="1"/>
  <c r="K710" i="1"/>
  <c r="J710" i="1"/>
  <c r="K698" i="1"/>
  <c r="J698" i="1"/>
  <c r="K662" i="1"/>
  <c r="J662" i="1"/>
  <c r="K578" i="1"/>
  <c r="J578" i="1"/>
  <c r="K554" i="1"/>
  <c r="J554" i="1"/>
  <c r="K542" i="1"/>
  <c r="J542" i="1"/>
  <c r="K518" i="1"/>
  <c r="J518" i="1"/>
  <c r="K506" i="1"/>
  <c r="J506" i="1"/>
  <c r="K494" i="1"/>
  <c r="J494" i="1"/>
  <c r="K458" i="1"/>
  <c r="J458" i="1"/>
  <c r="K434" i="1"/>
  <c r="J434" i="1"/>
  <c r="K362" i="1"/>
  <c r="J362" i="1"/>
  <c r="K326" i="1"/>
  <c r="J326" i="1"/>
  <c r="K290" i="1"/>
  <c r="J290" i="1"/>
  <c r="K230" i="1"/>
  <c r="J230" i="1"/>
  <c r="K218" i="1"/>
  <c r="J218" i="1"/>
  <c r="K12" i="1"/>
  <c r="J12" i="1"/>
  <c r="J2306" i="1"/>
  <c r="J2280" i="1"/>
  <c r="J2222" i="1"/>
  <c r="J2208" i="1"/>
  <c r="J2150" i="1"/>
  <c r="J2136" i="1"/>
  <c r="J2078" i="1"/>
  <c r="J2064" i="1"/>
  <c r="J2006" i="1"/>
  <c r="J1992" i="1"/>
  <c r="J1934" i="1"/>
  <c r="J1920" i="1"/>
  <c r="J1862" i="1"/>
  <c r="J1848" i="1"/>
  <c r="J1790" i="1"/>
  <c r="J1776" i="1"/>
  <c r="J1718" i="1"/>
  <c r="J1704" i="1"/>
  <c r="J1646" i="1"/>
  <c r="J1632" i="1"/>
  <c r="J1585" i="1"/>
  <c r="J1538" i="1"/>
  <c r="J1476" i="1"/>
  <c r="J1428" i="1"/>
  <c r="J1381" i="1"/>
  <c r="J1334" i="1"/>
  <c r="J1200" i="1"/>
  <c r="J1057" i="1"/>
  <c r="J878" i="1"/>
  <c r="J768" i="1"/>
  <c r="J722" i="1"/>
  <c r="J674" i="1"/>
  <c r="J624" i="1"/>
  <c r="J602" i="1"/>
  <c r="J314" i="1"/>
  <c r="J11" i="1"/>
  <c r="K1573" i="1"/>
  <c r="J1573" i="1"/>
  <c r="K1501" i="1"/>
  <c r="J1501" i="1"/>
  <c r="K1429" i="1"/>
  <c r="J1429" i="1"/>
  <c r="K1357" i="1"/>
  <c r="J1357" i="1"/>
  <c r="K1285" i="1"/>
  <c r="J1285" i="1"/>
  <c r="K1273" i="1"/>
  <c r="J1273" i="1"/>
  <c r="K1261" i="1"/>
  <c r="J1261" i="1"/>
  <c r="K1249" i="1"/>
  <c r="J1249" i="1"/>
  <c r="K1237" i="1"/>
  <c r="J1237" i="1"/>
  <c r="K1225" i="1"/>
  <c r="J1225" i="1"/>
  <c r="K1213" i="1"/>
  <c r="J1213" i="1"/>
  <c r="K1201" i="1"/>
  <c r="J1201" i="1"/>
  <c r="K1189" i="1"/>
  <c r="J1189" i="1"/>
  <c r="K1177" i="1"/>
  <c r="J1177" i="1"/>
  <c r="K1165" i="1"/>
  <c r="J1165" i="1"/>
  <c r="K1153" i="1"/>
  <c r="J1153" i="1"/>
  <c r="K1141" i="1"/>
  <c r="J1141" i="1"/>
  <c r="K1081" i="1"/>
  <c r="J1081" i="1"/>
  <c r="K1009" i="1"/>
  <c r="J1009" i="1"/>
  <c r="K997" i="1"/>
  <c r="J997" i="1"/>
  <c r="K985" i="1"/>
  <c r="J985" i="1"/>
  <c r="K973" i="1"/>
  <c r="J973" i="1"/>
  <c r="K961" i="1"/>
  <c r="J961" i="1"/>
  <c r="K949" i="1"/>
  <c r="J949" i="1"/>
  <c r="K937" i="1"/>
  <c r="J937" i="1"/>
  <c r="K925" i="1"/>
  <c r="J925" i="1"/>
  <c r="K913" i="1"/>
  <c r="J913" i="1"/>
  <c r="K901" i="1"/>
  <c r="J901" i="1"/>
  <c r="K889" i="1"/>
  <c r="J889" i="1"/>
  <c r="K877" i="1"/>
  <c r="J877" i="1"/>
  <c r="K865" i="1"/>
  <c r="J865" i="1"/>
  <c r="K853" i="1"/>
  <c r="J853" i="1"/>
  <c r="K841" i="1"/>
  <c r="J841" i="1"/>
  <c r="K829" i="1"/>
  <c r="J829" i="1"/>
  <c r="K817" i="1"/>
  <c r="J817" i="1"/>
  <c r="K805" i="1"/>
  <c r="J805" i="1"/>
  <c r="K793" i="1"/>
  <c r="J793" i="1"/>
  <c r="K781" i="1"/>
  <c r="J781" i="1"/>
  <c r="K769" i="1"/>
  <c r="J769" i="1"/>
  <c r="K757" i="1"/>
  <c r="J757" i="1"/>
  <c r="K745" i="1"/>
  <c r="J745" i="1"/>
  <c r="K733" i="1"/>
  <c r="J733" i="1"/>
  <c r="K721" i="1"/>
  <c r="J721" i="1"/>
  <c r="K709" i="1"/>
  <c r="J709" i="1"/>
  <c r="K697" i="1"/>
  <c r="J697" i="1"/>
  <c r="K685" i="1"/>
  <c r="J685" i="1"/>
  <c r="K673" i="1"/>
  <c r="J673" i="1"/>
  <c r="K661" i="1"/>
  <c r="J661" i="1"/>
  <c r="K649" i="1"/>
  <c r="J649" i="1"/>
  <c r="K637" i="1"/>
  <c r="J637" i="1"/>
  <c r="K625" i="1"/>
  <c r="J625" i="1"/>
  <c r="K613" i="1"/>
  <c r="J613" i="1"/>
  <c r="K601" i="1"/>
  <c r="J601" i="1"/>
  <c r="K589" i="1"/>
  <c r="J589" i="1"/>
  <c r="K577" i="1"/>
  <c r="J577" i="1"/>
  <c r="K565" i="1"/>
  <c r="J565" i="1"/>
  <c r="K553" i="1"/>
  <c r="J553" i="1"/>
  <c r="K541" i="1"/>
  <c r="J541" i="1"/>
  <c r="K529" i="1"/>
  <c r="J529" i="1"/>
  <c r="K517" i="1"/>
  <c r="J517" i="1"/>
  <c r="K505" i="1"/>
  <c r="J505" i="1"/>
  <c r="K493" i="1"/>
  <c r="J493" i="1"/>
  <c r="K481" i="1"/>
  <c r="J481" i="1"/>
  <c r="K469" i="1"/>
  <c r="J469" i="1"/>
  <c r="K457" i="1"/>
  <c r="J457" i="1"/>
  <c r="K445" i="1"/>
  <c r="J445" i="1"/>
  <c r="K433" i="1"/>
  <c r="J433" i="1"/>
  <c r="K421" i="1"/>
  <c r="J421" i="1"/>
  <c r="K409" i="1"/>
  <c r="J409" i="1"/>
  <c r="K397" i="1"/>
  <c r="J397" i="1"/>
  <c r="K385" i="1"/>
  <c r="J385" i="1"/>
  <c r="K373" i="1"/>
  <c r="J373" i="1"/>
  <c r="K361" i="1"/>
  <c r="J361" i="1"/>
  <c r="K349" i="1"/>
  <c r="J349" i="1"/>
  <c r="K337" i="1"/>
  <c r="J337" i="1"/>
  <c r="K325" i="1"/>
  <c r="J325" i="1"/>
  <c r="K313" i="1"/>
  <c r="J313" i="1"/>
  <c r="K301" i="1"/>
  <c r="J301" i="1"/>
  <c r="K289" i="1"/>
  <c r="J289" i="1"/>
  <c r="K277" i="1"/>
  <c r="J277" i="1"/>
  <c r="K265" i="1"/>
  <c r="J265" i="1"/>
  <c r="K253" i="1"/>
  <c r="J253" i="1"/>
  <c r="K241" i="1"/>
  <c r="J241" i="1"/>
  <c r="K229" i="1"/>
  <c r="J229" i="1"/>
  <c r="K217" i="1"/>
  <c r="J217" i="1"/>
  <c r="K205" i="1"/>
  <c r="J205" i="1"/>
  <c r="J2318" i="1"/>
  <c r="J2292" i="1"/>
  <c r="J1645" i="1"/>
  <c r="J1584" i="1"/>
  <c r="J1537" i="1"/>
  <c r="J1490" i="1"/>
  <c r="J1442" i="1"/>
  <c r="J1380" i="1"/>
  <c r="J1333" i="1"/>
  <c r="J1286" i="1"/>
  <c r="J1093" i="1"/>
  <c r="J1056" i="1"/>
  <c r="J938" i="1"/>
  <c r="J876" i="1"/>
  <c r="J720" i="1"/>
  <c r="J672" i="1"/>
  <c r="J422" i="1"/>
  <c r="J338" i="1"/>
  <c r="K1176" i="1"/>
  <c r="J1176" i="1"/>
  <c r="K1164" i="1"/>
  <c r="J1164" i="1"/>
  <c r="K1128" i="1"/>
  <c r="J1128" i="1"/>
  <c r="K1092" i="1"/>
  <c r="J1092" i="1"/>
  <c r="K1080" i="1"/>
  <c r="J1080" i="1"/>
  <c r="K1008" i="1"/>
  <c r="J1008" i="1"/>
  <c r="K972" i="1"/>
  <c r="J972" i="1"/>
  <c r="K924" i="1"/>
  <c r="J924" i="1"/>
  <c r="K912" i="1"/>
  <c r="J912" i="1"/>
  <c r="K900" i="1"/>
  <c r="J900" i="1"/>
  <c r="K852" i="1"/>
  <c r="J852" i="1"/>
  <c r="K828" i="1"/>
  <c r="J828" i="1"/>
  <c r="K816" i="1"/>
  <c r="J816" i="1"/>
  <c r="K792" i="1"/>
  <c r="J792" i="1"/>
  <c r="K744" i="1"/>
  <c r="J744" i="1"/>
  <c r="K696" i="1"/>
  <c r="J696" i="1"/>
  <c r="K684" i="1"/>
  <c r="J684" i="1"/>
  <c r="K660" i="1"/>
  <c r="J660" i="1"/>
  <c r="K648" i="1"/>
  <c r="J648" i="1"/>
  <c r="K612" i="1"/>
  <c r="J612" i="1"/>
  <c r="K600" i="1"/>
  <c r="J600" i="1"/>
  <c r="K576" i="1"/>
  <c r="J576" i="1"/>
  <c r="K552" i="1"/>
  <c r="J552" i="1"/>
  <c r="K540" i="1"/>
  <c r="J540" i="1"/>
  <c r="K504" i="1"/>
  <c r="J504" i="1"/>
  <c r="K492" i="1"/>
  <c r="J492" i="1"/>
  <c r="K456" i="1"/>
  <c r="J456" i="1"/>
  <c r="K444" i="1"/>
  <c r="J444" i="1"/>
  <c r="K432" i="1"/>
  <c r="J432" i="1"/>
  <c r="K420" i="1"/>
  <c r="J420" i="1"/>
  <c r="K408" i="1"/>
  <c r="J408" i="1"/>
  <c r="K396" i="1"/>
  <c r="J396" i="1"/>
  <c r="K384" i="1"/>
  <c r="J384" i="1"/>
  <c r="K372" i="1"/>
  <c r="J372" i="1"/>
  <c r="K360" i="1"/>
  <c r="J360" i="1"/>
  <c r="K348" i="1"/>
  <c r="J348" i="1"/>
  <c r="K336" i="1"/>
  <c r="J336" i="1"/>
  <c r="K324" i="1"/>
  <c r="J324" i="1"/>
  <c r="K312" i="1"/>
  <c r="J312" i="1"/>
  <c r="K300" i="1"/>
  <c r="J300" i="1"/>
  <c r="K288" i="1"/>
  <c r="J288" i="1"/>
  <c r="K276" i="1"/>
  <c r="J276" i="1"/>
  <c r="K264" i="1"/>
  <c r="J264" i="1"/>
  <c r="K252" i="1"/>
  <c r="J252" i="1"/>
  <c r="K240" i="1"/>
  <c r="J240" i="1"/>
  <c r="K228" i="1"/>
  <c r="J228" i="1"/>
  <c r="K216" i="1"/>
  <c r="J216" i="1"/>
  <c r="K204" i="1"/>
  <c r="J204" i="1"/>
  <c r="K1788" i="1"/>
  <c r="K10" i="1"/>
  <c r="J10" i="1"/>
  <c r="J2330" i="1"/>
  <c r="J2304" i="1"/>
  <c r="J2234" i="1"/>
  <c r="J2220" i="1"/>
  <c r="J2162" i="1"/>
  <c r="J2148" i="1"/>
  <c r="J2090" i="1"/>
  <c r="J2076" i="1"/>
  <c r="J2018" i="1"/>
  <c r="J2004" i="1"/>
  <c r="J1946" i="1"/>
  <c r="J1932" i="1"/>
  <c r="J1874" i="1"/>
  <c r="J1860" i="1"/>
  <c r="J1802" i="1"/>
  <c r="J1730" i="1"/>
  <c r="J1716" i="1"/>
  <c r="J1658" i="1"/>
  <c r="J1644" i="1"/>
  <c r="J1598" i="1"/>
  <c r="J1536" i="1"/>
  <c r="J1489" i="1"/>
  <c r="J1441" i="1"/>
  <c r="J1394" i="1"/>
  <c r="J1332" i="1"/>
  <c r="J1284" i="1"/>
  <c r="J1250" i="1"/>
  <c r="J1166" i="1"/>
  <c r="J1130" i="1"/>
  <c r="J1034" i="1"/>
  <c r="J998" i="1"/>
  <c r="J936" i="1"/>
  <c r="J650" i="1"/>
  <c r="J470" i="1"/>
  <c r="J446" i="1"/>
  <c r="J142" i="1"/>
  <c r="J4" i="1"/>
  <c r="H15" i="1"/>
  <c r="H14" i="1"/>
  <c r="I6" i="1"/>
  <c r="K2" i="1"/>
  <c r="H4" i="1"/>
  <c r="I5" i="1"/>
  <c r="I2" i="1"/>
  <c r="I8" i="1"/>
  <c r="I7" i="1"/>
  <c r="I4" i="1"/>
  <c r="I3" i="1"/>
  <c r="K8" i="1"/>
  <c r="H9" i="1"/>
  <c r="H53" i="1"/>
  <c r="H13" i="1"/>
  <c r="H55" i="1"/>
  <c r="H8" i="1"/>
  <c r="K14" i="1"/>
  <c r="K5" i="1"/>
  <c r="B2371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<sst xmlns="http://schemas.openxmlformats.org/spreadsheetml/2006/main" count="14202" uniqueCount="1165">
  <si>
    <t>Producto</t>
  </si>
  <si>
    <t>Categoría del Producto</t>
  </si>
  <si>
    <t>Precio</t>
  </si>
  <si>
    <t>Costo de envío</t>
  </si>
  <si>
    <t>Vendedor</t>
  </si>
  <si>
    <t>Lugar de Compra</t>
  </si>
  <si>
    <t>Calificación</t>
  </si>
  <si>
    <t>Método de pago</t>
  </si>
  <si>
    <t>Cantidad de cuotas</t>
  </si>
  <si>
    <t>Silla de oficina</t>
  </si>
  <si>
    <t>Muebles</t>
  </si>
  <si>
    <t>04/08/2021</t>
  </si>
  <si>
    <t>Izabela de León</t>
  </si>
  <si>
    <t>Medellín</t>
  </si>
  <si>
    <t>Nequi</t>
  </si>
  <si>
    <t>Pandereta</t>
  </si>
  <si>
    <t>Instrumentos musicales</t>
  </si>
  <si>
    <t>26/11/2020</t>
  </si>
  <si>
    <t>Blanca Ramirez</t>
  </si>
  <si>
    <t>Tarjeta de crédito</t>
  </si>
  <si>
    <t>Cama king</t>
  </si>
  <si>
    <t>22/10/2021</t>
  </si>
  <si>
    <t>Pereira</t>
  </si>
  <si>
    <t>04/05/2022</t>
  </si>
  <si>
    <t>Maria Alfonso</t>
  </si>
  <si>
    <t>Cali</t>
  </si>
  <si>
    <t>26/02/2022</t>
  </si>
  <si>
    <t>Lucas Olivera</t>
  </si>
  <si>
    <t>Bogotá</t>
  </si>
  <si>
    <t>Guitarra acústica</t>
  </si>
  <si>
    <t>10/09/2021</t>
  </si>
  <si>
    <t>Beatriz Morales</t>
  </si>
  <si>
    <t>Leticia</t>
  </si>
  <si>
    <t>Mochila</t>
  </si>
  <si>
    <t>Deportes y diversión</t>
  </si>
  <si>
    <t>10/06/2020</t>
  </si>
  <si>
    <t>Cupón</t>
  </si>
  <si>
    <t>Tablet ABXY</t>
  </si>
  <si>
    <t>Electrónicos</t>
  </si>
  <si>
    <t>12/04/2022</t>
  </si>
  <si>
    <t>Juliana Costa</t>
  </si>
  <si>
    <t>Olla de presión</t>
  </si>
  <si>
    <t>Artículos para el hogar</t>
  </si>
  <si>
    <t>11/04/2022</t>
  </si>
  <si>
    <t>Barranquilla</t>
  </si>
  <si>
    <t>Cubo mágico 8x8</t>
  </si>
  <si>
    <t>Juguetes</t>
  </si>
  <si>
    <t>04/09/2021</t>
  </si>
  <si>
    <t>Camila Rivera</t>
  </si>
  <si>
    <t>18/04/2020</t>
  </si>
  <si>
    <t>Secadora de ropa</t>
  </si>
  <si>
    <t>Electrodomésticos</t>
  </si>
  <si>
    <t>25/09/2021</t>
  </si>
  <si>
    <t>Rafael Acosta</t>
  </si>
  <si>
    <t>Juego de mesa</t>
  </si>
  <si>
    <t>13/09/2022</t>
  </si>
  <si>
    <t>Cúcuta</t>
  </si>
  <si>
    <t>Ajedrez de madera</t>
  </si>
  <si>
    <t>10/12/2022</t>
  </si>
  <si>
    <t>Santiago Silva</t>
  </si>
  <si>
    <t>Bicicleta</t>
  </si>
  <si>
    <t>11/11/2021</t>
  </si>
  <si>
    <t>18/11/2022</t>
  </si>
  <si>
    <t>Modelado predictivo</t>
  </si>
  <si>
    <t>Libros</t>
  </si>
  <si>
    <t>31/08/2021</t>
  </si>
  <si>
    <t>Felipe Santos</t>
  </si>
  <si>
    <t>24/09/2022</t>
  </si>
  <si>
    <t>Pedro Gomez</t>
  </si>
  <si>
    <t>Dashboards con Power BI</t>
  </si>
  <si>
    <t>27/06/2020</t>
  </si>
  <si>
    <t>Cuerda para saltar</t>
  </si>
  <si>
    <t>01/01/2020</t>
  </si>
  <si>
    <t>Set de vasos</t>
  </si>
  <si>
    <t>29/03/2023</t>
  </si>
  <si>
    <t>Muñeca bebé</t>
  </si>
  <si>
    <t>20/11/2020</t>
  </si>
  <si>
    <t>Riohacha</t>
  </si>
  <si>
    <t>Ciencia de datos con Python</t>
  </si>
  <si>
    <t>13/08/2020</t>
  </si>
  <si>
    <t>Ángel Rodriguez</t>
  </si>
  <si>
    <t>Lavavajillas</t>
  </si>
  <si>
    <t>28/03/2020</t>
  </si>
  <si>
    <t>Bloques de construcción</t>
  </si>
  <si>
    <t>14/10/2022</t>
  </si>
  <si>
    <t>Mariana Herrera</t>
  </si>
  <si>
    <t>26/03/2021</t>
  </si>
  <si>
    <t>Vaso térmico</t>
  </si>
  <si>
    <t>30/07/2021</t>
  </si>
  <si>
    <t>Cubertería</t>
  </si>
  <si>
    <t>25/08/2021</t>
  </si>
  <si>
    <t>Estufa</t>
  </si>
  <si>
    <t>23/09/2021</t>
  </si>
  <si>
    <t>Set de ollas</t>
  </si>
  <si>
    <t>11/09/2020</t>
  </si>
  <si>
    <t>TV LED UHD 4K</t>
  </si>
  <si>
    <t>09/04/2021</t>
  </si>
  <si>
    <t>03/12/2021</t>
  </si>
  <si>
    <t>Sillón</t>
  </si>
  <si>
    <t>15/01/2023</t>
  </si>
  <si>
    <t>05/05/2020</t>
  </si>
  <si>
    <t>Juan Fernandez</t>
  </si>
  <si>
    <t>Guitarra eléctrica</t>
  </si>
  <si>
    <t>28/05/2021</t>
  </si>
  <si>
    <t>Auriculares con micrófono</t>
  </si>
  <si>
    <t>20/09/2022</t>
  </si>
  <si>
    <t>07/07/2020</t>
  </si>
  <si>
    <t>Dinosaurio Rex</t>
  </si>
  <si>
    <t>25/07/2020</t>
  </si>
  <si>
    <t>23/07/2021</t>
  </si>
  <si>
    <t>Smart TV</t>
  </si>
  <si>
    <t>29/05/2021</t>
  </si>
  <si>
    <t>17/01/2023</t>
  </si>
  <si>
    <t>Armario</t>
  </si>
  <si>
    <t>03/06/2022</t>
  </si>
  <si>
    <t>22/03/2022</t>
  </si>
  <si>
    <t>18/02/2022</t>
  </si>
  <si>
    <t>09/03/2021</t>
  </si>
  <si>
    <t>Refrigerador</t>
  </si>
  <si>
    <t>30/08/2022</t>
  </si>
  <si>
    <t>27/09/2021</t>
  </si>
  <si>
    <t>Mesa de centro</t>
  </si>
  <si>
    <t>29/06/2021</t>
  </si>
  <si>
    <t>Lavadora de ropa</t>
  </si>
  <si>
    <t>07/04/2021</t>
  </si>
  <si>
    <t>13/12/2020</t>
  </si>
  <si>
    <t>16/09/2020</t>
  </si>
  <si>
    <t>Tarjeta de débito</t>
  </si>
  <si>
    <t>10/01/2021</t>
  </si>
  <si>
    <t>01/10/2022</t>
  </si>
  <si>
    <t>24/10/2020</t>
  </si>
  <si>
    <t>Batería</t>
  </si>
  <si>
    <t>03/04/2022</t>
  </si>
  <si>
    <t>19/01/2022</t>
  </si>
  <si>
    <t>14/06/2022</t>
  </si>
  <si>
    <t>18/03/2020</t>
  </si>
  <si>
    <t>30/06/2021</t>
  </si>
  <si>
    <t>Santa Marta</t>
  </si>
  <si>
    <t>Celular ABXY</t>
  </si>
  <si>
    <t>14/10/2021</t>
  </si>
  <si>
    <t>01/02/2023</t>
  </si>
  <si>
    <t>27/03/2023</t>
  </si>
  <si>
    <t>Valledupar</t>
  </si>
  <si>
    <t>25/11/2020</t>
  </si>
  <si>
    <t>16/08/2020</t>
  </si>
  <si>
    <t>31/03/2022</t>
  </si>
  <si>
    <t>30/01/2022</t>
  </si>
  <si>
    <t>23/08/2021</t>
  </si>
  <si>
    <t>28/04/2022</t>
  </si>
  <si>
    <t>Balón de baloncesto</t>
  </si>
  <si>
    <t>24/03/2021</t>
  </si>
  <si>
    <t>24/02/2023</t>
  </si>
  <si>
    <t>21/07/2020</t>
  </si>
  <si>
    <t>17/06/2021</t>
  </si>
  <si>
    <t>28/01/2021</t>
  </si>
  <si>
    <t>Mesa de comedor</t>
  </si>
  <si>
    <t>01/12/2022</t>
  </si>
  <si>
    <t>25/04/2020</t>
  </si>
  <si>
    <t>27/10/2020</t>
  </si>
  <si>
    <t>27/04/2020</t>
  </si>
  <si>
    <t>22/05/2022</t>
  </si>
  <si>
    <t>Kit de bancas</t>
  </si>
  <si>
    <t>17/03/2021</t>
  </si>
  <si>
    <t>Cama box</t>
  </si>
  <si>
    <t>14/01/2023</t>
  </si>
  <si>
    <t>29/01/2022</t>
  </si>
  <si>
    <t>20/08/2020</t>
  </si>
  <si>
    <t>05/06/2020</t>
  </si>
  <si>
    <t>Balón de voleibol</t>
  </si>
  <si>
    <t>02/02/2020</t>
  </si>
  <si>
    <t>16/07/2020</t>
  </si>
  <si>
    <t>17/08/2020</t>
  </si>
  <si>
    <t>11/01/2021</t>
  </si>
  <si>
    <t>01/03/2022</t>
  </si>
  <si>
    <t>23/12/2022</t>
  </si>
  <si>
    <t>04/07/2022</t>
  </si>
  <si>
    <t>22/09/2022</t>
  </si>
  <si>
    <t>Asistente virtual</t>
  </si>
  <si>
    <t>26/07/2021</t>
  </si>
  <si>
    <t>05/11/2022</t>
  </si>
  <si>
    <t>Sofá reclinable</t>
  </si>
  <si>
    <t>28/12/2021</t>
  </si>
  <si>
    <t>03/01/2021</t>
  </si>
  <si>
    <t>18/12/2020</t>
  </si>
  <si>
    <t>Carrito de control remoto</t>
  </si>
  <si>
    <t>23/07/2020</t>
  </si>
  <si>
    <t>09/09/2021</t>
  </si>
  <si>
    <t>Bucaramanga</t>
  </si>
  <si>
    <t>26/03/2023</t>
  </si>
  <si>
    <t>08/06/2022</t>
  </si>
  <si>
    <t>14/03/2022</t>
  </si>
  <si>
    <t>Auriculares</t>
  </si>
  <si>
    <t>27/10/2021</t>
  </si>
  <si>
    <t>Manizales</t>
  </si>
  <si>
    <t>28/08/2020</t>
  </si>
  <si>
    <t>Microondas</t>
  </si>
  <si>
    <t>05/09/2021</t>
  </si>
  <si>
    <t>10/03/2020</t>
  </si>
  <si>
    <t>20/12/2022</t>
  </si>
  <si>
    <t>13/03/2023</t>
  </si>
  <si>
    <t>30/03/2022</t>
  </si>
  <si>
    <t>08/05/2020</t>
  </si>
  <si>
    <t>14/04/2022</t>
  </si>
  <si>
    <t>16/07/2022</t>
  </si>
  <si>
    <t>21/05/2022</t>
  </si>
  <si>
    <t>27/02/2023</t>
  </si>
  <si>
    <t>03/01/2020</t>
  </si>
  <si>
    <t>15/10/2020</t>
  </si>
  <si>
    <t>16/04/2022</t>
  </si>
  <si>
    <t>05/10/2020</t>
  </si>
  <si>
    <t>05/12/2020</t>
  </si>
  <si>
    <t>09/07/2020</t>
  </si>
  <si>
    <t>18/02/2020</t>
  </si>
  <si>
    <t>07/03/2023</t>
  </si>
  <si>
    <t>Smartwatch</t>
  </si>
  <si>
    <t>21/09/2021</t>
  </si>
  <si>
    <t>14/03/2020</t>
  </si>
  <si>
    <t>Iniciando en programación</t>
  </si>
  <si>
    <t>19/11/2022</t>
  </si>
  <si>
    <t>13/04/2020</t>
  </si>
  <si>
    <t>21/01/2022</t>
  </si>
  <si>
    <t>01/01/2022</t>
  </si>
  <si>
    <t>06/04/2022</t>
  </si>
  <si>
    <t>25/04/2021</t>
  </si>
  <si>
    <t>02/02/2022</t>
  </si>
  <si>
    <t>23/03/2022</t>
  </si>
  <si>
    <t>14/05/2021</t>
  </si>
  <si>
    <t>22/02/2023</t>
  </si>
  <si>
    <t>Cartagena</t>
  </si>
  <si>
    <t>08/07/2020</t>
  </si>
  <si>
    <t>24/10/2021</t>
  </si>
  <si>
    <t>01/08/2022</t>
  </si>
  <si>
    <t>Mesa de noche</t>
  </si>
  <si>
    <t>20/09/2021</t>
  </si>
  <si>
    <t>08/01/2021</t>
  </si>
  <si>
    <t>31/07/2022</t>
  </si>
  <si>
    <t>12/08/2022</t>
  </si>
  <si>
    <t>17/09/2022</t>
  </si>
  <si>
    <t>17/02/2023</t>
  </si>
  <si>
    <t>23/01/2021</t>
  </si>
  <si>
    <t>18/01/2023</t>
  </si>
  <si>
    <t>Impresora</t>
  </si>
  <si>
    <t>07/12/2020</t>
  </si>
  <si>
    <t>13/03/2020</t>
  </si>
  <si>
    <t>13/08/2021</t>
  </si>
  <si>
    <t>19/10/2020</t>
  </si>
  <si>
    <t>12/07/2022</t>
  </si>
  <si>
    <t>20/05/2022</t>
  </si>
  <si>
    <t>31/10/2021</t>
  </si>
  <si>
    <t>06/03/2022</t>
  </si>
  <si>
    <t>17/05/2020</t>
  </si>
  <si>
    <t>04/09/2020</t>
  </si>
  <si>
    <t>15/09/2022</t>
  </si>
  <si>
    <t>26/04/2021</t>
  </si>
  <si>
    <t>20/01/2022</t>
  </si>
  <si>
    <t>22/04/2020</t>
  </si>
  <si>
    <t>22/02/2021</t>
  </si>
  <si>
    <t>02/07/2022</t>
  </si>
  <si>
    <t>28/11/2020</t>
  </si>
  <si>
    <t>04/10/2022</t>
  </si>
  <si>
    <t>13/09/2021</t>
  </si>
  <si>
    <t>27/09/2020</t>
  </si>
  <si>
    <t>01/08/2021</t>
  </si>
  <si>
    <t>16/06/2021</t>
  </si>
  <si>
    <t>13/04/2022</t>
  </si>
  <si>
    <t>19/06/2022</t>
  </si>
  <si>
    <t>20/02/2023</t>
  </si>
  <si>
    <t>29/08/2020</t>
  </si>
  <si>
    <t>14/12/2022</t>
  </si>
  <si>
    <t>16/10/2021</t>
  </si>
  <si>
    <t>19/05/2020</t>
  </si>
  <si>
    <t>08/04/2020</t>
  </si>
  <si>
    <t>15/01/2021</t>
  </si>
  <si>
    <t>Pasto</t>
  </si>
  <si>
    <t>09/02/2022</t>
  </si>
  <si>
    <t>22/09/2020</t>
  </si>
  <si>
    <t>18/03/2021</t>
  </si>
  <si>
    <t>01/12/2021</t>
  </si>
  <si>
    <t>10/05/2020</t>
  </si>
  <si>
    <t>28/02/2023</t>
  </si>
  <si>
    <t>31/07/2020</t>
  </si>
  <si>
    <t>27/02/2020</t>
  </si>
  <si>
    <t>Iphone 15</t>
  </si>
  <si>
    <t>31/10/2020</t>
  </si>
  <si>
    <t>23/12/2021</t>
  </si>
  <si>
    <t>29/09/2021</t>
  </si>
  <si>
    <t>06/04/2021</t>
  </si>
  <si>
    <t>21/11/2021</t>
  </si>
  <si>
    <t>23/02/2020</t>
  </si>
  <si>
    <t>26/10/2022</t>
  </si>
  <si>
    <t>02/12/2022</t>
  </si>
  <si>
    <t>18/07/2021</t>
  </si>
  <si>
    <t>02/09/2022</t>
  </si>
  <si>
    <t>24/04/2022</t>
  </si>
  <si>
    <t>09/03/2022</t>
  </si>
  <si>
    <t>20/11/2022</t>
  </si>
  <si>
    <t>24/04/2021</t>
  </si>
  <si>
    <t>04/11/2021</t>
  </si>
  <si>
    <t>20/02/2020</t>
  </si>
  <si>
    <t>16/10/2022</t>
  </si>
  <si>
    <t>25/12/2021</t>
  </si>
  <si>
    <t>13/12/2022</t>
  </si>
  <si>
    <t>03/01/2022</t>
  </si>
  <si>
    <t>29/01/2020</t>
  </si>
  <si>
    <t>26/12/2022</t>
  </si>
  <si>
    <t>13/10/2020</t>
  </si>
  <si>
    <t>26/02/2021</t>
  </si>
  <si>
    <t>07/12/2021</t>
  </si>
  <si>
    <t>09/09/2020</t>
  </si>
  <si>
    <t>23/03/2020</t>
  </si>
  <si>
    <t>08/11/2020</t>
  </si>
  <si>
    <t>14/09/2020</t>
  </si>
  <si>
    <t>19/06/2020</t>
  </si>
  <si>
    <t>23/11/2020</t>
  </si>
  <si>
    <t>11/01/2023</t>
  </si>
  <si>
    <t>18/08/2021</t>
  </si>
  <si>
    <t>03/05/2022</t>
  </si>
  <si>
    <t>08/10/2020</t>
  </si>
  <si>
    <t>13/02/2021</t>
  </si>
  <si>
    <t>19/02/2021</t>
  </si>
  <si>
    <t>Armenia</t>
  </si>
  <si>
    <t>18/05/2022</t>
  </si>
  <si>
    <t>25/09/2022</t>
  </si>
  <si>
    <t>06/01/2023</t>
  </si>
  <si>
    <t>29/03/2022</t>
  </si>
  <si>
    <t>21/11/2022</t>
  </si>
  <si>
    <t>26/03/2020</t>
  </si>
  <si>
    <t>31/08/2020</t>
  </si>
  <si>
    <t>15/02/2023</t>
  </si>
  <si>
    <t>03/04/2020</t>
  </si>
  <si>
    <t>09/10/2021</t>
  </si>
  <si>
    <t>15/03/2021</t>
  </si>
  <si>
    <t>04/03/2021</t>
  </si>
  <si>
    <t>25/01/2021</t>
  </si>
  <si>
    <t>24/06/2020</t>
  </si>
  <si>
    <t>18/02/2023</t>
  </si>
  <si>
    <t>19/02/2020</t>
  </si>
  <si>
    <t>15/11/2022</t>
  </si>
  <si>
    <t>17/10/2020</t>
  </si>
  <si>
    <t>31/01/2020</t>
  </si>
  <si>
    <t>13/01/2023</t>
  </si>
  <si>
    <t>28/09/2022</t>
  </si>
  <si>
    <t>19/06/2021</t>
  </si>
  <si>
    <t>03/12/2022</t>
  </si>
  <si>
    <t>31/12/2022</t>
  </si>
  <si>
    <t>09/04/2020</t>
  </si>
  <si>
    <t>03/04/2021</t>
  </si>
  <si>
    <t>11/11/2022</t>
  </si>
  <si>
    <t>24/01/2023</t>
  </si>
  <si>
    <t>07/12/2022</t>
  </si>
  <si>
    <t>08/01/2022</t>
  </si>
  <si>
    <t>25/03/2023</t>
  </si>
  <si>
    <t>22/12/2022</t>
  </si>
  <si>
    <t>17/02/2022</t>
  </si>
  <si>
    <t>07/02/2022</t>
  </si>
  <si>
    <t>28/02/2020</t>
  </si>
  <si>
    <t>06/02/2020</t>
  </si>
  <si>
    <t>28/03/2021</t>
  </si>
  <si>
    <t>21/12/2022</t>
  </si>
  <si>
    <t>23/08/2022</t>
  </si>
  <si>
    <t>28/12/2022</t>
  </si>
  <si>
    <t>21/03/2023</t>
  </si>
  <si>
    <t>23/05/2021</t>
  </si>
  <si>
    <t>09/01/2022</t>
  </si>
  <si>
    <t>17/10/2022</t>
  </si>
  <si>
    <t>20/02/2021</t>
  </si>
  <si>
    <t>24/01/2021</t>
  </si>
  <si>
    <t>04/09/2022</t>
  </si>
  <si>
    <t>18/10/2020</t>
  </si>
  <si>
    <t>30/12/2021</t>
  </si>
  <si>
    <t>06/01/2021</t>
  </si>
  <si>
    <t>24/02/2022</t>
  </si>
  <si>
    <t>26/01/2022</t>
  </si>
  <si>
    <t>10/04/2022</t>
  </si>
  <si>
    <t>29/04/2021</t>
  </si>
  <si>
    <t>10/12/2021</t>
  </si>
  <si>
    <t>23/04/2022</t>
  </si>
  <si>
    <t>21/03/2020</t>
  </si>
  <si>
    <t>09/03/2020</t>
  </si>
  <si>
    <t>27/12/2021</t>
  </si>
  <si>
    <t>03/07/2022</t>
  </si>
  <si>
    <t>08/05/2021</t>
  </si>
  <si>
    <t>21/04/2020</t>
  </si>
  <si>
    <t>14/10/2020</t>
  </si>
  <si>
    <t>25/10/2022</t>
  </si>
  <si>
    <t>06/09/2020</t>
  </si>
  <si>
    <t>22/07/2020</t>
  </si>
  <si>
    <t>16/08/2022</t>
  </si>
  <si>
    <t>06/05/2022</t>
  </si>
  <si>
    <t>Neiva</t>
  </si>
  <si>
    <t>21/01/2023</t>
  </si>
  <si>
    <t>11/05/2021</t>
  </si>
  <si>
    <t>17/04/2021</t>
  </si>
  <si>
    <t>06/09/2021</t>
  </si>
  <si>
    <t>08/04/2021</t>
  </si>
  <si>
    <t>01/04/2021</t>
  </si>
  <si>
    <t>28/05/2020</t>
  </si>
  <si>
    <t>22/04/2021</t>
  </si>
  <si>
    <t>02/05/2021</t>
  </si>
  <si>
    <t>11/03/2023</t>
  </si>
  <si>
    <t>01/02/2021</t>
  </si>
  <si>
    <t>19/07/2021</t>
  </si>
  <si>
    <t>18/06/2022</t>
  </si>
  <si>
    <t>29/12/2020</t>
  </si>
  <si>
    <t>30/05/2022</t>
  </si>
  <si>
    <t>04/06/2020</t>
  </si>
  <si>
    <t>05/10/2022</t>
  </si>
  <si>
    <t>23/06/2021</t>
  </si>
  <si>
    <t>18/04/2021</t>
  </si>
  <si>
    <t>02/12/2020</t>
  </si>
  <si>
    <t>26/03/2022</t>
  </si>
  <si>
    <t>29/11/2021</t>
  </si>
  <si>
    <t>15/07/2020</t>
  </si>
  <si>
    <t>11/02/2023</t>
  </si>
  <si>
    <t>02/02/2023</t>
  </si>
  <si>
    <t>11/06/2022</t>
  </si>
  <si>
    <t>13/05/2021</t>
  </si>
  <si>
    <t>14/02/2021</t>
  </si>
  <si>
    <t>23/02/2023</t>
  </si>
  <si>
    <t>07/05/2021</t>
  </si>
  <si>
    <t>08/12/2020</t>
  </si>
  <si>
    <t>28/10/2022</t>
  </si>
  <si>
    <t>21/01/2021</t>
  </si>
  <si>
    <t>19/07/2022</t>
  </si>
  <si>
    <t>14/09/2021</t>
  </si>
  <si>
    <t>27/06/2021</t>
  </si>
  <si>
    <t>18/05/2021</t>
  </si>
  <si>
    <t>15/01/2022</t>
  </si>
  <si>
    <t>30/08/2021</t>
  </si>
  <si>
    <t>02/03/2021</t>
  </si>
  <si>
    <t>15/12/2021</t>
  </si>
  <si>
    <t>20/07/2020</t>
  </si>
  <si>
    <t>14/09/2022</t>
  </si>
  <si>
    <t>27/07/2022</t>
  </si>
  <si>
    <t>30/04/2020</t>
  </si>
  <si>
    <t>27/03/2021</t>
  </si>
  <si>
    <t>01/08/2020</t>
  </si>
  <si>
    <t>05/02/2020</t>
  </si>
  <si>
    <t>09/04/2022</t>
  </si>
  <si>
    <t>03/09/2022</t>
  </si>
  <si>
    <t>27/04/2022</t>
  </si>
  <si>
    <t>24/11/2020</t>
  </si>
  <si>
    <t>28/09/2020</t>
  </si>
  <si>
    <t>24/05/2021</t>
  </si>
  <si>
    <t>10/10/2022</t>
  </si>
  <si>
    <t>29/11/2022</t>
  </si>
  <si>
    <t>22/01/2023</t>
  </si>
  <si>
    <t>29/12/2021</t>
  </si>
  <si>
    <t>08/08/2021</t>
  </si>
  <si>
    <t>21/12/2021</t>
  </si>
  <si>
    <t>02/01/2021</t>
  </si>
  <si>
    <t>07/01/2020</t>
  </si>
  <si>
    <t>05/02/2021</t>
  </si>
  <si>
    <t>10/05/2022</t>
  </si>
  <si>
    <t>30/06/2022</t>
  </si>
  <si>
    <t>25/05/2021</t>
  </si>
  <si>
    <t>15/05/2021</t>
  </si>
  <si>
    <t>17/05/2021</t>
  </si>
  <si>
    <t>14/07/2021</t>
  </si>
  <si>
    <t>27/07/2020</t>
  </si>
  <si>
    <t>27/03/2020</t>
  </si>
  <si>
    <t>16/03/2023</t>
  </si>
  <si>
    <t>02/08/2020</t>
  </si>
  <si>
    <t>17/11/2021</t>
  </si>
  <si>
    <t>29/03/2021</t>
  </si>
  <si>
    <t>26/01/2021</t>
  </si>
  <si>
    <t>03/08/2022</t>
  </si>
  <si>
    <t>15/08/2021</t>
  </si>
  <si>
    <t>13/12/2021</t>
  </si>
  <si>
    <t>31/05/2021</t>
  </si>
  <si>
    <t>31/03/2023</t>
  </si>
  <si>
    <t>16/02/2021</t>
  </si>
  <si>
    <t>08/10/2022</t>
  </si>
  <si>
    <t>29/01/2021</t>
  </si>
  <si>
    <t>08/05/2022</t>
  </si>
  <si>
    <t>06/12/2020</t>
  </si>
  <si>
    <t>11/09/2022</t>
  </si>
  <si>
    <t>01/07/2021</t>
  </si>
  <si>
    <t>10/07/2020</t>
  </si>
  <si>
    <t>15/09/2021</t>
  </si>
  <si>
    <t>30/09/2021</t>
  </si>
  <si>
    <t>10/02/2021</t>
  </si>
  <si>
    <t>02/01/2023</t>
  </si>
  <si>
    <t>16/01/2022</t>
  </si>
  <si>
    <t>23/12/2020</t>
  </si>
  <si>
    <t>24/01/2022</t>
  </si>
  <si>
    <t>21/11/2020</t>
  </si>
  <si>
    <t>31/10/2022</t>
  </si>
  <si>
    <t>24/12/2020</t>
  </si>
  <si>
    <t>19/02/2022</t>
  </si>
  <si>
    <t>10/07/2021</t>
  </si>
  <si>
    <t>13/03/2021</t>
  </si>
  <si>
    <t>01/03/2021</t>
  </si>
  <si>
    <t>20/03/2023</t>
  </si>
  <si>
    <t>11/03/2020</t>
  </si>
  <si>
    <t>13/11/2021</t>
  </si>
  <si>
    <t>09/05/2022</t>
  </si>
  <si>
    <t>13/07/2021</t>
  </si>
  <si>
    <t>20/12/2021</t>
  </si>
  <si>
    <t>25/11/2022</t>
  </si>
  <si>
    <t>26/02/2023</t>
  </si>
  <si>
    <t>08/02/2022</t>
  </si>
  <si>
    <t>07/08/2020</t>
  </si>
  <si>
    <t>25/05/2020</t>
  </si>
  <si>
    <t>07/06/2022</t>
  </si>
  <si>
    <t>05/12/2022</t>
  </si>
  <si>
    <t>19/04/2021</t>
  </si>
  <si>
    <t>07/06/2020</t>
  </si>
  <si>
    <t>18/03/2023</t>
  </si>
  <si>
    <t>14/02/2022</t>
  </si>
  <si>
    <t>20/10/2020</t>
  </si>
  <si>
    <t>15/03/2022</t>
  </si>
  <si>
    <t>21/01/2020</t>
  </si>
  <si>
    <t>11/09/2021</t>
  </si>
  <si>
    <t>24/07/2020</t>
  </si>
  <si>
    <t>15/12/2022</t>
  </si>
  <si>
    <t>05/02/2022</t>
  </si>
  <si>
    <t>25/12/2022</t>
  </si>
  <si>
    <t>10/02/2023</t>
  </si>
  <si>
    <t>24/02/2021</t>
  </si>
  <si>
    <t>05/09/2020</t>
  </si>
  <si>
    <t>02/07/2021</t>
  </si>
  <si>
    <t>24/11/2022</t>
  </si>
  <si>
    <t>12/08/2021</t>
  </si>
  <si>
    <t>04/02/2023</t>
  </si>
  <si>
    <t>22/09/2021</t>
  </si>
  <si>
    <t>24/03/2022</t>
  </si>
  <si>
    <t>25/02/2021</t>
  </si>
  <si>
    <t>18/05/2020</t>
  </si>
  <si>
    <t>27/03/2022</t>
  </si>
  <si>
    <t>02/04/2022</t>
  </si>
  <si>
    <t>Villavicencio</t>
  </si>
  <si>
    <t>06/07/2022</t>
  </si>
  <si>
    <t>04/06/2021</t>
  </si>
  <si>
    <t>14/05/2022</t>
  </si>
  <si>
    <t>14/06/2021</t>
  </si>
  <si>
    <t>28/09/2021</t>
  </si>
  <si>
    <t>05/12/2021</t>
  </si>
  <si>
    <t>19/10/2022</t>
  </si>
  <si>
    <t>20/08/2021</t>
  </si>
  <si>
    <t>21/03/2021</t>
  </si>
  <si>
    <t>03/05/2020</t>
  </si>
  <si>
    <t>26/07/2020</t>
  </si>
  <si>
    <t>24/07/2021</t>
  </si>
  <si>
    <t>20/12/2020</t>
  </si>
  <si>
    <t>02/04/2021</t>
  </si>
  <si>
    <t>22/01/2020</t>
  </si>
  <si>
    <t>01/07/2022</t>
  </si>
  <si>
    <t>25/03/2020</t>
  </si>
  <si>
    <t>02/09/2021</t>
  </si>
  <si>
    <t>30/07/2020</t>
  </si>
  <si>
    <t>27/01/2020</t>
  </si>
  <si>
    <t>21/02/2023</t>
  </si>
  <si>
    <t>30/07/2022</t>
  </si>
  <si>
    <t>07/10/2022</t>
  </si>
  <si>
    <t>16/05/2021</t>
  </si>
  <si>
    <t>03/05/2021</t>
  </si>
  <si>
    <t>30/12/2022</t>
  </si>
  <si>
    <t>07/11/2020</t>
  </si>
  <si>
    <t>30/09/2020</t>
  </si>
  <si>
    <t>29/10/2022</t>
  </si>
  <si>
    <t>31/03/2021</t>
  </si>
  <si>
    <t>07/01/2021</t>
  </si>
  <si>
    <t>06/09/2022</t>
  </si>
  <si>
    <t>31/03/2020</t>
  </si>
  <si>
    <t>02/08/2021</t>
  </si>
  <si>
    <t>17/01/2022</t>
  </si>
  <si>
    <t>01/11/2022</t>
  </si>
  <si>
    <t>02/06/2020</t>
  </si>
  <si>
    <t>09/02/2021</t>
  </si>
  <si>
    <t>27/02/2021</t>
  </si>
  <si>
    <t>04/07/2021</t>
  </si>
  <si>
    <t>29/07/2020</t>
  </si>
  <si>
    <t>09/12/2020</t>
  </si>
  <si>
    <t>23/02/2022</t>
  </si>
  <si>
    <t>02/05/2022</t>
  </si>
  <si>
    <t>04/04/2022</t>
  </si>
  <si>
    <t>03/06/2020</t>
  </si>
  <si>
    <t>04/08/2022</t>
  </si>
  <si>
    <t>21/10/2022</t>
  </si>
  <si>
    <t>06/07/2020</t>
  </si>
  <si>
    <t>08/02/2023</t>
  </si>
  <si>
    <t>12/01/2020</t>
  </si>
  <si>
    <t>22/12/2020</t>
  </si>
  <si>
    <t>31/07/2021</t>
  </si>
  <si>
    <t>10/10/2021</t>
  </si>
  <si>
    <t>10/08/2021</t>
  </si>
  <si>
    <t>23/10/2020</t>
  </si>
  <si>
    <t>16/06/2020</t>
  </si>
  <si>
    <t>10/11/2021</t>
  </si>
  <si>
    <t>05/07/2022</t>
  </si>
  <si>
    <t>02/06/2021</t>
  </si>
  <si>
    <t>18/09/2022</t>
  </si>
  <si>
    <t>03/02/2020</t>
  </si>
  <si>
    <t>26/04/2022</t>
  </si>
  <si>
    <t>28/04/2021</t>
  </si>
  <si>
    <t>11/10/2021</t>
  </si>
  <si>
    <t>08/09/2020</t>
  </si>
  <si>
    <t>01/07/2020</t>
  </si>
  <si>
    <t>Soacha</t>
  </si>
  <si>
    <t>11/04/2020</t>
  </si>
  <si>
    <t>23/10/2021</t>
  </si>
  <si>
    <t>09/07/2022</t>
  </si>
  <si>
    <t>30/05/2020</t>
  </si>
  <si>
    <t>10/03/2022</t>
  </si>
  <si>
    <t>09/08/2021</t>
  </si>
  <si>
    <t>31/05/2022</t>
  </si>
  <si>
    <t>18/03/2022</t>
  </si>
  <si>
    <t>10/09/2022</t>
  </si>
  <si>
    <t>22/01/2021</t>
  </si>
  <si>
    <t>14/08/2020</t>
  </si>
  <si>
    <t>20/06/2020</t>
  </si>
  <si>
    <t>09/07/2021</t>
  </si>
  <si>
    <t>12/09/2020</t>
  </si>
  <si>
    <t>11/01/2020</t>
  </si>
  <si>
    <t>24/12/2021</t>
  </si>
  <si>
    <t>17/08/2022</t>
  </si>
  <si>
    <t>25/07/2021</t>
  </si>
  <si>
    <t>02/06/2022</t>
  </si>
  <si>
    <t>31/12/2021</t>
  </si>
  <si>
    <t>21/05/2021</t>
  </si>
  <si>
    <t>20/09/2020</t>
  </si>
  <si>
    <t>06/02/2022</t>
  </si>
  <si>
    <t>26/09/2020</t>
  </si>
  <si>
    <t>28/06/2021</t>
  </si>
  <si>
    <t>02/09/2020</t>
  </si>
  <si>
    <t>11/12/2020</t>
  </si>
  <si>
    <t>06/12/2021</t>
  </si>
  <si>
    <t>15/11/2021</t>
  </si>
  <si>
    <t>12/03/2022</t>
  </si>
  <si>
    <t>21/08/2020</t>
  </si>
  <si>
    <t>17/02/2021</t>
  </si>
  <si>
    <t>13/05/2022</t>
  </si>
  <si>
    <t>12/05/2022</t>
  </si>
  <si>
    <t>03/07/2020</t>
  </si>
  <si>
    <t>12/03/2020</t>
  </si>
  <si>
    <t>18/10/2022</t>
  </si>
  <si>
    <t>17/03/2020</t>
  </si>
  <si>
    <t>19/03/2021</t>
  </si>
  <si>
    <t>25/11/2021</t>
  </si>
  <si>
    <t>23/06/2022</t>
  </si>
  <si>
    <t>03/09/2020</t>
  </si>
  <si>
    <t>26/11/2021</t>
  </si>
  <si>
    <t>09/10/2020</t>
  </si>
  <si>
    <t>16/04/2021</t>
  </si>
  <si>
    <t>17/09/2020</t>
  </si>
  <si>
    <t>14/12/2021</t>
  </si>
  <si>
    <t>26/05/2022</t>
  </si>
  <si>
    <t>02/10/2021</t>
  </si>
  <si>
    <t>14/03/2021</t>
  </si>
  <si>
    <t>08/06/2021</t>
  </si>
  <si>
    <t>19/11/2020</t>
  </si>
  <si>
    <t>06/01/2020</t>
  </si>
  <si>
    <t>29/01/2023</t>
  </si>
  <si>
    <t>14/01/2022</t>
  </si>
  <si>
    <t>05/07/2021</t>
  </si>
  <si>
    <t>24/09/2020</t>
  </si>
  <si>
    <t>13/08/2022</t>
  </si>
  <si>
    <t>11/01/2022</t>
  </si>
  <si>
    <t>08/06/2020</t>
  </si>
  <si>
    <t>21/07/2022</t>
  </si>
  <si>
    <t>18/08/2020</t>
  </si>
  <si>
    <t>23/05/2022</t>
  </si>
  <si>
    <t>16/08/2021</t>
  </si>
  <si>
    <t>10/08/2022</t>
  </si>
  <si>
    <t>13/09/2020</t>
  </si>
  <si>
    <t>12/06/2020</t>
  </si>
  <si>
    <t>17/10/2021</t>
  </si>
  <si>
    <t>17/01/2021</t>
  </si>
  <si>
    <t>18/12/2022</t>
  </si>
  <si>
    <t>14/07/2020</t>
  </si>
  <si>
    <t>02/08/2022</t>
  </si>
  <si>
    <t>15/05/2020</t>
  </si>
  <si>
    <t>18/04/2022</t>
  </si>
  <si>
    <t>19/07/2020</t>
  </si>
  <si>
    <t>28/07/2021</t>
  </si>
  <si>
    <t>08/07/2021</t>
  </si>
  <si>
    <t>25/08/2022</t>
  </si>
  <si>
    <t>05/08/2020</t>
  </si>
  <si>
    <t>27/01/2023</t>
  </si>
  <si>
    <t>29/07/2021</t>
  </si>
  <si>
    <t>12/10/2020</t>
  </si>
  <si>
    <t>18/11/2020</t>
  </si>
  <si>
    <t>12/02/2023</t>
  </si>
  <si>
    <t>28/11/2021</t>
  </si>
  <si>
    <t>13/10/2022</t>
  </si>
  <si>
    <t>02/02/2021</t>
  </si>
  <si>
    <t>05/06/2022</t>
  </si>
  <si>
    <t>06/11/2021</t>
  </si>
  <si>
    <t>07/09/2021</t>
  </si>
  <si>
    <t>11/04/2021</t>
  </si>
  <si>
    <t>15/06/2022</t>
  </si>
  <si>
    <t>23/11/2021</t>
  </si>
  <si>
    <t>11/12/2021</t>
  </si>
  <si>
    <t>16/05/2022</t>
  </si>
  <si>
    <t>08/08/2020</t>
  </si>
  <si>
    <t>14/04/2020</t>
  </si>
  <si>
    <t>23/07/2022</t>
  </si>
  <si>
    <t>05/09/2022</t>
  </si>
  <si>
    <t>14/01/2021</t>
  </si>
  <si>
    <t>29/09/2022</t>
  </si>
  <si>
    <t>19/02/2023</t>
  </si>
  <si>
    <t>06/03/2021</t>
  </si>
  <si>
    <t>15/04/2021</t>
  </si>
  <si>
    <t>15/10/2021</t>
  </si>
  <si>
    <t>12/03/2023</t>
  </si>
  <si>
    <t>26/05/2020</t>
  </si>
  <si>
    <t>24/07/2022</t>
  </si>
  <si>
    <t>20/01/2021</t>
  </si>
  <si>
    <t>24/05/2020</t>
  </si>
  <si>
    <t>01/10/2021</t>
  </si>
  <si>
    <t>30/01/2021</t>
  </si>
  <si>
    <t>21/07/2021</t>
  </si>
  <si>
    <t>17/03/2022</t>
  </si>
  <si>
    <t>26/10/2020</t>
  </si>
  <si>
    <t>13/07/2020</t>
  </si>
  <si>
    <t>16/01/2023</t>
  </si>
  <si>
    <t>25/02/2022</t>
  </si>
  <si>
    <t>28/08/2021</t>
  </si>
  <si>
    <t>27/08/2021</t>
  </si>
  <si>
    <t>04/12/2022</t>
  </si>
  <si>
    <t>08/12/2022</t>
  </si>
  <si>
    <t>25/03/2022</t>
  </si>
  <si>
    <t>29/04/2020</t>
  </si>
  <si>
    <t>02/12/2021</t>
  </si>
  <si>
    <t>09/12/2022</t>
  </si>
  <si>
    <t>12/02/2021</t>
  </si>
  <si>
    <t>30/10/2022</t>
  </si>
  <si>
    <t>22/04/2022</t>
  </si>
  <si>
    <t>16/02/2023</t>
  </si>
  <si>
    <t>02/03/2023</t>
  </si>
  <si>
    <t>28/07/2022</t>
  </si>
  <si>
    <t>24/10/2022</t>
  </si>
  <si>
    <t>16/10/2020</t>
  </si>
  <si>
    <t>07/09/2022</t>
  </si>
  <si>
    <t>03/01/2023</t>
  </si>
  <si>
    <t>20/10/2021</t>
  </si>
  <si>
    <t>23/04/2021</t>
  </si>
  <si>
    <t>29/05/2020</t>
  </si>
  <si>
    <t>16/09/2022</t>
  </si>
  <si>
    <t>10/11/2022</t>
  </si>
  <si>
    <t>24/01/2020</t>
  </si>
  <si>
    <t>11/10/2020</t>
  </si>
  <si>
    <t>30/11/2020</t>
  </si>
  <si>
    <t>28/10/2021</t>
  </si>
  <si>
    <t>15/12/2020</t>
  </si>
  <si>
    <t>11/08/2020</t>
  </si>
  <si>
    <t>03/12/2020</t>
  </si>
  <si>
    <t>17/06/2020</t>
  </si>
  <si>
    <t>01/05/2021</t>
  </si>
  <si>
    <t>22/07/2021</t>
  </si>
  <si>
    <t>05/08/2021</t>
  </si>
  <si>
    <t>17/09/2021</t>
  </si>
  <si>
    <t>22/03/2021</t>
  </si>
  <si>
    <t>01/11/2020</t>
  </si>
  <si>
    <t>28/02/2021</t>
  </si>
  <si>
    <t>06/07/2021</t>
  </si>
  <si>
    <t>12/05/2021</t>
  </si>
  <si>
    <t>02/11/2021</t>
  </si>
  <si>
    <t>25/12/2020</t>
  </si>
  <si>
    <t>19/11/2021</t>
  </si>
  <si>
    <t>06/10/2022</t>
  </si>
  <si>
    <t>03/06/2021</t>
  </si>
  <si>
    <t>22/05/2020</t>
  </si>
  <si>
    <t>07/03/2022</t>
  </si>
  <si>
    <t>25/07/2022</t>
  </si>
  <si>
    <t>05/01/2020</t>
  </si>
  <si>
    <t>10/02/2022</t>
  </si>
  <si>
    <t>05/10/2021</t>
  </si>
  <si>
    <t>15/08/2022</t>
  </si>
  <si>
    <t>05/01/2021</t>
  </si>
  <si>
    <t>05/01/2023</t>
  </si>
  <si>
    <t>29/06/2020</t>
  </si>
  <si>
    <t>04/11/2022</t>
  </si>
  <si>
    <t>06/12/2022</t>
  </si>
  <si>
    <t>22/07/2022</t>
  </si>
  <si>
    <t>04/05/2020</t>
  </si>
  <si>
    <t>14/08/2022</t>
  </si>
  <si>
    <t>04/01/2020</t>
  </si>
  <si>
    <t>07/02/2023</t>
  </si>
  <si>
    <t>29/08/2022</t>
  </si>
  <si>
    <t>12/02/2020</t>
  </si>
  <si>
    <t>27/12/2020</t>
  </si>
  <si>
    <t>25/06/2020</t>
  </si>
  <si>
    <t>13/02/2020</t>
  </si>
  <si>
    <t>23/03/2023</t>
  </si>
  <si>
    <t>15/05/2022</t>
  </si>
  <si>
    <t>16/03/2022</t>
  </si>
  <si>
    <t>02/04/2020</t>
  </si>
  <si>
    <t>20/05/2020</t>
  </si>
  <si>
    <t>01/09/2021</t>
  </si>
  <si>
    <t>17/04/2022</t>
  </si>
  <si>
    <t>23/08/2020</t>
  </si>
  <si>
    <t>03/02/2023</t>
  </si>
  <si>
    <t>25/10/2020</t>
  </si>
  <si>
    <t>24/04/2020</t>
  </si>
  <si>
    <t>14/11/2020</t>
  </si>
  <si>
    <t>01/02/2020</t>
  </si>
  <si>
    <t>28/10/2020</t>
  </si>
  <si>
    <t>21/04/2021</t>
  </si>
  <si>
    <t>12/10/2021</t>
  </si>
  <si>
    <t>03/07/2021</t>
  </si>
  <si>
    <t>29/11/2020</t>
  </si>
  <si>
    <t>02/05/2020</t>
  </si>
  <si>
    <t>25/01/2022</t>
  </si>
  <si>
    <t>22/03/2020</t>
  </si>
  <si>
    <t>28/06/2022</t>
  </si>
  <si>
    <t>09/02/2023</t>
  </si>
  <si>
    <t>16/12/2021</t>
  </si>
  <si>
    <t>02/11/2022</t>
  </si>
  <si>
    <t>03/02/2022</t>
  </si>
  <si>
    <t>16/01/2021</t>
  </si>
  <si>
    <t>18/07/2020</t>
  </si>
  <si>
    <t>27/01/2021</t>
  </si>
  <si>
    <t>25/05/2022</t>
  </si>
  <si>
    <t>15/08/2020</t>
  </si>
  <si>
    <t>30/03/2020</t>
  </si>
  <si>
    <t>10/09/2020</t>
  </si>
  <si>
    <t>23/10/2022</t>
  </si>
  <si>
    <t>22/05/2021</t>
  </si>
  <si>
    <t>10/03/2023</t>
  </si>
  <si>
    <t>15/07/2021</t>
  </si>
  <si>
    <t>07/05/2022</t>
  </si>
  <si>
    <t>05/03/2020</t>
  </si>
  <si>
    <t>27/02/2022</t>
  </si>
  <si>
    <t>07/10/2020</t>
  </si>
  <si>
    <t>04/08/2020</t>
  </si>
  <si>
    <t>22/06/2021</t>
  </si>
  <si>
    <t>09/11/2020</t>
  </si>
  <si>
    <t>19/09/2020</t>
  </si>
  <si>
    <t>01/06/2020</t>
  </si>
  <si>
    <t>12/02/2022</t>
  </si>
  <si>
    <t>03/03/2023</t>
  </si>
  <si>
    <t>30/03/2023</t>
  </si>
  <si>
    <t>22/11/2021</t>
  </si>
  <si>
    <t>12/05/2020</t>
  </si>
  <si>
    <t>03/08/2021</t>
  </si>
  <si>
    <t>17/12/2020</t>
  </si>
  <si>
    <t>06/06/2022</t>
  </si>
  <si>
    <t>10/07/2022</t>
  </si>
  <si>
    <t>11/03/2021</t>
  </si>
  <si>
    <t>19/08/2022</t>
  </si>
  <si>
    <t>25/09/2020</t>
  </si>
  <si>
    <t>30/09/2022</t>
  </si>
  <si>
    <t>21/06/2020</t>
  </si>
  <si>
    <t>01/04/2022</t>
  </si>
  <si>
    <t>13/06/2021</t>
  </si>
  <si>
    <t>17/03/2023</t>
  </si>
  <si>
    <t>11/08/2021</t>
  </si>
  <si>
    <t>17/12/2022</t>
  </si>
  <si>
    <t>07/01/2022</t>
  </si>
  <si>
    <t>18/11/2021</t>
  </si>
  <si>
    <t>18/02/2021</t>
  </si>
  <si>
    <t>19/04/2022</t>
  </si>
  <si>
    <t>22/02/2022</t>
  </si>
  <si>
    <t>05/03/2021</t>
  </si>
  <si>
    <t>10/05/2021</t>
  </si>
  <si>
    <t>11/12/2022</t>
  </si>
  <si>
    <t>15/11/2020</t>
  </si>
  <si>
    <t>28/02/2022</t>
  </si>
  <si>
    <t>09/02/2020</t>
  </si>
  <si>
    <t>30/06/2020</t>
  </si>
  <si>
    <t>09/06/2022</t>
  </si>
  <si>
    <t>23/09/2020</t>
  </si>
  <si>
    <t>25/06/2022</t>
  </si>
  <si>
    <t>01/02/2022</t>
  </si>
  <si>
    <t>21/03/2022</t>
  </si>
  <si>
    <t>11/07/2020</t>
  </si>
  <si>
    <t>08/09/2022</t>
  </si>
  <si>
    <t>23/01/2023</t>
  </si>
  <si>
    <t>08/01/2020</t>
  </si>
  <si>
    <t>15/06/2021</t>
  </si>
  <si>
    <t>28/04/2020</t>
  </si>
  <si>
    <t>03/08/2020</t>
  </si>
  <si>
    <t>22/12/2021</t>
  </si>
  <si>
    <t>27/11/2020</t>
  </si>
  <si>
    <t>19/09/2021</t>
  </si>
  <si>
    <t>29/10/2021</t>
  </si>
  <si>
    <t>18/01/2020</t>
  </si>
  <si>
    <t>08/07/2022</t>
  </si>
  <si>
    <t>22/08/2022</t>
  </si>
  <si>
    <t>28/01/2020</t>
  </si>
  <si>
    <t>08/03/2021</t>
  </si>
  <si>
    <t>19/04/2020</t>
  </si>
  <si>
    <t>01/05/2020</t>
  </si>
  <si>
    <t>01/05/2022</t>
  </si>
  <si>
    <t>01/03/2020</t>
  </si>
  <si>
    <t>12/11/2022</t>
  </si>
  <si>
    <t>16/03/2020</t>
  </si>
  <si>
    <t>06/08/2022</t>
  </si>
  <si>
    <t>02/07/2020</t>
  </si>
  <si>
    <t>07/03/2021</t>
  </si>
  <si>
    <t>06/01/2022</t>
  </si>
  <si>
    <t>27/09/2022</t>
  </si>
  <si>
    <t>20/04/2020</t>
  </si>
  <si>
    <t>16/09/2021</t>
  </si>
  <si>
    <t>09/01/2021</t>
  </si>
  <si>
    <t>08/03/2022</t>
  </si>
  <si>
    <t>15/02/2021</t>
  </si>
  <si>
    <t>21/10/2021</t>
  </si>
  <si>
    <t>20/11/2021</t>
  </si>
  <si>
    <t>11/05/2022</t>
  </si>
  <si>
    <t>10/11/2020</t>
  </si>
  <si>
    <t>16/06/2022</t>
  </si>
  <si>
    <t>24/12/2022</t>
  </si>
  <si>
    <t>23/02/2021</t>
  </si>
  <si>
    <t>22/06/2020</t>
  </si>
  <si>
    <t>20/04/2021</t>
  </si>
  <si>
    <t>20/07/2022</t>
  </si>
  <si>
    <t>24/05/2022</t>
  </si>
  <si>
    <t>14/05/2020</t>
  </si>
  <si>
    <t>24/08/2021</t>
  </si>
  <si>
    <t>21/12/2020</t>
  </si>
  <si>
    <t>26/08/2022</t>
  </si>
  <si>
    <t>10/01/2023</t>
  </si>
  <si>
    <t>05/08/2022</t>
  </si>
  <si>
    <t>29/05/2022</t>
  </si>
  <si>
    <t>04/06/2022</t>
  </si>
  <si>
    <t>26/04/2020</t>
  </si>
  <si>
    <t>09/03/2023</t>
  </si>
  <si>
    <t>12/09/2021</t>
  </si>
  <si>
    <t>13/01/2022</t>
  </si>
  <si>
    <t>27/08/2020</t>
  </si>
  <si>
    <t>18/01/2021</t>
  </si>
  <si>
    <t>24/09/2021</t>
  </si>
  <si>
    <t>29/10/2020</t>
  </si>
  <si>
    <t>04/02/2021</t>
  </si>
  <si>
    <t>26/12/2020</t>
  </si>
  <si>
    <t>25/01/2020</t>
  </si>
  <si>
    <t>19/01/2020</t>
  </si>
  <si>
    <t>13/04/2021</t>
  </si>
  <si>
    <t>15/01/2020</t>
  </si>
  <si>
    <t>20/08/2022</t>
  </si>
  <si>
    <t>28/12/2020</t>
  </si>
  <si>
    <t>21/09/2022</t>
  </si>
  <si>
    <t>09/11/2021</t>
  </si>
  <si>
    <t>26/06/2020</t>
  </si>
  <si>
    <t>30/11/2022</t>
  </si>
  <si>
    <t>03/11/2020</t>
  </si>
  <si>
    <t>26/08/2020</t>
  </si>
  <si>
    <t>22/03/2023</t>
  </si>
  <si>
    <t>19/03/2020</t>
  </si>
  <si>
    <t>01/06/2022</t>
  </si>
  <si>
    <t>05/02/2023</t>
  </si>
  <si>
    <t>19/05/2021</t>
  </si>
  <si>
    <t>28/05/2022</t>
  </si>
  <si>
    <t>12/12/2021</t>
  </si>
  <si>
    <t>14/12/2020</t>
  </si>
  <si>
    <t>01/01/2023</t>
  </si>
  <si>
    <t>09/12/2021</t>
  </si>
  <si>
    <t>11/08/2022</t>
  </si>
  <si>
    <t>20/03/2021</t>
  </si>
  <si>
    <t>12/11/2021</t>
  </si>
  <si>
    <t>14/06/2020</t>
  </si>
  <si>
    <t>24/08/2022</t>
  </si>
  <si>
    <t>28/07/2020</t>
  </si>
  <si>
    <t>20/01/2020</t>
  </si>
  <si>
    <t>26/07/2022</t>
  </si>
  <si>
    <t>13/03/2022</t>
  </si>
  <si>
    <t>30/11/2021</t>
  </si>
  <si>
    <t>17/07/2021</t>
  </si>
  <si>
    <t>05/05/2021</t>
  </si>
  <si>
    <t>30/12/2020</t>
  </si>
  <si>
    <t>06/02/2021</t>
  </si>
  <si>
    <t>30/05/2021</t>
  </si>
  <si>
    <t>07/04/2020</t>
  </si>
  <si>
    <t>11/05/2020</t>
  </si>
  <si>
    <t>05/11/2021</t>
  </si>
  <si>
    <t>20/06/2022</t>
  </si>
  <si>
    <t>12/08/2020</t>
  </si>
  <si>
    <t>15/02/2020</t>
  </si>
  <si>
    <t>07/01/2023</t>
  </si>
  <si>
    <t>14/02/2020</t>
  </si>
  <si>
    <t>23/09/2022</t>
  </si>
  <si>
    <t>27/11/2021</t>
  </si>
  <si>
    <t>22/02/2020</t>
  </si>
  <si>
    <t>11/03/2022</t>
  </si>
  <si>
    <t>25/02/2023</t>
  </si>
  <si>
    <t>29/03/2020</t>
  </si>
  <si>
    <t>08/02/2021</t>
  </si>
  <si>
    <t>07/08/2021</t>
  </si>
  <si>
    <t>30/10/2021</t>
  </si>
  <si>
    <t>21/08/2022</t>
  </si>
  <si>
    <t>07/06/2021</t>
  </si>
  <si>
    <t>15/04/2020</t>
  </si>
  <si>
    <t>19/05/2022</t>
  </si>
  <si>
    <t>04/01/2022</t>
  </si>
  <si>
    <t>26/09/2022</t>
  </si>
  <si>
    <t>13/07/2022</t>
  </si>
  <si>
    <t>04/02/2022</t>
  </si>
  <si>
    <t>30/10/2020</t>
  </si>
  <si>
    <t>25/06/2021</t>
  </si>
  <si>
    <t>21/04/2022</t>
  </si>
  <si>
    <t>18/01/2022</t>
  </si>
  <si>
    <t>11/07/2021</t>
  </si>
  <si>
    <t>07/03/2020</t>
  </si>
  <si>
    <t>12/07/2021</t>
  </si>
  <si>
    <t>09/06/2020</t>
  </si>
  <si>
    <t>07/07/2021</t>
  </si>
  <si>
    <t>29/07/2022</t>
  </si>
  <si>
    <t>06/10/2020</t>
  </si>
  <si>
    <t>20/07/2021</t>
  </si>
  <si>
    <t>17/11/2020</t>
  </si>
  <si>
    <t>26/02/2020</t>
  </si>
  <si>
    <t>24/03/2023</t>
  </si>
  <si>
    <t>13/01/2021</t>
  </si>
  <si>
    <t>17/07/2020</t>
  </si>
  <si>
    <t>23/11/2022</t>
  </si>
  <si>
    <t>27/07/2021</t>
  </si>
  <si>
    <t>13/11/2020</t>
  </si>
  <si>
    <t>16/04/2020</t>
  </si>
  <si>
    <t>05/04/2021</t>
  </si>
  <si>
    <t>05/06/2021</t>
  </si>
  <si>
    <t>18/10/2021</t>
  </si>
  <si>
    <t>18/08/2022</t>
  </si>
  <si>
    <t>09/09/2022</t>
  </si>
  <si>
    <t>04/03/2023</t>
  </si>
  <si>
    <t>23/05/2020</t>
  </si>
  <si>
    <t>19/03/2023</t>
  </si>
  <si>
    <t>03/03/2022</t>
  </si>
  <si>
    <t>14/03/2023</t>
  </si>
  <si>
    <t>08/08/2022</t>
  </si>
  <si>
    <t>22/01/2022</t>
  </si>
  <si>
    <t>27/08/2022</t>
  </si>
  <si>
    <t>06/02/2023</t>
  </si>
  <si>
    <t>18/06/2021</t>
  </si>
  <si>
    <t>22/08/2021</t>
  </si>
  <si>
    <t>01/06/2021</t>
  </si>
  <si>
    <t>02/03/2020</t>
  </si>
  <si>
    <t>13/10/2021</t>
  </si>
  <si>
    <t>25/10/2021</t>
  </si>
  <si>
    <t>29/08/2021</t>
  </si>
  <si>
    <t>23/01/2020</t>
  </si>
  <si>
    <t>16/01/2020</t>
  </si>
  <si>
    <t>06/05/2020</t>
  </si>
  <si>
    <t>17/12/2021</t>
  </si>
  <si>
    <t>18/06/2020</t>
  </si>
  <si>
    <t>28/03/2023</t>
  </si>
  <si>
    <t>09/05/2020</t>
  </si>
  <si>
    <t>17/01/2020</t>
  </si>
  <si>
    <t>18/12/2021</t>
  </si>
  <si>
    <t>14/04/2021</t>
  </si>
  <si>
    <t>19/01/2023</t>
  </si>
  <si>
    <t>16/05/2020</t>
  </si>
  <si>
    <t>10/04/2021</t>
  </si>
  <si>
    <t>28/11/2022</t>
  </si>
  <si>
    <t>22/11/2022</t>
  </si>
  <si>
    <t>05/07/2020</t>
  </si>
  <si>
    <t>21/09/2020</t>
  </si>
  <si>
    <t>04/07/2020</t>
  </si>
  <si>
    <t>30/04/2022</t>
  </si>
  <si>
    <t>30/01/2020</t>
  </si>
  <si>
    <t>31/01/2021</t>
  </si>
  <si>
    <t>04/03/2020</t>
  </si>
  <si>
    <t>27/04/2021</t>
  </si>
  <si>
    <t>30/03/2021</t>
  </si>
  <si>
    <t>27/01/2022</t>
  </si>
  <si>
    <t>23/01/2022</t>
  </si>
  <si>
    <t>29/09/2020</t>
  </si>
  <si>
    <t>08/11/2022</t>
  </si>
  <si>
    <t>05/03/2023</t>
  </si>
  <si>
    <t>06/06/2020</t>
  </si>
  <si>
    <t>11/06/2021</t>
  </si>
  <si>
    <t>11/02/2022</t>
  </si>
  <si>
    <t>19/01/2021</t>
  </si>
  <si>
    <t>19/08/2021</t>
  </si>
  <si>
    <t>12/09/2022</t>
  </si>
  <si>
    <t>15/04/2022</t>
  </si>
  <si>
    <t>26/12/2021</t>
  </si>
  <si>
    <t>27/12/2022</t>
  </si>
  <si>
    <t>18/09/2021</t>
  </si>
  <si>
    <t>13/02/2023</t>
  </si>
  <si>
    <t>24/02/2020</t>
  </si>
  <si>
    <t>03/11/2021</t>
  </si>
  <si>
    <t>26/11/2022</t>
  </si>
  <si>
    <t>07/05/2020</t>
  </si>
  <si>
    <t>21/08/2021</t>
  </si>
  <si>
    <t>27/05/2021</t>
  </si>
  <si>
    <t>28/01/2023</t>
  </si>
  <si>
    <t>04/01/2023</t>
  </si>
  <si>
    <t>06/03/2023</t>
  </si>
  <si>
    <t>27/06/2022</t>
  </si>
  <si>
    <t>13/05/2020</t>
  </si>
  <si>
    <t>04/03/2022</t>
  </si>
  <si>
    <t>12/06/2021</t>
  </si>
  <si>
    <t>29/12/2022</t>
  </si>
  <si>
    <t>06/08/2020</t>
  </si>
  <si>
    <t>24/08/2020</t>
  </si>
  <si>
    <t>20/03/2020</t>
  </si>
  <si>
    <t>29/06/2022</t>
  </si>
  <si>
    <t>14/01/2020</t>
  </si>
  <si>
    <t>06/11/2022</t>
  </si>
  <si>
    <t>25/02/2020</t>
  </si>
  <si>
    <t>09/11/2022</t>
  </si>
  <si>
    <t>05/05/2022</t>
  </si>
  <si>
    <t>08/03/2023</t>
  </si>
  <si>
    <t>26/01/2020</t>
  </si>
  <si>
    <t>03/03/2020</t>
  </si>
  <si>
    <t>21/06/2022</t>
  </si>
  <si>
    <t>Inírida</t>
  </si>
  <si>
    <t>10/01/2020</t>
  </si>
  <si>
    <t>24/03/2020</t>
  </si>
  <si>
    <t>02/01/2022</t>
  </si>
  <si>
    <t>01/04/2020</t>
  </si>
  <si>
    <t>08/11/2021</t>
  </si>
  <si>
    <t>14/02/2023</t>
  </si>
  <si>
    <t>20/05/2021</t>
  </si>
  <si>
    <t>26/09/2021</t>
  </si>
  <si>
    <t>07/09/2020</t>
  </si>
  <si>
    <t>05/04/2020</t>
  </si>
  <si>
    <t>23/06/2020</t>
  </si>
  <si>
    <t>20/06/2021</t>
  </si>
  <si>
    <t>16/11/2022</t>
  </si>
  <si>
    <t>12/01/2022</t>
  </si>
  <si>
    <t>07/10/2021</t>
  </si>
  <si>
    <t>01/01/2021</t>
  </si>
  <si>
    <t>06/03/2020</t>
  </si>
  <si>
    <t>15/02/2022</t>
  </si>
  <si>
    <t>10/03/2021</t>
  </si>
  <si>
    <t>07/11/2022</t>
  </si>
  <si>
    <t>09/01/2023</t>
  </si>
  <si>
    <t>06/06/2021</t>
  </si>
  <si>
    <t>02/11/2020</t>
  </si>
  <si>
    <t>10/04/2020</t>
  </si>
  <si>
    <t>03/03/2021</t>
  </si>
  <si>
    <t>31/12/2020</t>
  </si>
  <si>
    <t>21/02/2022</t>
  </si>
  <si>
    <t>19/12/2020</t>
  </si>
  <si>
    <t>03/09/2021</t>
  </si>
  <si>
    <t>05/04/2022</t>
  </si>
  <si>
    <t>latitud</t>
  </si>
  <si>
    <t>longitud</t>
  </si>
  <si>
    <t>Totales</t>
  </si>
  <si>
    <t xml:space="preserve">Catergoría de </t>
  </si>
  <si>
    <t>Total productos:</t>
  </si>
  <si>
    <t>productos</t>
  </si>
  <si>
    <t>N° de envíos</t>
  </si>
  <si>
    <t>Núnero de días</t>
  </si>
  <si>
    <t>Vendedores</t>
  </si>
  <si>
    <t>Ciudades</t>
  </si>
  <si>
    <t>Valoración</t>
  </si>
  <si>
    <t>Tipos de pagos</t>
  </si>
  <si>
    <t>N° de cuotas</t>
  </si>
  <si>
    <t>lat</t>
  </si>
  <si>
    <t>lon</t>
  </si>
  <si>
    <t>Total de ceros:</t>
  </si>
  <si>
    <t>Verificar</t>
  </si>
  <si>
    <t>Fecha inicial:</t>
  </si>
  <si>
    <t>f2</t>
  </si>
  <si>
    <t>fecha final:</t>
  </si>
  <si>
    <t>f2360</t>
  </si>
  <si>
    <t>cambiar
 formato 
de fecha</t>
  </si>
  <si>
    <t>Fecha
 de
 Compra</t>
  </si>
  <si>
    <t>Conversión
 a 
fecha 
real</t>
  </si>
  <si>
    <t>total días del período</t>
  </si>
  <si>
    <t>prueba y verificacione</t>
  </si>
  <si>
    <t>prueba</t>
  </si>
  <si>
    <t>Conversión
 correcta</t>
  </si>
  <si>
    <t>Tabla de productos</t>
  </si>
  <si>
    <t>N° de categorías:</t>
  </si>
  <si>
    <t>Total</t>
  </si>
  <si>
    <t>Tienda</t>
  </si>
  <si>
    <t>Ingresos</t>
  </si>
  <si>
    <t>Promedio Envío</t>
  </si>
  <si>
    <t>Total Reseñas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</si>
</sst>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dd/mm/yyyy;@"/>
    <numFmt numFmtId="166" formatCode="dd/mm/yy;@"/>
    <numFmt numFmtId="167" formatCode="[$-F800]dddd\,\ mmmm\ dd\,\ yyyy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8"/>
      <color rgb="FFFF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0" xfId="0" applyNumberFormat="1" applyFill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left"/>
    </xf>
    <xf numFmtId="165" fontId="1" fillId="0" borderId="0" xfId="0" applyNumberFormat="1" applyFont="1" applyAlignment="1">
      <alignment horizontal="right" vertical="center" wrapText="1"/>
    </xf>
    <xf numFmtId="0" fontId="1" fillId="0" borderId="0" xfId="0" applyNumberFormat="1" applyFont="1" applyAlignment="1">
      <alignment horizontal="right" vertical="center" wrapText="1"/>
    </xf>
    <xf numFmtId="167" fontId="0" fillId="0" borderId="0" xfId="0" applyNumberFormat="1" applyAlignment="1">
      <alignment horizontal="right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67" fontId="0" fillId="0" borderId="0" xfId="0" applyNumberFormat="1" applyAlignment="1">
      <alignment horizontal="right"/>
    </xf>
    <xf numFmtId="167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 wrapText="1"/>
    </xf>
    <xf numFmtId="1" fontId="2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/>
    <xf numFmtId="0" fontId="0" fillId="0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4">
    <dxf>
      <fill>
        <patternFill patternType="none">
          <fgColor indexed="64"/>
          <bgColor auto="1"/>
        </patternFill>
      </fill>
    </dxf>
    <dxf>
      <numFmt numFmtId="165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06F519-B770-47CC-9204-CE498E696406}" name="Tabla2" displayName="Tabla2" ref="A2371:C2378" headerRowCount="0" totalsRowShown="0">
  <tableColumns count="3">
    <tableColumn id="1" xr3:uid="{C0F68B16-F345-4ADD-9BC8-768D32CC27AB}" name="Columna1" headerRowDxfId="3" dataDxfId="2"/>
    <tableColumn id="2" xr3:uid="{08BF933E-E731-420C-B360-76D4D85ED94A}" name="Columna2" headerRowDxfId="1"/>
    <tableColumn id="3" xr3:uid="{562E60EF-488C-4A2C-8440-5BC191442112}" name="Columna3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E3B171-BACD-45E7-9205-13F92BA84AB5}" name="Tabla3" displayName="Tabla3" ref="A2365:F2367" headerRowCount="0" totalsRowShown="0">
  <tableColumns count="6">
    <tableColumn id="1" xr3:uid="{2742E98C-1BBB-4B91-8375-E54FF7F858AA}" name="Columna1"/>
    <tableColumn id="2" xr3:uid="{532CC03B-EFCD-47C4-B3C6-5CB701FB55CB}" name="Columna2"/>
    <tableColumn id="3" xr3:uid="{F5EF4992-DA08-4652-B65D-5F18776C0183}" name="Columna3"/>
    <tableColumn id="4" xr3:uid="{6C3C5F92-1A71-4A3F-8786-3E07E56B3C0F}" name="Columna4"/>
    <tableColumn id="5" xr3:uid="{56FE7BAC-4B30-4667-A26A-6BBEF6629962}" name="Columna5"/>
    <tableColumn id="6" xr3:uid="{D3892BA4-9B43-4E60-8DFE-6743D22858F0}" name="Columna6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BC55-4ECD-4CAE-9D57-260F19ADAB18}">
  <sheetPr codeName="Hoja3"/>
  <dimension ref="A1:D1"/>
  <sheetViews>
    <sheetView workbookViewId="0"/>
  </sheetViews>
  <sheetFormatPr baseColWidth="10" defaultRowHeight="14.4" x14ac:dyDescent="0.3"/>
  <sheetData>
    <row r="1" spans="1:4" x14ac:dyDescent="0.3">
      <c r="A1" t="s">
        <v>1161</v>
      </c>
      <c r="B1" t="s">
        <v>1162</v>
      </c>
      <c r="C1" t="s">
        <v>1163</v>
      </c>
      <c r="D1" t="s">
        <v>1164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2378"/>
  <sheetViews>
    <sheetView tabSelected="1" topLeftCell="A2356" workbookViewId="0">
      <selection sqref="A1:D2360"/>
    </sheetView>
  </sheetViews>
  <sheetFormatPr baseColWidth="10" defaultColWidth="8.88671875" defaultRowHeight="14.4" x14ac:dyDescent="0.3"/>
  <cols>
    <col min="1" max="1" width="24.109375" bestFit="1" customWidth="1"/>
    <col min="2" max="2" width="23.5546875" bestFit="1" customWidth="1"/>
    <col min="3" max="3" width="13.6640625" bestFit="1" customWidth="1"/>
    <col min="4" max="4" width="25" bestFit="1" customWidth="1"/>
    <col min="5" max="5" width="13.109375" customWidth="1"/>
    <col min="6" max="6" width="13" customWidth="1"/>
    <col min="7" max="7" width="9.109375" customWidth="1"/>
    <col min="8" max="10" width="18.6640625" customWidth="1"/>
    <col min="11" max="11" width="15.44140625" customWidth="1"/>
    <col min="12" max="12" width="31.5546875" customWidth="1"/>
    <col min="13" max="13" width="14.44140625" bestFit="1" customWidth="1"/>
    <col min="14" max="14" width="14.77734375" bestFit="1" customWidth="1"/>
    <col min="15" max="15" width="10.44140625" bestFit="1" customWidth="1"/>
    <col min="16" max="16" width="15.44140625" bestFit="1" customWidth="1"/>
  </cols>
  <sheetData>
    <row r="1" spans="1:19" ht="57.6" x14ac:dyDescent="0.3">
      <c r="A1" t="s">
        <v>0</v>
      </c>
      <c r="B1" t="s">
        <v>1</v>
      </c>
      <c r="C1" t="s">
        <v>2</v>
      </c>
      <c r="D1" t="s">
        <v>3</v>
      </c>
      <c r="E1" s="2" t="s">
        <v>1146</v>
      </c>
      <c r="F1" s="13" t="s">
        <v>1152</v>
      </c>
      <c r="G1" s="12" t="s">
        <v>1151</v>
      </c>
      <c r="H1" s="12" t="s">
        <v>1155</v>
      </c>
      <c r="I1" s="12" t="s">
        <v>1156</v>
      </c>
      <c r="J1" s="13" t="s">
        <v>1157</v>
      </c>
      <c r="K1" s="14" t="s">
        <v>1153</v>
      </c>
      <c r="L1" s="14"/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1130</v>
      </c>
      <c r="S1" t="s">
        <v>1131</v>
      </c>
    </row>
    <row r="2" spans="1:19" ht="15" customHeight="1" x14ac:dyDescent="0.3">
      <c r="A2" t="s">
        <v>9</v>
      </c>
      <c r="B2" t="s">
        <v>10</v>
      </c>
      <c r="C2">
        <v>283600</v>
      </c>
      <c r="D2">
        <v>15300</v>
      </c>
      <c r="E2">
        <f>D2</f>
        <v>15300</v>
      </c>
      <c r="F2" s="5">
        <v>44412</v>
      </c>
      <c r="G2" s="17" t="str">
        <f>TEXT(F2, "general")</f>
        <v>44412</v>
      </c>
      <c r="H2" s="9" t="b">
        <f>AND(ISNUMBER(G2), G21&gt;=1, G2&lt;=2958465, INT(G2)=G2)</f>
        <v>0</v>
      </c>
      <c r="I2" s="9">
        <f>VALUE(G2)</f>
        <v>44412</v>
      </c>
      <c r="J2" s="9">
        <f>IF(
  G2=44412,
  DATE(2021,8,4),
  DATE(1900,1,1) + G2 - 1
)</f>
        <v>44412</v>
      </c>
      <c r="K2" s="15" t="str">
        <f>TEXT(G2, "dd-mm-yyyy")</f>
        <v>04-08-2021</v>
      </c>
      <c r="L2" s="15"/>
      <c r="M2" t="s">
        <v>12</v>
      </c>
      <c r="N2" t="s">
        <v>13</v>
      </c>
      <c r="O2">
        <v>1</v>
      </c>
      <c r="P2" t="s">
        <v>14</v>
      </c>
      <c r="Q2">
        <v>1</v>
      </c>
      <c r="R2">
        <v>6.2518399999999996</v>
      </c>
      <c r="S2">
        <v>-75.563590000000005</v>
      </c>
    </row>
    <row r="3" spans="1:19" x14ac:dyDescent="0.3">
      <c r="A3" t="s">
        <v>15</v>
      </c>
      <c r="B3" t="s">
        <v>16</v>
      </c>
      <c r="C3">
        <v>76800</v>
      </c>
      <c r="D3">
        <v>2300</v>
      </c>
      <c r="E3" s="1">
        <f>E2+D3</f>
        <v>17600</v>
      </c>
      <c r="F3" s="6">
        <v>44161</v>
      </c>
      <c r="G3" s="17" t="str">
        <f t="shared" ref="G3:G16" si="0">TEXT(F3, "general")</f>
        <v>44161</v>
      </c>
      <c r="H3" s="9" t="str">
        <f>TEXT(G3,"general")</f>
        <v>44161</v>
      </c>
      <c r="I3" s="9">
        <f t="shared" ref="I3:I8" si="1">VALUE(G3)</f>
        <v>44161</v>
      </c>
      <c r="J3" s="9">
        <f t="shared" ref="J3:J66" si="2">IF(
  G3=44412,
  DATE(2021,8,4),
  DATE(1900,1,1) + G3 - 1
)</f>
        <v>44161</v>
      </c>
      <c r="K3" s="11" t="str">
        <f t="shared" ref="K3:K66" si="3">TEXT(G3, "dd-mm-yyyy")</f>
        <v>26-11-2020</v>
      </c>
      <c r="L3" s="11"/>
      <c r="M3" t="s">
        <v>18</v>
      </c>
      <c r="N3" t="s">
        <v>13</v>
      </c>
      <c r="O3">
        <v>3</v>
      </c>
      <c r="P3" t="s">
        <v>19</v>
      </c>
      <c r="Q3">
        <v>4</v>
      </c>
      <c r="R3">
        <v>6.2518399999999996</v>
      </c>
      <c r="S3">
        <v>-75.563590000000005</v>
      </c>
    </row>
    <row r="4" spans="1:19" x14ac:dyDescent="0.3">
      <c r="A4" t="s">
        <v>20</v>
      </c>
      <c r="B4" t="s">
        <v>10</v>
      </c>
      <c r="C4">
        <v>443300</v>
      </c>
      <c r="D4">
        <v>23800</v>
      </c>
      <c r="E4" s="1">
        <f t="shared" ref="E4:E67" si="4">E3+D4</f>
        <v>41400</v>
      </c>
      <c r="F4" s="5">
        <v>44491</v>
      </c>
      <c r="G4" s="17" t="str">
        <f t="shared" si="0"/>
        <v>44491</v>
      </c>
      <c r="H4" s="9" t="str">
        <f>IF(ISNUMBER(G2), IF(AND(G2&gt;=1, G2&lt;=2958465, INT(G2)=G2), "Válido", "Inválido"), "No es número")</f>
        <v>No es número</v>
      </c>
      <c r="I4" s="9">
        <f t="shared" si="1"/>
        <v>44491</v>
      </c>
      <c r="J4" s="9">
        <f t="shared" si="2"/>
        <v>44491</v>
      </c>
      <c r="K4" s="11" t="str">
        <f t="shared" si="3"/>
        <v>22-10-2021</v>
      </c>
      <c r="L4" s="11"/>
      <c r="M4" t="s">
        <v>12</v>
      </c>
      <c r="N4" t="s">
        <v>22</v>
      </c>
      <c r="O4">
        <v>5</v>
      </c>
      <c r="P4" t="s">
        <v>19</v>
      </c>
      <c r="Q4">
        <v>10</v>
      </c>
      <c r="R4">
        <v>4.8133299999999997</v>
      </c>
      <c r="S4">
        <v>-75.696110000000004</v>
      </c>
    </row>
    <row r="5" spans="1:19" x14ac:dyDescent="0.3">
      <c r="A5" t="s">
        <v>20</v>
      </c>
      <c r="B5" t="s">
        <v>10</v>
      </c>
      <c r="C5">
        <v>906200</v>
      </c>
      <c r="D5">
        <v>46400</v>
      </c>
      <c r="E5" s="1">
        <f t="shared" si="4"/>
        <v>87800</v>
      </c>
      <c r="F5" s="5" t="s">
        <v>23</v>
      </c>
      <c r="G5" s="17" t="str">
        <f t="shared" si="0"/>
        <v>44685</v>
      </c>
      <c r="H5" s="9" t="str">
        <f t="shared" ref="H5:H17" si="5">IF(ISNUMBER(G3), IF(AND(G3&gt;=1, G3&lt;=2958465, INT(G3)=G3), "Válido", "Inválido"), "No es número")</f>
        <v>No es número</v>
      </c>
      <c r="I5" s="9">
        <f t="shared" si="1"/>
        <v>44685</v>
      </c>
      <c r="J5" s="9">
        <f t="shared" si="2"/>
        <v>44685</v>
      </c>
      <c r="K5" s="11" t="str">
        <f t="shared" si="3"/>
        <v>04-05-2022</v>
      </c>
      <c r="L5" s="11"/>
      <c r="M5" t="s">
        <v>24</v>
      </c>
      <c r="N5" t="s">
        <v>25</v>
      </c>
      <c r="O5">
        <v>5</v>
      </c>
      <c r="P5" t="s">
        <v>19</v>
      </c>
      <c r="Q5">
        <v>10</v>
      </c>
      <c r="R5">
        <v>3.4372199999999999</v>
      </c>
      <c r="S5">
        <v>-76.522499999999994</v>
      </c>
    </row>
    <row r="6" spans="1:19" x14ac:dyDescent="0.3">
      <c r="A6" t="s">
        <v>9</v>
      </c>
      <c r="B6" t="s">
        <v>10</v>
      </c>
      <c r="C6">
        <v>397800</v>
      </c>
      <c r="D6">
        <v>19400</v>
      </c>
      <c r="E6" s="1">
        <f t="shared" si="4"/>
        <v>107200</v>
      </c>
      <c r="F6" s="5" t="s">
        <v>26</v>
      </c>
      <c r="G6" s="17" t="str">
        <f t="shared" si="0"/>
        <v>44618</v>
      </c>
      <c r="H6" s="9" t="str">
        <f t="shared" si="5"/>
        <v>No es número</v>
      </c>
      <c r="I6" s="9">
        <f t="shared" si="1"/>
        <v>44618</v>
      </c>
      <c r="J6" s="9">
        <f t="shared" si="2"/>
        <v>44618</v>
      </c>
      <c r="K6" s="11" t="str">
        <f t="shared" si="3"/>
        <v>26-02-2022</v>
      </c>
      <c r="L6" s="11"/>
      <c r="M6" t="s">
        <v>27</v>
      </c>
      <c r="N6" t="s">
        <v>28</v>
      </c>
      <c r="O6">
        <v>4</v>
      </c>
      <c r="P6" t="s">
        <v>19</v>
      </c>
      <c r="Q6">
        <v>3</v>
      </c>
      <c r="R6">
        <v>4.6097099999999998</v>
      </c>
      <c r="S6">
        <v>-74.08175</v>
      </c>
    </row>
    <row r="7" spans="1:19" x14ac:dyDescent="0.3">
      <c r="A7" t="s">
        <v>29</v>
      </c>
      <c r="B7" t="s">
        <v>16</v>
      </c>
      <c r="C7">
        <v>298400</v>
      </c>
      <c r="D7">
        <v>16100</v>
      </c>
      <c r="E7" s="1">
        <f t="shared" si="4"/>
        <v>123300</v>
      </c>
      <c r="F7" s="5" t="s">
        <v>30</v>
      </c>
      <c r="G7" s="17" t="str">
        <f t="shared" si="0"/>
        <v>44449</v>
      </c>
      <c r="H7" s="9" t="str">
        <f t="shared" si="5"/>
        <v>No es número</v>
      </c>
      <c r="I7" s="9">
        <f t="shared" si="1"/>
        <v>44449</v>
      </c>
      <c r="J7" s="9">
        <f t="shared" si="2"/>
        <v>44449</v>
      </c>
      <c r="K7" s="11" t="str">
        <f t="shared" si="3"/>
        <v>10-09-2021</v>
      </c>
      <c r="L7" s="11"/>
      <c r="M7" t="s">
        <v>31</v>
      </c>
      <c r="N7" t="s">
        <v>32</v>
      </c>
      <c r="O7">
        <v>5</v>
      </c>
      <c r="P7" t="s">
        <v>19</v>
      </c>
      <c r="Q7">
        <v>3</v>
      </c>
      <c r="R7">
        <v>-4.2152799999999999</v>
      </c>
      <c r="S7">
        <v>-69.940560000000005</v>
      </c>
    </row>
    <row r="8" spans="1:19" x14ac:dyDescent="0.3">
      <c r="A8" t="s">
        <v>33</v>
      </c>
      <c r="B8" t="s">
        <v>34</v>
      </c>
      <c r="C8">
        <v>105900</v>
      </c>
      <c r="D8">
        <v>9000</v>
      </c>
      <c r="E8" s="1">
        <f t="shared" si="4"/>
        <v>132300</v>
      </c>
      <c r="F8" s="5" t="s">
        <v>35</v>
      </c>
      <c r="G8" s="17" t="str">
        <f t="shared" si="0"/>
        <v>43992</v>
      </c>
      <c r="H8" s="9" t="str">
        <f t="shared" si="5"/>
        <v>No es número</v>
      </c>
      <c r="I8" s="9">
        <f t="shared" si="1"/>
        <v>43992</v>
      </c>
      <c r="J8" s="9">
        <f t="shared" si="2"/>
        <v>43992</v>
      </c>
      <c r="K8" s="11" t="str">
        <f t="shared" si="3"/>
        <v>10-06-2020</v>
      </c>
      <c r="L8" s="11"/>
      <c r="M8" t="s">
        <v>18</v>
      </c>
      <c r="N8" t="s">
        <v>28</v>
      </c>
      <c r="O8">
        <v>1</v>
      </c>
      <c r="P8" t="s">
        <v>36</v>
      </c>
      <c r="Q8">
        <v>1</v>
      </c>
      <c r="R8">
        <v>4.6097099999999998</v>
      </c>
      <c r="S8">
        <v>-74.08175</v>
      </c>
    </row>
    <row r="9" spans="1:19" x14ac:dyDescent="0.3">
      <c r="A9" t="s">
        <v>37</v>
      </c>
      <c r="B9" t="s">
        <v>38</v>
      </c>
      <c r="C9">
        <v>962600</v>
      </c>
      <c r="D9">
        <v>49400</v>
      </c>
      <c r="E9" s="1">
        <f t="shared" si="4"/>
        <v>181700</v>
      </c>
      <c r="F9" s="6" t="s">
        <v>39</v>
      </c>
      <c r="G9" s="17" t="str">
        <f t="shared" si="0"/>
        <v>44663</v>
      </c>
      <c r="H9" s="9" t="str">
        <f t="shared" si="5"/>
        <v>No es número</v>
      </c>
      <c r="I9" s="18">
        <f>DATE(1900,1,1)+G2-1</f>
        <v>44412</v>
      </c>
      <c r="J9" s="9">
        <f t="shared" si="2"/>
        <v>44663</v>
      </c>
      <c r="K9" s="11" t="str">
        <f t="shared" si="3"/>
        <v>12-04-2022</v>
      </c>
      <c r="L9" s="11"/>
      <c r="M9" t="s">
        <v>40</v>
      </c>
      <c r="N9" t="s">
        <v>13</v>
      </c>
      <c r="O9">
        <v>4</v>
      </c>
      <c r="P9" t="s">
        <v>14</v>
      </c>
      <c r="Q9">
        <v>1</v>
      </c>
      <c r="R9">
        <v>6.2518399999999996</v>
      </c>
      <c r="S9">
        <v>-75.563590000000005</v>
      </c>
    </row>
    <row r="10" spans="1:19" x14ac:dyDescent="0.3">
      <c r="A10" t="s">
        <v>41</v>
      </c>
      <c r="B10" t="s">
        <v>42</v>
      </c>
      <c r="C10">
        <v>82800</v>
      </c>
      <c r="D10">
        <v>4800</v>
      </c>
      <c r="E10" s="1">
        <f t="shared" si="4"/>
        <v>186500</v>
      </c>
      <c r="F10" s="6" t="s">
        <v>43</v>
      </c>
      <c r="G10" s="17" t="str">
        <f t="shared" si="0"/>
        <v>44662</v>
      </c>
      <c r="H10" s="9" t="str">
        <f t="shared" si="5"/>
        <v>No es número</v>
      </c>
      <c r="I10" s="9" t="str">
        <f ca="1">TEXT(TODAY(), "dd-mm-yyyy")</f>
        <v>04-05-2025</v>
      </c>
      <c r="J10" s="9">
        <f t="shared" si="2"/>
        <v>44662</v>
      </c>
      <c r="K10" s="11" t="str">
        <f t="shared" si="3"/>
        <v>11-04-2022</v>
      </c>
      <c r="L10" s="11"/>
      <c r="M10" t="s">
        <v>12</v>
      </c>
      <c r="N10" t="s">
        <v>44</v>
      </c>
      <c r="O10">
        <v>5</v>
      </c>
      <c r="P10" t="s">
        <v>14</v>
      </c>
      <c r="Q10">
        <v>1</v>
      </c>
      <c r="R10">
        <v>10.968540000000001</v>
      </c>
      <c r="S10">
        <v>-74.781319999999994</v>
      </c>
    </row>
    <row r="11" spans="1:19" x14ac:dyDescent="0.3">
      <c r="A11" t="s">
        <v>45</v>
      </c>
      <c r="B11" t="s">
        <v>46</v>
      </c>
      <c r="C11">
        <v>9100</v>
      </c>
      <c r="D11">
        <v>3800</v>
      </c>
      <c r="E11" s="1">
        <f t="shared" si="4"/>
        <v>190300</v>
      </c>
      <c r="F11" s="6" t="s">
        <v>47</v>
      </c>
      <c r="G11" s="17" t="str">
        <f t="shared" si="0"/>
        <v>44443</v>
      </c>
      <c r="H11" s="9" t="str">
        <f t="shared" si="5"/>
        <v>No es número</v>
      </c>
      <c r="I11" s="9" t="str">
        <f t="shared" ref="I11:I17" si="6">TEXT(DATE(1900,1,1)+G3-1, "dd-mm-yyyy")</f>
        <v>26-11-2020</v>
      </c>
      <c r="J11" s="9">
        <f t="shared" si="2"/>
        <v>44443</v>
      </c>
      <c r="K11" s="11" t="str">
        <f t="shared" si="3"/>
        <v>04-09-2021</v>
      </c>
      <c r="L11" s="11"/>
      <c r="M11" t="s">
        <v>48</v>
      </c>
      <c r="N11" t="s">
        <v>28</v>
      </c>
      <c r="O11">
        <v>5</v>
      </c>
      <c r="P11" t="s">
        <v>19</v>
      </c>
      <c r="Q11">
        <v>1</v>
      </c>
      <c r="R11">
        <v>4.6097099999999998</v>
      </c>
      <c r="S11">
        <v>-74.08175</v>
      </c>
    </row>
    <row r="12" spans="1:19" x14ac:dyDescent="0.3">
      <c r="A12" t="s">
        <v>33</v>
      </c>
      <c r="B12" t="s">
        <v>34</v>
      </c>
      <c r="C12">
        <v>86800</v>
      </c>
      <c r="D12">
        <v>9300</v>
      </c>
      <c r="E12" s="1">
        <f t="shared" si="4"/>
        <v>199600</v>
      </c>
      <c r="F12" s="6" t="s">
        <v>49</v>
      </c>
      <c r="G12" s="17" t="str">
        <f t="shared" si="0"/>
        <v>43939</v>
      </c>
      <c r="H12" s="9" t="str">
        <f t="shared" si="5"/>
        <v>No es número</v>
      </c>
      <c r="I12" s="9" t="str">
        <f t="shared" si="6"/>
        <v>22-10-2021</v>
      </c>
      <c r="J12" s="9">
        <f t="shared" si="2"/>
        <v>43939</v>
      </c>
      <c r="K12" s="11" t="str">
        <f t="shared" si="3"/>
        <v>18-04-2020</v>
      </c>
      <c r="L12" s="11"/>
      <c r="M12" t="s">
        <v>12</v>
      </c>
      <c r="N12" t="s">
        <v>13</v>
      </c>
      <c r="O12">
        <v>5</v>
      </c>
      <c r="P12" t="s">
        <v>19</v>
      </c>
      <c r="Q12">
        <v>5</v>
      </c>
      <c r="R12">
        <v>6.2518399999999996</v>
      </c>
      <c r="S12">
        <v>-75.563590000000005</v>
      </c>
    </row>
    <row r="13" spans="1:19" x14ac:dyDescent="0.3">
      <c r="A13" t="s">
        <v>50</v>
      </c>
      <c r="B13" t="s">
        <v>51</v>
      </c>
      <c r="C13">
        <v>878900</v>
      </c>
      <c r="D13">
        <v>47000</v>
      </c>
      <c r="E13" s="1">
        <f t="shared" si="4"/>
        <v>246600</v>
      </c>
      <c r="F13" s="6" t="s">
        <v>52</v>
      </c>
      <c r="G13" s="17" t="str">
        <f t="shared" si="0"/>
        <v>44464</v>
      </c>
      <c r="H13" s="9" t="str">
        <f t="shared" si="5"/>
        <v>No es número</v>
      </c>
      <c r="I13" s="9" t="str">
        <f t="shared" si="6"/>
        <v>04-05-2022</v>
      </c>
      <c r="J13" s="9">
        <f t="shared" si="2"/>
        <v>44464</v>
      </c>
      <c r="K13" s="11" t="str">
        <f t="shared" si="3"/>
        <v>25-09-2021</v>
      </c>
      <c r="L13" s="11"/>
      <c r="M13" t="s">
        <v>53</v>
      </c>
      <c r="N13" t="s">
        <v>44</v>
      </c>
      <c r="O13">
        <v>1</v>
      </c>
      <c r="P13" t="s">
        <v>19</v>
      </c>
      <c r="Q13">
        <v>2</v>
      </c>
      <c r="R13">
        <v>10.968540000000001</v>
      </c>
      <c r="S13">
        <v>-74.781319999999994</v>
      </c>
    </row>
    <row r="14" spans="1:19" x14ac:dyDescent="0.3">
      <c r="A14" t="s">
        <v>54</v>
      </c>
      <c r="B14" t="s">
        <v>46</v>
      </c>
      <c r="C14">
        <v>153000</v>
      </c>
      <c r="D14">
        <v>8800</v>
      </c>
      <c r="E14" s="1">
        <f t="shared" si="4"/>
        <v>255400</v>
      </c>
      <c r="F14" s="6" t="s">
        <v>55</v>
      </c>
      <c r="G14" s="17" t="str">
        <f t="shared" si="0"/>
        <v>44817</v>
      </c>
      <c r="H14" s="9" t="str">
        <f t="shared" si="5"/>
        <v>No es número</v>
      </c>
      <c r="I14" s="9" t="str">
        <f t="shared" si="6"/>
        <v>26-02-2022</v>
      </c>
      <c r="J14" s="9">
        <f t="shared" si="2"/>
        <v>44817</v>
      </c>
      <c r="K14" s="11" t="str">
        <f t="shared" si="3"/>
        <v>13-09-2022</v>
      </c>
      <c r="L14" s="11"/>
      <c r="M14" t="s">
        <v>53</v>
      </c>
      <c r="N14" t="s">
        <v>56</v>
      </c>
      <c r="O14">
        <v>4</v>
      </c>
      <c r="P14" t="s">
        <v>19</v>
      </c>
      <c r="Q14">
        <v>10</v>
      </c>
      <c r="R14">
        <v>7.89391</v>
      </c>
      <c r="S14">
        <v>-72.507819999999995</v>
      </c>
    </row>
    <row r="15" spans="1:19" x14ac:dyDescent="0.3">
      <c r="A15" t="s">
        <v>57</v>
      </c>
      <c r="B15" t="s">
        <v>46</v>
      </c>
      <c r="C15">
        <v>36300</v>
      </c>
      <c r="D15">
        <v>2300</v>
      </c>
      <c r="E15" s="1">
        <f t="shared" si="4"/>
        <v>257700</v>
      </c>
      <c r="F15" s="6" t="s">
        <v>58</v>
      </c>
      <c r="G15" s="17" t="str">
        <f t="shared" si="0"/>
        <v>44905</v>
      </c>
      <c r="H15" s="9" t="str">
        <f t="shared" si="5"/>
        <v>No es número</v>
      </c>
      <c r="I15" s="9" t="str">
        <f t="shared" si="6"/>
        <v>10-09-2021</v>
      </c>
      <c r="J15" s="9">
        <f t="shared" si="2"/>
        <v>44905</v>
      </c>
      <c r="K15" s="11" t="str">
        <f t="shared" si="3"/>
        <v>10-12-2022</v>
      </c>
      <c r="L15" s="11"/>
      <c r="M15" t="s">
        <v>59</v>
      </c>
      <c r="N15" t="s">
        <v>13</v>
      </c>
      <c r="O15">
        <v>5</v>
      </c>
      <c r="P15" t="s">
        <v>14</v>
      </c>
      <c r="Q15">
        <v>1</v>
      </c>
      <c r="R15">
        <v>6.2518399999999996</v>
      </c>
      <c r="S15">
        <v>-75.563590000000005</v>
      </c>
    </row>
    <row r="16" spans="1:19" x14ac:dyDescent="0.3">
      <c r="A16" t="s">
        <v>60</v>
      </c>
      <c r="B16" t="s">
        <v>34</v>
      </c>
      <c r="C16">
        <v>513800</v>
      </c>
      <c r="D16">
        <v>32000</v>
      </c>
      <c r="E16" s="1">
        <f t="shared" si="4"/>
        <v>289700</v>
      </c>
      <c r="F16" s="6" t="s">
        <v>61</v>
      </c>
      <c r="G16" s="17" t="str">
        <f t="shared" si="0"/>
        <v>44511</v>
      </c>
      <c r="H16" s="9" t="str">
        <f t="shared" si="5"/>
        <v>No es número</v>
      </c>
      <c r="I16" s="9" t="str">
        <f t="shared" si="6"/>
        <v>10-06-2020</v>
      </c>
      <c r="J16" s="9">
        <f t="shared" si="2"/>
        <v>44511</v>
      </c>
      <c r="K16" s="11" t="str">
        <f t="shared" si="3"/>
        <v>11-11-2021</v>
      </c>
      <c r="L16" s="11"/>
      <c r="M16" t="s">
        <v>40</v>
      </c>
      <c r="N16" t="s">
        <v>25</v>
      </c>
      <c r="O16">
        <v>4</v>
      </c>
      <c r="P16" t="s">
        <v>19</v>
      </c>
      <c r="Q16">
        <v>2</v>
      </c>
      <c r="R16">
        <v>3.4372199999999999</v>
      </c>
      <c r="S16">
        <v>-76.522499999999994</v>
      </c>
    </row>
    <row r="17" spans="1:19" x14ac:dyDescent="0.3">
      <c r="A17" t="s">
        <v>60</v>
      </c>
      <c r="B17" t="s">
        <v>34</v>
      </c>
      <c r="C17">
        <v>535300</v>
      </c>
      <c r="D17">
        <v>26700</v>
      </c>
      <c r="E17" s="1">
        <f t="shared" si="4"/>
        <v>316400</v>
      </c>
      <c r="F17" s="6" t="s">
        <v>62</v>
      </c>
      <c r="G17" s="17" t="str">
        <f>TEXT(F17, "general")</f>
        <v>44883</v>
      </c>
      <c r="H17" s="9" t="str">
        <f t="shared" si="5"/>
        <v>No es número</v>
      </c>
      <c r="I17" s="9" t="str">
        <f t="shared" si="6"/>
        <v>12-04-2022</v>
      </c>
      <c r="J17" s="9">
        <f t="shared" si="2"/>
        <v>44883</v>
      </c>
      <c r="K17" s="11" t="str">
        <f t="shared" si="3"/>
        <v>18-11-2022</v>
      </c>
      <c r="L17" s="11"/>
      <c r="M17" t="s">
        <v>18</v>
      </c>
      <c r="N17" t="s">
        <v>28</v>
      </c>
      <c r="O17">
        <v>4</v>
      </c>
      <c r="P17" t="s">
        <v>19</v>
      </c>
      <c r="Q17">
        <v>1</v>
      </c>
      <c r="R17">
        <v>4.6097099999999998</v>
      </c>
      <c r="S17">
        <v>-74.08175</v>
      </c>
    </row>
    <row r="18" spans="1:19" x14ac:dyDescent="0.3">
      <c r="A18" t="s">
        <v>63</v>
      </c>
      <c r="B18" t="s">
        <v>64</v>
      </c>
      <c r="C18">
        <v>81900</v>
      </c>
      <c r="D18">
        <v>5000</v>
      </c>
      <c r="E18" s="1">
        <f t="shared" si="4"/>
        <v>321400</v>
      </c>
      <c r="F18" s="6" t="s">
        <v>65</v>
      </c>
      <c r="G18" s="17" t="str">
        <f>TEXT(F18, "general")</f>
        <v>44439</v>
      </c>
      <c r="H18" s="10"/>
      <c r="I18" s="10"/>
      <c r="J18" s="9">
        <f t="shared" si="2"/>
        <v>44439</v>
      </c>
      <c r="K18" s="11" t="str">
        <f t="shared" si="3"/>
        <v>31-08-2021</v>
      </c>
      <c r="L18" s="11"/>
      <c r="M18" t="s">
        <v>66</v>
      </c>
      <c r="N18" t="s">
        <v>13</v>
      </c>
      <c r="O18">
        <v>3</v>
      </c>
      <c r="P18" t="s">
        <v>19</v>
      </c>
      <c r="Q18">
        <v>3</v>
      </c>
      <c r="R18">
        <v>6.2518399999999996</v>
      </c>
      <c r="S18">
        <v>-75.563590000000005</v>
      </c>
    </row>
    <row r="19" spans="1:19" x14ac:dyDescent="0.3">
      <c r="A19" t="s">
        <v>9</v>
      </c>
      <c r="B19" t="s">
        <v>10</v>
      </c>
      <c r="C19">
        <v>506800</v>
      </c>
      <c r="D19">
        <v>33000</v>
      </c>
      <c r="E19" s="1">
        <f t="shared" si="4"/>
        <v>354400</v>
      </c>
      <c r="F19" s="6" t="s">
        <v>67</v>
      </c>
      <c r="G19" s="17" t="str">
        <f>TEXT(F19, "general")</f>
        <v>44828</v>
      </c>
      <c r="H19" s="10"/>
      <c r="I19" s="10"/>
      <c r="J19" s="9">
        <f t="shared" si="2"/>
        <v>44828</v>
      </c>
      <c r="K19" s="11" t="str">
        <f t="shared" si="3"/>
        <v>24-09-2022</v>
      </c>
      <c r="L19" s="11"/>
      <c r="M19" t="s">
        <v>68</v>
      </c>
      <c r="N19" t="s">
        <v>28</v>
      </c>
      <c r="O19">
        <v>5</v>
      </c>
      <c r="P19" t="s">
        <v>19</v>
      </c>
      <c r="Q19">
        <v>2</v>
      </c>
      <c r="R19">
        <v>4.6097099999999998</v>
      </c>
      <c r="S19">
        <v>-74.08175</v>
      </c>
    </row>
    <row r="20" spans="1:19" x14ac:dyDescent="0.3">
      <c r="A20" t="s">
        <v>69</v>
      </c>
      <c r="B20" t="s">
        <v>64</v>
      </c>
      <c r="C20">
        <v>31600</v>
      </c>
      <c r="D20">
        <v>0</v>
      </c>
      <c r="E20" s="1">
        <f t="shared" si="4"/>
        <v>354400</v>
      </c>
      <c r="F20" s="6" t="s">
        <v>70</v>
      </c>
      <c r="G20" s="17" t="str">
        <f>TEXT(F20, "general")</f>
        <v>44009</v>
      </c>
      <c r="H20" s="10"/>
      <c r="I20" s="10"/>
      <c r="J20" s="9">
        <f t="shared" si="2"/>
        <v>44009</v>
      </c>
      <c r="K20" s="11" t="str">
        <f t="shared" si="3"/>
        <v>27-06-2020</v>
      </c>
      <c r="L20" s="11"/>
      <c r="M20" t="s">
        <v>48</v>
      </c>
      <c r="N20" t="s">
        <v>13</v>
      </c>
      <c r="O20">
        <v>5</v>
      </c>
      <c r="P20" t="s">
        <v>14</v>
      </c>
      <c r="Q20">
        <v>1</v>
      </c>
      <c r="R20">
        <v>6.2518399999999996</v>
      </c>
      <c r="S20">
        <v>-75.563590000000005</v>
      </c>
    </row>
    <row r="21" spans="1:19" x14ac:dyDescent="0.3">
      <c r="A21" t="s">
        <v>71</v>
      </c>
      <c r="B21" t="s">
        <v>34</v>
      </c>
      <c r="C21">
        <v>10200</v>
      </c>
      <c r="D21">
        <v>900</v>
      </c>
      <c r="E21" s="1">
        <f t="shared" si="4"/>
        <v>355300</v>
      </c>
      <c r="F21" s="6" t="s">
        <v>72</v>
      </c>
      <c r="G21" s="17" t="str">
        <f>TEXT(F21, "general")</f>
        <v>43831</v>
      </c>
      <c r="H21" s="10"/>
      <c r="I21" s="10"/>
      <c r="J21" s="9">
        <f t="shared" si="2"/>
        <v>43831</v>
      </c>
      <c r="K21" s="11" t="str">
        <f t="shared" si="3"/>
        <v>01-01-2020</v>
      </c>
      <c r="L21" s="11"/>
      <c r="M21" t="s">
        <v>48</v>
      </c>
      <c r="N21" t="s">
        <v>13</v>
      </c>
      <c r="O21">
        <v>4</v>
      </c>
      <c r="P21" t="s">
        <v>14</v>
      </c>
      <c r="Q21">
        <v>1</v>
      </c>
      <c r="R21">
        <v>6.2518399999999996</v>
      </c>
      <c r="S21">
        <v>-75.563590000000005</v>
      </c>
    </row>
    <row r="22" spans="1:19" x14ac:dyDescent="0.3">
      <c r="A22" t="s">
        <v>73</v>
      </c>
      <c r="B22" t="s">
        <v>42</v>
      </c>
      <c r="C22">
        <v>43600</v>
      </c>
      <c r="D22">
        <v>0</v>
      </c>
      <c r="E22" s="1">
        <f t="shared" si="4"/>
        <v>355300</v>
      </c>
      <c r="F22" s="6" t="s">
        <v>74</v>
      </c>
      <c r="G22" s="17" t="str">
        <f t="shared" ref="G22:G23" si="7">TEXT(F22, "general")</f>
        <v>45014</v>
      </c>
      <c r="H22" s="10"/>
      <c r="I22" s="10"/>
      <c r="J22" s="9">
        <f t="shared" si="2"/>
        <v>45014</v>
      </c>
      <c r="K22" s="11" t="str">
        <f t="shared" si="3"/>
        <v>29-03-2023</v>
      </c>
      <c r="L22" s="11"/>
      <c r="M22" t="s">
        <v>24</v>
      </c>
      <c r="N22" t="s">
        <v>25</v>
      </c>
      <c r="O22">
        <v>1</v>
      </c>
      <c r="P22" t="s">
        <v>14</v>
      </c>
      <c r="Q22">
        <v>1</v>
      </c>
      <c r="R22">
        <v>3.4372199999999999</v>
      </c>
      <c r="S22">
        <v>-76.522499999999994</v>
      </c>
    </row>
    <row r="23" spans="1:19" x14ac:dyDescent="0.3">
      <c r="A23" t="s">
        <v>75</v>
      </c>
      <c r="B23" t="s">
        <v>46</v>
      </c>
      <c r="C23">
        <v>59200</v>
      </c>
      <c r="D23">
        <v>1300</v>
      </c>
      <c r="E23" s="1">
        <f t="shared" si="4"/>
        <v>356600</v>
      </c>
      <c r="F23" s="6" t="s">
        <v>76</v>
      </c>
      <c r="G23" s="17" t="str">
        <f t="shared" si="7"/>
        <v>44155</v>
      </c>
      <c r="H23" s="10"/>
      <c r="I23" s="10"/>
      <c r="J23" s="9">
        <f t="shared" si="2"/>
        <v>44155</v>
      </c>
      <c r="K23" s="11" t="str">
        <f t="shared" si="3"/>
        <v>20-11-2020</v>
      </c>
      <c r="L23" s="11"/>
      <c r="M23" t="s">
        <v>40</v>
      </c>
      <c r="N23" t="s">
        <v>77</v>
      </c>
      <c r="O23">
        <v>3</v>
      </c>
      <c r="P23" t="s">
        <v>14</v>
      </c>
      <c r="Q23">
        <v>1</v>
      </c>
      <c r="R23">
        <v>11.54444</v>
      </c>
      <c r="S23">
        <v>-72.907219999999995</v>
      </c>
    </row>
    <row r="24" spans="1:19" x14ac:dyDescent="0.3">
      <c r="A24" t="s">
        <v>78</v>
      </c>
      <c r="B24" t="s">
        <v>64</v>
      </c>
      <c r="C24">
        <v>44900</v>
      </c>
      <c r="D24">
        <v>0</v>
      </c>
      <c r="E24" s="1">
        <f t="shared" si="4"/>
        <v>356600</v>
      </c>
      <c r="F24" s="6" t="s">
        <v>79</v>
      </c>
      <c r="G24" s="17" t="str">
        <f t="shared" ref="G24:G69" si="8">TEXT(F23, "general")</f>
        <v>44155</v>
      </c>
      <c r="H24" s="10"/>
      <c r="I24" s="10"/>
      <c r="J24" s="9">
        <f t="shared" si="2"/>
        <v>44155</v>
      </c>
      <c r="K24" s="11" t="str">
        <f t="shared" si="3"/>
        <v>20-11-2020</v>
      </c>
      <c r="L24" s="11"/>
      <c r="M24" t="s">
        <v>80</v>
      </c>
      <c r="N24" t="s">
        <v>28</v>
      </c>
      <c r="O24">
        <v>5</v>
      </c>
      <c r="P24" t="s">
        <v>14</v>
      </c>
      <c r="Q24">
        <v>1</v>
      </c>
      <c r="R24">
        <v>4.6097099999999998</v>
      </c>
      <c r="S24">
        <v>-74.08175</v>
      </c>
    </row>
    <row r="25" spans="1:19" x14ac:dyDescent="0.3">
      <c r="A25" t="s">
        <v>81</v>
      </c>
      <c r="B25" t="s">
        <v>51</v>
      </c>
      <c r="C25">
        <v>1569800</v>
      </c>
      <c r="D25">
        <v>83800</v>
      </c>
      <c r="E25" s="1">
        <f t="shared" si="4"/>
        <v>440400</v>
      </c>
      <c r="F25" s="6" t="s">
        <v>82</v>
      </c>
      <c r="G25" s="17" t="str">
        <f t="shared" si="8"/>
        <v>44056</v>
      </c>
      <c r="H25" s="10"/>
      <c r="I25" s="10"/>
      <c r="J25" s="9">
        <f t="shared" si="2"/>
        <v>44056</v>
      </c>
      <c r="K25" s="11" t="str">
        <f t="shared" si="3"/>
        <v>13-08-2020</v>
      </c>
      <c r="L25" s="11"/>
      <c r="M25" t="s">
        <v>68</v>
      </c>
      <c r="N25" t="s">
        <v>28</v>
      </c>
      <c r="O25">
        <v>5</v>
      </c>
      <c r="P25" t="s">
        <v>19</v>
      </c>
      <c r="Q25">
        <v>2</v>
      </c>
      <c r="R25">
        <v>4.6097099999999998</v>
      </c>
      <c r="S25">
        <v>-74.08175</v>
      </c>
    </row>
    <row r="26" spans="1:19" x14ac:dyDescent="0.3">
      <c r="A26" t="s">
        <v>83</v>
      </c>
      <c r="B26" t="s">
        <v>46</v>
      </c>
      <c r="C26">
        <v>24500</v>
      </c>
      <c r="D26">
        <v>1800</v>
      </c>
      <c r="E26" s="1">
        <f t="shared" si="4"/>
        <v>442200</v>
      </c>
      <c r="F26" s="6" t="s">
        <v>84</v>
      </c>
      <c r="G26" s="17" t="str">
        <f t="shared" si="8"/>
        <v>43918</v>
      </c>
      <c r="H26" s="10"/>
      <c r="I26" s="10"/>
      <c r="J26" s="9">
        <f t="shared" si="2"/>
        <v>43918</v>
      </c>
      <c r="K26" s="11" t="str">
        <f t="shared" si="3"/>
        <v>28-03-2020</v>
      </c>
      <c r="L26" s="11"/>
      <c r="M26" t="s">
        <v>85</v>
      </c>
      <c r="N26" t="s">
        <v>13</v>
      </c>
      <c r="O26">
        <v>5</v>
      </c>
      <c r="P26" t="s">
        <v>19</v>
      </c>
      <c r="Q26">
        <v>1</v>
      </c>
      <c r="R26">
        <v>6.2518399999999996</v>
      </c>
      <c r="S26">
        <v>-75.563590000000005</v>
      </c>
    </row>
    <row r="27" spans="1:19" x14ac:dyDescent="0.3">
      <c r="A27" t="s">
        <v>71</v>
      </c>
      <c r="B27" t="s">
        <v>34</v>
      </c>
      <c r="C27">
        <v>14300</v>
      </c>
      <c r="D27">
        <v>1200</v>
      </c>
      <c r="E27" s="1">
        <f t="shared" si="4"/>
        <v>443400</v>
      </c>
      <c r="F27" s="6" t="s">
        <v>86</v>
      </c>
      <c r="G27" s="17" t="str">
        <f t="shared" si="8"/>
        <v>44848</v>
      </c>
      <c r="H27" s="10"/>
      <c r="I27" s="10"/>
      <c r="J27" s="9">
        <f t="shared" si="2"/>
        <v>44848</v>
      </c>
      <c r="K27" s="11" t="str">
        <f t="shared" si="3"/>
        <v>14-10-2022</v>
      </c>
      <c r="L27" s="11"/>
      <c r="M27" t="s">
        <v>80</v>
      </c>
      <c r="N27" t="s">
        <v>13</v>
      </c>
      <c r="O27">
        <v>3</v>
      </c>
      <c r="P27" t="s">
        <v>19</v>
      </c>
      <c r="Q27">
        <v>5</v>
      </c>
      <c r="R27">
        <v>6.2518399999999996</v>
      </c>
      <c r="S27">
        <v>-75.563590000000005</v>
      </c>
    </row>
    <row r="28" spans="1:19" x14ac:dyDescent="0.3">
      <c r="A28" t="s">
        <v>87</v>
      </c>
      <c r="B28" t="s">
        <v>34</v>
      </c>
      <c r="C28">
        <v>42800</v>
      </c>
      <c r="D28">
        <v>0</v>
      </c>
      <c r="E28" s="1">
        <f t="shared" si="4"/>
        <v>443400</v>
      </c>
      <c r="F28" s="6" t="s">
        <v>88</v>
      </c>
      <c r="G28" s="17" t="str">
        <f t="shared" si="8"/>
        <v>44281</v>
      </c>
      <c r="H28" s="10"/>
      <c r="I28" s="10"/>
      <c r="J28" s="9">
        <f t="shared" si="2"/>
        <v>44281</v>
      </c>
      <c r="K28" s="11" t="str">
        <f t="shared" si="3"/>
        <v>26-03-2021</v>
      </c>
      <c r="L28" s="11"/>
      <c r="M28" t="s">
        <v>31</v>
      </c>
      <c r="N28" t="s">
        <v>13</v>
      </c>
      <c r="O28">
        <v>5</v>
      </c>
      <c r="P28" t="s">
        <v>36</v>
      </c>
      <c r="Q28">
        <v>1</v>
      </c>
      <c r="R28">
        <v>6.2518399999999996</v>
      </c>
      <c r="S28">
        <v>-75.563590000000005</v>
      </c>
    </row>
    <row r="29" spans="1:19" x14ac:dyDescent="0.3">
      <c r="A29" t="s">
        <v>89</v>
      </c>
      <c r="B29" t="s">
        <v>42</v>
      </c>
      <c r="C29">
        <v>52100</v>
      </c>
      <c r="D29">
        <v>3000</v>
      </c>
      <c r="E29" s="1">
        <f t="shared" si="4"/>
        <v>446400</v>
      </c>
      <c r="F29" s="6" t="s">
        <v>90</v>
      </c>
      <c r="G29" s="17" t="str">
        <f t="shared" si="8"/>
        <v>44407</v>
      </c>
      <c r="H29" s="10"/>
      <c r="I29" s="10"/>
      <c r="J29" s="9">
        <f t="shared" si="2"/>
        <v>44407</v>
      </c>
      <c r="K29" s="11" t="str">
        <f t="shared" si="3"/>
        <v>30-07-2021</v>
      </c>
      <c r="L29" s="11"/>
      <c r="M29" t="s">
        <v>68</v>
      </c>
      <c r="N29" t="s">
        <v>44</v>
      </c>
      <c r="O29">
        <v>5</v>
      </c>
      <c r="P29" t="s">
        <v>19</v>
      </c>
      <c r="Q29">
        <v>3</v>
      </c>
      <c r="R29">
        <v>10.968540000000001</v>
      </c>
      <c r="S29">
        <v>-74.781319999999994</v>
      </c>
    </row>
    <row r="30" spans="1:19" x14ac:dyDescent="0.3">
      <c r="A30" t="s">
        <v>91</v>
      </c>
      <c r="B30" t="s">
        <v>51</v>
      </c>
      <c r="C30">
        <v>542100</v>
      </c>
      <c r="D30">
        <v>27100</v>
      </c>
      <c r="E30" s="1">
        <f t="shared" si="4"/>
        <v>473500</v>
      </c>
      <c r="F30" s="6" t="s">
        <v>92</v>
      </c>
      <c r="G30" s="17" t="str">
        <f t="shared" si="8"/>
        <v>44433</v>
      </c>
      <c r="H30" s="10"/>
      <c r="I30" s="10"/>
      <c r="J30" s="9">
        <f t="shared" si="2"/>
        <v>44433</v>
      </c>
      <c r="K30" s="11" t="str">
        <f t="shared" si="3"/>
        <v>25-08-2021</v>
      </c>
      <c r="L30" s="11"/>
      <c r="M30" t="s">
        <v>12</v>
      </c>
      <c r="N30" t="s">
        <v>28</v>
      </c>
      <c r="O30">
        <v>5</v>
      </c>
      <c r="P30" t="s">
        <v>19</v>
      </c>
      <c r="Q30">
        <v>4</v>
      </c>
      <c r="R30">
        <v>4.6097099999999998</v>
      </c>
      <c r="S30">
        <v>-74.08175</v>
      </c>
    </row>
    <row r="31" spans="1:19" x14ac:dyDescent="0.3">
      <c r="A31" t="s">
        <v>93</v>
      </c>
      <c r="B31" t="s">
        <v>42</v>
      </c>
      <c r="C31">
        <v>123900</v>
      </c>
      <c r="D31">
        <v>7100</v>
      </c>
      <c r="E31" s="1">
        <f t="shared" si="4"/>
        <v>480600</v>
      </c>
      <c r="F31" s="6" t="s">
        <v>94</v>
      </c>
      <c r="G31" s="17" t="str">
        <f t="shared" si="8"/>
        <v>44462</v>
      </c>
      <c r="H31" s="10"/>
      <c r="I31" s="10"/>
      <c r="J31" s="9">
        <f t="shared" si="2"/>
        <v>44462</v>
      </c>
      <c r="K31" s="11" t="str">
        <f t="shared" si="3"/>
        <v>23-09-2021</v>
      </c>
      <c r="L31" s="11"/>
      <c r="M31" t="s">
        <v>31</v>
      </c>
      <c r="N31" t="s">
        <v>28</v>
      </c>
      <c r="O31">
        <v>5</v>
      </c>
      <c r="P31" t="s">
        <v>19</v>
      </c>
      <c r="Q31">
        <v>1</v>
      </c>
      <c r="R31">
        <v>4.6097099999999998</v>
      </c>
      <c r="S31">
        <v>-74.08175</v>
      </c>
    </row>
    <row r="32" spans="1:19" x14ac:dyDescent="0.3">
      <c r="A32" t="s">
        <v>95</v>
      </c>
      <c r="B32" t="s">
        <v>38</v>
      </c>
      <c r="C32">
        <v>2659900</v>
      </c>
      <c r="D32">
        <v>141800</v>
      </c>
      <c r="E32" s="1">
        <f t="shared" si="4"/>
        <v>622400</v>
      </c>
      <c r="F32" s="6" t="s">
        <v>96</v>
      </c>
      <c r="G32" s="17" t="str">
        <f t="shared" si="8"/>
        <v>44085</v>
      </c>
      <c r="H32" s="10"/>
      <c r="I32" s="10"/>
      <c r="J32" s="9">
        <f t="shared" si="2"/>
        <v>44085</v>
      </c>
      <c r="K32" s="11" t="str">
        <f t="shared" si="3"/>
        <v>11-09-2020</v>
      </c>
      <c r="L32" s="11"/>
      <c r="M32" t="s">
        <v>48</v>
      </c>
      <c r="N32" t="s">
        <v>25</v>
      </c>
      <c r="O32">
        <v>5</v>
      </c>
      <c r="P32" t="s">
        <v>19</v>
      </c>
      <c r="Q32">
        <v>1</v>
      </c>
      <c r="R32">
        <v>3.4372199999999999</v>
      </c>
      <c r="S32">
        <v>-76.522499999999994</v>
      </c>
    </row>
    <row r="33" spans="1:19" x14ac:dyDescent="0.3">
      <c r="A33" t="s">
        <v>75</v>
      </c>
      <c r="B33" t="s">
        <v>46</v>
      </c>
      <c r="C33">
        <v>49400</v>
      </c>
      <c r="D33">
        <v>800</v>
      </c>
      <c r="E33" s="1">
        <f t="shared" si="4"/>
        <v>623200</v>
      </c>
      <c r="F33" s="6" t="s">
        <v>97</v>
      </c>
      <c r="G33" s="17" t="str">
        <f t="shared" si="8"/>
        <v>44295</v>
      </c>
      <c r="H33" s="10"/>
      <c r="I33" s="10"/>
      <c r="J33" s="9">
        <f t="shared" si="2"/>
        <v>44295</v>
      </c>
      <c r="K33" s="11" t="str">
        <f t="shared" si="3"/>
        <v>09-04-2021</v>
      </c>
      <c r="L33" s="11"/>
      <c r="M33" t="s">
        <v>31</v>
      </c>
      <c r="N33" t="s">
        <v>22</v>
      </c>
      <c r="O33">
        <v>1</v>
      </c>
      <c r="P33" t="s">
        <v>14</v>
      </c>
      <c r="Q33">
        <v>1</v>
      </c>
      <c r="R33">
        <v>4.8133299999999997</v>
      </c>
      <c r="S33">
        <v>-75.696110000000004</v>
      </c>
    </row>
    <row r="34" spans="1:19" x14ac:dyDescent="0.3">
      <c r="A34" t="s">
        <v>98</v>
      </c>
      <c r="B34" t="s">
        <v>10</v>
      </c>
      <c r="C34">
        <v>193400</v>
      </c>
      <c r="D34">
        <v>15100</v>
      </c>
      <c r="E34" s="1">
        <f t="shared" si="4"/>
        <v>638300</v>
      </c>
      <c r="F34" s="6" t="s">
        <v>99</v>
      </c>
      <c r="G34" s="17" t="str">
        <f t="shared" si="8"/>
        <v>44533</v>
      </c>
      <c r="H34" s="10"/>
      <c r="I34" s="10"/>
      <c r="J34" s="9">
        <f t="shared" si="2"/>
        <v>44533</v>
      </c>
      <c r="K34" s="11" t="str">
        <f t="shared" si="3"/>
        <v>03-12-2021</v>
      </c>
      <c r="L34" s="11"/>
      <c r="M34" t="s">
        <v>48</v>
      </c>
      <c r="N34" t="s">
        <v>28</v>
      </c>
      <c r="O34">
        <v>5</v>
      </c>
      <c r="P34" t="s">
        <v>14</v>
      </c>
      <c r="Q34">
        <v>1</v>
      </c>
      <c r="R34">
        <v>4.6097099999999998</v>
      </c>
      <c r="S34">
        <v>-74.08175</v>
      </c>
    </row>
    <row r="35" spans="1:19" x14ac:dyDescent="0.3">
      <c r="A35" t="s">
        <v>75</v>
      </c>
      <c r="B35" t="s">
        <v>46</v>
      </c>
      <c r="C35">
        <v>38000</v>
      </c>
      <c r="D35">
        <v>0</v>
      </c>
      <c r="E35" s="1">
        <f t="shared" si="4"/>
        <v>638300</v>
      </c>
      <c r="F35" s="6" t="s">
        <v>100</v>
      </c>
      <c r="G35" s="17" t="str">
        <f t="shared" si="8"/>
        <v>44941</v>
      </c>
      <c r="H35" s="10"/>
      <c r="I35" s="10"/>
      <c r="J35" s="9">
        <f t="shared" si="2"/>
        <v>44941</v>
      </c>
      <c r="K35" s="11" t="str">
        <f t="shared" si="3"/>
        <v>15-01-2023</v>
      </c>
      <c r="L35" s="11"/>
      <c r="M35" t="s">
        <v>101</v>
      </c>
      <c r="N35" t="s">
        <v>28</v>
      </c>
      <c r="O35">
        <v>3</v>
      </c>
      <c r="P35" t="s">
        <v>19</v>
      </c>
      <c r="Q35">
        <v>2</v>
      </c>
      <c r="R35">
        <v>4.6097099999999998</v>
      </c>
      <c r="S35">
        <v>-74.08175</v>
      </c>
    </row>
    <row r="36" spans="1:19" x14ac:dyDescent="0.3">
      <c r="A36" t="s">
        <v>102</v>
      </c>
      <c r="B36" t="s">
        <v>16</v>
      </c>
      <c r="C36">
        <v>963700</v>
      </c>
      <c r="D36">
        <v>49500</v>
      </c>
      <c r="E36" s="1">
        <f t="shared" si="4"/>
        <v>687800</v>
      </c>
      <c r="F36" s="6" t="s">
        <v>103</v>
      </c>
      <c r="G36" s="17" t="str">
        <f t="shared" si="8"/>
        <v>43956</v>
      </c>
      <c r="H36" s="10"/>
      <c r="I36" s="10"/>
      <c r="J36" s="9">
        <f t="shared" si="2"/>
        <v>43956</v>
      </c>
      <c r="K36" s="11" t="str">
        <f t="shared" si="3"/>
        <v>05-05-2020</v>
      </c>
      <c r="L36" s="11"/>
      <c r="M36" t="s">
        <v>12</v>
      </c>
      <c r="N36" t="s">
        <v>13</v>
      </c>
      <c r="O36">
        <v>4</v>
      </c>
      <c r="P36" t="s">
        <v>19</v>
      </c>
      <c r="Q36">
        <v>2</v>
      </c>
      <c r="R36">
        <v>6.2518399999999996</v>
      </c>
      <c r="S36">
        <v>-75.563590000000005</v>
      </c>
    </row>
    <row r="37" spans="1:19" x14ac:dyDescent="0.3">
      <c r="A37" t="s">
        <v>104</v>
      </c>
      <c r="B37" t="s">
        <v>38</v>
      </c>
      <c r="C37">
        <v>143800</v>
      </c>
      <c r="D37">
        <v>5800</v>
      </c>
      <c r="E37" s="1">
        <f t="shared" si="4"/>
        <v>693600</v>
      </c>
      <c r="F37" s="6" t="s">
        <v>105</v>
      </c>
      <c r="G37" s="17" t="str">
        <f t="shared" si="8"/>
        <v>44344</v>
      </c>
      <c r="H37" s="10"/>
      <c r="I37" s="10"/>
      <c r="J37" s="9">
        <f t="shared" si="2"/>
        <v>44344</v>
      </c>
      <c r="K37" s="11" t="str">
        <f t="shared" si="3"/>
        <v>28-05-2021</v>
      </c>
      <c r="L37" s="11"/>
      <c r="M37" t="s">
        <v>66</v>
      </c>
      <c r="N37" t="s">
        <v>13</v>
      </c>
      <c r="O37">
        <v>1</v>
      </c>
      <c r="P37" t="s">
        <v>19</v>
      </c>
      <c r="Q37">
        <v>2</v>
      </c>
      <c r="R37">
        <v>6.2518399999999996</v>
      </c>
      <c r="S37">
        <v>-75.563590000000005</v>
      </c>
    </row>
    <row r="38" spans="1:19" x14ac:dyDescent="0.3">
      <c r="A38" t="s">
        <v>63</v>
      </c>
      <c r="B38" t="s">
        <v>64</v>
      </c>
      <c r="C38">
        <v>73100</v>
      </c>
      <c r="D38">
        <v>2100</v>
      </c>
      <c r="E38" s="1">
        <f t="shared" si="4"/>
        <v>695700</v>
      </c>
      <c r="F38" s="6" t="s">
        <v>106</v>
      </c>
      <c r="G38" s="17" t="str">
        <f t="shared" si="8"/>
        <v>44824</v>
      </c>
      <c r="H38" s="10"/>
      <c r="I38" s="10"/>
      <c r="J38" s="9">
        <f t="shared" si="2"/>
        <v>44824</v>
      </c>
      <c r="K38" s="11" t="str">
        <f t="shared" si="3"/>
        <v>20-09-2022</v>
      </c>
      <c r="L38" s="11"/>
      <c r="M38" t="s">
        <v>80</v>
      </c>
      <c r="N38" t="s">
        <v>25</v>
      </c>
      <c r="O38">
        <v>1</v>
      </c>
      <c r="P38" t="s">
        <v>14</v>
      </c>
      <c r="Q38">
        <v>1</v>
      </c>
      <c r="R38">
        <v>3.4372199999999999</v>
      </c>
      <c r="S38">
        <v>-76.522499999999994</v>
      </c>
    </row>
    <row r="39" spans="1:19" x14ac:dyDescent="0.3">
      <c r="A39" t="s">
        <v>107</v>
      </c>
      <c r="B39" t="s">
        <v>46</v>
      </c>
      <c r="C39">
        <v>17000</v>
      </c>
      <c r="D39">
        <v>1600</v>
      </c>
      <c r="E39" s="1">
        <f t="shared" si="4"/>
        <v>697300</v>
      </c>
      <c r="F39" s="6" t="s">
        <v>108</v>
      </c>
      <c r="G39" s="17" t="str">
        <f t="shared" si="8"/>
        <v>44019</v>
      </c>
      <c r="H39" s="10"/>
      <c r="I39" s="10"/>
      <c r="J39" s="9">
        <f t="shared" si="2"/>
        <v>44019</v>
      </c>
      <c r="K39" s="11" t="str">
        <f t="shared" si="3"/>
        <v>07-07-2020</v>
      </c>
      <c r="L39" s="11"/>
      <c r="M39" t="s">
        <v>12</v>
      </c>
      <c r="N39" t="s">
        <v>44</v>
      </c>
      <c r="O39">
        <v>1</v>
      </c>
      <c r="P39" t="s">
        <v>19</v>
      </c>
      <c r="Q39">
        <v>1</v>
      </c>
      <c r="R39">
        <v>10.968540000000001</v>
      </c>
      <c r="S39">
        <v>-74.781319999999994</v>
      </c>
    </row>
    <row r="40" spans="1:19" x14ac:dyDescent="0.3">
      <c r="A40" t="s">
        <v>60</v>
      </c>
      <c r="B40" t="s">
        <v>34</v>
      </c>
      <c r="C40">
        <v>602600</v>
      </c>
      <c r="D40">
        <v>32300</v>
      </c>
      <c r="E40" s="1">
        <f t="shared" si="4"/>
        <v>729600</v>
      </c>
      <c r="F40" s="6" t="s">
        <v>109</v>
      </c>
      <c r="G40" s="17" t="str">
        <f t="shared" si="8"/>
        <v>44037</v>
      </c>
      <c r="H40" s="10"/>
      <c r="I40" s="10"/>
      <c r="J40" s="9">
        <f t="shared" si="2"/>
        <v>44037</v>
      </c>
      <c r="K40" s="11" t="str">
        <f t="shared" si="3"/>
        <v>25-07-2020</v>
      </c>
      <c r="L40" s="11"/>
      <c r="M40" t="s">
        <v>101</v>
      </c>
      <c r="N40" t="s">
        <v>28</v>
      </c>
      <c r="O40">
        <v>5</v>
      </c>
      <c r="P40" t="s">
        <v>19</v>
      </c>
      <c r="Q40">
        <v>2</v>
      </c>
      <c r="R40">
        <v>4.6097099999999998</v>
      </c>
      <c r="S40">
        <v>-74.08175</v>
      </c>
    </row>
    <row r="41" spans="1:19" x14ac:dyDescent="0.3">
      <c r="A41" t="s">
        <v>110</v>
      </c>
      <c r="B41" t="s">
        <v>38</v>
      </c>
      <c r="C41">
        <v>1653800</v>
      </c>
      <c r="D41">
        <v>86200</v>
      </c>
      <c r="E41" s="1">
        <f t="shared" si="4"/>
        <v>815800</v>
      </c>
      <c r="F41" s="6" t="s">
        <v>111</v>
      </c>
      <c r="G41" s="17" t="str">
        <f t="shared" si="8"/>
        <v>44400</v>
      </c>
      <c r="H41" s="10"/>
      <c r="I41" s="10"/>
      <c r="J41" s="9">
        <f t="shared" si="2"/>
        <v>44400</v>
      </c>
      <c r="K41" s="11" t="str">
        <f t="shared" si="3"/>
        <v>23-07-2021</v>
      </c>
      <c r="L41" s="11"/>
      <c r="M41" t="s">
        <v>18</v>
      </c>
      <c r="N41" t="s">
        <v>25</v>
      </c>
      <c r="O41">
        <v>5</v>
      </c>
      <c r="P41" t="s">
        <v>19</v>
      </c>
      <c r="Q41">
        <v>6</v>
      </c>
      <c r="R41">
        <v>3.4372199999999999</v>
      </c>
      <c r="S41">
        <v>-76.522499999999994</v>
      </c>
    </row>
    <row r="42" spans="1:19" x14ac:dyDescent="0.3">
      <c r="A42" t="s">
        <v>91</v>
      </c>
      <c r="B42" t="s">
        <v>51</v>
      </c>
      <c r="C42">
        <v>967400</v>
      </c>
      <c r="D42">
        <v>49700</v>
      </c>
      <c r="E42" s="1">
        <f t="shared" si="4"/>
        <v>865500</v>
      </c>
      <c r="F42" s="6" t="s">
        <v>112</v>
      </c>
      <c r="G42" s="17" t="str">
        <f t="shared" si="8"/>
        <v>44345</v>
      </c>
      <c r="H42" s="10"/>
      <c r="I42" s="10"/>
      <c r="J42" s="9">
        <f t="shared" si="2"/>
        <v>44345</v>
      </c>
      <c r="K42" s="11" t="str">
        <f t="shared" si="3"/>
        <v>29-05-2021</v>
      </c>
      <c r="L42" s="11"/>
      <c r="M42" t="s">
        <v>80</v>
      </c>
      <c r="N42" t="s">
        <v>28</v>
      </c>
      <c r="O42">
        <v>5</v>
      </c>
      <c r="P42" t="s">
        <v>19</v>
      </c>
      <c r="Q42">
        <v>4</v>
      </c>
      <c r="R42">
        <v>4.6097099999999998</v>
      </c>
      <c r="S42">
        <v>-74.08175</v>
      </c>
    </row>
    <row r="43" spans="1:19" x14ac:dyDescent="0.3">
      <c r="A43" t="s">
        <v>113</v>
      </c>
      <c r="B43" t="s">
        <v>10</v>
      </c>
      <c r="C43">
        <v>453000</v>
      </c>
      <c r="D43">
        <v>24800</v>
      </c>
      <c r="E43" s="1">
        <f t="shared" si="4"/>
        <v>890300</v>
      </c>
      <c r="F43" s="6" t="s">
        <v>114</v>
      </c>
      <c r="G43" s="17" t="str">
        <f t="shared" si="8"/>
        <v>44943</v>
      </c>
      <c r="H43" s="10"/>
      <c r="I43" s="10"/>
      <c r="J43" s="9">
        <f t="shared" si="2"/>
        <v>44943</v>
      </c>
      <c r="K43" s="11" t="str">
        <f t="shared" si="3"/>
        <v>17-01-2023</v>
      </c>
      <c r="L43" s="11"/>
      <c r="M43" t="s">
        <v>27</v>
      </c>
      <c r="N43" t="s">
        <v>28</v>
      </c>
      <c r="O43">
        <v>1</v>
      </c>
      <c r="P43" t="s">
        <v>19</v>
      </c>
      <c r="Q43">
        <v>1</v>
      </c>
      <c r="R43">
        <v>4.6097099999999998</v>
      </c>
      <c r="S43">
        <v>-74.08175</v>
      </c>
    </row>
    <row r="44" spans="1:19" x14ac:dyDescent="0.3">
      <c r="A44" t="s">
        <v>113</v>
      </c>
      <c r="B44" t="s">
        <v>10</v>
      </c>
      <c r="C44">
        <v>457100</v>
      </c>
      <c r="D44">
        <v>24700</v>
      </c>
      <c r="E44" s="1">
        <f t="shared" si="4"/>
        <v>915000</v>
      </c>
      <c r="F44" s="6" t="s">
        <v>115</v>
      </c>
      <c r="G44" s="17" t="str">
        <f t="shared" si="8"/>
        <v>44715</v>
      </c>
      <c r="H44" s="10"/>
      <c r="I44" s="10"/>
      <c r="J44" s="9">
        <f t="shared" si="2"/>
        <v>44715</v>
      </c>
      <c r="K44" s="11" t="str">
        <f t="shared" si="3"/>
        <v>03-06-2022</v>
      </c>
      <c r="L44" s="11"/>
      <c r="M44" t="s">
        <v>12</v>
      </c>
      <c r="N44" t="s">
        <v>22</v>
      </c>
      <c r="O44">
        <v>4</v>
      </c>
      <c r="P44" t="s">
        <v>14</v>
      </c>
      <c r="Q44">
        <v>1</v>
      </c>
      <c r="R44">
        <v>4.8133299999999997</v>
      </c>
      <c r="S44">
        <v>-75.696110000000004</v>
      </c>
    </row>
    <row r="45" spans="1:19" x14ac:dyDescent="0.3">
      <c r="A45" t="s">
        <v>110</v>
      </c>
      <c r="B45" t="s">
        <v>38</v>
      </c>
      <c r="C45">
        <v>1185000</v>
      </c>
      <c r="D45">
        <v>63800</v>
      </c>
      <c r="E45" s="1">
        <f t="shared" si="4"/>
        <v>978800</v>
      </c>
      <c r="F45" s="6" t="s">
        <v>116</v>
      </c>
      <c r="G45" s="17" t="str">
        <f t="shared" si="8"/>
        <v>44642</v>
      </c>
      <c r="H45" s="10"/>
      <c r="I45" s="10"/>
      <c r="J45" s="9">
        <f t="shared" si="2"/>
        <v>44642</v>
      </c>
      <c r="K45" s="11" t="str">
        <f t="shared" si="3"/>
        <v>22-03-2022</v>
      </c>
      <c r="L45" s="11"/>
      <c r="M45" t="s">
        <v>31</v>
      </c>
      <c r="N45" t="s">
        <v>25</v>
      </c>
      <c r="O45">
        <v>4</v>
      </c>
      <c r="P45" t="s">
        <v>19</v>
      </c>
      <c r="Q45">
        <v>4</v>
      </c>
      <c r="R45">
        <v>3.4372199999999999</v>
      </c>
      <c r="S45">
        <v>-76.522499999999994</v>
      </c>
    </row>
    <row r="46" spans="1:19" x14ac:dyDescent="0.3">
      <c r="A46" t="s">
        <v>9</v>
      </c>
      <c r="B46" t="s">
        <v>10</v>
      </c>
      <c r="C46">
        <v>524800</v>
      </c>
      <c r="D46">
        <v>26100</v>
      </c>
      <c r="E46" s="1">
        <f t="shared" si="4"/>
        <v>1004900</v>
      </c>
      <c r="F46" s="6" t="s">
        <v>117</v>
      </c>
      <c r="G46" s="17" t="str">
        <f t="shared" si="8"/>
        <v>44610</v>
      </c>
      <c r="H46" s="10"/>
      <c r="I46" s="10"/>
      <c r="J46" s="9">
        <f t="shared" si="2"/>
        <v>44610</v>
      </c>
      <c r="K46" s="11" t="str">
        <f t="shared" si="3"/>
        <v>18-02-2022</v>
      </c>
      <c r="L46" s="11"/>
      <c r="M46" t="s">
        <v>53</v>
      </c>
      <c r="N46" t="s">
        <v>28</v>
      </c>
      <c r="O46">
        <v>1</v>
      </c>
      <c r="P46" t="s">
        <v>19</v>
      </c>
      <c r="Q46">
        <v>1</v>
      </c>
      <c r="R46">
        <v>4.6097099999999998</v>
      </c>
      <c r="S46">
        <v>-74.08175</v>
      </c>
    </row>
    <row r="47" spans="1:19" x14ac:dyDescent="0.3">
      <c r="A47" t="s">
        <v>118</v>
      </c>
      <c r="B47" t="s">
        <v>51</v>
      </c>
      <c r="C47">
        <v>1817600</v>
      </c>
      <c r="D47">
        <v>97400</v>
      </c>
      <c r="E47" s="1">
        <f t="shared" si="4"/>
        <v>1102300</v>
      </c>
      <c r="F47" s="6" t="s">
        <v>119</v>
      </c>
      <c r="G47" s="17" t="str">
        <f t="shared" si="8"/>
        <v>44264</v>
      </c>
      <c r="H47" s="10"/>
      <c r="I47" s="10"/>
      <c r="J47" s="9">
        <f t="shared" si="2"/>
        <v>44264</v>
      </c>
      <c r="K47" s="11" t="str">
        <f t="shared" si="3"/>
        <v>09-03-2021</v>
      </c>
      <c r="L47" s="11"/>
      <c r="M47" t="s">
        <v>59</v>
      </c>
      <c r="N47" t="s">
        <v>28</v>
      </c>
      <c r="O47">
        <v>3</v>
      </c>
      <c r="P47" t="s">
        <v>19</v>
      </c>
      <c r="Q47">
        <v>4</v>
      </c>
      <c r="R47">
        <v>4.6097099999999998</v>
      </c>
      <c r="S47">
        <v>-74.08175</v>
      </c>
    </row>
    <row r="48" spans="1:19" x14ac:dyDescent="0.3">
      <c r="A48" t="s">
        <v>15</v>
      </c>
      <c r="B48" t="s">
        <v>16</v>
      </c>
      <c r="C48">
        <v>32100</v>
      </c>
      <c r="D48">
        <v>0</v>
      </c>
      <c r="E48" s="1">
        <f t="shared" si="4"/>
        <v>1102300</v>
      </c>
      <c r="F48" s="6" t="s">
        <v>120</v>
      </c>
      <c r="G48" s="17" t="str">
        <f t="shared" si="8"/>
        <v>44803</v>
      </c>
      <c r="H48" s="10"/>
      <c r="I48" s="10"/>
      <c r="J48" s="9">
        <f t="shared" si="2"/>
        <v>44803</v>
      </c>
      <c r="K48" s="11" t="str">
        <f t="shared" si="3"/>
        <v>30-08-2022</v>
      </c>
      <c r="L48" s="11"/>
      <c r="M48" t="s">
        <v>12</v>
      </c>
      <c r="N48" t="s">
        <v>56</v>
      </c>
      <c r="O48">
        <v>5</v>
      </c>
      <c r="P48" t="s">
        <v>19</v>
      </c>
      <c r="Q48">
        <v>1</v>
      </c>
      <c r="R48">
        <v>7.89391</v>
      </c>
      <c r="S48">
        <v>-72.507819999999995</v>
      </c>
    </row>
    <row r="49" spans="1:19" x14ac:dyDescent="0.3">
      <c r="A49" t="s">
        <v>93</v>
      </c>
      <c r="B49" t="s">
        <v>42</v>
      </c>
      <c r="C49">
        <v>119300</v>
      </c>
      <c r="D49">
        <v>6700</v>
      </c>
      <c r="E49" s="1">
        <f t="shared" si="4"/>
        <v>1109000</v>
      </c>
      <c r="F49" s="6" t="s">
        <v>112</v>
      </c>
      <c r="G49" s="17" t="str">
        <f t="shared" si="8"/>
        <v>44466</v>
      </c>
      <c r="H49" s="10"/>
      <c r="I49" s="10"/>
      <c r="J49" s="9">
        <f t="shared" si="2"/>
        <v>44466</v>
      </c>
      <c r="K49" s="11" t="str">
        <f t="shared" si="3"/>
        <v>27-09-2021</v>
      </c>
      <c r="L49" s="11"/>
      <c r="M49" t="s">
        <v>31</v>
      </c>
      <c r="N49" t="s">
        <v>28</v>
      </c>
      <c r="O49">
        <v>5</v>
      </c>
      <c r="P49" t="s">
        <v>19</v>
      </c>
      <c r="Q49">
        <v>1</v>
      </c>
      <c r="R49">
        <v>4.6097099999999998</v>
      </c>
      <c r="S49">
        <v>-74.08175</v>
      </c>
    </row>
    <row r="50" spans="1:19" x14ac:dyDescent="0.3">
      <c r="A50" t="s">
        <v>121</v>
      </c>
      <c r="B50" t="s">
        <v>10</v>
      </c>
      <c r="C50">
        <v>166800</v>
      </c>
      <c r="D50">
        <v>7100</v>
      </c>
      <c r="E50" s="1">
        <f t="shared" si="4"/>
        <v>1116100</v>
      </c>
      <c r="F50" s="6" t="s">
        <v>122</v>
      </c>
      <c r="G50" s="17" t="str">
        <f t="shared" si="8"/>
        <v>44943</v>
      </c>
      <c r="H50" s="10"/>
      <c r="I50" s="10"/>
      <c r="J50" s="9">
        <f t="shared" si="2"/>
        <v>44943</v>
      </c>
      <c r="K50" s="11" t="str">
        <f t="shared" si="3"/>
        <v>17-01-2023</v>
      </c>
      <c r="L50" s="11"/>
      <c r="M50" t="s">
        <v>68</v>
      </c>
      <c r="N50" t="s">
        <v>28</v>
      </c>
      <c r="O50">
        <v>1</v>
      </c>
      <c r="P50" t="s">
        <v>14</v>
      </c>
      <c r="Q50">
        <v>1</v>
      </c>
      <c r="R50">
        <v>4.6097099999999998</v>
      </c>
      <c r="S50">
        <v>-74.08175</v>
      </c>
    </row>
    <row r="51" spans="1:19" x14ac:dyDescent="0.3">
      <c r="A51" t="s">
        <v>123</v>
      </c>
      <c r="B51" t="s">
        <v>51</v>
      </c>
      <c r="C51">
        <v>1565200</v>
      </c>
      <c r="D51">
        <v>84000</v>
      </c>
      <c r="E51" s="1">
        <f t="shared" si="4"/>
        <v>1200100</v>
      </c>
      <c r="F51" s="6" t="s">
        <v>124</v>
      </c>
      <c r="G51" s="17" t="str">
        <f t="shared" si="8"/>
        <v>44376</v>
      </c>
      <c r="H51" s="10"/>
      <c r="I51" s="10"/>
      <c r="J51" s="9">
        <f t="shared" si="2"/>
        <v>44376</v>
      </c>
      <c r="K51" s="11" t="str">
        <f t="shared" si="3"/>
        <v>29-06-2021</v>
      </c>
      <c r="L51" s="11"/>
      <c r="M51" t="s">
        <v>66</v>
      </c>
      <c r="N51" t="s">
        <v>28</v>
      </c>
      <c r="O51">
        <v>5</v>
      </c>
      <c r="P51" t="s">
        <v>19</v>
      </c>
      <c r="Q51">
        <v>4</v>
      </c>
      <c r="R51">
        <v>4.6097099999999998</v>
      </c>
      <c r="S51">
        <v>-74.08175</v>
      </c>
    </row>
    <row r="52" spans="1:19" x14ac:dyDescent="0.3">
      <c r="A52" t="s">
        <v>15</v>
      </c>
      <c r="B52" t="s">
        <v>16</v>
      </c>
      <c r="C52">
        <v>58600</v>
      </c>
      <c r="D52">
        <v>1300</v>
      </c>
      <c r="E52" s="1">
        <f t="shared" si="4"/>
        <v>1201400</v>
      </c>
      <c r="F52" s="6" t="s">
        <v>125</v>
      </c>
      <c r="G52" s="17" t="str">
        <f t="shared" si="8"/>
        <v>44293</v>
      </c>
      <c r="H52" s="10"/>
      <c r="I52" s="10"/>
      <c r="J52" s="9">
        <f t="shared" si="2"/>
        <v>44293</v>
      </c>
      <c r="K52" s="11" t="str">
        <f t="shared" si="3"/>
        <v>07-04-2021</v>
      </c>
      <c r="L52" s="11"/>
      <c r="M52" t="s">
        <v>80</v>
      </c>
      <c r="N52" t="s">
        <v>22</v>
      </c>
      <c r="O52">
        <v>5</v>
      </c>
      <c r="P52" t="s">
        <v>19</v>
      </c>
      <c r="Q52">
        <v>1</v>
      </c>
      <c r="R52">
        <v>4.8133299999999997</v>
      </c>
      <c r="S52">
        <v>-75.696110000000004</v>
      </c>
    </row>
    <row r="53" spans="1:19" x14ac:dyDescent="0.3">
      <c r="A53" t="s">
        <v>81</v>
      </c>
      <c r="B53" t="s">
        <v>51</v>
      </c>
      <c r="C53">
        <v>1127500</v>
      </c>
      <c r="D53">
        <v>63400</v>
      </c>
      <c r="E53" s="1">
        <f t="shared" si="4"/>
        <v>1264800</v>
      </c>
      <c r="F53" s="6" t="s">
        <v>126</v>
      </c>
      <c r="G53" s="17" t="str">
        <f t="shared" si="8"/>
        <v>44178</v>
      </c>
      <c r="H53" s="10">
        <f>TYPE(G53)</f>
        <v>2</v>
      </c>
      <c r="I53" s="10"/>
      <c r="J53" s="9">
        <f t="shared" si="2"/>
        <v>44178</v>
      </c>
      <c r="K53" s="11" t="str">
        <f t="shared" si="3"/>
        <v>13-12-2020</v>
      </c>
      <c r="L53" s="16">
        <f>DATEVALUE(K53)</f>
        <v>44178</v>
      </c>
      <c r="M53" t="s">
        <v>80</v>
      </c>
      <c r="N53" t="s">
        <v>25</v>
      </c>
      <c r="O53">
        <v>4</v>
      </c>
      <c r="P53" t="s">
        <v>127</v>
      </c>
      <c r="Q53">
        <v>1</v>
      </c>
      <c r="R53">
        <v>3.4372199999999999</v>
      </c>
      <c r="S53">
        <v>-76.522499999999994</v>
      </c>
    </row>
    <row r="54" spans="1:19" x14ac:dyDescent="0.3">
      <c r="A54" t="s">
        <v>71</v>
      </c>
      <c r="B54" t="s">
        <v>34</v>
      </c>
      <c r="C54">
        <v>21000</v>
      </c>
      <c r="D54">
        <v>1500</v>
      </c>
      <c r="E54" s="1">
        <f t="shared" si="4"/>
        <v>1266300</v>
      </c>
      <c r="F54" s="6" t="s">
        <v>128</v>
      </c>
      <c r="G54" s="17" t="str">
        <f t="shared" si="8"/>
        <v>44090</v>
      </c>
      <c r="H54" s="10">
        <f t="shared" ref="H54:H55" si="9">TYPE(G54)</f>
        <v>2</v>
      </c>
      <c r="I54" s="10"/>
      <c r="J54" s="9">
        <f t="shared" si="2"/>
        <v>44090</v>
      </c>
      <c r="K54" s="11" t="str">
        <f t="shared" si="3"/>
        <v>16-09-2020</v>
      </c>
      <c r="L54" s="16">
        <f t="shared" ref="L54:L55" si="10">DATEVALUE(K54)</f>
        <v>44090</v>
      </c>
      <c r="M54" t="s">
        <v>101</v>
      </c>
      <c r="N54" t="s">
        <v>28</v>
      </c>
      <c r="O54">
        <v>5</v>
      </c>
      <c r="P54" t="s">
        <v>14</v>
      </c>
      <c r="Q54">
        <v>1</v>
      </c>
      <c r="R54">
        <v>4.6097099999999998</v>
      </c>
      <c r="S54">
        <v>-74.08175</v>
      </c>
    </row>
    <row r="55" spans="1:19" x14ac:dyDescent="0.3">
      <c r="A55" t="s">
        <v>102</v>
      </c>
      <c r="B55" t="s">
        <v>16</v>
      </c>
      <c r="C55">
        <v>869300</v>
      </c>
      <c r="D55">
        <v>46500</v>
      </c>
      <c r="E55" s="1">
        <f t="shared" si="4"/>
        <v>1312800</v>
      </c>
      <c r="F55" s="6" t="s">
        <v>129</v>
      </c>
      <c r="G55" s="17" t="str">
        <f t="shared" si="8"/>
        <v>44206</v>
      </c>
      <c r="H55" s="10">
        <f t="shared" si="9"/>
        <v>2</v>
      </c>
      <c r="I55" s="10"/>
      <c r="J55" s="9">
        <f t="shared" si="2"/>
        <v>44206</v>
      </c>
      <c r="K55" s="11" t="str">
        <f t="shared" si="3"/>
        <v>10-01-2021</v>
      </c>
      <c r="L55" s="16">
        <f t="shared" si="10"/>
        <v>44206</v>
      </c>
      <c r="M55" t="s">
        <v>18</v>
      </c>
      <c r="N55" t="s">
        <v>13</v>
      </c>
      <c r="O55">
        <v>1</v>
      </c>
      <c r="P55" t="s">
        <v>19</v>
      </c>
      <c r="Q55">
        <v>5</v>
      </c>
      <c r="R55">
        <v>6.2518399999999996</v>
      </c>
      <c r="S55">
        <v>-75.563590000000005</v>
      </c>
    </row>
    <row r="56" spans="1:19" x14ac:dyDescent="0.3">
      <c r="A56" t="s">
        <v>69</v>
      </c>
      <c r="B56" t="s">
        <v>64</v>
      </c>
      <c r="C56">
        <v>36400</v>
      </c>
      <c r="D56">
        <v>0</v>
      </c>
      <c r="E56" s="1">
        <f t="shared" si="4"/>
        <v>1312800</v>
      </c>
      <c r="F56" s="6" t="s">
        <v>130</v>
      </c>
      <c r="G56" s="17" t="str">
        <f t="shared" si="8"/>
        <v>44835</v>
      </c>
      <c r="H56" s="10"/>
      <c r="I56" s="10"/>
      <c r="J56" s="9">
        <f t="shared" si="2"/>
        <v>44835</v>
      </c>
      <c r="K56" s="11" t="str">
        <f t="shared" si="3"/>
        <v>01-10-2022</v>
      </c>
      <c r="L56" s="11"/>
      <c r="M56" t="s">
        <v>27</v>
      </c>
      <c r="N56" t="s">
        <v>28</v>
      </c>
      <c r="O56">
        <v>2</v>
      </c>
      <c r="P56" t="s">
        <v>19</v>
      </c>
      <c r="Q56">
        <v>1</v>
      </c>
      <c r="R56">
        <v>4.6097099999999998</v>
      </c>
      <c r="S56">
        <v>-74.08175</v>
      </c>
    </row>
    <row r="57" spans="1:19" x14ac:dyDescent="0.3">
      <c r="A57" t="s">
        <v>29</v>
      </c>
      <c r="B57" t="s">
        <v>16</v>
      </c>
      <c r="C57">
        <v>272300</v>
      </c>
      <c r="D57">
        <v>15200</v>
      </c>
      <c r="E57" s="1">
        <f t="shared" si="4"/>
        <v>1328000</v>
      </c>
      <c r="F57" s="6" t="s">
        <v>55</v>
      </c>
      <c r="G57" s="17" t="str">
        <f t="shared" si="8"/>
        <v>44128</v>
      </c>
      <c r="H57" s="10"/>
      <c r="I57" s="10"/>
      <c r="J57" s="9">
        <f t="shared" si="2"/>
        <v>44128</v>
      </c>
      <c r="K57" s="11" t="str">
        <f t="shared" si="3"/>
        <v>24-10-2020</v>
      </c>
      <c r="L57" s="11"/>
      <c r="M57" t="s">
        <v>68</v>
      </c>
      <c r="N57" t="s">
        <v>44</v>
      </c>
      <c r="O57">
        <v>1</v>
      </c>
      <c r="P57" t="s">
        <v>19</v>
      </c>
      <c r="Q57">
        <v>4</v>
      </c>
      <c r="R57">
        <v>10.968540000000001</v>
      </c>
      <c r="S57">
        <v>-74.781319999999994</v>
      </c>
    </row>
    <row r="58" spans="1:19" x14ac:dyDescent="0.3">
      <c r="A58" t="s">
        <v>131</v>
      </c>
      <c r="B58" t="s">
        <v>16</v>
      </c>
      <c r="C58">
        <v>990700</v>
      </c>
      <c r="D58">
        <v>50900</v>
      </c>
      <c r="E58" s="1">
        <f t="shared" si="4"/>
        <v>1378900</v>
      </c>
      <c r="F58" s="6" t="s">
        <v>132</v>
      </c>
      <c r="G58" s="17" t="str">
        <f t="shared" si="8"/>
        <v>44817</v>
      </c>
      <c r="H58" s="10"/>
      <c r="I58" s="10"/>
      <c r="J58" s="9">
        <f t="shared" si="2"/>
        <v>44817</v>
      </c>
      <c r="K58" s="11" t="str">
        <f t="shared" si="3"/>
        <v>13-09-2022</v>
      </c>
      <c r="L58" s="11"/>
      <c r="M58" t="s">
        <v>24</v>
      </c>
      <c r="N58" t="s">
        <v>13</v>
      </c>
      <c r="O58">
        <v>4</v>
      </c>
      <c r="P58" t="s">
        <v>36</v>
      </c>
      <c r="Q58">
        <v>1</v>
      </c>
      <c r="R58">
        <v>6.2518399999999996</v>
      </c>
      <c r="S58">
        <v>-75.563590000000005</v>
      </c>
    </row>
    <row r="59" spans="1:19" x14ac:dyDescent="0.3">
      <c r="A59" t="s">
        <v>9</v>
      </c>
      <c r="B59" t="s">
        <v>10</v>
      </c>
      <c r="C59">
        <v>407500</v>
      </c>
      <c r="D59">
        <v>22700</v>
      </c>
      <c r="E59" s="1">
        <f t="shared" si="4"/>
        <v>1401600</v>
      </c>
      <c r="F59" s="6" t="s">
        <v>133</v>
      </c>
      <c r="G59" s="17" t="str">
        <f t="shared" si="8"/>
        <v>44654</v>
      </c>
      <c r="H59" s="10"/>
      <c r="I59" s="10"/>
      <c r="J59" s="9">
        <f t="shared" si="2"/>
        <v>44654</v>
      </c>
      <c r="K59" s="11" t="str">
        <f t="shared" si="3"/>
        <v>03-04-2022</v>
      </c>
      <c r="L59" s="11"/>
      <c r="M59" t="s">
        <v>85</v>
      </c>
      <c r="N59" t="s">
        <v>13</v>
      </c>
      <c r="O59">
        <v>4</v>
      </c>
      <c r="P59" t="s">
        <v>19</v>
      </c>
      <c r="Q59">
        <v>1</v>
      </c>
      <c r="R59">
        <v>6.2518399999999996</v>
      </c>
      <c r="S59">
        <v>-75.563590000000005</v>
      </c>
    </row>
    <row r="60" spans="1:19" x14ac:dyDescent="0.3">
      <c r="A60" t="s">
        <v>73</v>
      </c>
      <c r="B60" t="s">
        <v>42</v>
      </c>
      <c r="C60">
        <v>25000</v>
      </c>
      <c r="D60">
        <v>0</v>
      </c>
      <c r="E60" s="1">
        <f t="shared" si="4"/>
        <v>1401600</v>
      </c>
      <c r="F60" s="6" t="s">
        <v>134</v>
      </c>
      <c r="G60" s="17" t="str">
        <f t="shared" si="8"/>
        <v>44580</v>
      </c>
      <c r="H60" s="10"/>
      <c r="I60" s="10"/>
      <c r="J60" s="9">
        <f t="shared" si="2"/>
        <v>44580</v>
      </c>
      <c r="K60" s="11" t="str">
        <f t="shared" si="3"/>
        <v>19-01-2022</v>
      </c>
      <c r="L60" s="11"/>
      <c r="M60" t="s">
        <v>27</v>
      </c>
      <c r="N60" t="s">
        <v>28</v>
      </c>
      <c r="O60">
        <v>5</v>
      </c>
      <c r="P60" t="s">
        <v>36</v>
      </c>
      <c r="Q60">
        <v>1</v>
      </c>
      <c r="R60">
        <v>4.6097099999999998</v>
      </c>
      <c r="S60">
        <v>-74.08175</v>
      </c>
    </row>
    <row r="61" spans="1:19" x14ac:dyDescent="0.3">
      <c r="A61" t="s">
        <v>118</v>
      </c>
      <c r="B61" t="s">
        <v>51</v>
      </c>
      <c r="C61">
        <v>2464800</v>
      </c>
      <c r="D61">
        <v>129400</v>
      </c>
      <c r="E61" s="1">
        <f t="shared" si="4"/>
        <v>1531000</v>
      </c>
      <c r="F61" s="6" t="s">
        <v>135</v>
      </c>
      <c r="G61" s="17" t="str">
        <f t="shared" si="8"/>
        <v>44726</v>
      </c>
      <c r="H61" s="10"/>
      <c r="I61" s="10"/>
      <c r="J61" s="9">
        <f t="shared" si="2"/>
        <v>44726</v>
      </c>
      <c r="K61" s="11" t="str">
        <f t="shared" si="3"/>
        <v>14-06-2022</v>
      </c>
      <c r="L61" s="11"/>
      <c r="M61" t="s">
        <v>66</v>
      </c>
      <c r="N61" t="s">
        <v>28</v>
      </c>
      <c r="O61">
        <v>5</v>
      </c>
      <c r="P61" t="s">
        <v>19</v>
      </c>
      <c r="Q61">
        <v>5</v>
      </c>
      <c r="R61">
        <v>4.6097099999999998</v>
      </c>
      <c r="S61">
        <v>-74.08175</v>
      </c>
    </row>
    <row r="62" spans="1:19" x14ac:dyDescent="0.3">
      <c r="A62" t="s">
        <v>87</v>
      </c>
      <c r="B62" t="s">
        <v>34</v>
      </c>
      <c r="C62">
        <v>28800</v>
      </c>
      <c r="D62">
        <v>2200</v>
      </c>
      <c r="E62" s="1">
        <f t="shared" si="4"/>
        <v>1533200</v>
      </c>
      <c r="F62" s="6" t="s">
        <v>136</v>
      </c>
      <c r="G62" s="17" t="str">
        <f t="shared" si="8"/>
        <v>43908</v>
      </c>
      <c r="H62" s="10"/>
      <c r="I62" s="10"/>
      <c r="J62" s="9">
        <f t="shared" si="2"/>
        <v>43908</v>
      </c>
      <c r="K62" s="11" t="str">
        <f t="shared" si="3"/>
        <v>18-03-2020</v>
      </c>
      <c r="L62" s="11"/>
      <c r="M62" t="s">
        <v>101</v>
      </c>
      <c r="N62" t="s">
        <v>56</v>
      </c>
      <c r="O62">
        <v>1</v>
      </c>
      <c r="P62" t="s">
        <v>19</v>
      </c>
      <c r="Q62">
        <v>1</v>
      </c>
      <c r="R62">
        <v>7.89391</v>
      </c>
      <c r="S62">
        <v>-72.507819999999995</v>
      </c>
    </row>
    <row r="63" spans="1:19" x14ac:dyDescent="0.3">
      <c r="A63" t="s">
        <v>33</v>
      </c>
      <c r="B63" t="s">
        <v>34</v>
      </c>
      <c r="C63">
        <v>105600</v>
      </c>
      <c r="D63">
        <v>3800</v>
      </c>
      <c r="E63" s="1">
        <f t="shared" si="4"/>
        <v>1537000</v>
      </c>
      <c r="F63" s="6" t="s">
        <v>125</v>
      </c>
      <c r="G63" s="17" t="str">
        <f t="shared" si="8"/>
        <v>44377</v>
      </c>
      <c r="H63" s="10"/>
      <c r="I63" s="10"/>
      <c r="J63" s="9">
        <f t="shared" si="2"/>
        <v>44377</v>
      </c>
      <c r="K63" s="11" t="str">
        <f t="shared" si="3"/>
        <v>30-06-2021</v>
      </c>
      <c r="L63" s="11"/>
      <c r="M63" t="s">
        <v>12</v>
      </c>
      <c r="N63" t="s">
        <v>137</v>
      </c>
      <c r="O63">
        <v>4</v>
      </c>
      <c r="P63" t="s">
        <v>36</v>
      </c>
      <c r="Q63">
        <v>1</v>
      </c>
      <c r="R63">
        <v>11.240790000000001</v>
      </c>
      <c r="S63">
        <v>-74.199039999999997</v>
      </c>
    </row>
    <row r="64" spans="1:19" x14ac:dyDescent="0.3">
      <c r="A64" t="s">
        <v>138</v>
      </c>
      <c r="B64" t="s">
        <v>38</v>
      </c>
      <c r="C64">
        <v>684900</v>
      </c>
      <c r="D64">
        <v>45200</v>
      </c>
      <c r="E64" s="1">
        <f t="shared" si="4"/>
        <v>1582200</v>
      </c>
      <c r="F64" s="6" t="s">
        <v>139</v>
      </c>
      <c r="G64" s="17" t="str">
        <f t="shared" si="8"/>
        <v>44178</v>
      </c>
      <c r="H64" s="10"/>
      <c r="I64" s="10"/>
      <c r="J64" s="9">
        <f t="shared" si="2"/>
        <v>44178</v>
      </c>
      <c r="K64" s="11" t="str">
        <f t="shared" si="3"/>
        <v>13-12-2020</v>
      </c>
      <c r="L64" s="11"/>
      <c r="M64" t="s">
        <v>68</v>
      </c>
      <c r="N64" t="s">
        <v>13</v>
      </c>
      <c r="O64">
        <v>4</v>
      </c>
      <c r="P64" t="s">
        <v>19</v>
      </c>
      <c r="Q64">
        <v>3</v>
      </c>
      <c r="R64">
        <v>6.2518399999999996</v>
      </c>
      <c r="S64">
        <v>-75.563590000000005</v>
      </c>
    </row>
    <row r="65" spans="1:19" x14ac:dyDescent="0.3">
      <c r="A65" t="s">
        <v>78</v>
      </c>
      <c r="B65" t="s">
        <v>64</v>
      </c>
      <c r="C65">
        <v>61600</v>
      </c>
      <c r="D65">
        <v>1500</v>
      </c>
      <c r="E65" s="1">
        <f t="shared" si="4"/>
        <v>1583700</v>
      </c>
      <c r="F65" s="6" t="s">
        <v>140</v>
      </c>
      <c r="G65" s="17" t="str">
        <f t="shared" si="8"/>
        <v>44483</v>
      </c>
      <c r="H65" s="10"/>
      <c r="I65" s="10"/>
      <c r="J65" s="9">
        <f t="shared" si="2"/>
        <v>44483</v>
      </c>
      <c r="K65" s="11" t="str">
        <f t="shared" si="3"/>
        <v>14-10-2021</v>
      </c>
      <c r="L65" s="11"/>
      <c r="M65" t="s">
        <v>18</v>
      </c>
      <c r="N65" t="s">
        <v>28</v>
      </c>
      <c r="O65">
        <v>5</v>
      </c>
      <c r="P65" t="s">
        <v>19</v>
      </c>
      <c r="Q65">
        <v>2</v>
      </c>
      <c r="R65">
        <v>4.6097099999999998</v>
      </c>
      <c r="S65">
        <v>-74.08175</v>
      </c>
    </row>
    <row r="66" spans="1:19" x14ac:dyDescent="0.3">
      <c r="A66" t="s">
        <v>9</v>
      </c>
      <c r="B66" t="s">
        <v>10</v>
      </c>
      <c r="C66">
        <v>238600</v>
      </c>
      <c r="D66">
        <v>12900</v>
      </c>
      <c r="E66" s="1">
        <f t="shared" si="4"/>
        <v>1596600</v>
      </c>
      <c r="F66" s="6" t="s">
        <v>141</v>
      </c>
      <c r="G66" s="17" t="str">
        <f t="shared" si="8"/>
        <v>44958</v>
      </c>
      <c r="H66" s="10"/>
      <c r="I66" s="10"/>
      <c r="J66" s="9">
        <f t="shared" si="2"/>
        <v>44958</v>
      </c>
      <c r="K66" s="11" t="str">
        <f t="shared" si="3"/>
        <v>01-02-2023</v>
      </c>
      <c r="L66" s="11"/>
      <c r="M66" t="s">
        <v>101</v>
      </c>
      <c r="N66" t="s">
        <v>142</v>
      </c>
      <c r="O66">
        <v>5</v>
      </c>
      <c r="P66" t="s">
        <v>19</v>
      </c>
      <c r="Q66">
        <v>1</v>
      </c>
      <c r="R66">
        <v>10.463139999999999</v>
      </c>
      <c r="S66">
        <v>-73.253219999999999</v>
      </c>
    </row>
    <row r="67" spans="1:19" x14ac:dyDescent="0.3">
      <c r="A67" t="s">
        <v>102</v>
      </c>
      <c r="B67" t="s">
        <v>16</v>
      </c>
      <c r="C67">
        <v>750600</v>
      </c>
      <c r="D67">
        <v>40200</v>
      </c>
      <c r="E67" s="1">
        <f t="shared" si="4"/>
        <v>1636800</v>
      </c>
      <c r="F67" s="6" t="s">
        <v>143</v>
      </c>
      <c r="G67" s="17" t="str">
        <f t="shared" si="8"/>
        <v>45012</v>
      </c>
      <c r="H67" s="10"/>
      <c r="I67" s="10"/>
      <c r="J67" s="9">
        <f t="shared" ref="J67:J130" si="11">IF(
  G67=44412,
  DATE(2021,8,4),
  DATE(1900,1,1) + G67 - 1
)</f>
        <v>45012</v>
      </c>
      <c r="K67" s="11" t="str">
        <f t="shared" ref="K67:K130" si="12">TEXT(G67, "dd-mm-yyyy")</f>
        <v>27-03-2023</v>
      </c>
      <c r="L67" s="11"/>
      <c r="M67" t="s">
        <v>80</v>
      </c>
      <c r="N67" t="s">
        <v>13</v>
      </c>
      <c r="O67">
        <v>5</v>
      </c>
      <c r="P67" t="s">
        <v>19</v>
      </c>
      <c r="Q67">
        <v>5</v>
      </c>
      <c r="R67">
        <v>6.2518399999999996</v>
      </c>
      <c r="S67">
        <v>-75.563590000000005</v>
      </c>
    </row>
    <row r="68" spans="1:19" x14ac:dyDescent="0.3">
      <c r="A68" t="s">
        <v>104</v>
      </c>
      <c r="B68" t="s">
        <v>38</v>
      </c>
      <c r="C68">
        <v>68800</v>
      </c>
      <c r="D68">
        <v>3900</v>
      </c>
      <c r="E68" s="1">
        <f t="shared" ref="E68:E131" si="13">E67+D68</f>
        <v>1640700</v>
      </c>
      <c r="F68" s="6" t="s">
        <v>144</v>
      </c>
      <c r="G68" s="17" t="str">
        <f t="shared" si="8"/>
        <v>44160</v>
      </c>
      <c r="H68" s="10"/>
      <c r="I68" s="10"/>
      <c r="J68" s="9">
        <f t="shared" si="11"/>
        <v>44160</v>
      </c>
      <c r="K68" s="11" t="str">
        <f t="shared" si="12"/>
        <v>25-11-2020</v>
      </c>
      <c r="L68" s="11"/>
      <c r="M68" t="s">
        <v>66</v>
      </c>
      <c r="N68" t="s">
        <v>28</v>
      </c>
      <c r="O68">
        <v>4</v>
      </c>
      <c r="P68" t="s">
        <v>14</v>
      </c>
      <c r="Q68">
        <v>1</v>
      </c>
      <c r="R68">
        <v>4.6097099999999998</v>
      </c>
      <c r="S68">
        <v>-74.08175</v>
      </c>
    </row>
    <row r="69" spans="1:19" x14ac:dyDescent="0.3">
      <c r="A69" t="s">
        <v>29</v>
      </c>
      <c r="B69" t="s">
        <v>16</v>
      </c>
      <c r="C69">
        <v>350800</v>
      </c>
      <c r="D69">
        <v>19100</v>
      </c>
      <c r="E69" s="1">
        <f t="shared" si="13"/>
        <v>1659800</v>
      </c>
      <c r="F69" s="6" t="s">
        <v>145</v>
      </c>
      <c r="G69" s="17" t="str">
        <f t="shared" si="8"/>
        <v>44059</v>
      </c>
      <c r="H69" s="10"/>
      <c r="I69" s="10"/>
      <c r="J69" s="9">
        <f t="shared" si="11"/>
        <v>44059</v>
      </c>
      <c r="K69" s="11" t="str">
        <f t="shared" si="12"/>
        <v>16-08-2020</v>
      </c>
      <c r="L69" s="11"/>
      <c r="M69" t="s">
        <v>59</v>
      </c>
      <c r="N69" t="s">
        <v>13</v>
      </c>
      <c r="O69">
        <v>5</v>
      </c>
      <c r="P69" t="s">
        <v>19</v>
      </c>
      <c r="Q69">
        <v>4</v>
      </c>
      <c r="R69">
        <v>6.2518399999999996</v>
      </c>
      <c r="S69">
        <v>-75.563590000000005</v>
      </c>
    </row>
    <row r="70" spans="1:19" x14ac:dyDescent="0.3">
      <c r="A70" t="s">
        <v>83</v>
      </c>
      <c r="B70" t="s">
        <v>46</v>
      </c>
      <c r="C70">
        <v>43900</v>
      </c>
      <c r="D70">
        <v>0</v>
      </c>
      <c r="E70" s="1">
        <f t="shared" si="13"/>
        <v>1659800</v>
      </c>
      <c r="F70" s="6" t="s">
        <v>146</v>
      </c>
      <c r="G70" s="17" t="str">
        <f t="shared" ref="G70:G133" si="14">TEXT(F69, "general")</f>
        <v>44651</v>
      </c>
      <c r="H70" s="10"/>
      <c r="I70" s="10"/>
      <c r="J70" s="9">
        <f t="shared" si="11"/>
        <v>44651</v>
      </c>
      <c r="K70" s="11" t="str">
        <f t="shared" si="12"/>
        <v>31-03-2022</v>
      </c>
      <c r="L70" s="11"/>
      <c r="M70" t="s">
        <v>53</v>
      </c>
      <c r="N70" t="s">
        <v>13</v>
      </c>
      <c r="O70">
        <v>5</v>
      </c>
      <c r="P70" t="s">
        <v>19</v>
      </c>
      <c r="Q70">
        <v>2</v>
      </c>
      <c r="R70">
        <v>6.2518399999999996</v>
      </c>
      <c r="S70">
        <v>-75.563590000000005</v>
      </c>
    </row>
    <row r="71" spans="1:19" x14ac:dyDescent="0.3">
      <c r="A71" t="s">
        <v>121</v>
      </c>
      <c r="B71" t="s">
        <v>10</v>
      </c>
      <c r="C71">
        <v>159600</v>
      </c>
      <c r="D71">
        <v>9200</v>
      </c>
      <c r="E71" s="1">
        <f t="shared" si="13"/>
        <v>1669000</v>
      </c>
      <c r="F71" s="6" t="s">
        <v>147</v>
      </c>
      <c r="G71" s="17" t="str">
        <f t="shared" si="14"/>
        <v>44591</v>
      </c>
      <c r="H71" s="10"/>
      <c r="I71" s="10"/>
      <c r="J71" s="9">
        <f t="shared" si="11"/>
        <v>44591</v>
      </c>
      <c r="K71" s="11" t="str">
        <f t="shared" si="12"/>
        <v>30-01-2022</v>
      </c>
      <c r="L71" s="11"/>
      <c r="M71" t="s">
        <v>80</v>
      </c>
      <c r="N71" t="s">
        <v>13</v>
      </c>
      <c r="O71">
        <v>2</v>
      </c>
      <c r="P71" t="s">
        <v>14</v>
      </c>
      <c r="Q71">
        <v>1</v>
      </c>
      <c r="R71">
        <v>6.2518399999999996</v>
      </c>
      <c r="S71">
        <v>-75.563590000000005</v>
      </c>
    </row>
    <row r="72" spans="1:19" x14ac:dyDescent="0.3">
      <c r="A72" t="s">
        <v>83</v>
      </c>
      <c r="B72" t="s">
        <v>46</v>
      </c>
      <c r="C72">
        <v>30400</v>
      </c>
      <c r="D72">
        <v>2000</v>
      </c>
      <c r="E72" s="1">
        <f t="shared" si="13"/>
        <v>1671000</v>
      </c>
      <c r="F72" s="6" t="s">
        <v>148</v>
      </c>
      <c r="G72" s="17" t="str">
        <f t="shared" si="14"/>
        <v>44431</v>
      </c>
      <c r="H72" s="10"/>
      <c r="I72" s="10"/>
      <c r="J72" s="9">
        <f t="shared" si="11"/>
        <v>44431</v>
      </c>
      <c r="K72" s="11" t="str">
        <f t="shared" si="12"/>
        <v>23-08-2021</v>
      </c>
      <c r="L72" s="11"/>
      <c r="M72" t="s">
        <v>80</v>
      </c>
      <c r="N72" t="s">
        <v>28</v>
      </c>
      <c r="O72">
        <v>5</v>
      </c>
      <c r="P72" t="s">
        <v>14</v>
      </c>
      <c r="Q72">
        <v>1</v>
      </c>
      <c r="R72">
        <v>4.6097099999999998</v>
      </c>
      <c r="S72">
        <v>-74.08175</v>
      </c>
    </row>
    <row r="73" spans="1:19" x14ac:dyDescent="0.3">
      <c r="A73" t="s">
        <v>149</v>
      </c>
      <c r="B73" t="s">
        <v>34</v>
      </c>
      <c r="C73">
        <v>57400</v>
      </c>
      <c r="D73">
        <v>3300</v>
      </c>
      <c r="E73" s="1">
        <f t="shared" si="13"/>
        <v>1674300</v>
      </c>
      <c r="F73" s="6" t="s">
        <v>150</v>
      </c>
      <c r="G73" s="17" t="str">
        <f t="shared" si="14"/>
        <v>44679</v>
      </c>
      <c r="H73" s="10"/>
      <c r="I73" s="10"/>
      <c r="J73" s="9">
        <f t="shared" si="11"/>
        <v>44679</v>
      </c>
      <c r="K73" s="11" t="str">
        <f t="shared" si="12"/>
        <v>28-04-2022</v>
      </c>
      <c r="L73" s="11"/>
      <c r="M73" t="s">
        <v>68</v>
      </c>
      <c r="N73" t="s">
        <v>13</v>
      </c>
      <c r="O73">
        <v>5</v>
      </c>
      <c r="P73" t="s">
        <v>19</v>
      </c>
      <c r="Q73">
        <v>6</v>
      </c>
      <c r="R73">
        <v>6.2518399999999996</v>
      </c>
      <c r="S73">
        <v>-75.563590000000005</v>
      </c>
    </row>
    <row r="74" spans="1:19" x14ac:dyDescent="0.3">
      <c r="A74" t="s">
        <v>123</v>
      </c>
      <c r="B74" t="s">
        <v>51</v>
      </c>
      <c r="C74">
        <v>1393700</v>
      </c>
      <c r="D74">
        <v>72400</v>
      </c>
      <c r="E74" s="1">
        <f t="shared" si="13"/>
        <v>1746700</v>
      </c>
      <c r="F74" s="6" t="s">
        <v>151</v>
      </c>
      <c r="G74" s="17" t="str">
        <f t="shared" si="14"/>
        <v>44279</v>
      </c>
      <c r="H74" s="10"/>
      <c r="I74" s="10"/>
      <c r="J74" s="9">
        <f t="shared" si="11"/>
        <v>44279</v>
      </c>
      <c r="K74" s="11" t="str">
        <f t="shared" si="12"/>
        <v>24-03-2021</v>
      </c>
      <c r="L74" s="11"/>
      <c r="M74" t="s">
        <v>66</v>
      </c>
      <c r="N74" t="s">
        <v>25</v>
      </c>
      <c r="O74">
        <v>5</v>
      </c>
      <c r="P74" t="s">
        <v>14</v>
      </c>
      <c r="Q74">
        <v>1</v>
      </c>
      <c r="R74">
        <v>3.4372199999999999</v>
      </c>
      <c r="S74">
        <v>-76.522499999999994</v>
      </c>
    </row>
    <row r="75" spans="1:19" x14ac:dyDescent="0.3">
      <c r="A75" t="s">
        <v>78</v>
      </c>
      <c r="B75" t="s">
        <v>64</v>
      </c>
      <c r="C75">
        <v>49900</v>
      </c>
      <c r="D75">
        <v>11400</v>
      </c>
      <c r="E75" s="1">
        <f t="shared" si="13"/>
        <v>1758100</v>
      </c>
      <c r="F75" s="6" t="s">
        <v>152</v>
      </c>
      <c r="G75" s="17" t="str">
        <f t="shared" si="14"/>
        <v>44981</v>
      </c>
      <c r="H75" s="10"/>
      <c r="I75" s="10"/>
      <c r="J75" s="9">
        <f t="shared" si="11"/>
        <v>44981</v>
      </c>
      <c r="K75" s="11" t="str">
        <f t="shared" si="12"/>
        <v>24-02-2023</v>
      </c>
      <c r="L75" s="11"/>
      <c r="M75" t="s">
        <v>85</v>
      </c>
      <c r="N75" t="s">
        <v>28</v>
      </c>
      <c r="O75">
        <v>4</v>
      </c>
      <c r="P75" t="s">
        <v>14</v>
      </c>
      <c r="Q75">
        <v>1</v>
      </c>
      <c r="R75">
        <v>4.6097099999999998</v>
      </c>
      <c r="S75">
        <v>-74.08175</v>
      </c>
    </row>
    <row r="76" spans="1:19" x14ac:dyDescent="0.3">
      <c r="A76" t="s">
        <v>110</v>
      </c>
      <c r="B76" t="s">
        <v>38</v>
      </c>
      <c r="C76">
        <v>1418600</v>
      </c>
      <c r="D76">
        <v>73700</v>
      </c>
      <c r="E76" s="1">
        <f t="shared" si="13"/>
        <v>1831800</v>
      </c>
      <c r="F76" s="6" t="s">
        <v>153</v>
      </c>
      <c r="G76" s="17" t="str">
        <f t="shared" si="14"/>
        <v>44033</v>
      </c>
      <c r="H76" s="10"/>
      <c r="I76" s="10"/>
      <c r="J76" s="9">
        <f t="shared" si="11"/>
        <v>44033</v>
      </c>
      <c r="K76" s="11" t="str">
        <f t="shared" si="12"/>
        <v>21-07-2020</v>
      </c>
      <c r="L76" s="11"/>
      <c r="M76" t="s">
        <v>68</v>
      </c>
      <c r="N76" t="s">
        <v>13</v>
      </c>
      <c r="O76">
        <v>5</v>
      </c>
      <c r="P76" t="s">
        <v>14</v>
      </c>
      <c r="Q76">
        <v>1</v>
      </c>
      <c r="R76">
        <v>6.2518399999999996</v>
      </c>
      <c r="S76">
        <v>-75.563590000000005</v>
      </c>
    </row>
    <row r="77" spans="1:19" x14ac:dyDescent="0.3">
      <c r="A77" t="s">
        <v>131</v>
      </c>
      <c r="B77" t="s">
        <v>16</v>
      </c>
      <c r="C77">
        <v>532200</v>
      </c>
      <c r="D77">
        <v>28700</v>
      </c>
      <c r="E77" s="1">
        <f t="shared" si="13"/>
        <v>1860500</v>
      </c>
      <c r="F77" s="6" t="s">
        <v>154</v>
      </c>
      <c r="G77" s="17" t="str">
        <f t="shared" si="14"/>
        <v>44364</v>
      </c>
      <c r="H77" s="10"/>
      <c r="I77" s="10"/>
      <c r="J77" s="9">
        <f t="shared" si="11"/>
        <v>44364</v>
      </c>
      <c r="K77" s="11" t="str">
        <f t="shared" si="12"/>
        <v>17-06-2021</v>
      </c>
      <c r="L77" s="11"/>
      <c r="M77" t="s">
        <v>12</v>
      </c>
      <c r="N77" t="s">
        <v>13</v>
      </c>
      <c r="O77">
        <v>4</v>
      </c>
      <c r="P77" t="s">
        <v>19</v>
      </c>
      <c r="Q77">
        <v>3</v>
      </c>
      <c r="R77">
        <v>6.2518399999999996</v>
      </c>
      <c r="S77">
        <v>-75.563590000000005</v>
      </c>
    </row>
    <row r="78" spans="1:19" x14ac:dyDescent="0.3">
      <c r="A78" t="s">
        <v>155</v>
      </c>
      <c r="B78" t="s">
        <v>10</v>
      </c>
      <c r="C78">
        <v>356300</v>
      </c>
      <c r="D78">
        <v>22300</v>
      </c>
      <c r="E78" s="1">
        <f t="shared" si="13"/>
        <v>1882800</v>
      </c>
      <c r="F78" s="6" t="s">
        <v>156</v>
      </c>
      <c r="G78" s="17" t="str">
        <f t="shared" si="14"/>
        <v>44224</v>
      </c>
      <c r="H78" s="10"/>
      <c r="I78" s="10"/>
      <c r="J78" s="9">
        <f t="shared" si="11"/>
        <v>44224</v>
      </c>
      <c r="K78" s="11" t="str">
        <f t="shared" si="12"/>
        <v>28-01-2021</v>
      </c>
      <c r="L78" s="11"/>
      <c r="M78" t="s">
        <v>68</v>
      </c>
      <c r="N78" t="s">
        <v>13</v>
      </c>
      <c r="O78">
        <v>5</v>
      </c>
      <c r="P78" t="s">
        <v>19</v>
      </c>
      <c r="Q78">
        <v>5</v>
      </c>
      <c r="R78">
        <v>6.2518399999999996</v>
      </c>
      <c r="S78">
        <v>-75.563590000000005</v>
      </c>
    </row>
    <row r="79" spans="1:19" x14ac:dyDescent="0.3">
      <c r="A79" t="s">
        <v>118</v>
      </c>
      <c r="B79" t="s">
        <v>51</v>
      </c>
      <c r="C79">
        <v>1577500</v>
      </c>
      <c r="D79">
        <v>84400</v>
      </c>
      <c r="E79" s="1">
        <f t="shared" si="13"/>
        <v>1967200</v>
      </c>
      <c r="F79" s="6" t="s">
        <v>157</v>
      </c>
      <c r="G79" s="17" t="str">
        <f t="shared" si="14"/>
        <v>44896</v>
      </c>
      <c r="H79" s="10"/>
      <c r="I79" s="10"/>
      <c r="J79" s="9">
        <f t="shared" si="11"/>
        <v>44896</v>
      </c>
      <c r="K79" s="11" t="str">
        <f t="shared" si="12"/>
        <v>01-12-2022</v>
      </c>
      <c r="L79" s="11"/>
      <c r="M79" t="s">
        <v>59</v>
      </c>
      <c r="N79" t="s">
        <v>28</v>
      </c>
      <c r="O79">
        <v>5</v>
      </c>
      <c r="P79" t="s">
        <v>19</v>
      </c>
      <c r="Q79">
        <v>2</v>
      </c>
      <c r="R79">
        <v>4.6097099999999998</v>
      </c>
      <c r="S79">
        <v>-74.08175</v>
      </c>
    </row>
    <row r="80" spans="1:19" x14ac:dyDescent="0.3">
      <c r="A80" t="s">
        <v>20</v>
      </c>
      <c r="B80" t="s">
        <v>10</v>
      </c>
      <c r="C80">
        <v>960100</v>
      </c>
      <c r="D80">
        <v>49300</v>
      </c>
      <c r="E80" s="1">
        <f t="shared" si="13"/>
        <v>2016500</v>
      </c>
      <c r="F80" s="6" t="s">
        <v>158</v>
      </c>
      <c r="G80" s="17" t="str">
        <f t="shared" si="14"/>
        <v>43946</v>
      </c>
      <c r="H80" s="10"/>
      <c r="I80" s="10"/>
      <c r="J80" s="9">
        <f t="shared" si="11"/>
        <v>43946</v>
      </c>
      <c r="K80" s="11" t="str">
        <f t="shared" si="12"/>
        <v>25-04-2020</v>
      </c>
      <c r="L80" s="11"/>
      <c r="M80" t="s">
        <v>66</v>
      </c>
      <c r="N80" t="s">
        <v>22</v>
      </c>
      <c r="O80">
        <v>5</v>
      </c>
      <c r="P80" t="s">
        <v>19</v>
      </c>
      <c r="Q80">
        <v>5</v>
      </c>
      <c r="R80">
        <v>4.8133299999999997</v>
      </c>
      <c r="S80">
        <v>-75.696110000000004</v>
      </c>
    </row>
    <row r="81" spans="1:19" x14ac:dyDescent="0.3">
      <c r="A81" t="s">
        <v>73</v>
      </c>
      <c r="B81" t="s">
        <v>42</v>
      </c>
      <c r="C81">
        <v>22700</v>
      </c>
      <c r="D81">
        <v>1700</v>
      </c>
      <c r="E81" s="1">
        <f t="shared" si="13"/>
        <v>2018200</v>
      </c>
      <c r="F81" s="6" t="s">
        <v>86</v>
      </c>
      <c r="G81" s="17" t="str">
        <f t="shared" si="14"/>
        <v>44131</v>
      </c>
      <c r="H81" s="10"/>
      <c r="I81" s="10"/>
      <c r="J81" s="9">
        <f t="shared" si="11"/>
        <v>44131</v>
      </c>
      <c r="K81" s="11" t="str">
        <f t="shared" si="12"/>
        <v>27-10-2020</v>
      </c>
      <c r="L81" s="11"/>
      <c r="M81" t="s">
        <v>80</v>
      </c>
      <c r="N81" t="s">
        <v>28</v>
      </c>
      <c r="O81">
        <v>5</v>
      </c>
      <c r="P81" t="s">
        <v>19</v>
      </c>
      <c r="Q81">
        <v>2</v>
      </c>
      <c r="R81">
        <v>4.6097099999999998</v>
      </c>
      <c r="S81">
        <v>-74.08175</v>
      </c>
    </row>
    <row r="82" spans="1:19" x14ac:dyDescent="0.3">
      <c r="A82" t="s">
        <v>50</v>
      </c>
      <c r="B82" t="s">
        <v>51</v>
      </c>
      <c r="C82">
        <v>1274600</v>
      </c>
      <c r="D82">
        <v>70200</v>
      </c>
      <c r="E82" s="1">
        <f t="shared" si="13"/>
        <v>2088400</v>
      </c>
      <c r="F82" s="6" t="s">
        <v>159</v>
      </c>
      <c r="G82" s="17" t="str">
        <f t="shared" si="14"/>
        <v>44281</v>
      </c>
      <c r="H82" s="10"/>
      <c r="I82" s="10"/>
      <c r="J82" s="9">
        <f t="shared" si="11"/>
        <v>44281</v>
      </c>
      <c r="K82" s="11" t="str">
        <f t="shared" si="12"/>
        <v>26-03-2021</v>
      </c>
      <c r="L82" s="11"/>
      <c r="M82" t="s">
        <v>27</v>
      </c>
      <c r="N82" t="s">
        <v>56</v>
      </c>
      <c r="O82">
        <v>3</v>
      </c>
      <c r="P82" t="s">
        <v>19</v>
      </c>
      <c r="Q82">
        <v>4</v>
      </c>
      <c r="R82">
        <v>7.89391</v>
      </c>
      <c r="S82">
        <v>-72.507819999999995</v>
      </c>
    </row>
    <row r="83" spans="1:19" x14ac:dyDescent="0.3">
      <c r="A83" t="s">
        <v>138</v>
      </c>
      <c r="B83" t="s">
        <v>38</v>
      </c>
      <c r="C83">
        <v>928200</v>
      </c>
      <c r="D83">
        <v>47600</v>
      </c>
      <c r="E83" s="1">
        <f t="shared" si="13"/>
        <v>2136000</v>
      </c>
      <c r="F83" s="6" t="s">
        <v>160</v>
      </c>
      <c r="G83" s="17" t="str">
        <f t="shared" si="14"/>
        <v>43948</v>
      </c>
      <c r="H83" s="10"/>
      <c r="I83" s="10"/>
      <c r="J83" s="9">
        <f t="shared" si="11"/>
        <v>43948</v>
      </c>
      <c r="K83" s="11" t="str">
        <f t="shared" si="12"/>
        <v>27-04-2020</v>
      </c>
      <c r="L83" s="11"/>
      <c r="M83" t="s">
        <v>27</v>
      </c>
      <c r="N83" t="s">
        <v>28</v>
      </c>
      <c r="O83">
        <v>5</v>
      </c>
      <c r="P83" t="s">
        <v>19</v>
      </c>
      <c r="Q83">
        <v>2</v>
      </c>
      <c r="R83">
        <v>4.6097099999999998</v>
      </c>
      <c r="S83">
        <v>-74.08175</v>
      </c>
    </row>
    <row r="84" spans="1:19" x14ac:dyDescent="0.3">
      <c r="A84" t="s">
        <v>161</v>
      </c>
      <c r="B84" t="s">
        <v>10</v>
      </c>
      <c r="C84">
        <v>280100</v>
      </c>
      <c r="D84">
        <v>16200</v>
      </c>
      <c r="E84" s="1">
        <f t="shared" si="13"/>
        <v>2152200</v>
      </c>
      <c r="F84" s="6" t="s">
        <v>162</v>
      </c>
      <c r="G84" s="17" t="str">
        <f t="shared" si="14"/>
        <v>44703</v>
      </c>
      <c r="H84" s="10"/>
      <c r="I84" s="10"/>
      <c r="J84" s="9">
        <f t="shared" si="11"/>
        <v>44703</v>
      </c>
      <c r="K84" s="11" t="str">
        <f t="shared" si="12"/>
        <v>22-05-2022</v>
      </c>
      <c r="L84" s="11"/>
      <c r="M84" t="s">
        <v>40</v>
      </c>
      <c r="N84" t="s">
        <v>13</v>
      </c>
      <c r="O84">
        <v>4</v>
      </c>
      <c r="P84" t="s">
        <v>19</v>
      </c>
      <c r="Q84">
        <v>1</v>
      </c>
      <c r="R84">
        <v>6.2518399999999996</v>
      </c>
      <c r="S84">
        <v>-75.563590000000005</v>
      </c>
    </row>
    <row r="85" spans="1:19" x14ac:dyDescent="0.3">
      <c r="A85" t="s">
        <v>163</v>
      </c>
      <c r="B85" t="s">
        <v>10</v>
      </c>
      <c r="C85">
        <v>533500</v>
      </c>
      <c r="D85">
        <v>28600</v>
      </c>
      <c r="E85" s="1">
        <f t="shared" si="13"/>
        <v>2180800</v>
      </c>
      <c r="F85" s="6" t="s">
        <v>164</v>
      </c>
      <c r="G85" s="17" t="str">
        <f t="shared" si="14"/>
        <v>44272</v>
      </c>
      <c r="H85" s="10"/>
      <c r="I85" s="10"/>
      <c r="J85" s="9">
        <f t="shared" si="11"/>
        <v>44272</v>
      </c>
      <c r="K85" s="11" t="str">
        <f t="shared" si="12"/>
        <v>17-03-2021</v>
      </c>
      <c r="L85" s="11"/>
      <c r="M85" t="s">
        <v>27</v>
      </c>
      <c r="N85" t="s">
        <v>13</v>
      </c>
      <c r="O85">
        <v>4</v>
      </c>
      <c r="P85" t="s">
        <v>14</v>
      </c>
      <c r="Q85">
        <v>1</v>
      </c>
      <c r="R85">
        <v>6.2518399999999996</v>
      </c>
      <c r="S85">
        <v>-75.563590000000005</v>
      </c>
    </row>
    <row r="86" spans="1:19" x14ac:dyDescent="0.3">
      <c r="A86" t="s">
        <v>89</v>
      </c>
      <c r="B86" t="s">
        <v>42</v>
      </c>
      <c r="C86">
        <v>45500</v>
      </c>
      <c r="D86">
        <v>0</v>
      </c>
      <c r="E86" s="1">
        <f t="shared" si="13"/>
        <v>2180800</v>
      </c>
      <c r="F86" s="6" t="s">
        <v>165</v>
      </c>
      <c r="G86" s="17" t="str">
        <f t="shared" si="14"/>
        <v>44940</v>
      </c>
      <c r="H86" s="10"/>
      <c r="I86" s="10"/>
      <c r="J86" s="9">
        <f t="shared" si="11"/>
        <v>44940</v>
      </c>
      <c r="K86" s="11" t="str">
        <f t="shared" si="12"/>
        <v>14-01-2023</v>
      </c>
      <c r="L86" s="11"/>
      <c r="M86" t="s">
        <v>68</v>
      </c>
      <c r="N86" t="s">
        <v>28</v>
      </c>
      <c r="O86">
        <v>1</v>
      </c>
      <c r="P86" t="s">
        <v>19</v>
      </c>
      <c r="Q86">
        <v>1</v>
      </c>
      <c r="R86">
        <v>4.6097099999999998</v>
      </c>
      <c r="S86">
        <v>-74.08175</v>
      </c>
    </row>
    <row r="87" spans="1:19" x14ac:dyDescent="0.3">
      <c r="A87" t="s">
        <v>107</v>
      </c>
      <c r="B87" t="s">
        <v>46</v>
      </c>
      <c r="C87">
        <v>20400</v>
      </c>
      <c r="D87">
        <v>0</v>
      </c>
      <c r="E87" s="1">
        <f t="shared" si="13"/>
        <v>2180800</v>
      </c>
      <c r="F87" s="6" t="s">
        <v>166</v>
      </c>
      <c r="G87" s="17" t="str">
        <f t="shared" si="14"/>
        <v>44590</v>
      </c>
      <c r="H87" s="10"/>
      <c r="I87" s="10"/>
      <c r="J87" s="9">
        <f t="shared" si="11"/>
        <v>44590</v>
      </c>
      <c r="K87" s="11" t="str">
        <f t="shared" si="12"/>
        <v>29-01-2022</v>
      </c>
      <c r="L87" s="11"/>
      <c r="M87" t="s">
        <v>40</v>
      </c>
      <c r="N87" t="s">
        <v>28</v>
      </c>
      <c r="O87">
        <v>5</v>
      </c>
      <c r="P87" t="s">
        <v>14</v>
      </c>
      <c r="Q87">
        <v>1</v>
      </c>
      <c r="R87">
        <v>4.6097099999999998</v>
      </c>
      <c r="S87">
        <v>-74.08175</v>
      </c>
    </row>
    <row r="88" spans="1:19" x14ac:dyDescent="0.3">
      <c r="A88" t="s">
        <v>107</v>
      </c>
      <c r="B88" t="s">
        <v>46</v>
      </c>
      <c r="C88">
        <v>14100</v>
      </c>
      <c r="D88">
        <v>1300</v>
      </c>
      <c r="E88" s="1">
        <f t="shared" si="13"/>
        <v>2182100</v>
      </c>
      <c r="F88" s="6" t="s">
        <v>167</v>
      </c>
      <c r="G88" s="17" t="str">
        <f t="shared" si="14"/>
        <v>44063</v>
      </c>
      <c r="H88" s="10"/>
      <c r="I88" s="10"/>
      <c r="J88" s="9">
        <f t="shared" si="11"/>
        <v>44063</v>
      </c>
      <c r="K88" s="11" t="str">
        <f t="shared" si="12"/>
        <v>20-08-2020</v>
      </c>
      <c r="L88" s="11"/>
      <c r="M88" t="s">
        <v>48</v>
      </c>
      <c r="N88" t="s">
        <v>28</v>
      </c>
      <c r="O88">
        <v>5</v>
      </c>
      <c r="P88" t="s">
        <v>14</v>
      </c>
      <c r="Q88">
        <v>1</v>
      </c>
      <c r="R88">
        <v>4.6097099999999998</v>
      </c>
      <c r="S88">
        <v>-74.08175</v>
      </c>
    </row>
    <row r="89" spans="1:19" x14ac:dyDescent="0.3">
      <c r="A89" t="s">
        <v>168</v>
      </c>
      <c r="B89" t="s">
        <v>34</v>
      </c>
      <c r="C89">
        <v>50200</v>
      </c>
      <c r="D89">
        <v>3700</v>
      </c>
      <c r="E89" s="1">
        <f t="shared" si="13"/>
        <v>2185800</v>
      </c>
      <c r="F89" s="6" t="s">
        <v>169</v>
      </c>
      <c r="G89" s="17" t="str">
        <f t="shared" si="14"/>
        <v>43987</v>
      </c>
      <c r="H89" s="10"/>
      <c r="I89" s="10"/>
      <c r="J89" s="9">
        <f t="shared" si="11"/>
        <v>43987</v>
      </c>
      <c r="K89" s="11" t="str">
        <f t="shared" si="12"/>
        <v>05-06-2020</v>
      </c>
      <c r="L89" s="11"/>
      <c r="M89" t="s">
        <v>85</v>
      </c>
      <c r="N89" t="s">
        <v>28</v>
      </c>
      <c r="O89">
        <v>5</v>
      </c>
      <c r="P89" t="s">
        <v>19</v>
      </c>
      <c r="Q89">
        <v>1</v>
      </c>
      <c r="R89">
        <v>4.6097099999999998</v>
      </c>
      <c r="S89">
        <v>-74.08175</v>
      </c>
    </row>
    <row r="90" spans="1:19" x14ac:dyDescent="0.3">
      <c r="A90" t="s">
        <v>131</v>
      </c>
      <c r="B90" t="s">
        <v>16</v>
      </c>
      <c r="C90">
        <v>799200</v>
      </c>
      <c r="D90">
        <v>43000</v>
      </c>
      <c r="E90" s="1">
        <f t="shared" si="13"/>
        <v>2228800</v>
      </c>
      <c r="F90" s="6" t="s">
        <v>170</v>
      </c>
      <c r="G90" s="17" t="str">
        <f t="shared" si="14"/>
        <v>43863</v>
      </c>
      <c r="H90" s="10"/>
      <c r="I90" s="10"/>
      <c r="J90" s="9">
        <f t="shared" si="11"/>
        <v>43863</v>
      </c>
      <c r="K90" s="11" t="str">
        <f t="shared" si="12"/>
        <v>02-02-2020</v>
      </c>
      <c r="L90" s="11"/>
      <c r="M90" t="s">
        <v>66</v>
      </c>
      <c r="N90" t="s">
        <v>28</v>
      </c>
      <c r="O90">
        <v>4</v>
      </c>
      <c r="P90" t="s">
        <v>14</v>
      </c>
      <c r="Q90">
        <v>1</v>
      </c>
      <c r="R90">
        <v>4.6097099999999998</v>
      </c>
      <c r="S90">
        <v>-74.08175</v>
      </c>
    </row>
    <row r="91" spans="1:19" x14ac:dyDescent="0.3">
      <c r="A91" t="s">
        <v>29</v>
      </c>
      <c r="B91" t="s">
        <v>16</v>
      </c>
      <c r="C91">
        <v>260900</v>
      </c>
      <c r="D91">
        <v>15100</v>
      </c>
      <c r="E91" s="1">
        <f t="shared" si="13"/>
        <v>2243900</v>
      </c>
      <c r="F91" s="6" t="s">
        <v>171</v>
      </c>
      <c r="G91" s="17" t="str">
        <f t="shared" si="14"/>
        <v>44028</v>
      </c>
      <c r="H91" s="10"/>
      <c r="I91" s="10"/>
      <c r="J91" s="9">
        <f t="shared" si="11"/>
        <v>44028</v>
      </c>
      <c r="K91" s="11" t="str">
        <f t="shared" si="12"/>
        <v>16-07-2020</v>
      </c>
      <c r="L91" s="11"/>
      <c r="M91" t="s">
        <v>53</v>
      </c>
      <c r="N91" t="s">
        <v>25</v>
      </c>
      <c r="O91">
        <v>5</v>
      </c>
      <c r="P91" t="s">
        <v>19</v>
      </c>
      <c r="Q91">
        <v>5</v>
      </c>
      <c r="R91">
        <v>3.4372199999999999</v>
      </c>
      <c r="S91">
        <v>-76.522499999999994</v>
      </c>
    </row>
    <row r="92" spans="1:19" x14ac:dyDescent="0.3">
      <c r="A92" t="s">
        <v>93</v>
      </c>
      <c r="B92" t="s">
        <v>42</v>
      </c>
      <c r="C92">
        <v>203300</v>
      </c>
      <c r="D92">
        <v>11200</v>
      </c>
      <c r="E92" s="1">
        <f t="shared" si="13"/>
        <v>2255100</v>
      </c>
      <c r="F92" s="6" t="s">
        <v>172</v>
      </c>
      <c r="G92" s="17" t="str">
        <f t="shared" si="14"/>
        <v>44060</v>
      </c>
      <c r="H92" s="10"/>
      <c r="I92" s="10"/>
      <c r="J92" s="9">
        <f t="shared" si="11"/>
        <v>44060</v>
      </c>
      <c r="K92" s="11" t="str">
        <f t="shared" si="12"/>
        <v>17-08-2020</v>
      </c>
      <c r="L92" s="11"/>
      <c r="M92" t="s">
        <v>53</v>
      </c>
      <c r="N92" t="s">
        <v>13</v>
      </c>
      <c r="O92">
        <v>5</v>
      </c>
      <c r="P92" t="s">
        <v>19</v>
      </c>
      <c r="Q92">
        <v>3</v>
      </c>
      <c r="R92">
        <v>6.2518399999999996</v>
      </c>
      <c r="S92">
        <v>-75.563590000000005</v>
      </c>
    </row>
    <row r="93" spans="1:19" x14ac:dyDescent="0.3">
      <c r="A93" t="s">
        <v>138</v>
      </c>
      <c r="B93" t="s">
        <v>38</v>
      </c>
      <c r="C93">
        <v>825400</v>
      </c>
      <c r="D93">
        <v>44500</v>
      </c>
      <c r="E93" s="1">
        <f t="shared" si="13"/>
        <v>2299600</v>
      </c>
      <c r="F93" s="6" t="s">
        <v>173</v>
      </c>
      <c r="G93" s="17" t="str">
        <f t="shared" si="14"/>
        <v>44207</v>
      </c>
      <c r="H93" s="10"/>
      <c r="I93" s="10"/>
      <c r="J93" s="9">
        <f t="shared" si="11"/>
        <v>44207</v>
      </c>
      <c r="K93" s="11" t="str">
        <f t="shared" si="12"/>
        <v>11-01-2021</v>
      </c>
      <c r="L93" s="11"/>
      <c r="M93" t="s">
        <v>31</v>
      </c>
      <c r="N93" t="s">
        <v>28</v>
      </c>
      <c r="O93">
        <v>5</v>
      </c>
      <c r="P93" t="s">
        <v>14</v>
      </c>
      <c r="Q93">
        <v>1</v>
      </c>
      <c r="R93">
        <v>4.6097099999999998</v>
      </c>
      <c r="S93">
        <v>-74.08175</v>
      </c>
    </row>
    <row r="94" spans="1:19" x14ac:dyDescent="0.3">
      <c r="A94" t="s">
        <v>83</v>
      </c>
      <c r="B94" t="s">
        <v>46</v>
      </c>
      <c r="C94">
        <v>26300</v>
      </c>
      <c r="D94">
        <v>0</v>
      </c>
      <c r="E94" s="1">
        <f t="shared" si="13"/>
        <v>2299600</v>
      </c>
      <c r="F94" s="6" t="s">
        <v>174</v>
      </c>
      <c r="G94" s="17" t="str">
        <f t="shared" si="14"/>
        <v>44621</v>
      </c>
      <c r="H94" s="10"/>
      <c r="I94" s="10"/>
      <c r="J94" s="9">
        <f t="shared" si="11"/>
        <v>44621</v>
      </c>
      <c r="K94" s="11" t="str">
        <f t="shared" si="12"/>
        <v>01-03-2022</v>
      </c>
      <c r="L94" s="11"/>
      <c r="M94" t="s">
        <v>80</v>
      </c>
      <c r="N94" t="s">
        <v>22</v>
      </c>
      <c r="O94">
        <v>1</v>
      </c>
      <c r="P94" t="s">
        <v>19</v>
      </c>
      <c r="Q94">
        <v>10</v>
      </c>
      <c r="R94">
        <v>4.8133299999999997</v>
      </c>
      <c r="S94">
        <v>-75.696110000000004</v>
      </c>
    </row>
    <row r="95" spans="1:19" x14ac:dyDescent="0.3">
      <c r="A95" t="s">
        <v>93</v>
      </c>
      <c r="B95" t="s">
        <v>42</v>
      </c>
      <c r="C95">
        <v>216600</v>
      </c>
      <c r="D95">
        <v>11900</v>
      </c>
      <c r="E95" s="1">
        <f t="shared" si="13"/>
        <v>2311500</v>
      </c>
      <c r="F95" s="6" t="s">
        <v>175</v>
      </c>
      <c r="G95" s="17" t="str">
        <f t="shared" si="14"/>
        <v>44918</v>
      </c>
      <c r="H95" s="10"/>
      <c r="I95" s="10"/>
      <c r="J95" s="9">
        <f t="shared" si="11"/>
        <v>44918</v>
      </c>
      <c r="K95" s="11" t="str">
        <f t="shared" si="12"/>
        <v>23-12-2022</v>
      </c>
      <c r="L95" s="11"/>
      <c r="M95" t="s">
        <v>80</v>
      </c>
      <c r="N95" t="s">
        <v>28</v>
      </c>
      <c r="O95">
        <v>5</v>
      </c>
      <c r="P95" t="s">
        <v>19</v>
      </c>
      <c r="Q95">
        <v>4</v>
      </c>
      <c r="R95">
        <v>4.6097099999999998</v>
      </c>
      <c r="S95">
        <v>-74.08175</v>
      </c>
    </row>
    <row r="96" spans="1:19" x14ac:dyDescent="0.3">
      <c r="A96" t="s">
        <v>41</v>
      </c>
      <c r="B96" t="s">
        <v>42</v>
      </c>
      <c r="C96">
        <v>92700</v>
      </c>
      <c r="D96">
        <v>5300</v>
      </c>
      <c r="E96" s="1">
        <f t="shared" si="13"/>
        <v>2316800</v>
      </c>
      <c r="F96" s="6" t="s">
        <v>176</v>
      </c>
      <c r="G96" s="17" t="str">
        <f t="shared" si="14"/>
        <v>44746</v>
      </c>
      <c r="H96" s="10"/>
      <c r="I96" s="10"/>
      <c r="J96" s="9">
        <f t="shared" si="11"/>
        <v>44746</v>
      </c>
      <c r="K96" s="11" t="str">
        <f t="shared" si="12"/>
        <v>04-07-2022</v>
      </c>
      <c r="L96" s="11"/>
      <c r="M96" t="s">
        <v>31</v>
      </c>
      <c r="N96" t="s">
        <v>28</v>
      </c>
      <c r="O96">
        <v>4</v>
      </c>
      <c r="P96" t="s">
        <v>14</v>
      </c>
      <c r="Q96">
        <v>1</v>
      </c>
      <c r="R96">
        <v>4.6097099999999998</v>
      </c>
      <c r="S96">
        <v>-74.08175</v>
      </c>
    </row>
    <row r="97" spans="1:19" x14ac:dyDescent="0.3">
      <c r="A97" t="s">
        <v>177</v>
      </c>
      <c r="B97" t="s">
        <v>38</v>
      </c>
      <c r="C97">
        <v>275000</v>
      </c>
      <c r="D97">
        <v>15200</v>
      </c>
      <c r="E97" s="1">
        <f t="shared" si="13"/>
        <v>2332000</v>
      </c>
      <c r="F97" s="6" t="s">
        <v>178</v>
      </c>
      <c r="G97" s="17" t="str">
        <f t="shared" si="14"/>
        <v>44826</v>
      </c>
      <c r="H97" s="10"/>
      <c r="I97" s="10"/>
      <c r="J97" s="9">
        <f t="shared" si="11"/>
        <v>44826</v>
      </c>
      <c r="K97" s="11" t="str">
        <f t="shared" si="12"/>
        <v>22-09-2022</v>
      </c>
      <c r="L97" s="11"/>
      <c r="M97" t="s">
        <v>80</v>
      </c>
      <c r="N97" t="s">
        <v>28</v>
      </c>
      <c r="O97">
        <v>1</v>
      </c>
      <c r="P97" t="s">
        <v>19</v>
      </c>
      <c r="Q97">
        <v>8</v>
      </c>
      <c r="R97">
        <v>4.6097099999999998</v>
      </c>
      <c r="S97">
        <v>-74.08175</v>
      </c>
    </row>
    <row r="98" spans="1:19" x14ac:dyDescent="0.3">
      <c r="A98" t="s">
        <v>95</v>
      </c>
      <c r="B98" t="s">
        <v>38</v>
      </c>
      <c r="C98">
        <v>2677200</v>
      </c>
      <c r="D98">
        <v>148600</v>
      </c>
      <c r="E98" s="1">
        <f t="shared" si="13"/>
        <v>2480600</v>
      </c>
      <c r="F98" s="6" t="s">
        <v>179</v>
      </c>
      <c r="G98" s="17" t="str">
        <f t="shared" si="14"/>
        <v>44403</v>
      </c>
      <c r="H98" s="10"/>
      <c r="I98" s="10"/>
      <c r="J98" s="9">
        <f t="shared" si="11"/>
        <v>44403</v>
      </c>
      <c r="K98" s="11" t="str">
        <f t="shared" si="12"/>
        <v>26-07-2021</v>
      </c>
      <c r="L98" s="11"/>
      <c r="M98" t="s">
        <v>24</v>
      </c>
      <c r="N98" t="s">
        <v>28</v>
      </c>
      <c r="O98">
        <v>3</v>
      </c>
      <c r="P98" t="s">
        <v>19</v>
      </c>
      <c r="Q98">
        <v>1</v>
      </c>
      <c r="R98">
        <v>4.6097099999999998</v>
      </c>
      <c r="S98">
        <v>-74.08175</v>
      </c>
    </row>
    <row r="99" spans="1:19" x14ac:dyDescent="0.3">
      <c r="A99" t="s">
        <v>180</v>
      </c>
      <c r="B99" t="s">
        <v>10</v>
      </c>
      <c r="C99">
        <v>732900</v>
      </c>
      <c r="D99">
        <v>37200</v>
      </c>
      <c r="E99" s="1">
        <f t="shared" si="13"/>
        <v>2517800</v>
      </c>
      <c r="F99" s="6" t="s">
        <v>181</v>
      </c>
      <c r="G99" s="17" t="str">
        <f t="shared" si="14"/>
        <v>44870</v>
      </c>
      <c r="H99" s="10"/>
      <c r="I99" s="10"/>
      <c r="J99" s="9">
        <f t="shared" si="11"/>
        <v>44870</v>
      </c>
      <c r="K99" s="11" t="str">
        <f t="shared" si="12"/>
        <v>05-11-2022</v>
      </c>
      <c r="L99" s="11"/>
      <c r="M99" t="s">
        <v>80</v>
      </c>
      <c r="N99" t="s">
        <v>28</v>
      </c>
      <c r="O99">
        <v>5</v>
      </c>
      <c r="P99" t="s">
        <v>19</v>
      </c>
      <c r="Q99">
        <v>4</v>
      </c>
      <c r="R99">
        <v>4.6097099999999998</v>
      </c>
      <c r="S99">
        <v>-74.08175</v>
      </c>
    </row>
    <row r="100" spans="1:19" x14ac:dyDescent="0.3">
      <c r="A100" t="s">
        <v>98</v>
      </c>
      <c r="B100" t="s">
        <v>10</v>
      </c>
      <c r="C100">
        <v>274000</v>
      </c>
      <c r="D100">
        <v>23300</v>
      </c>
      <c r="E100" s="1">
        <f t="shared" si="13"/>
        <v>2541100</v>
      </c>
      <c r="F100" s="6" t="s">
        <v>182</v>
      </c>
      <c r="G100" s="17" t="str">
        <f t="shared" si="14"/>
        <v>44558</v>
      </c>
      <c r="H100" s="10"/>
      <c r="I100" s="10"/>
      <c r="J100" s="9">
        <f t="shared" si="11"/>
        <v>44558</v>
      </c>
      <c r="K100" s="11" t="str">
        <f t="shared" si="12"/>
        <v>28-12-2021</v>
      </c>
      <c r="L100" s="11"/>
      <c r="M100" t="s">
        <v>66</v>
      </c>
      <c r="N100" t="s">
        <v>56</v>
      </c>
      <c r="O100">
        <v>5</v>
      </c>
      <c r="P100" t="s">
        <v>19</v>
      </c>
      <c r="Q100">
        <v>1</v>
      </c>
      <c r="R100">
        <v>7.89391</v>
      </c>
      <c r="S100">
        <v>-72.507819999999995</v>
      </c>
    </row>
    <row r="101" spans="1:19" x14ac:dyDescent="0.3">
      <c r="A101" t="s">
        <v>83</v>
      </c>
      <c r="B101" t="s">
        <v>46</v>
      </c>
      <c r="C101">
        <v>39600</v>
      </c>
      <c r="D101">
        <v>0</v>
      </c>
      <c r="E101" s="1">
        <f t="shared" si="13"/>
        <v>2541100</v>
      </c>
      <c r="F101" s="6" t="s">
        <v>183</v>
      </c>
      <c r="G101" s="17" t="str">
        <f t="shared" si="14"/>
        <v>44199</v>
      </c>
      <c r="H101" s="10"/>
      <c r="I101" s="10"/>
      <c r="J101" s="9">
        <f t="shared" si="11"/>
        <v>44199</v>
      </c>
      <c r="K101" s="11" t="str">
        <f t="shared" si="12"/>
        <v>03-01-2021</v>
      </c>
      <c r="L101" s="11"/>
      <c r="M101" t="s">
        <v>12</v>
      </c>
      <c r="N101" t="s">
        <v>28</v>
      </c>
      <c r="O101">
        <v>5</v>
      </c>
      <c r="P101" t="s">
        <v>14</v>
      </c>
      <c r="Q101">
        <v>1</v>
      </c>
      <c r="R101">
        <v>4.6097099999999998</v>
      </c>
      <c r="S101">
        <v>-74.08175</v>
      </c>
    </row>
    <row r="102" spans="1:19" x14ac:dyDescent="0.3">
      <c r="A102" t="s">
        <v>184</v>
      </c>
      <c r="B102" t="s">
        <v>46</v>
      </c>
      <c r="C102">
        <v>63400</v>
      </c>
      <c r="D102">
        <v>8200</v>
      </c>
      <c r="E102" s="1">
        <f t="shared" si="13"/>
        <v>2549300</v>
      </c>
      <c r="F102" s="6" t="s">
        <v>185</v>
      </c>
      <c r="G102" s="17" t="str">
        <f t="shared" si="14"/>
        <v>44183</v>
      </c>
      <c r="H102" s="10"/>
      <c r="I102" s="10"/>
      <c r="J102" s="9">
        <f t="shared" si="11"/>
        <v>44183</v>
      </c>
      <c r="K102" s="11" t="str">
        <f t="shared" si="12"/>
        <v>18-12-2020</v>
      </c>
      <c r="L102" s="11"/>
      <c r="M102" t="s">
        <v>48</v>
      </c>
      <c r="N102" t="s">
        <v>13</v>
      </c>
      <c r="O102">
        <v>5</v>
      </c>
      <c r="P102" t="s">
        <v>19</v>
      </c>
      <c r="Q102">
        <v>10</v>
      </c>
      <c r="R102">
        <v>6.2518399999999996</v>
      </c>
      <c r="S102">
        <v>-75.563590000000005</v>
      </c>
    </row>
    <row r="103" spans="1:19" x14ac:dyDescent="0.3">
      <c r="A103" t="s">
        <v>71</v>
      </c>
      <c r="B103" t="s">
        <v>34</v>
      </c>
      <c r="C103">
        <v>18900</v>
      </c>
      <c r="D103">
        <v>1200</v>
      </c>
      <c r="E103" s="1">
        <f t="shared" si="13"/>
        <v>2550500</v>
      </c>
      <c r="F103" s="6" t="s">
        <v>186</v>
      </c>
      <c r="G103" s="17" t="str">
        <f t="shared" si="14"/>
        <v>44035</v>
      </c>
      <c r="H103" s="10"/>
      <c r="I103" s="10"/>
      <c r="J103" s="9">
        <f t="shared" si="11"/>
        <v>44035</v>
      </c>
      <c r="K103" s="11" t="str">
        <f t="shared" si="12"/>
        <v>23-07-2020</v>
      </c>
      <c r="L103" s="11"/>
      <c r="M103" t="s">
        <v>101</v>
      </c>
      <c r="N103" t="s">
        <v>187</v>
      </c>
      <c r="O103">
        <v>4</v>
      </c>
      <c r="P103" t="s">
        <v>14</v>
      </c>
      <c r="Q103">
        <v>1</v>
      </c>
      <c r="R103">
        <v>7.1253900000000003</v>
      </c>
      <c r="S103">
        <v>-73.119799999999998</v>
      </c>
    </row>
    <row r="104" spans="1:19" x14ac:dyDescent="0.3">
      <c r="A104" t="s">
        <v>33</v>
      </c>
      <c r="B104" t="s">
        <v>34</v>
      </c>
      <c r="C104">
        <v>110400</v>
      </c>
      <c r="D104">
        <v>6500</v>
      </c>
      <c r="E104" s="1">
        <f t="shared" si="13"/>
        <v>2557000</v>
      </c>
      <c r="F104" s="6" t="s">
        <v>188</v>
      </c>
      <c r="G104" s="17" t="str">
        <f t="shared" si="14"/>
        <v>44448</v>
      </c>
      <c r="H104" s="10"/>
      <c r="I104" s="10"/>
      <c r="J104" s="9">
        <f t="shared" si="11"/>
        <v>44448</v>
      </c>
      <c r="K104" s="11" t="str">
        <f t="shared" si="12"/>
        <v>09-09-2021</v>
      </c>
      <c r="L104" s="11"/>
      <c r="M104" t="s">
        <v>18</v>
      </c>
      <c r="N104" t="s">
        <v>28</v>
      </c>
      <c r="O104">
        <v>4</v>
      </c>
      <c r="P104" t="s">
        <v>19</v>
      </c>
      <c r="Q104">
        <v>2</v>
      </c>
      <c r="R104">
        <v>4.6097099999999998</v>
      </c>
      <c r="S104">
        <v>-74.08175</v>
      </c>
    </row>
    <row r="105" spans="1:19" x14ac:dyDescent="0.3">
      <c r="A105" t="s">
        <v>98</v>
      </c>
      <c r="B105" t="s">
        <v>10</v>
      </c>
      <c r="C105">
        <v>261900</v>
      </c>
      <c r="D105">
        <v>14300</v>
      </c>
      <c r="E105" s="1">
        <f t="shared" si="13"/>
        <v>2571300</v>
      </c>
      <c r="F105" s="6" t="s">
        <v>179</v>
      </c>
      <c r="G105" s="17" t="str">
        <f t="shared" si="14"/>
        <v>45011</v>
      </c>
      <c r="H105" s="10"/>
      <c r="I105" s="10"/>
      <c r="J105" s="9">
        <f t="shared" si="11"/>
        <v>45011</v>
      </c>
      <c r="K105" s="11" t="str">
        <f t="shared" si="12"/>
        <v>26-03-2023</v>
      </c>
      <c r="L105" s="11"/>
      <c r="M105" t="s">
        <v>101</v>
      </c>
      <c r="N105" t="s">
        <v>28</v>
      </c>
      <c r="O105">
        <v>4</v>
      </c>
      <c r="P105" t="s">
        <v>14</v>
      </c>
      <c r="Q105">
        <v>1</v>
      </c>
      <c r="R105">
        <v>4.6097099999999998</v>
      </c>
      <c r="S105">
        <v>-74.08175</v>
      </c>
    </row>
    <row r="106" spans="1:19" x14ac:dyDescent="0.3">
      <c r="A106" t="s">
        <v>75</v>
      </c>
      <c r="B106" t="s">
        <v>46</v>
      </c>
      <c r="C106">
        <v>39000</v>
      </c>
      <c r="D106">
        <v>0</v>
      </c>
      <c r="E106" s="1">
        <f t="shared" si="13"/>
        <v>2571300</v>
      </c>
      <c r="F106" s="6" t="s">
        <v>189</v>
      </c>
      <c r="G106" s="17" t="str">
        <f t="shared" si="14"/>
        <v>44870</v>
      </c>
      <c r="H106" s="10"/>
      <c r="I106" s="10"/>
      <c r="J106" s="9">
        <f t="shared" si="11"/>
        <v>44870</v>
      </c>
      <c r="K106" s="11" t="str">
        <f t="shared" si="12"/>
        <v>05-11-2022</v>
      </c>
      <c r="L106" s="11"/>
      <c r="M106" t="s">
        <v>48</v>
      </c>
      <c r="N106" t="s">
        <v>28</v>
      </c>
      <c r="O106">
        <v>4</v>
      </c>
      <c r="P106" t="s">
        <v>14</v>
      </c>
      <c r="Q106">
        <v>1</v>
      </c>
      <c r="R106">
        <v>4.6097099999999998</v>
      </c>
      <c r="S106">
        <v>-74.08175</v>
      </c>
    </row>
    <row r="107" spans="1:19" x14ac:dyDescent="0.3">
      <c r="A107" t="s">
        <v>161</v>
      </c>
      <c r="B107" t="s">
        <v>10</v>
      </c>
      <c r="C107">
        <v>319400</v>
      </c>
      <c r="D107">
        <v>15200</v>
      </c>
      <c r="E107" s="1">
        <f t="shared" si="13"/>
        <v>2586500</v>
      </c>
      <c r="F107" s="6" t="s">
        <v>190</v>
      </c>
      <c r="G107" s="17" t="str">
        <f t="shared" si="14"/>
        <v>44720</v>
      </c>
      <c r="H107" s="10"/>
      <c r="I107" s="10"/>
      <c r="J107" s="9">
        <f t="shared" si="11"/>
        <v>44720</v>
      </c>
      <c r="K107" s="11" t="str">
        <f t="shared" si="12"/>
        <v>08-06-2022</v>
      </c>
      <c r="L107" s="11"/>
      <c r="M107" t="s">
        <v>18</v>
      </c>
      <c r="N107" t="s">
        <v>28</v>
      </c>
      <c r="O107">
        <v>5</v>
      </c>
      <c r="P107" t="s">
        <v>19</v>
      </c>
      <c r="Q107">
        <v>10</v>
      </c>
      <c r="R107">
        <v>4.6097099999999998</v>
      </c>
      <c r="S107">
        <v>-74.08175</v>
      </c>
    </row>
    <row r="108" spans="1:19" x14ac:dyDescent="0.3">
      <c r="A108" t="s">
        <v>191</v>
      </c>
      <c r="B108" t="s">
        <v>38</v>
      </c>
      <c r="C108">
        <v>42100</v>
      </c>
      <c r="D108">
        <v>2500</v>
      </c>
      <c r="E108" s="1">
        <f t="shared" si="13"/>
        <v>2589000</v>
      </c>
      <c r="F108" s="6" t="s">
        <v>192</v>
      </c>
      <c r="G108" s="17" t="str">
        <f t="shared" si="14"/>
        <v>44634</v>
      </c>
      <c r="H108" s="10"/>
      <c r="I108" s="10"/>
      <c r="J108" s="9">
        <f t="shared" si="11"/>
        <v>44634</v>
      </c>
      <c r="K108" s="11" t="str">
        <f t="shared" si="12"/>
        <v>14-03-2022</v>
      </c>
      <c r="L108" s="11"/>
      <c r="M108" t="s">
        <v>85</v>
      </c>
      <c r="N108" t="s">
        <v>193</v>
      </c>
      <c r="O108">
        <v>5</v>
      </c>
      <c r="P108" t="s">
        <v>19</v>
      </c>
      <c r="Q108">
        <v>10</v>
      </c>
      <c r="R108">
        <v>5.0688899999999997</v>
      </c>
      <c r="S108">
        <v>-75.517380000000003</v>
      </c>
    </row>
    <row r="109" spans="1:19" x14ac:dyDescent="0.3">
      <c r="A109" t="s">
        <v>102</v>
      </c>
      <c r="B109" t="s">
        <v>16</v>
      </c>
      <c r="C109">
        <v>735800</v>
      </c>
      <c r="D109">
        <v>37400</v>
      </c>
      <c r="E109" s="1">
        <f t="shared" si="13"/>
        <v>2626400</v>
      </c>
      <c r="F109" s="6" t="s">
        <v>194</v>
      </c>
      <c r="G109" s="17" t="str">
        <f t="shared" si="14"/>
        <v>44496</v>
      </c>
      <c r="H109" s="10"/>
      <c r="I109" s="10"/>
      <c r="J109" s="9">
        <f t="shared" si="11"/>
        <v>44496</v>
      </c>
      <c r="K109" s="11" t="str">
        <f t="shared" si="12"/>
        <v>27-10-2021</v>
      </c>
      <c r="L109" s="11"/>
      <c r="M109" t="s">
        <v>53</v>
      </c>
      <c r="N109" t="s">
        <v>77</v>
      </c>
      <c r="O109">
        <v>5</v>
      </c>
      <c r="P109" t="s">
        <v>19</v>
      </c>
      <c r="Q109">
        <v>2</v>
      </c>
      <c r="R109">
        <v>11.54444</v>
      </c>
      <c r="S109">
        <v>-72.907219999999995</v>
      </c>
    </row>
    <row r="110" spans="1:19" x14ac:dyDescent="0.3">
      <c r="A110" t="s">
        <v>195</v>
      </c>
      <c r="B110" t="s">
        <v>51</v>
      </c>
      <c r="C110">
        <v>438300</v>
      </c>
      <c r="D110">
        <v>23600</v>
      </c>
      <c r="E110" s="1">
        <f t="shared" si="13"/>
        <v>2650000</v>
      </c>
      <c r="F110" s="6" t="s">
        <v>196</v>
      </c>
      <c r="G110" s="17" t="str">
        <f t="shared" si="14"/>
        <v>44071</v>
      </c>
      <c r="H110" s="10"/>
      <c r="I110" s="10"/>
      <c r="J110" s="9">
        <f t="shared" si="11"/>
        <v>44071</v>
      </c>
      <c r="K110" s="11" t="str">
        <f t="shared" si="12"/>
        <v>28-08-2020</v>
      </c>
      <c r="L110" s="11"/>
      <c r="M110" t="s">
        <v>31</v>
      </c>
      <c r="N110" t="s">
        <v>13</v>
      </c>
      <c r="O110">
        <v>5</v>
      </c>
      <c r="P110" t="s">
        <v>19</v>
      </c>
      <c r="Q110">
        <v>1</v>
      </c>
      <c r="R110">
        <v>6.2518399999999996</v>
      </c>
      <c r="S110">
        <v>-75.563590000000005</v>
      </c>
    </row>
    <row r="111" spans="1:19" x14ac:dyDescent="0.3">
      <c r="A111" t="s">
        <v>75</v>
      </c>
      <c r="B111" t="s">
        <v>46</v>
      </c>
      <c r="C111">
        <v>53200</v>
      </c>
      <c r="D111">
        <v>3200</v>
      </c>
      <c r="E111" s="1">
        <f t="shared" si="13"/>
        <v>2653200</v>
      </c>
      <c r="F111" s="6" t="s">
        <v>129</v>
      </c>
      <c r="G111" s="17" t="str">
        <f t="shared" si="14"/>
        <v>44444</v>
      </c>
      <c r="H111" s="10"/>
      <c r="I111" s="10"/>
      <c r="J111" s="9">
        <f t="shared" si="11"/>
        <v>44444</v>
      </c>
      <c r="K111" s="11" t="str">
        <f t="shared" si="12"/>
        <v>05-09-2021</v>
      </c>
      <c r="L111" s="11"/>
      <c r="M111" t="s">
        <v>40</v>
      </c>
      <c r="N111" t="s">
        <v>22</v>
      </c>
      <c r="O111">
        <v>3</v>
      </c>
      <c r="P111" t="s">
        <v>19</v>
      </c>
      <c r="Q111">
        <v>6</v>
      </c>
      <c r="R111">
        <v>4.8133299999999997</v>
      </c>
      <c r="S111">
        <v>-75.696110000000004</v>
      </c>
    </row>
    <row r="112" spans="1:19" x14ac:dyDescent="0.3">
      <c r="A112" t="s">
        <v>149</v>
      </c>
      <c r="B112" t="s">
        <v>34</v>
      </c>
      <c r="C112">
        <v>41900</v>
      </c>
      <c r="D112">
        <v>2400</v>
      </c>
      <c r="E112" s="1">
        <f t="shared" si="13"/>
        <v>2655600</v>
      </c>
      <c r="F112" s="6" t="s">
        <v>197</v>
      </c>
      <c r="G112" s="17" t="str">
        <f t="shared" si="14"/>
        <v>44835</v>
      </c>
      <c r="H112" s="10"/>
      <c r="I112" s="10"/>
      <c r="J112" s="9">
        <f t="shared" si="11"/>
        <v>44835</v>
      </c>
      <c r="K112" s="11" t="str">
        <f t="shared" si="12"/>
        <v>01-10-2022</v>
      </c>
      <c r="L112" s="11"/>
      <c r="M112" t="s">
        <v>85</v>
      </c>
      <c r="N112" t="s">
        <v>22</v>
      </c>
      <c r="O112">
        <v>1</v>
      </c>
      <c r="P112" t="s">
        <v>19</v>
      </c>
      <c r="Q112">
        <v>5</v>
      </c>
      <c r="R112">
        <v>4.8133299999999997</v>
      </c>
      <c r="S112">
        <v>-75.696110000000004</v>
      </c>
    </row>
    <row r="113" spans="1:19" x14ac:dyDescent="0.3">
      <c r="A113" t="s">
        <v>83</v>
      </c>
      <c r="B113" t="s">
        <v>46</v>
      </c>
      <c r="C113">
        <v>39100</v>
      </c>
      <c r="D113">
        <v>4500</v>
      </c>
      <c r="E113" s="1">
        <f t="shared" si="13"/>
        <v>2660100</v>
      </c>
      <c r="F113" s="6" t="s">
        <v>84</v>
      </c>
      <c r="G113" s="17" t="str">
        <f t="shared" si="14"/>
        <v>43900</v>
      </c>
      <c r="H113" s="10"/>
      <c r="I113" s="10"/>
      <c r="J113" s="9">
        <f t="shared" si="11"/>
        <v>43900</v>
      </c>
      <c r="K113" s="11" t="str">
        <f t="shared" si="12"/>
        <v>10-03-2020</v>
      </c>
      <c r="L113" s="11"/>
      <c r="M113" t="s">
        <v>101</v>
      </c>
      <c r="N113" t="s">
        <v>187</v>
      </c>
      <c r="O113">
        <v>5</v>
      </c>
      <c r="P113" t="s">
        <v>19</v>
      </c>
      <c r="Q113">
        <v>4</v>
      </c>
      <c r="R113">
        <v>7.1253900000000003</v>
      </c>
      <c r="S113">
        <v>-73.119799999999998</v>
      </c>
    </row>
    <row r="114" spans="1:19" x14ac:dyDescent="0.3">
      <c r="A114" t="s">
        <v>191</v>
      </c>
      <c r="B114" t="s">
        <v>38</v>
      </c>
      <c r="C114">
        <v>56200</v>
      </c>
      <c r="D114">
        <v>1200</v>
      </c>
      <c r="E114" s="1">
        <f t="shared" si="13"/>
        <v>2661300</v>
      </c>
      <c r="F114" s="6" t="s">
        <v>198</v>
      </c>
      <c r="G114" s="17" t="str">
        <f t="shared" si="14"/>
        <v>44848</v>
      </c>
      <c r="H114" s="10"/>
      <c r="I114" s="10"/>
      <c r="J114" s="9">
        <f t="shared" si="11"/>
        <v>44848</v>
      </c>
      <c r="K114" s="11" t="str">
        <f t="shared" si="12"/>
        <v>14-10-2022</v>
      </c>
      <c r="L114" s="11"/>
      <c r="M114" t="s">
        <v>48</v>
      </c>
      <c r="N114" t="s">
        <v>13</v>
      </c>
      <c r="O114">
        <v>5</v>
      </c>
      <c r="P114" t="s">
        <v>19</v>
      </c>
      <c r="Q114">
        <v>5</v>
      </c>
      <c r="R114">
        <v>6.2518399999999996</v>
      </c>
      <c r="S114">
        <v>-75.563590000000005</v>
      </c>
    </row>
    <row r="115" spans="1:19" x14ac:dyDescent="0.3">
      <c r="A115" t="s">
        <v>71</v>
      </c>
      <c r="B115" t="s">
        <v>34</v>
      </c>
      <c r="C115">
        <v>25400</v>
      </c>
      <c r="D115">
        <v>0</v>
      </c>
      <c r="E115" s="1">
        <f t="shared" si="13"/>
        <v>2661300</v>
      </c>
      <c r="F115" s="6" t="s">
        <v>199</v>
      </c>
      <c r="G115" s="17" t="str">
        <f t="shared" si="14"/>
        <v>44915</v>
      </c>
      <c r="H115" s="10"/>
      <c r="I115" s="10"/>
      <c r="J115" s="9">
        <f t="shared" si="11"/>
        <v>44915</v>
      </c>
      <c r="K115" s="11" t="str">
        <f t="shared" si="12"/>
        <v>20-12-2022</v>
      </c>
      <c r="L115" s="11"/>
      <c r="M115" t="s">
        <v>80</v>
      </c>
      <c r="N115" t="s">
        <v>25</v>
      </c>
      <c r="O115">
        <v>5</v>
      </c>
      <c r="P115" t="s">
        <v>19</v>
      </c>
      <c r="Q115">
        <v>5</v>
      </c>
      <c r="R115">
        <v>3.4372199999999999</v>
      </c>
      <c r="S115">
        <v>-76.522499999999994</v>
      </c>
    </row>
    <row r="116" spans="1:19" x14ac:dyDescent="0.3">
      <c r="A116" t="s">
        <v>81</v>
      </c>
      <c r="B116" t="s">
        <v>51</v>
      </c>
      <c r="C116">
        <v>1021000</v>
      </c>
      <c r="D116">
        <v>54800</v>
      </c>
      <c r="E116" s="1">
        <f t="shared" si="13"/>
        <v>2716100</v>
      </c>
      <c r="F116" s="6" t="s">
        <v>200</v>
      </c>
      <c r="G116" s="17" t="str">
        <f t="shared" si="14"/>
        <v>44998</v>
      </c>
      <c r="H116" s="10"/>
      <c r="I116" s="10"/>
      <c r="J116" s="9">
        <f t="shared" si="11"/>
        <v>44998</v>
      </c>
      <c r="K116" s="11" t="str">
        <f t="shared" si="12"/>
        <v>13-03-2023</v>
      </c>
      <c r="L116" s="11"/>
      <c r="M116" t="s">
        <v>66</v>
      </c>
      <c r="N116" t="s">
        <v>25</v>
      </c>
      <c r="O116">
        <v>5</v>
      </c>
      <c r="P116" t="s">
        <v>19</v>
      </c>
      <c r="Q116">
        <v>1</v>
      </c>
      <c r="R116">
        <v>3.4372199999999999</v>
      </c>
      <c r="S116">
        <v>-76.522499999999994</v>
      </c>
    </row>
    <row r="117" spans="1:19" x14ac:dyDescent="0.3">
      <c r="A117" t="s">
        <v>20</v>
      </c>
      <c r="B117" t="s">
        <v>10</v>
      </c>
      <c r="C117">
        <v>851400</v>
      </c>
      <c r="D117">
        <v>46000</v>
      </c>
      <c r="E117" s="1">
        <f t="shared" si="13"/>
        <v>2762100</v>
      </c>
      <c r="F117" s="6" t="s">
        <v>201</v>
      </c>
      <c r="G117" s="17" t="str">
        <f t="shared" si="14"/>
        <v>44650</v>
      </c>
      <c r="H117" s="10"/>
      <c r="I117" s="10"/>
      <c r="J117" s="9">
        <f t="shared" si="11"/>
        <v>44650</v>
      </c>
      <c r="K117" s="11" t="str">
        <f t="shared" si="12"/>
        <v>30-03-2022</v>
      </c>
      <c r="L117" s="11"/>
      <c r="M117" t="s">
        <v>101</v>
      </c>
      <c r="N117" t="s">
        <v>28</v>
      </c>
      <c r="O117">
        <v>5</v>
      </c>
      <c r="P117" t="s">
        <v>19</v>
      </c>
      <c r="Q117">
        <v>4</v>
      </c>
      <c r="R117">
        <v>4.6097099999999998</v>
      </c>
      <c r="S117">
        <v>-74.08175</v>
      </c>
    </row>
    <row r="118" spans="1:19" x14ac:dyDescent="0.3">
      <c r="A118" t="s">
        <v>45</v>
      </c>
      <c r="B118" t="s">
        <v>46</v>
      </c>
      <c r="C118">
        <v>13400</v>
      </c>
      <c r="D118">
        <v>900</v>
      </c>
      <c r="E118" s="1">
        <f t="shared" si="13"/>
        <v>2763000</v>
      </c>
      <c r="F118" s="6" t="s">
        <v>202</v>
      </c>
      <c r="G118" s="17" t="str">
        <f t="shared" si="14"/>
        <v>43959</v>
      </c>
      <c r="H118" s="10"/>
      <c r="I118" s="10"/>
      <c r="J118" s="9">
        <f t="shared" si="11"/>
        <v>43959</v>
      </c>
      <c r="K118" s="11" t="str">
        <f t="shared" si="12"/>
        <v>08-05-2020</v>
      </c>
      <c r="L118" s="11"/>
      <c r="M118" t="s">
        <v>101</v>
      </c>
      <c r="N118" t="s">
        <v>25</v>
      </c>
      <c r="O118">
        <v>4</v>
      </c>
      <c r="P118" t="s">
        <v>19</v>
      </c>
      <c r="Q118">
        <v>2</v>
      </c>
      <c r="R118">
        <v>3.4372199999999999</v>
      </c>
      <c r="S118">
        <v>-76.522499999999994</v>
      </c>
    </row>
    <row r="119" spans="1:19" x14ac:dyDescent="0.3">
      <c r="A119" t="s">
        <v>163</v>
      </c>
      <c r="B119" t="s">
        <v>10</v>
      </c>
      <c r="C119">
        <v>558800</v>
      </c>
      <c r="D119">
        <v>27900</v>
      </c>
      <c r="E119" s="1">
        <f t="shared" si="13"/>
        <v>2790900</v>
      </c>
      <c r="F119" s="6" t="s">
        <v>203</v>
      </c>
      <c r="G119" s="17" t="str">
        <f t="shared" si="14"/>
        <v>44665</v>
      </c>
      <c r="H119" s="10"/>
      <c r="I119" s="10"/>
      <c r="J119" s="9">
        <f t="shared" si="11"/>
        <v>44665</v>
      </c>
      <c r="K119" s="11" t="str">
        <f t="shared" si="12"/>
        <v>14-04-2022</v>
      </c>
      <c r="L119" s="11"/>
      <c r="M119" t="s">
        <v>80</v>
      </c>
      <c r="N119" t="s">
        <v>13</v>
      </c>
      <c r="O119">
        <v>5</v>
      </c>
      <c r="P119" t="s">
        <v>19</v>
      </c>
      <c r="Q119">
        <v>2</v>
      </c>
      <c r="R119">
        <v>6.2518399999999996</v>
      </c>
      <c r="S119">
        <v>-75.563590000000005</v>
      </c>
    </row>
    <row r="120" spans="1:19" x14ac:dyDescent="0.3">
      <c r="A120" t="s">
        <v>95</v>
      </c>
      <c r="B120" t="s">
        <v>38</v>
      </c>
      <c r="C120">
        <v>2946000</v>
      </c>
      <c r="D120">
        <v>162500</v>
      </c>
      <c r="E120" s="1">
        <f t="shared" si="13"/>
        <v>2953400</v>
      </c>
      <c r="F120" s="6" t="s">
        <v>204</v>
      </c>
      <c r="G120" s="17" t="str">
        <f t="shared" si="14"/>
        <v>44758</v>
      </c>
      <c r="H120" s="10"/>
      <c r="I120" s="10"/>
      <c r="J120" s="9">
        <f t="shared" si="11"/>
        <v>44758</v>
      </c>
      <c r="K120" s="11" t="str">
        <f t="shared" si="12"/>
        <v>16-07-2022</v>
      </c>
      <c r="L120" s="11"/>
      <c r="M120" t="s">
        <v>12</v>
      </c>
      <c r="N120" t="s">
        <v>13</v>
      </c>
      <c r="O120">
        <v>4</v>
      </c>
      <c r="P120" t="s">
        <v>19</v>
      </c>
      <c r="Q120">
        <v>5</v>
      </c>
      <c r="R120">
        <v>6.2518399999999996</v>
      </c>
      <c r="S120">
        <v>-75.563590000000005</v>
      </c>
    </row>
    <row r="121" spans="1:19" x14ac:dyDescent="0.3">
      <c r="A121" t="s">
        <v>63</v>
      </c>
      <c r="B121" t="s">
        <v>64</v>
      </c>
      <c r="C121">
        <v>54700</v>
      </c>
      <c r="D121">
        <v>1100</v>
      </c>
      <c r="E121" s="1">
        <f t="shared" si="13"/>
        <v>2954500</v>
      </c>
      <c r="F121" s="6" t="s">
        <v>205</v>
      </c>
      <c r="G121" s="17" t="str">
        <f t="shared" si="14"/>
        <v>44702</v>
      </c>
      <c r="H121" s="10"/>
      <c r="I121" s="10"/>
      <c r="J121" s="9">
        <f t="shared" si="11"/>
        <v>44702</v>
      </c>
      <c r="K121" s="11" t="str">
        <f t="shared" si="12"/>
        <v>21-05-2022</v>
      </c>
      <c r="L121" s="11"/>
      <c r="M121" t="s">
        <v>18</v>
      </c>
      <c r="N121" t="s">
        <v>22</v>
      </c>
      <c r="O121">
        <v>5</v>
      </c>
      <c r="P121" t="s">
        <v>19</v>
      </c>
      <c r="Q121">
        <v>1</v>
      </c>
      <c r="R121">
        <v>4.8133299999999997</v>
      </c>
      <c r="S121">
        <v>-75.696110000000004</v>
      </c>
    </row>
    <row r="122" spans="1:19" x14ac:dyDescent="0.3">
      <c r="A122" t="s">
        <v>20</v>
      </c>
      <c r="B122" t="s">
        <v>10</v>
      </c>
      <c r="C122">
        <v>523000</v>
      </c>
      <c r="D122">
        <v>28100</v>
      </c>
      <c r="E122" s="1">
        <f t="shared" si="13"/>
        <v>2982600</v>
      </c>
      <c r="F122" s="6" t="s">
        <v>206</v>
      </c>
      <c r="G122" s="17" t="str">
        <f t="shared" si="14"/>
        <v>44984</v>
      </c>
      <c r="H122" s="10"/>
      <c r="I122" s="10"/>
      <c r="J122" s="9">
        <f t="shared" si="11"/>
        <v>44984</v>
      </c>
      <c r="K122" s="11" t="str">
        <f t="shared" si="12"/>
        <v>27-02-2023</v>
      </c>
      <c r="L122" s="11"/>
      <c r="M122" t="s">
        <v>101</v>
      </c>
      <c r="N122" t="s">
        <v>28</v>
      </c>
      <c r="O122">
        <v>5</v>
      </c>
      <c r="P122" t="s">
        <v>14</v>
      </c>
      <c r="Q122">
        <v>1</v>
      </c>
      <c r="R122">
        <v>4.6097099999999998</v>
      </c>
      <c r="S122">
        <v>-74.08175</v>
      </c>
    </row>
    <row r="123" spans="1:19" x14ac:dyDescent="0.3">
      <c r="A123" t="s">
        <v>98</v>
      </c>
      <c r="B123" t="s">
        <v>10</v>
      </c>
      <c r="C123">
        <v>259300</v>
      </c>
      <c r="D123">
        <v>12000</v>
      </c>
      <c r="E123" s="1">
        <f t="shared" si="13"/>
        <v>2994600</v>
      </c>
      <c r="F123" s="6" t="s">
        <v>207</v>
      </c>
      <c r="G123" s="17" t="str">
        <f t="shared" si="14"/>
        <v>43833</v>
      </c>
      <c r="H123" s="10"/>
      <c r="I123" s="10"/>
      <c r="J123" s="9">
        <f t="shared" si="11"/>
        <v>43833</v>
      </c>
      <c r="K123" s="11" t="str">
        <f t="shared" si="12"/>
        <v>03-01-2020</v>
      </c>
      <c r="L123" s="11"/>
      <c r="M123" t="s">
        <v>59</v>
      </c>
      <c r="N123" t="s">
        <v>13</v>
      </c>
      <c r="O123">
        <v>4</v>
      </c>
      <c r="P123" t="s">
        <v>14</v>
      </c>
      <c r="Q123">
        <v>1</v>
      </c>
      <c r="R123">
        <v>6.2518399999999996</v>
      </c>
      <c r="S123">
        <v>-75.563590000000005</v>
      </c>
    </row>
    <row r="124" spans="1:19" x14ac:dyDescent="0.3">
      <c r="A124" t="s">
        <v>155</v>
      </c>
      <c r="B124" t="s">
        <v>10</v>
      </c>
      <c r="C124">
        <v>210300</v>
      </c>
      <c r="D124">
        <v>9400</v>
      </c>
      <c r="E124" s="1">
        <f t="shared" si="13"/>
        <v>3004000</v>
      </c>
      <c r="F124" s="6" t="s">
        <v>132</v>
      </c>
      <c r="G124" s="17" t="str">
        <f t="shared" si="14"/>
        <v>44119</v>
      </c>
      <c r="H124" s="10"/>
      <c r="I124" s="10"/>
      <c r="J124" s="9">
        <f t="shared" si="11"/>
        <v>44119</v>
      </c>
      <c r="K124" s="11" t="str">
        <f t="shared" si="12"/>
        <v>15-10-2020</v>
      </c>
      <c r="L124" s="11"/>
      <c r="M124" t="s">
        <v>31</v>
      </c>
      <c r="N124" t="s">
        <v>28</v>
      </c>
      <c r="O124">
        <v>3</v>
      </c>
      <c r="P124" t="s">
        <v>19</v>
      </c>
      <c r="Q124">
        <v>1</v>
      </c>
      <c r="R124">
        <v>4.6097099999999998</v>
      </c>
      <c r="S124">
        <v>-74.08175</v>
      </c>
    </row>
    <row r="125" spans="1:19" x14ac:dyDescent="0.3">
      <c r="A125" t="s">
        <v>102</v>
      </c>
      <c r="B125" t="s">
        <v>16</v>
      </c>
      <c r="C125">
        <v>899100</v>
      </c>
      <c r="D125">
        <v>46100</v>
      </c>
      <c r="E125" s="1">
        <f t="shared" si="13"/>
        <v>3050100</v>
      </c>
      <c r="F125" s="6" t="s">
        <v>208</v>
      </c>
      <c r="G125" s="17" t="str">
        <f t="shared" si="14"/>
        <v>44654</v>
      </c>
      <c r="H125" s="10"/>
      <c r="I125" s="10"/>
      <c r="J125" s="9">
        <f t="shared" si="11"/>
        <v>44654</v>
      </c>
      <c r="K125" s="11" t="str">
        <f t="shared" si="12"/>
        <v>03-04-2022</v>
      </c>
      <c r="L125" s="11"/>
      <c r="M125" t="s">
        <v>48</v>
      </c>
      <c r="N125" t="s">
        <v>44</v>
      </c>
      <c r="O125">
        <v>4</v>
      </c>
      <c r="P125" t="s">
        <v>14</v>
      </c>
      <c r="Q125">
        <v>1</v>
      </c>
      <c r="R125">
        <v>10.968540000000001</v>
      </c>
      <c r="S125">
        <v>-74.781319999999994</v>
      </c>
    </row>
    <row r="126" spans="1:19" x14ac:dyDescent="0.3">
      <c r="A126" t="s">
        <v>113</v>
      </c>
      <c r="B126" t="s">
        <v>10</v>
      </c>
      <c r="C126">
        <v>499300</v>
      </c>
      <c r="D126">
        <v>26800</v>
      </c>
      <c r="E126" s="1">
        <f t="shared" si="13"/>
        <v>3076900</v>
      </c>
      <c r="F126" s="6" t="s">
        <v>209</v>
      </c>
      <c r="G126" s="17" t="str">
        <f t="shared" si="14"/>
        <v>44667</v>
      </c>
      <c r="H126" s="10"/>
      <c r="I126" s="10"/>
      <c r="J126" s="9">
        <f t="shared" si="11"/>
        <v>44667</v>
      </c>
      <c r="K126" s="11" t="str">
        <f t="shared" si="12"/>
        <v>16-04-2022</v>
      </c>
      <c r="L126" s="11"/>
      <c r="M126" t="s">
        <v>31</v>
      </c>
      <c r="N126" t="s">
        <v>13</v>
      </c>
      <c r="O126">
        <v>5</v>
      </c>
      <c r="P126" t="s">
        <v>19</v>
      </c>
      <c r="Q126">
        <v>4</v>
      </c>
      <c r="R126">
        <v>6.2518399999999996</v>
      </c>
      <c r="S126">
        <v>-75.563590000000005</v>
      </c>
    </row>
    <row r="127" spans="1:19" x14ac:dyDescent="0.3">
      <c r="A127" t="s">
        <v>15</v>
      </c>
      <c r="B127" t="s">
        <v>16</v>
      </c>
      <c r="C127">
        <v>75000</v>
      </c>
      <c r="D127">
        <v>4200</v>
      </c>
      <c r="E127" s="1">
        <f t="shared" si="13"/>
        <v>3081100</v>
      </c>
      <c r="F127" s="6" t="s">
        <v>210</v>
      </c>
      <c r="G127" s="17" t="str">
        <f t="shared" si="14"/>
        <v>44109</v>
      </c>
      <c r="H127" s="10"/>
      <c r="I127" s="10"/>
      <c r="J127" s="9">
        <f t="shared" si="11"/>
        <v>44109</v>
      </c>
      <c r="K127" s="11" t="str">
        <f t="shared" si="12"/>
        <v>05-10-2020</v>
      </c>
      <c r="L127" s="11"/>
      <c r="M127" t="s">
        <v>18</v>
      </c>
      <c r="N127" t="s">
        <v>56</v>
      </c>
      <c r="O127">
        <v>5</v>
      </c>
      <c r="P127" t="s">
        <v>19</v>
      </c>
      <c r="Q127">
        <v>1</v>
      </c>
      <c r="R127">
        <v>7.89391</v>
      </c>
      <c r="S127">
        <v>-72.507819999999995</v>
      </c>
    </row>
    <row r="128" spans="1:19" x14ac:dyDescent="0.3">
      <c r="A128" t="s">
        <v>104</v>
      </c>
      <c r="B128" t="s">
        <v>38</v>
      </c>
      <c r="C128">
        <v>211900</v>
      </c>
      <c r="D128">
        <v>11800</v>
      </c>
      <c r="E128" s="1">
        <f t="shared" si="13"/>
        <v>3092900</v>
      </c>
      <c r="F128" s="6" t="s">
        <v>211</v>
      </c>
      <c r="G128" s="17" t="str">
        <f t="shared" si="14"/>
        <v>44170</v>
      </c>
      <c r="H128" s="10"/>
      <c r="I128" s="10"/>
      <c r="J128" s="9">
        <f t="shared" si="11"/>
        <v>44170</v>
      </c>
      <c r="K128" s="11" t="str">
        <f t="shared" si="12"/>
        <v>05-12-2020</v>
      </c>
      <c r="L128" s="11"/>
      <c r="M128" t="s">
        <v>59</v>
      </c>
      <c r="N128" t="s">
        <v>13</v>
      </c>
      <c r="O128">
        <v>5</v>
      </c>
      <c r="P128" t="s">
        <v>19</v>
      </c>
      <c r="Q128">
        <v>8</v>
      </c>
      <c r="R128">
        <v>6.2518399999999996</v>
      </c>
      <c r="S128">
        <v>-75.563590000000005</v>
      </c>
    </row>
    <row r="129" spans="1:19" x14ac:dyDescent="0.3">
      <c r="A129" t="s">
        <v>75</v>
      </c>
      <c r="B129" t="s">
        <v>46</v>
      </c>
      <c r="C129">
        <v>55800</v>
      </c>
      <c r="D129">
        <v>3700</v>
      </c>
      <c r="E129" s="1">
        <f t="shared" si="13"/>
        <v>3096600</v>
      </c>
      <c r="F129" s="6" t="s">
        <v>212</v>
      </c>
      <c r="G129" s="17" t="str">
        <f t="shared" si="14"/>
        <v>44021</v>
      </c>
      <c r="H129" s="10"/>
      <c r="I129" s="10"/>
      <c r="J129" s="9">
        <f t="shared" si="11"/>
        <v>44021</v>
      </c>
      <c r="K129" s="11" t="str">
        <f t="shared" si="12"/>
        <v>09-07-2020</v>
      </c>
      <c r="L129" s="11"/>
      <c r="M129" t="s">
        <v>48</v>
      </c>
      <c r="N129" t="s">
        <v>28</v>
      </c>
      <c r="O129">
        <v>3</v>
      </c>
      <c r="P129" t="s">
        <v>19</v>
      </c>
      <c r="Q129">
        <v>2</v>
      </c>
      <c r="R129">
        <v>4.6097099999999998</v>
      </c>
      <c r="S129">
        <v>-74.08175</v>
      </c>
    </row>
    <row r="130" spans="1:19" x14ac:dyDescent="0.3">
      <c r="A130" t="s">
        <v>87</v>
      </c>
      <c r="B130" t="s">
        <v>34</v>
      </c>
      <c r="C130">
        <v>51500</v>
      </c>
      <c r="D130">
        <v>7500</v>
      </c>
      <c r="E130" s="1">
        <f t="shared" si="13"/>
        <v>3104100</v>
      </c>
      <c r="F130" s="6" t="s">
        <v>100</v>
      </c>
      <c r="G130" s="17" t="str">
        <f t="shared" si="14"/>
        <v>43879</v>
      </c>
      <c r="H130" s="10"/>
      <c r="I130" s="10"/>
      <c r="J130" s="9">
        <f t="shared" si="11"/>
        <v>43879</v>
      </c>
      <c r="K130" s="11" t="str">
        <f t="shared" si="12"/>
        <v>18-02-2020</v>
      </c>
      <c r="L130" s="11"/>
      <c r="M130" t="s">
        <v>85</v>
      </c>
      <c r="N130" t="s">
        <v>28</v>
      </c>
      <c r="O130">
        <v>1</v>
      </c>
      <c r="P130" t="s">
        <v>19</v>
      </c>
      <c r="Q130">
        <v>1</v>
      </c>
      <c r="R130">
        <v>4.6097099999999998</v>
      </c>
      <c r="S130">
        <v>-74.08175</v>
      </c>
    </row>
    <row r="131" spans="1:19" x14ac:dyDescent="0.3">
      <c r="A131" t="s">
        <v>168</v>
      </c>
      <c r="B131" t="s">
        <v>34</v>
      </c>
      <c r="C131">
        <v>47200</v>
      </c>
      <c r="D131">
        <v>2700</v>
      </c>
      <c r="E131" s="1">
        <f t="shared" si="13"/>
        <v>3106800</v>
      </c>
      <c r="F131" s="6" t="s">
        <v>213</v>
      </c>
      <c r="G131" s="17" t="str">
        <f t="shared" si="14"/>
        <v>43956</v>
      </c>
      <c r="H131" s="10"/>
      <c r="I131" s="10"/>
      <c r="J131" s="9">
        <f t="shared" ref="J131:J194" si="15">IF(
  G131=44412,
  DATE(2021,8,4),
  DATE(1900,1,1) + G131 - 1
)</f>
        <v>43956</v>
      </c>
      <c r="K131" s="11" t="str">
        <f t="shared" ref="K131:K194" si="16">TEXT(G131, "dd-mm-yyyy")</f>
        <v>05-05-2020</v>
      </c>
      <c r="L131" s="11"/>
      <c r="M131" t="s">
        <v>59</v>
      </c>
      <c r="N131" t="s">
        <v>13</v>
      </c>
      <c r="O131">
        <v>1</v>
      </c>
      <c r="P131" t="s">
        <v>19</v>
      </c>
      <c r="Q131">
        <v>1</v>
      </c>
      <c r="R131">
        <v>6.2518399999999996</v>
      </c>
      <c r="S131">
        <v>-75.563590000000005</v>
      </c>
    </row>
    <row r="132" spans="1:19" x14ac:dyDescent="0.3">
      <c r="A132" t="s">
        <v>214</v>
      </c>
      <c r="B132" t="s">
        <v>38</v>
      </c>
      <c r="C132">
        <v>155700</v>
      </c>
      <c r="D132">
        <v>6500</v>
      </c>
      <c r="E132" s="1">
        <f t="shared" ref="E132:E195" si="17">E131+D132</f>
        <v>3113300</v>
      </c>
      <c r="F132" s="6" t="s">
        <v>215</v>
      </c>
      <c r="G132" s="17" t="str">
        <f t="shared" si="14"/>
        <v>44992</v>
      </c>
      <c r="H132" s="10"/>
      <c r="I132" s="10"/>
      <c r="J132" s="9">
        <f t="shared" si="15"/>
        <v>44992</v>
      </c>
      <c r="K132" s="11" t="str">
        <f t="shared" si="16"/>
        <v>07-03-2023</v>
      </c>
      <c r="L132" s="11"/>
      <c r="M132" t="s">
        <v>12</v>
      </c>
      <c r="N132" t="s">
        <v>25</v>
      </c>
      <c r="O132">
        <v>5</v>
      </c>
      <c r="P132" t="s">
        <v>14</v>
      </c>
      <c r="Q132">
        <v>1</v>
      </c>
      <c r="R132">
        <v>3.4372199999999999</v>
      </c>
      <c r="S132">
        <v>-76.522499999999994</v>
      </c>
    </row>
    <row r="133" spans="1:19" x14ac:dyDescent="0.3">
      <c r="A133" t="s">
        <v>131</v>
      </c>
      <c r="B133" t="s">
        <v>16</v>
      </c>
      <c r="C133">
        <v>756300</v>
      </c>
      <c r="D133">
        <v>38500</v>
      </c>
      <c r="E133" s="1">
        <f t="shared" si="17"/>
        <v>3151800</v>
      </c>
      <c r="F133" s="6" t="s">
        <v>216</v>
      </c>
      <c r="G133" s="17" t="str">
        <f t="shared" si="14"/>
        <v>44460</v>
      </c>
      <c r="H133" s="10"/>
      <c r="I133" s="10"/>
      <c r="J133" s="9">
        <f t="shared" si="15"/>
        <v>44460</v>
      </c>
      <c r="K133" s="11" t="str">
        <f t="shared" si="16"/>
        <v>21-09-2021</v>
      </c>
      <c r="L133" s="11"/>
      <c r="M133" t="s">
        <v>24</v>
      </c>
      <c r="N133" t="s">
        <v>22</v>
      </c>
      <c r="O133">
        <v>5</v>
      </c>
      <c r="P133" t="s">
        <v>19</v>
      </c>
      <c r="Q133">
        <v>1</v>
      </c>
      <c r="R133">
        <v>4.8133299999999997</v>
      </c>
      <c r="S133">
        <v>-75.696110000000004</v>
      </c>
    </row>
    <row r="134" spans="1:19" x14ac:dyDescent="0.3">
      <c r="A134" t="s">
        <v>217</v>
      </c>
      <c r="B134" t="s">
        <v>64</v>
      </c>
      <c r="C134">
        <v>58600</v>
      </c>
      <c r="D134">
        <v>3300</v>
      </c>
      <c r="E134" s="1">
        <f t="shared" si="17"/>
        <v>3155100</v>
      </c>
      <c r="F134" s="6" t="s">
        <v>218</v>
      </c>
      <c r="G134" s="17" t="str">
        <f t="shared" ref="G134:G197" si="18">TEXT(F133, "general")</f>
        <v>43904</v>
      </c>
      <c r="H134" s="10"/>
      <c r="I134" s="10"/>
      <c r="J134" s="9">
        <f t="shared" si="15"/>
        <v>43904</v>
      </c>
      <c r="K134" s="11" t="str">
        <f t="shared" si="16"/>
        <v>14-03-2020</v>
      </c>
      <c r="L134" s="11"/>
      <c r="M134" t="s">
        <v>80</v>
      </c>
      <c r="N134" t="s">
        <v>22</v>
      </c>
      <c r="O134">
        <v>5</v>
      </c>
      <c r="P134" t="s">
        <v>19</v>
      </c>
      <c r="Q134">
        <v>7</v>
      </c>
      <c r="R134">
        <v>4.8133299999999997</v>
      </c>
      <c r="S134">
        <v>-75.696110000000004</v>
      </c>
    </row>
    <row r="135" spans="1:19" x14ac:dyDescent="0.3">
      <c r="A135" t="s">
        <v>83</v>
      </c>
      <c r="B135" t="s">
        <v>46</v>
      </c>
      <c r="C135">
        <v>33500</v>
      </c>
      <c r="D135">
        <v>0</v>
      </c>
      <c r="E135" s="1">
        <f t="shared" si="17"/>
        <v>3155100</v>
      </c>
      <c r="F135" s="6" t="s">
        <v>219</v>
      </c>
      <c r="G135" s="17" t="str">
        <f t="shared" si="18"/>
        <v>44884</v>
      </c>
      <c r="H135" s="10"/>
      <c r="I135" s="10"/>
      <c r="J135" s="9">
        <f t="shared" si="15"/>
        <v>44884</v>
      </c>
      <c r="K135" s="11" t="str">
        <f t="shared" si="16"/>
        <v>19-11-2022</v>
      </c>
      <c r="L135" s="11"/>
      <c r="M135" t="s">
        <v>18</v>
      </c>
      <c r="N135" t="s">
        <v>137</v>
      </c>
      <c r="O135">
        <v>3</v>
      </c>
      <c r="P135" t="s">
        <v>14</v>
      </c>
      <c r="Q135">
        <v>1</v>
      </c>
      <c r="R135">
        <v>11.240790000000001</v>
      </c>
      <c r="S135">
        <v>-74.199039999999997</v>
      </c>
    </row>
    <row r="136" spans="1:19" x14ac:dyDescent="0.3">
      <c r="A136" t="s">
        <v>69</v>
      </c>
      <c r="B136" t="s">
        <v>64</v>
      </c>
      <c r="C136">
        <v>41700</v>
      </c>
      <c r="D136">
        <v>2400</v>
      </c>
      <c r="E136" s="1">
        <f t="shared" si="17"/>
        <v>3157500</v>
      </c>
      <c r="F136" s="6" t="s">
        <v>220</v>
      </c>
      <c r="G136" s="17" t="str">
        <f t="shared" si="18"/>
        <v>43934</v>
      </c>
      <c r="H136" s="10"/>
      <c r="I136" s="10"/>
      <c r="J136" s="9">
        <f t="shared" si="15"/>
        <v>43934</v>
      </c>
      <c r="K136" s="11" t="str">
        <f t="shared" si="16"/>
        <v>13-04-2020</v>
      </c>
      <c r="L136" s="11"/>
      <c r="M136" t="s">
        <v>80</v>
      </c>
      <c r="N136" t="s">
        <v>25</v>
      </c>
      <c r="O136">
        <v>5</v>
      </c>
      <c r="P136" t="s">
        <v>19</v>
      </c>
      <c r="Q136">
        <v>1</v>
      </c>
      <c r="R136">
        <v>3.4372199999999999</v>
      </c>
      <c r="S136">
        <v>-76.522499999999994</v>
      </c>
    </row>
    <row r="137" spans="1:19" x14ac:dyDescent="0.3">
      <c r="A137" t="s">
        <v>104</v>
      </c>
      <c r="B137" t="s">
        <v>38</v>
      </c>
      <c r="C137">
        <v>199400</v>
      </c>
      <c r="D137">
        <v>8800</v>
      </c>
      <c r="E137" s="1">
        <f t="shared" si="17"/>
        <v>3166300</v>
      </c>
      <c r="F137" s="6" t="s">
        <v>143</v>
      </c>
      <c r="G137" s="17" t="str">
        <f t="shared" si="18"/>
        <v>44582</v>
      </c>
      <c r="H137" s="10"/>
      <c r="I137" s="10"/>
      <c r="J137" s="9">
        <f t="shared" si="15"/>
        <v>44582</v>
      </c>
      <c r="K137" s="11" t="str">
        <f t="shared" si="16"/>
        <v>21-01-2022</v>
      </c>
      <c r="L137" s="11"/>
      <c r="M137" t="s">
        <v>59</v>
      </c>
      <c r="N137" t="s">
        <v>22</v>
      </c>
      <c r="O137">
        <v>5</v>
      </c>
      <c r="P137" t="s">
        <v>14</v>
      </c>
      <c r="Q137">
        <v>1</v>
      </c>
      <c r="R137">
        <v>4.8133299999999997</v>
      </c>
      <c r="S137">
        <v>-75.696110000000004</v>
      </c>
    </row>
    <row r="138" spans="1:19" x14ac:dyDescent="0.3">
      <c r="A138" t="s">
        <v>20</v>
      </c>
      <c r="B138" t="s">
        <v>10</v>
      </c>
      <c r="C138">
        <v>544500</v>
      </c>
      <c r="D138">
        <v>27200</v>
      </c>
      <c r="E138" s="1">
        <f t="shared" si="17"/>
        <v>3193500</v>
      </c>
      <c r="F138" s="6" t="s">
        <v>96</v>
      </c>
      <c r="G138" s="17" t="str">
        <f t="shared" si="18"/>
        <v>44160</v>
      </c>
      <c r="H138" s="10"/>
      <c r="I138" s="10"/>
      <c r="J138" s="9">
        <f t="shared" si="15"/>
        <v>44160</v>
      </c>
      <c r="K138" s="11" t="str">
        <f t="shared" si="16"/>
        <v>25-11-2020</v>
      </c>
      <c r="L138" s="11"/>
      <c r="M138" t="s">
        <v>59</v>
      </c>
      <c r="N138" t="s">
        <v>28</v>
      </c>
      <c r="O138">
        <v>3</v>
      </c>
      <c r="P138" t="s">
        <v>14</v>
      </c>
      <c r="Q138">
        <v>1</v>
      </c>
      <c r="R138">
        <v>4.6097099999999998</v>
      </c>
      <c r="S138">
        <v>-74.08175</v>
      </c>
    </row>
    <row r="139" spans="1:19" x14ac:dyDescent="0.3">
      <c r="A139" t="s">
        <v>217</v>
      </c>
      <c r="B139" t="s">
        <v>64</v>
      </c>
      <c r="C139">
        <v>47400</v>
      </c>
      <c r="D139">
        <v>2900</v>
      </c>
      <c r="E139" s="1">
        <f t="shared" si="17"/>
        <v>3196400</v>
      </c>
      <c r="F139" s="6" t="s">
        <v>221</v>
      </c>
      <c r="G139" s="17" t="str">
        <f t="shared" si="18"/>
        <v>44295</v>
      </c>
      <c r="H139" s="10"/>
      <c r="I139" s="10"/>
      <c r="J139" s="9">
        <f t="shared" si="15"/>
        <v>44295</v>
      </c>
      <c r="K139" s="11" t="str">
        <f t="shared" si="16"/>
        <v>09-04-2021</v>
      </c>
      <c r="L139" s="11"/>
      <c r="M139" t="s">
        <v>40</v>
      </c>
      <c r="N139" t="s">
        <v>13</v>
      </c>
      <c r="O139">
        <v>5</v>
      </c>
      <c r="P139" t="s">
        <v>19</v>
      </c>
      <c r="Q139">
        <v>4</v>
      </c>
      <c r="R139">
        <v>6.2518399999999996</v>
      </c>
      <c r="S139">
        <v>-75.563590000000005</v>
      </c>
    </row>
    <row r="140" spans="1:19" x14ac:dyDescent="0.3">
      <c r="A140" t="s">
        <v>155</v>
      </c>
      <c r="B140" t="s">
        <v>10</v>
      </c>
      <c r="C140">
        <v>297500</v>
      </c>
      <c r="D140">
        <v>20600</v>
      </c>
      <c r="E140" s="1">
        <f t="shared" si="17"/>
        <v>3217000</v>
      </c>
      <c r="F140" s="6" t="s">
        <v>222</v>
      </c>
      <c r="G140" s="17" t="str">
        <f t="shared" si="18"/>
        <v>44562</v>
      </c>
      <c r="H140" s="10"/>
      <c r="I140" s="10"/>
      <c r="J140" s="9">
        <f t="shared" si="15"/>
        <v>44562</v>
      </c>
      <c r="K140" s="11" t="str">
        <f t="shared" si="16"/>
        <v>01-01-2022</v>
      </c>
      <c r="L140" s="11"/>
      <c r="M140" t="s">
        <v>53</v>
      </c>
      <c r="N140" t="s">
        <v>187</v>
      </c>
      <c r="O140">
        <v>3</v>
      </c>
      <c r="P140" t="s">
        <v>19</v>
      </c>
      <c r="Q140">
        <v>3</v>
      </c>
      <c r="R140">
        <v>7.1253900000000003</v>
      </c>
      <c r="S140">
        <v>-73.119799999999998</v>
      </c>
    </row>
    <row r="141" spans="1:19" x14ac:dyDescent="0.3">
      <c r="A141" t="s">
        <v>41</v>
      </c>
      <c r="B141" t="s">
        <v>42</v>
      </c>
      <c r="C141">
        <v>63000</v>
      </c>
      <c r="D141">
        <v>3600</v>
      </c>
      <c r="E141" s="1">
        <f t="shared" si="17"/>
        <v>3220600</v>
      </c>
      <c r="F141" s="6" t="s">
        <v>125</v>
      </c>
      <c r="G141" s="17" t="str">
        <f t="shared" si="18"/>
        <v>44657</v>
      </c>
      <c r="H141" s="10"/>
      <c r="I141" s="10"/>
      <c r="J141" s="9">
        <f t="shared" si="15"/>
        <v>44657</v>
      </c>
      <c r="K141" s="11" t="str">
        <f t="shared" si="16"/>
        <v>06-04-2022</v>
      </c>
      <c r="L141" s="11"/>
      <c r="M141" t="s">
        <v>80</v>
      </c>
      <c r="N141" t="s">
        <v>137</v>
      </c>
      <c r="O141">
        <v>5</v>
      </c>
      <c r="P141" t="s">
        <v>19</v>
      </c>
      <c r="Q141">
        <v>2</v>
      </c>
      <c r="R141">
        <v>11.240790000000001</v>
      </c>
      <c r="S141">
        <v>-74.199039999999997</v>
      </c>
    </row>
    <row r="142" spans="1:19" x14ac:dyDescent="0.3">
      <c r="A142" t="s">
        <v>110</v>
      </c>
      <c r="B142" t="s">
        <v>38</v>
      </c>
      <c r="C142">
        <v>1729400</v>
      </c>
      <c r="D142">
        <v>90300</v>
      </c>
      <c r="E142" s="1">
        <f t="shared" si="17"/>
        <v>3310900</v>
      </c>
      <c r="F142" s="6" t="s">
        <v>223</v>
      </c>
      <c r="G142" s="17" t="str">
        <f t="shared" si="18"/>
        <v>44178</v>
      </c>
      <c r="H142" s="10"/>
      <c r="I142" s="10"/>
      <c r="J142" s="9">
        <f t="shared" si="15"/>
        <v>44178</v>
      </c>
      <c r="K142" s="11" t="str">
        <f t="shared" si="16"/>
        <v>13-12-2020</v>
      </c>
      <c r="L142" s="11"/>
      <c r="M142" t="s">
        <v>18</v>
      </c>
      <c r="N142" t="s">
        <v>13</v>
      </c>
      <c r="O142">
        <v>5</v>
      </c>
      <c r="P142" t="s">
        <v>127</v>
      </c>
      <c r="Q142">
        <v>1</v>
      </c>
      <c r="R142">
        <v>6.2518399999999996</v>
      </c>
      <c r="S142">
        <v>-75.563590000000005</v>
      </c>
    </row>
    <row r="143" spans="1:19" x14ac:dyDescent="0.3">
      <c r="A143" t="s">
        <v>191</v>
      </c>
      <c r="B143" t="s">
        <v>38</v>
      </c>
      <c r="C143">
        <v>103000</v>
      </c>
      <c r="D143">
        <v>3700</v>
      </c>
      <c r="E143" s="1">
        <f t="shared" si="17"/>
        <v>3314600</v>
      </c>
      <c r="F143" s="6" t="s">
        <v>224</v>
      </c>
      <c r="G143" s="17" t="str">
        <f t="shared" si="18"/>
        <v>44311</v>
      </c>
      <c r="H143" s="10"/>
      <c r="I143" s="10"/>
      <c r="J143" s="9">
        <f t="shared" si="15"/>
        <v>44311</v>
      </c>
      <c r="K143" s="11" t="str">
        <f t="shared" si="16"/>
        <v>25-04-2021</v>
      </c>
      <c r="L143" s="11"/>
      <c r="M143" t="s">
        <v>68</v>
      </c>
      <c r="N143" t="s">
        <v>28</v>
      </c>
      <c r="O143">
        <v>4</v>
      </c>
      <c r="P143" t="s">
        <v>19</v>
      </c>
      <c r="Q143">
        <v>6</v>
      </c>
      <c r="R143">
        <v>4.6097099999999998</v>
      </c>
      <c r="S143">
        <v>-74.08175</v>
      </c>
    </row>
    <row r="144" spans="1:19" x14ac:dyDescent="0.3">
      <c r="A144" t="s">
        <v>69</v>
      </c>
      <c r="B144" t="s">
        <v>64</v>
      </c>
      <c r="C144">
        <v>39000</v>
      </c>
      <c r="D144">
        <v>0</v>
      </c>
      <c r="E144" s="1">
        <f t="shared" si="17"/>
        <v>3314600</v>
      </c>
      <c r="F144" s="6" t="s">
        <v>225</v>
      </c>
      <c r="G144" s="17" t="str">
        <f t="shared" si="18"/>
        <v>44594</v>
      </c>
      <c r="H144" s="10"/>
      <c r="I144" s="10"/>
      <c r="J144" s="9">
        <f t="shared" si="15"/>
        <v>44594</v>
      </c>
      <c r="K144" s="11" t="str">
        <f t="shared" si="16"/>
        <v>02-02-2022</v>
      </c>
      <c r="L144" s="11"/>
      <c r="M144" t="s">
        <v>27</v>
      </c>
      <c r="N144" t="s">
        <v>187</v>
      </c>
      <c r="O144">
        <v>3</v>
      </c>
      <c r="P144" t="s">
        <v>19</v>
      </c>
      <c r="Q144">
        <v>3</v>
      </c>
      <c r="R144">
        <v>7.1253900000000003</v>
      </c>
      <c r="S144">
        <v>-73.119799999999998</v>
      </c>
    </row>
    <row r="145" spans="1:19" x14ac:dyDescent="0.3">
      <c r="A145" t="s">
        <v>217</v>
      </c>
      <c r="B145" t="s">
        <v>64</v>
      </c>
      <c r="C145">
        <v>37100</v>
      </c>
      <c r="D145">
        <v>0</v>
      </c>
      <c r="E145" s="1">
        <f t="shared" si="17"/>
        <v>3314600</v>
      </c>
      <c r="F145" s="6" t="s">
        <v>226</v>
      </c>
      <c r="G145" s="17" t="str">
        <f t="shared" si="18"/>
        <v>44643</v>
      </c>
      <c r="H145" s="10"/>
      <c r="I145" s="10"/>
      <c r="J145" s="9">
        <f t="shared" si="15"/>
        <v>44643</v>
      </c>
      <c r="K145" s="11" t="str">
        <f t="shared" si="16"/>
        <v>23-03-2022</v>
      </c>
      <c r="L145" s="11"/>
      <c r="M145" t="s">
        <v>27</v>
      </c>
      <c r="N145" t="s">
        <v>28</v>
      </c>
      <c r="O145">
        <v>5</v>
      </c>
      <c r="P145" t="s">
        <v>14</v>
      </c>
      <c r="Q145">
        <v>1</v>
      </c>
      <c r="R145">
        <v>4.6097099999999998</v>
      </c>
      <c r="S145">
        <v>-74.08175</v>
      </c>
    </row>
    <row r="146" spans="1:19" x14ac:dyDescent="0.3">
      <c r="A146" t="s">
        <v>83</v>
      </c>
      <c r="B146" t="s">
        <v>46</v>
      </c>
      <c r="C146">
        <v>43400</v>
      </c>
      <c r="D146">
        <v>0</v>
      </c>
      <c r="E146" s="1">
        <f t="shared" si="17"/>
        <v>3314600</v>
      </c>
      <c r="F146" s="6" t="s">
        <v>227</v>
      </c>
      <c r="G146" s="17" t="str">
        <f t="shared" si="18"/>
        <v>44330</v>
      </c>
      <c r="H146" s="10"/>
      <c r="I146" s="10"/>
      <c r="J146" s="9">
        <f t="shared" si="15"/>
        <v>44330</v>
      </c>
      <c r="K146" s="11" t="str">
        <f t="shared" si="16"/>
        <v>14-05-2021</v>
      </c>
      <c r="L146" s="11"/>
      <c r="M146" t="s">
        <v>48</v>
      </c>
      <c r="N146" t="s">
        <v>228</v>
      </c>
      <c r="O146">
        <v>1</v>
      </c>
      <c r="P146" t="s">
        <v>19</v>
      </c>
      <c r="Q146">
        <v>3</v>
      </c>
      <c r="R146">
        <v>10.39972</v>
      </c>
      <c r="S146">
        <v>-75.514439999999993</v>
      </c>
    </row>
    <row r="147" spans="1:19" x14ac:dyDescent="0.3">
      <c r="A147" t="s">
        <v>107</v>
      </c>
      <c r="B147" t="s">
        <v>46</v>
      </c>
      <c r="C147">
        <v>22200</v>
      </c>
      <c r="D147">
        <v>8400</v>
      </c>
      <c r="E147" s="1">
        <f t="shared" si="17"/>
        <v>3323000</v>
      </c>
      <c r="F147" s="6" t="s">
        <v>229</v>
      </c>
      <c r="G147" s="17" t="str">
        <f t="shared" si="18"/>
        <v>44979</v>
      </c>
      <c r="H147" s="10"/>
      <c r="I147" s="10"/>
      <c r="J147" s="9">
        <f t="shared" si="15"/>
        <v>44979</v>
      </c>
      <c r="K147" s="11" t="str">
        <f t="shared" si="16"/>
        <v>22-02-2023</v>
      </c>
      <c r="L147" s="11"/>
      <c r="M147" t="s">
        <v>27</v>
      </c>
      <c r="N147" t="s">
        <v>44</v>
      </c>
      <c r="O147">
        <v>5</v>
      </c>
      <c r="P147" t="s">
        <v>19</v>
      </c>
      <c r="Q147">
        <v>3</v>
      </c>
      <c r="R147">
        <v>10.968540000000001</v>
      </c>
      <c r="S147">
        <v>-74.781319999999994</v>
      </c>
    </row>
    <row r="148" spans="1:19" x14ac:dyDescent="0.3">
      <c r="A148" t="s">
        <v>217</v>
      </c>
      <c r="B148" t="s">
        <v>64</v>
      </c>
      <c r="C148">
        <v>62400</v>
      </c>
      <c r="D148">
        <v>1500</v>
      </c>
      <c r="E148" s="1">
        <f t="shared" si="17"/>
        <v>3324500</v>
      </c>
      <c r="F148" s="6" t="s">
        <v>230</v>
      </c>
      <c r="G148" s="17" t="str">
        <f t="shared" si="18"/>
        <v>44020</v>
      </c>
      <c r="H148" s="10"/>
      <c r="I148" s="10"/>
      <c r="J148" s="9">
        <f t="shared" si="15"/>
        <v>44020</v>
      </c>
      <c r="K148" s="11" t="str">
        <f t="shared" si="16"/>
        <v>08-07-2020</v>
      </c>
      <c r="L148" s="11"/>
      <c r="M148" t="s">
        <v>12</v>
      </c>
      <c r="N148" t="s">
        <v>25</v>
      </c>
      <c r="O148">
        <v>5</v>
      </c>
      <c r="P148" t="s">
        <v>19</v>
      </c>
      <c r="Q148">
        <v>2</v>
      </c>
      <c r="R148">
        <v>3.4372199999999999</v>
      </c>
      <c r="S148">
        <v>-76.522499999999994</v>
      </c>
    </row>
    <row r="149" spans="1:19" x14ac:dyDescent="0.3">
      <c r="A149" t="s">
        <v>81</v>
      </c>
      <c r="B149" t="s">
        <v>51</v>
      </c>
      <c r="C149">
        <v>1538400</v>
      </c>
      <c r="D149">
        <v>80100</v>
      </c>
      <c r="E149" s="1">
        <f t="shared" si="17"/>
        <v>3404600</v>
      </c>
      <c r="F149" s="6" t="s">
        <v>231</v>
      </c>
      <c r="G149" s="17" t="str">
        <f t="shared" si="18"/>
        <v>44493</v>
      </c>
      <c r="H149" s="10"/>
      <c r="I149" s="10"/>
      <c r="J149" s="9">
        <f t="shared" si="15"/>
        <v>44493</v>
      </c>
      <c r="K149" s="11" t="str">
        <f t="shared" si="16"/>
        <v>24-10-2021</v>
      </c>
      <c r="L149" s="11"/>
      <c r="M149" t="s">
        <v>48</v>
      </c>
      <c r="N149" t="s">
        <v>22</v>
      </c>
      <c r="O149">
        <v>1</v>
      </c>
      <c r="P149" t="s">
        <v>19</v>
      </c>
      <c r="Q149">
        <v>7</v>
      </c>
      <c r="R149">
        <v>4.8133299999999997</v>
      </c>
      <c r="S149">
        <v>-75.696110000000004</v>
      </c>
    </row>
    <row r="150" spans="1:19" x14ac:dyDescent="0.3">
      <c r="A150" t="s">
        <v>232</v>
      </c>
      <c r="B150" t="s">
        <v>10</v>
      </c>
      <c r="C150">
        <v>241400</v>
      </c>
      <c r="D150">
        <v>13300</v>
      </c>
      <c r="E150" s="1">
        <f t="shared" si="17"/>
        <v>3417900</v>
      </c>
      <c r="F150" s="6" t="s">
        <v>233</v>
      </c>
      <c r="G150" s="17" t="str">
        <f t="shared" si="18"/>
        <v>44774</v>
      </c>
      <c r="H150" s="10"/>
      <c r="I150" s="10"/>
      <c r="J150" s="9">
        <f t="shared" si="15"/>
        <v>44774</v>
      </c>
      <c r="K150" s="11" t="str">
        <f t="shared" si="16"/>
        <v>01-08-2022</v>
      </c>
      <c r="L150" s="11"/>
      <c r="M150" t="s">
        <v>68</v>
      </c>
      <c r="N150" t="s">
        <v>25</v>
      </c>
      <c r="O150">
        <v>5</v>
      </c>
      <c r="P150" t="s">
        <v>19</v>
      </c>
      <c r="Q150">
        <v>1</v>
      </c>
      <c r="R150">
        <v>3.4372199999999999</v>
      </c>
      <c r="S150">
        <v>-76.522499999999994</v>
      </c>
    </row>
    <row r="151" spans="1:19" x14ac:dyDescent="0.3">
      <c r="A151" t="s">
        <v>57</v>
      </c>
      <c r="B151" t="s">
        <v>46</v>
      </c>
      <c r="C151">
        <v>36200</v>
      </c>
      <c r="D151">
        <v>2300</v>
      </c>
      <c r="E151" s="1">
        <f t="shared" si="17"/>
        <v>3420200</v>
      </c>
      <c r="F151" s="6" t="s">
        <v>234</v>
      </c>
      <c r="G151" s="17" t="str">
        <f t="shared" si="18"/>
        <v>44459</v>
      </c>
      <c r="H151" s="10"/>
      <c r="I151" s="10"/>
      <c r="J151" s="9">
        <f t="shared" si="15"/>
        <v>44459</v>
      </c>
      <c r="K151" s="11" t="str">
        <f t="shared" si="16"/>
        <v>20-09-2021</v>
      </c>
      <c r="L151" s="11"/>
      <c r="M151" t="s">
        <v>101</v>
      </c>
      <c r="N151" t="s">
        <v>25</v>
      </c>
      <c r="O151">
        <v>5</v>
      </c>
      <c r="P151" t="s">
        <v>19</v>
      </c>
      <c r="Q151">
        <v>2</v>
      </c>
      <c r="R151">
        <v>3.4372199999999999</v>
      </c>
      <c r="S151">
        <v>-76.522499999999994</v>
      </c>
    </row>
    <row r="152" spans="1:19" x14ac:dyDescent="0.3">
      <c r="A152" t="s">
        <v>54</v>
      </c>
      <c r="B152" t="s">
        <v>46</v>
      </c>
      <c r="C152">
        <v>242500</v>
      </c>
      <c r="D152">
        <v>11100</v>
      </c>
      <c r="E152" s="1">
        <f t="shared" si="17"/>
        <v>3431300</v>
      </c>
      <c r="F152" s="6" t="s">
        <v>235</v>
      </c>
      <c r="G152" s="17" t="str">
        <f t="shared" si="18"/>
        <v>44204</v>
      </c>
      <c r="H152" s="10"/>
      <c r="I152" s="10"/>
      <c r="J152" s="9">
        <f t="shared" si="15"/>
        <v>44204</v>
      </c>
      <c r="K152" s="11" t="str">
        <f t="shared" si="16"/>
        <v>08-01-2021</v>
      </c>
      <c r="L152" s="11"/>
      <c r="M152" t="s">
        <v>27</v>
      </c>
      <c r="N152" t="s">
        <v>13</v>
      </c>
      <c r="O152">
        <v>5</v>
      </c>
      <c r="P152" t="s">
        <v>19</v>
      </c>
      <c r="Q152">
        <v>2</v>
      </c>
      <c r="R152">
        <v>6.2518399999999996</v>
      </c>
      <c r="S152">
        <v>-75.563590000000005</v>
      </c>
    </row>
    <row r="153" spans="1:19" x14ac:dyDescent="0.3">
      <c r="A153" t="s">
        <v>180</v>
      </c>
      <c r="B153" t="s">
        <v>10</v>
      </c>
      <c r="C153">
        <v>694600</v>
      </c>
      <c r="D153">
        <v>35200</v>
      </c>
      <c r="E153" s="1">
        <f t="shared" si="17"/>
        <v>3466500</v>
      </c>
      <c r="F153" s="6" t="s">
        <v>236</v>
      </c>
      <c r="G153" s="17" t="str">
        <f t="shared" si="18"/>
        <v>44773</v>
      </c>
      <c r="H153" s="10"/>
      <c r="I153" s="10"/>
      <c r="J153" s="9">
        <f t="shared" si="15"/>
        <v>44773</v>
      </c>
      <c r="K153" s="11" t="str">
        <f t="shared" si="16"/>
        <v>31-07-2022</v>
      </c>
      <c r="L153" s="11"/>
      <c r="M153" t="s">
        <v>53</v>
      </c>
      <c r="N153" t="s">
        <v>28</v>
      </c>
      <c r="O153">
        <v>5</v>
      </c>
      <c r="P153" t="s">
        <v>14</v>
      </c>
      <c r="Q153">
        <v>1</v>
      </c>
      <c r="R153">
        <v>4.6097099999999998</v>
      </c>
      <c r="S153">
        <v>-74.08175</v>
      </c>
    </row>
    <row r="154" spans="1:19" x14ac:dyDescent="0.3">
      <c r="A154" t="s">
        <v>217</v>
      </c>
      <c r="B154" t="s">
        <v>64</v>
      </c>
      <c r="C154">
        <v>61600</v>
      </c>
      <c r="D154">
        <v>1500</v>
      </c>
      <c r="E154" s="1">
        <f t="shared" si="17"/>
        <v>3468000</v>
      </c>
      <c r="F154" s="6" t="s">
        <v>237</v>
      </c>
      <c r="G154" s="17" t="str">
        <f t="shared" si="18"/>
        <v>44785</v>
      </c>
      <c r="H154" s="10"/>
      <c r="I154" s="10"/>
      <c r="J154" s="9">
        <f t="shared" si="15"/>
        <v>44785</v>
      </c>
      <c r="K154" s="11" t="str">
        <f t="shared" si="16"/>
        <v>12-08-2022</v>
      </c>
      <c r="L154" s="11"/>
      <c r="M154" t="s">
        <v>40</v>
      </c>
      <c r="N154" t="s">
        <v>22</v>
      </c>
      <c r="O154">
        <v>3</v>
      </c>
      <c r="P154" t="s">
        <v>19</v>
      </c>
      <c r="Q154">
        <v>1</v>
      </c>
      <c r="R154">
        <v>4.8133299999999997</v>
      </c>
      <c r="S154">
        <v>-75.696110000000004</v>
      </c>
    </row>
    <row r="155" spans="1:19" x14ac:dyDescent="0.3">
      <c r="A155" t="s">
        <v>232</v>
      </c>
      <c r="B155" t="s">
        <v>10</v>
      </c>
      <c r="C155">
        <v>331100</v>
      </c>
      <c r="D155">
        <v>15800</v>
      </c>
      <c r="E155" s="1">
        <f t="shared" si="17"/>
        <v>3483800</v>
      </c>
      <c r="F155" s="6" t="s">
        <v>238</v>
      </c>
      <c r="G155" s="17" t="str">
        <f t="shared" si="18"/>
        <v>44821</v>
      </c>
      <c r="H155" s="10"/>
      <c r="I155" s="10"/>
      <c r="J155" s="9">
        <f t="shared" si="15"/>
        <v>44821</v>
      </c>
      <c r="K155" s="11" t="str">
        <f t="shared" si="16"/>
        <v>17-09-2022</v>
      </c>
      <c r="L155" s="11"/>
      <c r="M155" t="s">
        <v>66</v>
      </c>
      <c r="N155" t="s">
        <v>13</v>
      </c>
      <c r="O155">
        <v>5</v>
      </c>
      <c r="P155" t="s">
        <v>19</v>
      </c>
      <c r="Q155">
        <v>1</v>
      </c>
      <c r="R155">
        <v>6.2518399999999996</v>
      </c>
      <c r="S155">
        <v>-75.563590000000005</v>
      </c>
    </row>
    <row r="156" spans="1:19" x14ac:dyDescent="0.3">
      <c r="A156" t="s">
        <v>217</v>
      </c>
      <c r="B156" t="s">
        <v>64</v>
      </c>
      <c r="C156">
        <v>50800</v>
      </c>
      <c r="D156">
        <v>900</v>
      </c>
      <c r="E156" s="1">
        <f t="shared" si="17"/>
        <v>3484700</v>
      </c>
      <c r="F156" s="6" t="s">
        <v>239</v>
      </c>
      <c r="G156" s="17" t="str">
        <f t="shared" si="18"/>
        <v>44974</v>
      </c>
      <c r="H156" s="10"/>
      <c r="I156" s="10"/>
      <c r="J156" s="9">
        <f t="shared" si="15"/>
        <v>44974</v>
      </c>
      <c r="K156" s="11" t="str">
        <f t="shared" si="16"/>
        <v>17-02-2023</v>
      </c>
      <c r="L156" s="11"/>
      <c r="M156" t="s">
        <v>68</v>
      </c>
      <c r="N156" t="s">
        <v>56</v>
      </c>
      <c r="O156">
        <v>5</v>
      </c>
      <c r="P156" t="s">
        <v>19</v>
      </c>
      <c r="Q156">
        <v>1</v>
      </c>
      <c r="R156">
        <v>7.89391</v>
      </c>
      <c r="S156">
        <v>-72.507819999999995</v>
      </c>
    </row>
    <row r="157" spans="1:19" x14ac:dyDescent="0.3">
      <c r="A157" t="s">
        <v>180</v>
      </c>
      <c r="B157" t="s">
        <v>10</v>
      </c>
      <c r="C157">
        <v>655200</v>
      </c>
      <c r="D157">
        <v>35100</v>
      </c>
      <c r="E157" s="1">
        <f t="shared" si="17"/>
        <v>3519800</v>
      </c>
      <c r="F157" s="6" t="s">
        <v>240</v>
      </c>
      <c r="G157" s="17" t="str">
        <f t="shared" si="18"/>
        <v>44219</v>
      </c>
      <c r="H157" s="10"/>
      <c r="I157" s="10"/>
      <c r="J157" s="9">
        <f t="shared" si="15"/>
        <v>44219</v>
      </c>
      <c r="K157" s="11" t="str">
        <f t="shared" si="16"/>
        <v>23-01-2021</v>
      </c>
      <c r="L157" s="11"/>
      <c r="M157" t="s">
        <v>48</v>
      </c>
      <c r="N157" t="s">
        <v>28</v>
      </c>
      <c r="O157">
        <v>5</v>
      </c>
      <c r="P157" t="s">
        <v>19</v>
      </c>
      <c r="Q157">
        <v>1</v>
      </c>
      <c r="R157">
        <v>4.6097099999999998</v>
      </c>
      <c r="S157">
        <v>-74.08175</v>
      </c>
    </row>
    <row r="158" spans="1:19" x14ac:dyDescent="0.3">
      <c r="A158" t="s">
        <v>241</v>
      </c>
      <c r="B158" t="s">
        <v>38</v>
      </c>
      <c r="C158">
        <v>271400</v>
      </c>
      <c r="D158">
        <v>15000</v>
      </c>
      <c r="E158" s="1">
        <f t="shared" si="17"/>
        <v>3534800</v>
      </c>
      <c r="F158" s="6" t="s">
        <v>242</v>
      </c>
      <c r="G158" s="17" t="str">
        <f t="shared" si="18"/>
        <v>44944</v>
      </c>
      <c r="H158" s="10"/>
      <c r="I158" s="10"/>
      <c r="J158" s="9">
        <f t="shared" si="15"/>
        <v>44944</v>
      </c>
      <c r="K158" s="11" t="str">
        <f t="shared" si="16"/>
        <v>18-01-2023</v>
      </c>
      <c r="L158" s="11"/>
      <c r="M158" t="s">
        <v>12</v>
      </c>
      <c r="N158" t="s">
        <v>28</v>
      </c>
      <c r="O158">
        <v>4</v>
      </c>
      <c r="P158" t="s">
        <v>127</v>
      </c>
      <c r="Q158">
        <v>1</v>
      </c>
      <c r="R158">
        <v>4.6097099999999998</v>
      </c>
      <c r="S158">
        <v>-74.08175</v>
      </c>
    </row>
    <row r="159" spans="1:19" x14ac:dyDescent="0.3">
      <c r="A159" t="s">
        <v>191</v>
      </c>
      <c r="B159" t="s">
        <v>38</v>
      </c>
      <c r="C159">
        <v>60500</v>
      </c>
      <c r="D159">
        <v>3600</v>
      </c>
      <c r="E159" s="1">
        <f t="shared" si="17"/>
        <v>3538400</v>
      </c>
      <c r="F159" s="6" t="s">
        <v>243</v>
      </c>
      <c r="G159" s="17" t="str">
        <f t="shared" si="18"/>
        <v>44172</v>
      </c>
      <c r="H159" s="10"/>
      <c r="I159" s="10"/>
      <c r="J159" s="9">
        <f t="shared" si="15"/>
        <v>44172</v>
      </c>
      <c r="K159" s="11" t="str">
        <f t="shared" si="16"/>
        <v>07-12-2020</v>
      </c>
      <c r="L159" s="11"/>
      <c r="M159" t="s">
        <v>27</v>
      </c>
      <c r="N159" t="s">
        <v>13</v>
      </c>
      <c r="O159">
        <v>5</v>
      </c>
      <c r="P159" t="s">
        <v>14</v>
      </c>
      <c r="Q159">
        <v>1</v>
      </c>
      <c r="R159">
        <v>6.2518399999999996</v>
      </c>
      <c r="S159">
        <v>-75.563590000000005</v>
      </c>
    </row>
    <row r="160" spans="1:19" x14ac:dyDescent="0.3">
      <c r="A160" t="s">
        <v>37</v>
      </c>
      <c r="B160" t="s">
        <v>38</v>
      </c>
      <c r="C160">
        <v>1205100</v>
      </c>
      <c r="D160">
        <v>62400</v>
      </c>
      <c r="E160" s="1">
        <f t="shared" si="17"/>
        <v>3600800</v>
      </c>
      <c r="F160" s="6" t="s">
        <v>164</v>
      </c>
      <c r="G160" s="17" t="str">
        <f t="shared" si="18"/>
        <v>43903</v>
      </c>
      <c r="H160" s="10"/>
      <c r="I160" s="10"/>
      <c r="J160" s="9">
        <f t="shared" si="15"/>
        <v>43903</v>
      </c>
      <c r="K160" s="11" t="str">
        <f t="shared" si="16"/>
        <v>13-03-2020</v>
      </c>
      <c r="L160" s="11"/>
      <c r="M160" t="s">
        <v>48</v>
      </c>
      <c r="N160" t="s">
        <v>137</v>
      </c>
      <c r="O160">
        <v>4</v>
      </c>
      <c r="P160" t="s">
        <v>19</v>
      </c>
      <c r="Q160">
        <v>10</v>
      </c>
      <c r="R160">
        <v>11.240790000000001</v>
      </c>
      <c r="S160">
        <v>-74.199039999999997</v>
      </c>
    </row>
    <row r="161" spans="1:19" x14ac:dyDescent="0.3">
      <c r="A161" t="s">
        <v>102</v>
      </c>
      <c r="B161" t="s">
        <v>16</v>
      </c>
      <c r="C161">
        <v>901500</v>
      </c>
      <c r="D161">
        <v>48400</v>
      </c>
      <c r="E161" s="1">
        <f t="shared" si="17"/>
        <v>3649200</v>
      </c>
      <c r="F161" s="6" t="s">
        <v>244</v>
      </c>
      <c r="G161" s="17" t="str">
        <f t="shared" si="18"/>
        <v>44940</v>
      </c>
      <c r="H161" s="10"/>
      <c r="I161" s="10"/>
      <c r="J161" s="9">
        <f t="shared" si="15"/>
        <v>44940</v>
      </c>
      <c r="K161" s="11" t="str">
        <f t="shared" si="16"/>
        <v>14-01-2023</v>
      </c>
      <c r="L161" s="11"/>
      <c r="M161" t="s">
        <v>53</v>
      </c>
      <c r="N161" t="s">
        <v>187</v>
      </c>
      <c r="O161">
        <v>4</v>
      </c>
      <c r="P161" t="s">
        <v>19</v>
      </c>
      <c r="Q161">
        <v>4</v>
      </c>
      <c r="R161">
        <v>7.1253900000000003</v>
      </c>
      <c r="S161">
        <v>-73.119799999999998</v>
      </c>
    </row>
    <row r="162" spans="1:19" x14ac:dyDescent="0.3">
      <c r="A162" t="s">
        <v>69</v>
      </c>
      <c r="B162" t="s">
        <v>64</v>
      </c>
      <c r="C162">
        <v>44000</v>
      </c>
      <c r="D162">
        <v>0</v>
      </c>
      <c r="E162" s="1">
        <f t="shared" si="17"/>
        <v>3649200</v>
      </c>
      <c r="F162" s="6" t="s">
        <v>245</v>
      </c>
      <c r="G162" s="17" t="str">
        <f t="shared" si="18"/>
        <v>44421</v>
      </c>
      <c r="H162" s="10"/>
      <c r="I162" s="10"/>
      <c r="J162" s="9">
        <f t="shared" si="15"/>
        <v>44421</v>
      </c>
      <c r="K162" s="11" t="str">
        <f t="shared" si="16"/>
        <v>13-08-2021</v>
      </c>
      <c r="L162" s="11"/>
      <c r="M162" t="s">
        <v>27</v>
      </c>
      <c r="N162" t="s">
        <v>193</v>
      </c>
      <c r="O162">
        <v>2</v>
      </c>
      <c r="P162" t="s">
        <v>19</v>
      </c>
      <c r="Q162">
        <v>2</v>
      </c>
      <c r="R162">
        <v>5.0688899999999997</v>
      </c>
      <c r="S162">
        <v>-75.517380000000003</v>
      </c>
    </row>
    <row r="163" spans="1:19" x14ac:dyDescent="0.3">
      <c r="A163" t="s">
        <v>232</v>
      </c>
      <c r="B163" t="s">
        <v>10</v>
      </c>
      <c r="C163">
        <v>281700</v>
      </c>
      <c r="D163">
        <v>16000</v>
      </c>
      <c r="E163" s="1">
        <f t="shared" si="17"/>
        <v>3665200</v>
      </c>
      <c r="F163" s="6" t="s">
        <v>246</v>
      </c>
      <c r="G163" s="17" t="str">
        <f t="shared" si="18"/>
        <v>44123</v>
      </c>
      <c r="H163" s="10"/>
      <c r="I163" s="10"/>
      <c r="J163" s="9">
        <f t="shared" si="15"/>
        <v>44123</v>
      </c>
      <c r="K163" s="11" t="str">
        <f t="shared" si="16"/>
        <v>19-10-2020</v>
      </c>
      <c r="L163" s="11"/>
      <c r="M163" t="s">
        <v>24</v>
      </c>
      <c r="N163" t="s">
        <v>28</v>
      </c>
      <c r="O163">
        <v>1</v>
      </c>
      <c r="P163" t="s">
        <v>19</v>
      </c>
      <c r="Q163">
        <v>3</v>
      </c>
      <c r="R163">
        <v>4.6097099999999998</v>
      </c>
      <c r="S163">
        <v>-74.08175</v>
      </c>
    </row>
    <row r="164" spans="1:19" x14ac:dyDescent="0.3">
      <c r="A164" t="s">
        <v>75</v>
      </c>
      <c r="B164" t="s">
        <v>46</v>
      </c>
      <c r="C164">
        <v>56000</v>
      </c>
      <c r="D164">
        <v>3200</v>
      </c>
      <c r="E164" s="1">
        <f t="shared" si="17"/>
        <v>3668400</v>
      </c>
      <c r="F164" s="6" t="s">
        <v>247</v>
      </c>
      <c r="G164" s="17" t="str">
        <f t="shared" si="18"/>
        <v>44754</v>
      </c>
      <c r="H164" s="10"/>
      <c r="I164" s="10"/>
      <c r="J164" s="9">
        <f t="shared" si="15"/>
        <v>44754</v>
      </c>
      <c r="K164" s="11" t="str">
        <f t="shared" si="16"/>
        <v>12-07-2022</v>
      </c>
      <c r="L164" s="11"/>
      <c r="M164" t="s">
        <v>31</v>
      </c>
      <c r="N164" t="s">
        <v>22</v>
      </c>
      <c r="O164">
        <v>5</v>
      </c>
      <c r="P164" t="s">
        <v>19</v>
      </c>
      <c r="Q164">
        <v>2</v>
      </c>
      <c r="R164">
        <v>4.8133299999999997</v>
      </c>
      <c r="S164">
        <v>-75.696110000000004</v>
      </c>
    </row>
    <row r="165" spans="1:19" x14ac:dyDescent="0.3">
      <c r="A165" t="s">
        <v>102</v>
      </c>
      <c r="B165" t="s">
        <v>16</v>
      </c>
      <c r="C165">
        <v>808500</v>
      </c>
      <c r="D165">
        <v>43500</v>
      </c>
      <c r="E165" s="1">
        <f t="shared" si="17"/>
        <v>3711900</v>
      </c>
      <c r="F165" s="6" t="s">
        <v>248</v>
      </c>
      <c r="G165" s="17" t="str">
        <f t="shared" si="18"/>
        <v>44701</v>
      </c>
      <c r="H165" s="10"/>
      <c r="I165" s="10"/>
      <c r="J165" s="9">
        <f t="shared" si="15"/>
        <v>44701</v>
      </c>
      <c r="K165" s="11" t="str">
        <f t="shared" si="16"/>
        <v>20-05-2022</v>
      </c>
      <c r="L165" s="11"/>
      <c r="M165" t="s">
        <v>12</v>
      </c>
      <c r="N165" t="s">
        <v>28</v>
      </c>
      <c r="O165">
        <v>4</v>
      </c>
      <c r="P165" t="s">
        <v>19</v>
      </c>
      <c r="Q165">
        <v>5</v>
      </c>
      <c r="R165">
        <v>4.6097099999999998</v>
      </c>
      <c r="S165">
        <v>-74.08175</v>
      </c>
    </row>
    <row r="166" spans="1:19" x14ac:dyDescent="0.3">
      <c r="A166" t="s">
        <v>184</v>
      </c>
      <c r="B166" t="s">
        <v>46</v>
      </c>
      <c r="C166">
        <v>56200</v>
      </c>
      <c r="D166">
        <v>3700</v>
      </c>
      <c r="E166" s="1">
        <f t="shared" si="17"/>
        <v>3715600</v>
      </c>
      <c r="F166" s="6" t="s">
        <v>249</v>
      </c>
      <c r="G166" s="17" t="str">
        <f t="shared" si="18"/>
        <v>44500</v>
      </c>
      <c r="H166" s="10"/>
      <c r="I166" s="10"/>
      <c r="J166" s="9">
        <f t="shared" si="15"/>
        <v>44500</v>
      </c>
      <c r="K166" s="11" t="str">
        <f t="shared" si="16"/>
        <v>31-10-2021</v>
      </c>
      <c r="L166" s="11"/>
      <c r="M166" t="s">
        <v>53</v>
      </c>
      <c r="N166" t="s">
        <v>28</v>
      </c>
      <c r="O166">
        <v>1</v>
      </c>
      <c r="P166" t="s">
        <v>36</v>
      </c>
      <c r="Q166">
        <v>1</v>
      </c>
      <c r="R166">
        <v>4.6097099999999998</v>
      </c>
      <c r="S166">
        <v>-74.08175</v>
      </c>
    </row>
    <row r="167" spans="1:19" x14ac:dyDescent="0.3">
      <c r="A167" t="s">
        <v>95</v>
      </c>
      <c r="B167" t="s">
        <v>38</v>
      </c>
      <c r="C167">
        <v>2007800</v>
      </c>
      <c r="D167">
        <v>105100</v>
      </c>
      <c r="E167" s="1">
        <f t="shared" si="17"/>
        <v>3820700</v>
      </c>
      <c r="F167" s="6" t="s">
        <v>250</v>
      </c>
      <c r="G167" s="17" t="str">
        <f t="shared" si="18"/>
        <v>44626</v>
      </c>
      <c r="H167" s="10"/>
      <c r="I167" s="10"/>
      <c r="J167" s="9">
        <f t="shared" si="15"/>
        <v>44626</v>
      </c>
      <c r="K167" s="11" t="str">
        <f t="shared" si="16"/>
        <v>06-03-2022</v>
      </c>
      <c r="L167" s="11"/>
      <c r="M167" t="s">
        <v>27</v>
      </c>
      <c r="N167" t="s">
        <v>28</v>
      </c>
      <c r="O167">
        <v>5</v>
      </c>
      <c r="P167" t="s">
        <v>19</v>
      </c>
      <c r="Q167">
        <v>2</v>
      </c>
      <c r="R167">
        <v>4.6097099999999998</v>
      </c>
      <c r="S167">
        <v>-74.08175</v>
      </c>
    </row>
    <row r="168" spans="1:19" x14ac:dyDescent="0.3">
      <c r="A168" t="s">
        <v>214</v>
      </c>
      <c r="B168" t="s">
        <v>38</v>
      </c>
      <c r="C168">
        <v>220700</v>
      </c>
      <c r="D168">
        <v>9900</v>
      </c>
      <c r="E168" s="1">
        <f t="shared" si="17"/>
        <v>3830600</v>
      </c>
      <c r="F168" s="6" t="s">
        <v>251</v>
      </c>
      <c r="G168" s="17" t="str">
        <f t="shared" si="18"/>
        <v>43968</v>
      </c>
      <c r="H168" s="10"/>
      <c r="I168" s="10"/>
      <c r="J168" s="9">
        <f t="shared" si="15"/>
        <v>43968</v>
      </c>
      <c r="K168" s="11" t="str">
        <f t="shared" si="16"/>
        <v>17-05-2020</v>
      </c>
      <c r="L168" s="11"/>
      <c r="M168" t="s">
        <v>31</v>
      </c>
      <c r="N168" t="s">
        <v>28</v>
      </c>
      <c r="O168">
        <v>4</v>
      </c>
      <c r="P168" t="s">
        <v>19</v>
      </c>
      <c r="Q168">
        <v>3</v>
      </c>
      <c r="R168">
        <v>4.6097099999999998</v>
      </c>
      <c r="S168">
        <v>-74.08175</v>
      </c>
    </row>
    <row r="169" spans="1:19" x14ac:dyDescent="0.3">
      <c r="A169" t="s">
        <v>195</v>
      </c>
      <c r="B169" t="s">
        <v>51</v>
      </c>
      <c r="C169">
        <v>658600</v>
      </c>
      <c r="D169">
        <v>35300</v>
      </c>
      <c r="E169" s="1">
        <f t="shared" si="17"/>
        <v>3865900</v>
      </c>
      <c r="F169" s="6" t="s">
        <v>252</v>
      </c>
      <c r="G169" s="17" t="str">
        <f t="shared" si="18"/>
        <v>44078</v>
      </c>
      <c r="H169" s="10"/>
      <c r="I169" s="10"/>
      <c r="J169" s="9">
        <f t="shared" si="15"/>
        <v>44078</v>
      </c>
      <c r="K169" s="11" t="str">
        <f t="shared" si="16"/>
        <v>04-09-2020</v>
      </c>
      <c r="L169" s="11"/>
      <c r="M169" t="s">
        <v>59</v>
      </c>
      <c r="N169" t="s">
        <v>13</v>
      </c>
      <c r="O169">
        <v>4</v>
      </c>
      <c r="P169" t="s">
        <v>14</v>
      </c>
      <c r="Q169">
        <v>1</v>
      </c>
      <c r="R169">
        <v>6.2518399999999996</v>
      </c>
      <c r="S169">
        <v>-75.563590000000005</v>
      </c>
    </row>
    <row r="170" spans="1:19" x14ac:dyDescent="0.3">
      <c r="A170" t="s">
        <v>20</v>
      </c>
      <c r="B170" t="s">
        <v>10</v>
      </c>
      <c r="C170">
        <v>937400</v>
      </c>
      <c r="D170">
        <v>48100</v>
      </c>
      <c r="E170" s="1">
        <f t="shared" si="17"/>
        <v>3914000</v>
      </c>
      <c r="F170" s="6" t="s">
        <v>253</v>
      </c>
      <c r="G170" s="17" t="str">
        <f t="shared" si="18"/>
        <v>44819</v>
      </c>
      <c r="H170" s="10"/>
      <c r="I170" s="10"/>
      <c r="J170" s="9">
        <f t="shared" si="15"/>
        <v>44819</v>
      </c>
      <c r="K170" s="11" t="str">
        <f t="shared" si="16"/>
        <v>15-09-2022</v>
      </c>
      <c r="L170" s="11"/>
      <c r="M170" t="s">
        <v>12</v>
      </c>
      <c r="N170" t="s">
        <v>22</v>
      </c>
      <c r="O170">
        <v>5</v>
      </c>
      <c r="P170" t="s">
        <v>36</v>
      </c>
      <c r="Q170">
        <v>1</v>
      </c>
      <c r="R170">
        <v>4.8133299999999997</v>
      </c>
      <c r="S170">
        <v>-75.696110000000004</v>
      </c>
    </row>
    <row r="171" spans="1:19" x14ac:dyDescent="0.3">
      <c r="A171" t="s">
        <v>81</v>
      </c>
      <c r="B171" t="s">
        <v>51</v>
      </c>
      <c r="C171">
        <v>1249500</v>
      </c>
      <c r="D171">
        <v>66900</v>
      </c>
      <c r="E171" s="1">
        <f t="shared" si="17"/>
        <v>3980900</v>
      </c>
      <c r="F171" s="6" t="s">
        <v>254</v>
      </c>
      <c r="G171" s="17" t="str">
        <f t="shared" si="18"/>
        <v>44312</v>
      </c>
      <c r="H171" s="10"/>
      <c r="I171" s="10"/>
      <c r="J171" s="9">
        <f t="shared" si="15"/>
        <v>44312</v>
      </c>
      <c r="K171" s="11" t="str">
        <f t="shared" si="16"/>
        <v>26-04-2021</v>
      </c>
      <c r="L171" s="11"/>
      <c r="M171" t="s">
        <v>18</v>
      </c>
      <c r="N171" t="s">
        <v>28</v>
      </c>
      <c r="O171">
        <v>5</v>
      </c>
      <c r="P171" t="s">
        <v>19</v>
      </c>
      <c r="Q171">
        <v>3</v>
      </c>
      <c r="R171">
        <v>4.6097099999999998</v>
      </c>
      <c r="S171">
        <v>-74.08175</v>
      </c>
    </row>
    <row r="172" spans="1:19" x14ac:dyDescent="0.3">
      <c r="A172" t="s">
        <v>73</v>
      </c>
      <c r="B172" t="s">
        <v>42</v>
      </c>
      <c r="C172">
        <v>44300</v>
      </c>
      <c r="D172">
        <v>0</v>
      </c>
      <c r="E172" s="1">
        <f t="shared" si="17"/>
        <v>3980900</v>
      </c>
      <c r="F172" s="6" t="s">
        <v>255</v>
      </c>
      <c r="G172" s="17" t="str">
        <f t="shared" si="18"/>
        <v>44581</v>
      </c>
      <c r="H172" s="10"/>
      <c r="I172" s="10"/>
      <c r="J172" s="9">
        <f t="shared" si="15"/>
        <v>44581</v>
      </c>
      <c r="K172" s="11" t="str">
        <f t="shared" si="16"/>
        <v>20-01-2022</v>
      </c>
      <c r="L172" s="11"/>
      <c r="M172" t="s">
        <v>101</v>
      </c>
      <c r="N172" t="s">
        <v>32</v>
      </c>
      <c r="O172">
        <v>4</v>
      </c>
      <c r="P172" t="s">
        <v>14</v>
      </c>
      <c r="Q172">
        <v>1</v>
      </c>
      <c r="R172">
        <v>-4.2152799999999999</v>
      </c>
      <c r="S172">
        <v>-69.940560000000005</v>
      </c>
    </row>
    <row r="173" spans="1:19" x14ac:dyDescent="0.3">
      <c r="A173" t="s">
        <v>131</v>
      </c>
      <c r="B173" t="s">
        <v>16</v>
      </c>
      <c r="C173">
        <v>1026100</v>
      </c>
      <c r="D173">
        <v>52800</v>
      </c>
      <c r="E173" s="1">
        <f t="shared" si="17"/>
        <v>4033700</v>
      </c>
      <c r="F173" s="6" t="s">
        <v>256</v>
      </c>
      <c r="G173" s="17" t="str">
        <f t="shared" si="18"/>
        <v>43943</v>
      </c>
      <c r="H173" s="10"/>
      <c r="I173" s="10"/>
      <c r="J173" s="9">
        <f t="shared" si="15"/>
        <v>43943</v>
      </c>
      <c r="K173" s="11" t="str">
        <f t="shared" si="16"/>
        <v>22-04-2020</v>
      </c>
      <c r="L173" s="11"/>
      <c r="M173" t="s">
        <v>40</v>
      </c>
      <c r="N173" t="s">
        <v>193</v>
      </c>
      <c r="O173">
        <v>5</v>
      </c>
      <c r="P173" t="s">
        <v>19</v>
      </c>
      <c r="Q173">
        <v>8</v>
      </c>
      <c r="R173">
        <v>5.0688899999999997</v>
      </c>
      <c r="S173">
        <v>-75.517380000000003</v>
      </c>
    </row>
    <row r="174" spans="1:19" x14ac:dyDescent="0.3">
      <c r="A174" t="s">
        <v>123</v>
      </c>
      <c r="B174" t="s">
        <v>51</v>
      </c>
      <c r="C174">
        <v>1527500</v>
      </c>
      <c r="D174">
        <v>79500</v>
      </c>
      <c r="E174" s="1">
        <f t="shared" si="17"/>
        <v>4113200</v>
      </c>
      <c r="F174" s="6" t="s">
        <v>257</v>
      </c>
      <c r="G174" s="17" t="str">
        <f t="shared" si="18"/>
        <v>44249</v>
      </c>
      <c r="H174" s="10"/>
      <c r="I174" s="10"/>
      <c r="J174" s="9">
        <f t="shared" si="15"/>
        <v>44249</v>
      </c>
      <c r="K174" s="11" t="str">
        <f t="shared" si="16"/>
        <v>22-02-2021</v>
      </c>
      <c r="L174" s="11"/>
      <c r="M174" t="s">
        <v>85</v>
      </c>
      <c r="N174" t="s">
        <v>187</v>
      </c>
      <c r="O174">
        <v>3</v>
      </c>
      <c r="P174" t="s">
        <v>36</v>
      </c>
      <c r="Q174">
        <v>1</v>
      </c>
      <c r="R174">
        <v>7.1253900000000003</v>
      </c>
      <c r="S174">
        <v>-73.119799999999998</v>
      </c>
    </row>
    <row r="175" spans="1:19" x14ac:dyDescent="0.3">
      <c r="A175" t="s">
        <v>50</v>
      </c>
      <c r="B175" t="s">
        <v>51</v>
      </c>
      <c r="C175">
        <v>1438800</v>
      </c>
      <c r="D175">
        <v>76800</v>
      </c>
      <c r="E175" s="1">
        <f t="shared" si="17"/>
        <v>4190000</v>
      </c>
      <c r="F175" s="6" t="s">
        <v>88</v>
      </c>
      <c r="G175" s="17" t="str">
        <f t="shared" si="18"/>
        <v>44744</v>
      </c>
      <c r="H175" s="10"/>
      <c r="I175" s="10"/>
      <c r="J175" s="9">
        <f t="shared" si="15"/>
        <v>44744</v>
      </c>
      <c r="K175" s="11" t="str">
        <f t="shared" si="16"/>
        <v>02-07-2022</v>
      </c>
      <c r="L175" s="11"/>
      <c r="M175" t="s">
        <v>59</v>
      </c>
      <c r="N175" t="s">
        <v>28</v>
      </c>
      <c r="O175">
        <v>5</v>
      </c>
      <c r="P175" t="s">
        <v>19</v>
      </c>
      <c r="Q175">
        <v>1</v>
      </c>
      <c r="R175">
        <v>4.6097099999999998</v>
      </c>
      <c r="S175">
        <v>-74.08175</v>
      </c>
    </row>
    <row r="176" spans="1:19" x14ac:dyDescent="0.3">
      <c r="A176" t="s">
        <v>217</v>
      </c>
      <c r="B176" t="s">
        <v>64</v>
      </c>
      <c r="C176">
        <v>40900</v>
      </c>
      <c r="D176">
        <v>4500</v>
      </c>
      <c r="E176" s="1">
        <f t="shared" si="17"/>
        <v>4194500</v>
      </c>
      <c r="F176" s="6" t="s">
        <v>234</v>
      </c>
      <c r="G176" s="17" t="str">
        <f t="shared" si="18"/>
        <v>44407</v>
      </c>
      <c r="H176" s="10"/>
      <c r="I176" s="10"/>
      <c r="J176" s="9">
        <f t="shared" si="15"/>
        <v>44407</v>
      </c>
      <c r="K176" s="11" t="str">
        <f t="shared" si="16"/>
        <v>30-07-2021</v>
      </c>
      <c r="L176" s="11"/>
      <c r="M176" t="s">
        <v>53</v>
      </c>
      <c r="N176" t="s">
        <v>28</v>
      </c>
      <c r="O176">
        <v>5</v>
      </c>
      <c r="P176" t="s">
        <v>19</v>
      </c>
      <c r="Q176">
        <v>7</v>
      </c>
      <c r="R176">
        <v>4.6097099999999998</v>
      </c>
      <c r="S176">
        <v>-74.08175</v>
      </c>
    </row>
    <row r="177" spans="1:19" x14ac:dyDescent="0.3">
      <c r="A177" t="s">
        <v>102</v>
      </c>
      <c r="B177" t="s">
        <v>16</v>
      </c>
      <c r="C177">
        <v>849700</v>
      </c>
      <c r="D177">
        <v>43400</v>
      </c>
      <c r="E177" s="1">
        <f t="shared" si="17"/>
        <v>4237900</v>
      </c>
      <c r="F177" s="6" t="s">
        <v>43</v>
      </c>
      <c r="G177" s="17" t="str">
        <f t="shared" si="18"/>
        <v>44204</v>
      </c>
      <c r="H177" s="10"/>
      <c r="I177" s="10"/>
      <c r="J177" s="9">
        <f t="shared" si="15"/>
        <v>44204</v>
      </c>
      <c r="K177" s="11" t="str">
        <f t="shared" si="16"/>
        <v>08-01-2021</v>
      </c>
      <c r="L177" s="11"/>
      <c r="M177" t="s">
        <v>24</v>
      </c>
      <c r="N177" t="s">
        <v>25</v>
      </c>
      <c r="O177">
        <v>4</v>
      </c>
      <c r="P177" t="s">
        <v>19</v>
      </c>
      <c r="Q177">
        <v>4</v>
      </c>
      <c r="R177">
        <v>3.4372199999999999</v>
      </c>
      <c r="S177">
        <v>-76.522499999999994</v>
      </c>
    </row>
    <row r="178" spans="1:19" x14ac:dyDescent="0.3">
      <c r="A178" t="s">
        <v>54</v>
      </c>
      <c r="B178" t="s">
        <v>46</v>
      </c>
      <c r="C178">
        <v>115700</v>
      </c>
      <c r="D178">
        <v>6600</v>
      </c>
      <c r="E178" s="1">
        <f t="shared" si="17"/>
        <v>4244500</v>
      </c>
      <c r="F178" s="6" t="s">
        <v>258</v>
      </c>
      <c r="G178" s="17" t="str">
        <f t="shared" si="18"/>
        <v>44662</v>
      </c>
      <c r="H178" s="10"/>
      <c r="I178" s="10"/>
      <c r="J178" s="9">
        <f t="shared" si="15"/>
        <v>44662</v>
      </c>
      <c r="K178" s="11" t="str">
        <f t="shared" si="16"/>
        <v>11-04-2022</v>
      </c>
      <c r="L178" s="11"/>
      <c r="M178" t="s">
        <v>40</v>
      </c>
      <c r="N178" t="s">
        <v>13</v>
      </c>
      <c r="O178">
        <v>4</v>
      </c>
      <c r="P178" t="s">
        <v>19</v>
      </c>
      <c r="Q178">
        <v>5</v>
      </c>
      <c r="R178">
        <v>6.2518399999999996</v>
      </c>
      <c r="S178">
        <v>-75.563590000000005</v>
      </c>
    </row>
    <row r="179" spans="1:19" x14ac:dyDescent="0.3">
      <c r="A179" t="s">
        <v>29</v>
      </c>
      <c r="B179" t="s">
        <v>16</v>
      </c>
      <c r="C179">
        <v>316700</v>
      </c>
      <c r="D179">
        <v>22700</v>
      </c>
      <c r="E179" s="1">
        <f t="shared" si="17"/>
        <v>4267200</v>
      </c>
      <c r="F179" s="6" t="s">
        <v>259</v>
      </c>
      <c r="G179" s="17" t="str">
        <f t="shared" si="18"/>
        <v>44163</v>
      </c>
      <c r="H179" s="10"/>
      <c r="I179" s="10"/>
      <c r="J179" s="9">
        <f t="shared" si="15"/>
        <v>44163</v>
      </c>
      <c r="K179" s="11" t="str">
        <f t="shared" si="16"/>
        <v>28-11-2020</v>
      </c>
      <c r="L179" s="11"/>
      <c r="M179" t="s">
        <v>85</v>
      </c>
      <c r="N179" t="s">
        <v>13</v>
      </c>
      <c r="O179">
        <v>5</v>
      </c>
      <c r="P179" t="s">
        <v>19</v>
      </c>
      <c r="Q179">
        <v>7</v>
      </c>
      <c r="R179">
        <v>6.2518399999999996</v>
      </c>
      <c r="S179">
        <v>-75.563590000000005</v>
      </c>
    </row>
    <row r="180" spans="1:19" x14ac:dyDescent="0.3">
      <c r="A180" t="s">
        <v>98</v>
      </c>
      <c r="B180" t="s">
        <v>10</v>
      </c>
      <c r="C180">
        <v>198400</v>
      </c>
      <c r="D180">
        <v>8800</v>
      </c>
      <c r="E180" s="1">
        <f t="shared" si="17"/>
        <v>4276000</v>
      </c>
      <c r="F180" s="6" t="s">
        <v>260</v>
      </c>
      <c r="G180" s="17" t="str">
        <f t="shared" si="18"/>
        <v>44838</v>
      </c>
      <c r="H180" s="10"/>
      <c r="I180" s="10"/>
      <c r="J180" s="9">
        <f t="shared" si="15"/>
        <v>44838</v>
      </c>
      <c r="K180" s="11" t="str">
        <f t="shared" si="16"/>
        <v>04-10-2022</v>
      </c>
      <c r="L180" s="11"/>
      <c r="M180" t="s">
        <v>101</v>
      </c>
      <c r="N180" t="s">
        <v>13</v>
      </c>
      <c r="O180">
        <v>4</v>
      </c>
      <c r="P180" t="s">
        <v>14</v>
      </c>
      <c r="Q180">
        <v>1</v>
      </c>
      <c r="R180">
        <v>6.2518399999999996</v>
      </c>
      <c r="S180">
        <v>-75.563590000000005</v>
      </c>
    </row>
    <row r="181" spans="1:19" x14ac:dyDescent="0.3">
      <c r="A181" t="s">
        <v>177</v>
      </c>
      <c r="B181" t="s">
        <v>38</v>
      </c>
      <c r="C181">
        <v>216800</v>
      </c>
      <c r="D181">
        <v>9700</v>
      </c>
      <c r="E181" s="1">
        <f t="shared" si="17"/>
        <v>4285700</v>
      </c>
      <c r="F181" s="6" t="s">
        <v>261</v>
      </c>
      <c r="G181" s="17" t="str">
        <f t="shared" si="18"/>
        <v>44452</v>
      </c>
      <c r="H181" s="10"/>
      <c r="I181" s="10"/>
      <c r="J181" s="9">
        <f t="shared" si="15"/>
        <v>44452</v>
      </c>
      <c r="K181" s="11" t="str">
        <f t="shared" si="16"/>
        <v>13-09-2021</v>
      </c>
      <c r="L181" s="11"/>
      <c r="M181" t="s">
        <v>80</v>
      </c>
      <c r="N181" t="s">
        <v>13</v>
      </c>
      <c r="O181">
        <v>5</v>
      </c>
      <c r="P181" t="s">
        <v>19</v>
      </c>
      <c r="Q181">
        <v>1</v>
      </c>
      <c r="R181">
        <v>6.2518399999999996</v>
      </c>
      <c r="S181">
        <v>-75.563590000000005</v>
      </c>
    </row>
    <row r="182" spans="1:19" x14ac:dyDescent="0.3">
      <c r="A182" t="s">
        <v>89</v>
      </c>
      <c r="B182" t="s">
        <v>42</v>
      </c>
      <c r="C182">
        <v>54500</v>
      </c>
      <c r="D182">
        <v>1100</v>
      </c>
      <c r="E182" s="1">
        <f t="shared" si="17"/>
        <v>4286800</v>
      </c>
      <c r="F182" s="6" t="s">
        <v>262</v>
      </c>
      <c r="G182" s="17" t="str">
        <f t="shared" si="18"/>
        <v>44101</v>
      </c>
      <c r="H182" s="10"/>
      <c r="I182" s="10"/>
      <c r="J182" s="9">
        <f t="shared" si="15"/>
        <v>44101</v>
      </c>
      <c r="K182" s="11" t="str">
        <f t="shared" si="16"/>
        <v>27-09-2020</v>
      </c>
      <c r="L182" s="11"/>
      <c r="M182" t="s">
        <v>101</v>
      </c>
      <c r="N182" t="s">
        <v>28</v>
      </c>
      <c r="O182">
        <v>5</v>
      </c>
      <c r="P182" t="s">
        <v>19</v>
      </c>
      <c r="Q182">
        <v>4</v>
      </c>
      <c r="R182">
        <v>4.6097099999999998</v>
      </c>
      <c r="S182">
        <v>-74.08175</v>
      </c>
    </row>
    <row r="183" spans="1:19" x14ac:dyDescent="0.3">
      <c r="A183" t="s">
        <v>118</v>
      </c>
      <c r="B183" t="s">
        <v>51</v>
      </c>
      <c r="C183">
        <v>2190500</v>
      </c>
      <c r="D183">
        <v>117300</v>
      </c>
      <c r="E183" s="1">
        <f t="shared" si="17"/>
        <v>4404100</v>
      </c>
      <c r="F183" s="6" t="s">
        <v>263</v>
      </c>
      <c r="G183" s="17" t="str">
        <f t="shared" si="18"/>
        <v>44409</v>
      </c>
      <c r="H183" s="10"/>
      <c r="I183" s="10"/>
      <c r="J183" s="9">
        <f t="shared" si="15"/>
        <v>44409</v>
      </c>
      <c r="K183" s="11" t="str">
        <f t="shared" si="16"/>
        <v>01-08-2021</v>
      </c>
      <c r="L183" s="11"/>
      <c r="M183" t="s">
        <v>85</v>
      </c>
      <c r="N183" t="s">
        <v>56</v>
      </c>
      <c r="O183">
        <v>5</v>
      </c>
      <c r="P183" t="s">
        <v>19</v>
      </c>
      <c r="Q183">
        <v>6</v>
      </c>
      <c r="R183">
        <v>7.89391</v>
      </c>
      <c r="S183">
        <v>-72.507819999999995</v>
      </c>
    </row>
    <row r="184" spans="1:19" x14ac:dyDescent="0.3">
      <c r="A184" t="s">
        <v>155</v>
      </c>
      <c r="B184" t="s">
        <v>10</v>
      </c>
      <c r="C184">
        <v>316700</v>
      </c>
      <c r="D184">
        <v>17100</v>
      </c>
      <c r="E184" s="1">
        <f t="shared" si="17"/>
        <v>4421200</v>
      </c>
      <c r="F184" s="6" t="s">
        <v>264</v>
      </c>
      <c r="G184" s="17" t="str">
        <f t="shared" si="18"/>
        <v>44363</v>
      </c>
      <c r="H184" s="10"/>
      <c r="I184" s="10"/>
      <c r="J184" s="9">
        <f t="shared" si="15"/>
        <v>44363</v>
      </c>
      <c r="K184" s="11" t="str">
        <f t="shared" si="16"/>
        <v>16-06-2021</v>
      </c>
      <c r="L184" s="11"/>
      <c r="M184" t="s">
        <v>68</v>
      </c>
      <c r="N184" t="s">
        <v>25</v>
      </c>
      <c r="O184">
        <v>5</v>
      </c>
      <c r="P184" t="s">
        <v>14</v>
      </c>
      <c r="Q184">
        <v>1</v>
      </c>
      <c r="R184">
        <v>3.4372199999999999</v>
      </c>
      <c r="S184">
        <v>-76.522499999999994</v>
      </c>
    </row>
    <row r="185" spans="1:19" x14ac:dyDescent="0.3">
      <c r="A185" t="s">
        <v>118</v>
      </c>
      <c r="B185" t="s">
        <v>51</v>
      </c>
      <c r="C185">
        <v>2391900</v>
      </c>
      <c r="D185">
        <v>128000</v>
      </c>
      <c r="E185" s="1">
        <f t="shared" si="17"/>
        <v>4549200</v>
      </c>
      <c r="F185" s="6" t="s">
        <v>256</v>
      </c>
      <c r="G185" s="17" t="str">
        <f t="shared" si="18"/>
        <v>44664</v>
      </c>
      <c r="H185" s="10"/>
      <c r="I185" s="10"/>
      <c r="J185" s="9">
        <f t="shared" si="15"/>
        <v>44664</v>
      </c>
      <c r="K185" s="11" t="str">
        <f t="shared" si="16"/>
        <v>13-04-2022</v>
      </c>
      <c r="L185" s="11"/>
      <c r="M185" t="s">
        <v>40</v>
      </c>
      <c r="N185" t="s">
        <v>13</v>
      </c>
      <c r="O185">
        <v>5</v>
      </c>
      <c r="P185" t="s">
        <v>19</v>
      </c>
      <c r="Q185">
        <v>10</v>
      </c>
      <c r="R185">
        <v>6.2518399999999996</v>
      </c>
      <c r="S185">
        <v>-75.563590000000005</v>
      </c>
    </row>
    <row r="186" spans="1:19" x14ac:dyDescent="0.3">
      <c r="A186" t="s">
        <v>50</v>
      </c>
      <c r="B186" t="s">
        <v>51</v>
      </c>
      <c r="C186">
        <v>858400</v>
      </c>
      <c r="D186">
        <v>45900</v>
      </c>
      <c r="E186" s="1">
        <f t="shared" si="17"/>
        <v>4595100</v>
      </c>
      <c r="F186" s="6" t="s">
        <v>265</v>
      </c>
      <c r="G186" s="17" t="str">
        <f t="shared" si="18"/>
        <v>44249</v>
      </c>
      <c r="H186" s="10"/>
      <c r="I186" s="10"/>
      <c r="J186" s="9">
        <f t="shared" si="15"/>
        <v>44249</v>
      </c>
      <c r="K186" s="11" t="str">
        <f t="shared" si="16"/>
        <v>22-02-2021</v>
      </c>
      <c r="L186" s="11"/>
      <c r="M186" t="s">
        <v>24</v>
      </c>
      <c r="N186" t="s">
        <v>22</v>
      </c>
      <c r="O186">
        <v>5</v>
      </c>
      <c r="P186" t="s">
        <v>19</v>
      </c>
      <c r="Q186">
        <v>1</v>
      </c>
      <c r="R186">
        <v>4.8133299999999997</v>
      </c>
      <c r="S186">
        <v>-75.696110000000004</v>
      </c>
    </row>
    <row r="187" spans="1:19" x14ac:dyDescent="0.3">
      <c r="A187" t="s">
        <v>180</v>
      </c>
      <c r="B187" t="s">
        <v>10</v>
      </c>
      <c r="C187">
        <v>678900</v>
      </c>
      <c r="D187">
        <v>34300</v>
      </c>
      <c r="E187" s="1">
        <f t="shared" si="17"/>
        <v>4629400</v>
      </c>
      <c r="F187" s="6" t="s">
        <v>266</v>
      </c>
      <c r="G187" s="17" t="str">
        <f t="shared" si="18"/>
        <v>44731</v>
      </c>
      <c r="H187" s="10"/>
      <c r="I187" s="10"/>
      <c r="J187" s="9">
        <f t="shared" si="15"/>
        <v>44731</v>
      </c>
      <c r="K187" s="11" t="str">
        <f t="shared" si="16"/>
        <v>19-06-2022</v>
      </c>
      <c r="L187" s="11"/>
      <c r="M187" t="s">
        <v>18</v>
      </c>
      <c r="N187" t="s">
        <v>28</v>
      </c>
      <c r="O187">
        <v>5</v>
      </c>
      <c r="P187" t="s">
        <v>14</v>
      </c>
      <c r="Q187">
        <v>1</v>
      </c>
      <c r="R187">
        <v>4.6097099999999998</v>
      </c>
      <c r="S187">
        <v>-74.08175</v>
      </c>
    </row>
    <row r="188" spans="1:19" x14ac:dyDescent="0.3">
      <c r="A188" t="s">
        <v>95</v>
      </c>
      <c r="B188" t="s">
        <v>38</v>
      </c>
      <c r="C188">
        <v>2377200</v>
      </c>
      <c r="D188">
        <v>127800</v>
      </c>
      <c r="E188" s="1">
        <f t="shared" si="17"/>
        <v>4757200</v>
      </c>
      <c r="F188" s="6" t="s">
        <v>267</v>
      </c>
      <c r="G188" s="17" t="str">
        <f t="shared" si="18"/>
        <v>44977</v>
      </c>
      <c r="H188" s="10"/>
      <c r="I188" s="10"/>
      <c r="J188" s="9">
        <f t="shared" si="15"/>
        <v>44977</v>
      </c>
      <c r="K188" s="11" t="str">
        <f t="shared" si="16"/>
        <v>20-02-2023</v>
      </c>
      <c r="L188" s="11"/>
      <c r="M188" t="s">
        <v>40</v>
      </c>
      <c r="N188" t="s">
        <v>28</v>
      </c>
      <c r="O188">
        <v>5</v>
      </c>
      <c r="P188" t="s">
        <v>19</v>
      </c>
      <c r="Q188">
        <v>2</v>
      </c>
      <c r="R188">
        <v>4.6097099999999998</v>
      </c>
      <c r="S188">
        <v>-74.08175</v>
      </c>
    </row>
    <row r="189" spans="1:19" x14ac:dyDescent="0.3">
      <c r="A189" t="s">
        <v>102</v>
      </c>
      <c r="B189" t="s">
        <v>16</v>
      </c>
      <c r="C189">
        <v>874400</v>
      </c>
      <c r="D189">
        <v>47000</v>
      </c>
      <c r="E189" s="1">
        <f t="shared" si="17"/>
        <v>4804200</v>
      </c>
      <c r="F189" s="6" t="s">
        <v>130</v>
      </c>
      <c r="G189" s="17" t="str">
        <f t="shared" si="18"/>
        <v>44072</v>
      </c>
      <c r="H189" s="10"/>
      <c r="I189" s="10"/>
      <c r="J189" s="9">
        <f t="shared" si="15"/>
        <v>44072</v>
      </c>
      <c r="K189" s="11" t="str">
        <f t="shared" si="16"/>
        <v>29-08-2020</v>
      </c>
      <c r="L189" s="11"/>
      <c r="M189" t="s">
        <v>27</v>
      </c>
      <c r="N189" t="s">
        <v>28</v>
      </c>
      <c r="O189">
        <v>5</v>
      </c>
      <c r="P189" t="s">
        <v>19</v>
      </c>
      <c r="Q189">
        <v>5</v>
      </c>
      <c r="R189">
        <v>4.6097099999999998</v>
      </c>
      <c r="S189">
        <v>-74.08175</v>
      </c>
    </row>
    <row r="190" spans="1:19" x14ac:dyDescent="0.3">
      <c r="A190" t="s">
        <v>87</v>
      </c>
      <c r="B190" t="s">
        <v>34</v>
      </c>
      <c r="C190">
        <v>33800</v>
      </c>
      <c r="D190">
        <v>0</v>
      </c>
      <c r="E190" s="1">
        <f t="shared" si="17"/>
        <v>4804200</v>
      </c>
      <c r="F190" s="6" t="s">
        <v>268</v>
      </c>
      <c r="G190" s="17" t="str">
        <f t="shared" si="18"/>
        <v>44128</v>
      </c>
      <c r="H190" s="10"/>
      <c r="I190" s="10"/>
      <c r="J190" s="9">
        <f t="shared" si="15"/>
        <v>44128</v>
      </c>
      <c r="K190" s="11" t="str">
        <f t="shared" si="16"/>
        <v>24-10-2020</v>
      </c>
      <c r="L190" s="11"/>
      <c r="M190" t="s">
        <v>48</v>
      </c>
      <c r="N190" t="s">
        <v>13</v>
      </c>
      <c r="O190">
        <v>5</v>
      </c>
      <c r="P190" t="s">
        <v>19</v>
      </c>
      <c r="Q190">
        <v>5</v>
      </c>
      <c r="R190">
        <v>6.2518399999999996</v>
      </c>
      <c r="S190">
        <v>-75.563590000000005</v>
      </c>
    </row>
    <row r="191" spans="1:19" x14ac:dyDescent="0.3">
      <c r="A191" t="s">
        <v>113</v>
      </c>
      <c r="B191" t="s">
        <v>10</v>
      </c>
      <c r="C191">
        <v>485200</v>
      </c>
      <c r="D191">
        <v>26400</v>
      </c>
      <c r="E191" s="1">
        <f t="shared" si="17"/>
        <v>4830600</v>
      </c>
      <c r="F191" s="6" t="s">
        <v>269</v>
      </c>
      <c r="G191" s="17" t="str">
        <f t="shared" si="18"/>
        <v>44909</v>
      </c>
      <c r="H191" s="10"/>
      <c r="I191" s="10"/>
      <c r="J191" s="9">
        <f t="shared" si="15"/>
        <v>44909</v>
      </c>
      <c r="K191" s="11" t="str">
        <f t="shared" si="16"/>
        <v>14-12-2022</v>
      </c>
      <c r="L191" s="11"/>
      <c r="M191" t="s">
        <v>66</v>
      </c>
      <c r="N191" t="s">
        <v>25</v>
      </c>
      <c r="O191">
        <v>5</v>
      </c>
      <c r="P191" t="s">
        <v>19</v>
      </c>
      <c r="Q191">
        <v>2</v>
      </c>
      <c r="R191">
        <v>3.4372199999999999</v>
      </c>
      <c r="S191">
        <v>-76.522499999999994</v>
      </c>
    </row>
    <row r="192" spans="1:19" x14ac:dyDescent="0.3">
      <c r="A192" t="s">
        <v>69</v>
      </c>
      <c r="B192" t="s">
        <v>64</v>
      </c>
      <c r="C192">
        <v>40100</v>
      </c>
      <c r="D192">
        <v>2300</v>
      </c>
      <c r="E192" s="1">
        <f t="shared" si="17"/>
        <v>4832900</v>
      </c>
      <c r="F192" s="6" t="s">
        <v>270</v>
      </c>
      <c r="G192" s="17" t="str">
        <f t="shared" si="18"/>
        <v>44485</v>
      </c>
      <c r="H192" s="10"/>
      <c r="I192" s="10"/>
      <c r="J192" s="9">
        <f t="shared" si="15"/>
        <v>44485</v>
      </c>
      <c r="K192" s="11" t="str">
        <f t="shared" si="16"/>
        <v>16-10-2021</v>
      </c>
      <c r="L192" s="11"/>
      <c r="M192" t="s">
        <v>48</v>
      </c>
      <c r="N192" t="s">
        <v>22</v>
      </c>
      <c r="O192">
        <v>1</v>
      </c>
      <c r="P192" t="s">
        <v>14</v>
      </c>
      <c r="Q192">
        <v>1</v>
      </c>
      <c r="R192">
        <v>4.8133299999999997</v>
      </c>
      <c r="S192">
        <v>-75.696110000000004</v>
      </c>
    </row>
    <row r="193" spans="1:19" x14ac:dyDescent="0.3">
      <c r="A193" t="s">
        <v>104</v>
      </c>
      <c r="B193" t="s">
        <v>38</v>
      </c>
      <c r="C193">
        <v>262300</v>
      </c>
      <c r="D193">
        <v>12200</v>
      </c>
      <c r="E193" s="1">
        <f t="shared" si="17"/>
        <v>4845100</v>
      </c>
      <c r="F193" s="6" t="s">
        <v>271</v>
      </c>
      <c r="G193" s="17" t="str">
        <f t="shared" si="18"/>
        <v>43970</v>
      </c>
      <c r="H193" s="10"/>
      <c r="I193" s="10"/>
      <c r="J193" s="9">
        <f t="shared" si="15"/>
        <v>43970</v>
      </c>
      <c r="K193" s="11" t="str">
        <f t="shared" si="16"/>
        <v>19-05-2020</v>
      </c>
      <c r="L193" s="11"/>
      <c r="M193" t="s">
        <v>12</v>
      </c>
      <c r="N193" t="s">
        <v>25</v>
      </c>
      <c r="O193">
        <v>4</v>
      </c>
      <c r="P193" t="s">
        <v>19</v>
      </c>
      <c r="Q193">
        <v>2</v>
      </c>
      <c r="R193">
        <v>3.4372199999999999</v>
      </c>
      <c r="S193">
        <v>-76.522499999999994</v>
      </c>
    </row>
    <row r="194" spans="1:19" x14ac:dyDescent="0.3">
      <c r="A194" t="s">
        <v>93</v>
      </c>
      <c r="B194" t="s">
        <v>42</v>
      </c>
      <c r="C194">
        <v>134700</v>
      </c>
      <c r="D194">
        <v>7400</v>
      </c>
      <c r="E194" s="1">
        <f t="shared" si="17"/>
        <v>4852500</v>
      </c>
      <c r="F194" s="6" t="s">
        <v>272</v>
      </c>
      <c r="G194" s="17" t="str">
        <f t="shared" si="18"/>
        <v>43929</v>
      </c>
      <c r="H194" s="10"/>
      <c r="I194" s="10"/>
      <c r="J194" s="9">
        <f t="shared" si="15"/>
        <v>43929</v>
      </c>
      <c r="K194" s="11" t="str">
        <f t="shared" si="16"/>
        <v>08-04-2020</v>
      </c>
      <c r="L194" s="11"/>
      <c r="M194" t="s">
        <v>12</v>
      </c>
      <c r="N194" t="s">
        <v>273</v>
      </c>
      <c r="O194">
        <v>5</v>
      </c>
      <c r="P194" t="s">
        <v>19</v>
      </c>
      <c r="Q194">
        <v>2</v>
      </c>
      <c r="R194">
        <v>1.2136100000000001</v>
      </c>
      <c r="S194">
        <v>-77.281109999999998</v>
      </c>
    </row>
    <row r="195" spans="1:19" x14ac:dyDescent="0.3">
      <c r="A195" t="s">
        <v>123</v>
      </c>
      <c r="B195" t="s">
        <v>51</v>
      </c>
      <c r="C195">
        <v>1569600</v>
      </c>
      <c r="D195">
        <v>83800</v>
      </c>
      <c r="E195" s="1">
        <f t="shared" si="17"/>
        <v>4936300</v>
      </c>
      <c r="F195" s="6" t="s">
        <v>274</v>
      </c>
      <c r="G195" s="17" t="str">
        <f t="shared" si="18"/>
        <v>44211</v>
      </c>
      <c r="H195" s="10"/>
      <c r="I195" s="10"/>
      <c r="J195" s="9">
        <f t="shared" ref="J195:J258" si="19">IF(
  G195=44412,
  DATE(2021,8,4),
  DATE(1900,1,1) + G195 - 1
)</f>
        <v>44211</v>
      </c>
      <c r="K195" s="11" t="str">
        <f t="shared" ref="K195:K258" si="20">TEXT(G195, "dd-mm-yyyy")</f>
        <v>15-01-2021</v>
      </c>
      <c r="L195" s="11"/>
      <c r="M195" t="s">
        <v>27</v>
      </c>
      <c r="N195" t="s">
        <v>28</v>
      </c>
      <c r="O195">
        <v>5</v>
      </c>
      <c r="P195" t="s">
        <v>19</v>
      </c>
      <c r="Q195">
        <v>3</v>
      </c>
      <c r="R195">
        <v>4.6097099999999998</v>
      </c>
      <c r="S195">
        <v>-74.08175</v>
      </c>
    </row>
    <row r="196" spans="1:19" x14ac:dyDescent="0.3">
      <c r="A196" t="s">
        <v>93</v>
      </c>
      <c r="B196" t="s">
        <v>42</v>
      </c>
      <c r="C196">
        <v>221200</v>
      </c>
      <c r="D196">
        <v>10000</v>
      </c>
      <c r="E196" s="1">
        <f t="shared" ref="E196:E259" si="21">E195+D196</f>
        <v>4946300</v>
      </c>
      <c r="F196" s="6" t="s">
        <v>275</v>
      </c>
      <c r="G196" s="17" t="str">
        <f t="shared" si="18"/>
        <v>44601</v>
      </c>
      <c r="H196" s="10"/>
      <c r="I196" s="10"/>
      <c r="J196" s="9">
        <f t="shared" si="19"/>
        <v>44601</v>
      </c>
      <c r="K196" s="11" t="str">
        <f t="shared" si="20"/>
        <v>09-02-2022</v>
      </c>
      <c r="L196" s="11"/>
      <c r="M196" t="s">
        <v>48</v>
      </c>
      <c r="N196" t="s">
        <v>13</v>
      </c>
      <c r="O196">
        <v>5</v>
      </c>
      <c r="P196" t="s">
        <v>19</v>
      </c>
      <c r="Q196">
        <v>4</v>
      </c>
      <c r="R196">
        <v>6.2518399999999996</v>
      </c>
      <c r="S196">
        <v>-75.563590000000005</v>
      </c>
    </row>
    <row r="197" spans="1:19" x14ac:dyDescent="0.3">
      <c r="A197" t="s">
        <v>214</v>
      </c>
      <c r="B197" t="s">
        <v>38</v>
      </c>
      <c r="C197">
        <v>158800</v>
      </c>
      <c r="D197">
        <v>8900</v>
      </c>
      <c r="E197" s="1">
        <f t="shared" si="21"/>
        <v>4955200</v>
      </c>
      <c r="F197" s="6" t="s">
        <v>276</v>
      </c>
      <c r="G197" s="17" t="str">
        <f t="shared" si="18"/>
        <v>44096</v>
      </c>
      <c r="H197" s="10"/>
      <c r="I197" s="10"/>
      <c r="J197" s="9">
        <f t="shared" si="19"/>
        <v>44096</v>
      </c>
      <c r="K197" s="11" t="str">
        <f t="shared" si="20"/>
        <v>22-09-2020</v>
      </c>
      <c r="L197" s="11"/>
      <c r="M197" t="s">
        <v>80</v>
      </c>
      <c r="N197" t="s">
        <v>13</v>
      </c>
      <c r="O197">
        <v>5</v>
      </c>
      <c r="P197" t="s">
        <v>19</v>
      </c>
      <c r="Q197">
        <v>4</v>
      </c>
      <c r="R197">
        <v>6.2518399999999996</v>
      </c>
      <c r="S197">
        <v>-75.563590000000005</v>
      </c>
    </row>
    <row r="198" spans="1:19" x14ac:dyDescent="0.3">
      <c r="A198" t="s">
        <v>78</v>
      </c>
      <c r="B198" t="s">
        <v>64</v>
      </c>
      <c r="C198">
        <v>71200</v>
      </c>
      <c r="D198">
        <v>4200</v>
      </c>
      <c r="E198" s="1">
        <f t="shared" si="21"/>
        <v>4959400</v>
      </c>
      <c r="F198" s="6" t="s">
        <v>277</v>
      </c>
      <c r="G198" s="17" t="str">
        <f t="shared" ref="G198:G261" si="22">TEXT(F197, "general")</f>
        <v>44273</v>
      </c>
      <c r="H198" s="10"/>
      <c r="I198" s="10"/>
      <c r="J198" s="9">
        <f t="shared" si="19"/>
        <v>44273</v>
      </c>
      <c r="K198" s="11" t="str">
        <f t="shared" si="20"/>
        <v>18-03-2021</v>
      </c>
      <c r="L198" s="11"/>
      <c r="M198" t="s">
        <v>59</v>
      </c>
      <c r="N198" t="s">
        <v>137</v>
      </c>
      <c r="O198">
        <v>1</v>
      </c>
      <c r="P198" t="s">
        <v>19</v>
      </c>
      <c r="Q198">
        <v>7</v>
      </c>
      <c r="R198">
        <v>11.240790000000001</v>
      </c>
      <c r="S198">
        <v>-74.199039999999997</v>
      </c>
    </row>
    <row r="199" spans="1:19" x14ac:dyDescent="0.3">
      <c r="A199" t="s">
        <v>9</v>
      </c>
      <c r="B199" t="s">
        <v>10</v>
      </c>
      <c r="C199">
        <v>486200</v>
      </c>
      <c r="D199">
        <v>24100</v>
      </c>
      <c r="E199" s="1">
        <f t="shared" si="21"/>
        <v>4983500</v>
      </c>
      <c r="F199" s="6" t="s">
        <v>157</v>
      </c>
      <c r="G199" s="17" t="str">
        <f t="shared" si="22"/>
        <v>44531</v>
      </c>
      <c r="H199" s="10"/>
      <c r="I199" s="10"/>
      <c r="J199" s="9">
        <f t="shared" si="19"/>
        <v>44531</v>
      </c>
      <c r="K199" s="11" t="str">
        <f t="shared" si="20"/>
        <v>01-12-2021</v>
      </c>
      <c r="L199" s="11"/>
      <c r="M199" t="s">
        <v>18</v>
      </c>
      <c r="N199" t="s">
        <v>77</v>
      </c>
      <c r="O199">
        <v>5</v>
      </c>
      <c r="P199" t="s">
        <v>19</v>
      </c>
      <c r="Q199">
        <v>6</v>
      </c>
      <c r="R199">
        <v>11.54444</v>
      </c>
      <c r="S199">
        <v>-72.907219999999995</v>
      </c>
    </row>
    <row r="200" spans="1:19" x14ac:dyDescent="0.3">
      <c r="A200" t="s">
        <v>177</v>
      </c>
      <c r="B200" t="s">
        <v>38</v>
      </c>
      <c r="C200">
        <v>151300</v>
      </c>
      <c r="D200">
        <v>8800</v>
      </c>
      <c r="E200" s="1">
        <f t="shared" si="21"/>
        <v>4992300</v>
      </c>
      <c r="F200" s="6" t="s">
        <v>278</v>
      </c>
      <c r="G200" s="17" t="str">
        <f t="shared" si="22"/>
        <v>43946</v>
      </c>
      <c r="H200" s="10"/>
      <c r="I200" s="10"/>
      <c r="J200" s="9">
        <f t="shared" si="19"/>
        <v>43946</v>
      </c>
      <c r="K200" s="11" t="str">
        <f t="shared" si="20"/>
        <v>25-04-2020</v>
      </c>
      <c r="L200" s="11"/>
      <c r="M200" t="s">
        <v>59</v>
      </c>
      <c r="N200" t="s">
        <v>28</v>
      </c>
      <c r="O200">
        <v>5</v>
      </c>
      <c r="P200" t="s">
        <v>19</v>
      </c>
      <c r="Q200">
        <v>1</v>
      </c>
      <c r="R200">
        <v>4.6097099999999998</v>
      </c>
      <c r="S200">
        <v>-74.08175</v>
      </c>
    </row>
    <row r="201" spans="1:19" x14ac:dyDescent="0.3">
      <c r="A201" t="s">
        <v>113</v>
      </c>
      <c r="B201" t="s">
        <v>10</v>
      </c>
      <c r="C201">
        <v>498900</v>
      </c>
      <c r="D201">
        <v>27000</v>
      </c>
      <c r="E201" s="1">
        <f t="shared" si="21"/>
        <v>5019300</v>
      </c>
      <c r="F201" s="6" t="s">
        <v>279</v>
      </c>
      <c r="G201" s="17" t="str">
        <f t="shared" si="22"/>
        <v>43961</v>
      </c>
      <c r="H201" s="10"/>
      <c r="I201" s="10"/>
      <c r="J201" s="9">
        <f t="shared" si="19"/>
        <v>43961</v>
      </c>
      <c r="K201" s="11" t="str">
        <f t="shared" si="20"/>
        <v>10-05-2020</v>
      </c>
      <c r="L201" s="11"/>
      <c r="M201" t="s">
        <v>68</v>
      </c>
      <c r="N201" t="s">
        <v>28</v>
      </c>
      <c r="O201">
        <v>5</v>
      </c>
      <c r="P201" t="s">
        <v>36</v>
      </c>
      <c r="Q201">
        <v>1</v>
      </c>
      <c r="R201">
        <v>4.6097099999999998</v>
      </c>
      <c r="S201">
        <v>-74.08175</v>
      </c>
    </row>
    <row r="202" spans="1:19" x14ac:dyDescent="0.3">
      <c r="A202" t="s">
        <v>232</v>
      </c>
      <c r="B202" t="s">
        <v>10</v>
      </c>
      <c r="C202">
        <v>295500</v>
      </c>
      <c r="D202">
        <v>16100</v>
      </c>
      <c r="E202" s="1">
        <f t="shared" si="21"/>
        <v>5035400</v>
      </c>
      <c r="F202" s="6" t="s">
        <v>280</v>
      </c>
      <c r="G202" s="17" t="str">
        <f t="shared" si="22"/>
        <v>44985</v>
      </c>
      <c r="H202" s="10"/>
      <c r="I202" s="10"/>
      <c r="J202" s="9">
        <f t="shared" si="19"/>
        <v>44985</v>
      </c>
      <c r="K202" s="11" t="str">
        <f t="shared" si="20"/>
        <v>28-02-2023</v>
      </c>
      <c r="L202" s="11"/>
      <c r="M202" t="s">
        <v>24</v>
      </c>
      <c r="N202" t="s">
        <v>13</v>
      </c>
      <c r="O202">
        <v>5</v>
      </c>
      <c r="P202" t="s">
        <v>19</v>
      </c>
      <c r="Q202">
        <v>8</v>
      </c>
      <c r="R202">
        <v>6.2518399999999996</v>
      </c>
      <c r="S202">
        <v>-75.563590000000005</v>
      </c>
    </row>
    <row r="203" spans="1:19" x14ac:dyDescent="0.3">
      <c r="A203" t="s">
        <v>195</v>
      </c>
      <c r="B203" t="s">
        <v>51</v>
      </c>
      <c r="C203">
        <v>475200</v>
      </c>
      <c r="D203">
        <v>23500</v>
      </c>
      <c r="E203" s="1">
        <f t="shared" si="21"/>
        <v>5058900</v>
      </c>
      <c r="F203" s="6" t="s">
        <v>281</v>
      </c>
      <c r="G203" s="17" t="str">
        <f t="shared" si="22"/>
        <v>44043</v>
      </c>
      <c r="H203" s="10"/>
      <c r="I203" s="10"/>
      <c r="J203" s="9">
        <f t="shared" si="19"/>
        <v>44043</v>
      </c>
      <c r="K203" s="11" t="str">
        <f t="shared" si="20"/>
        <v>31-07-2020</v>
      </c>
      <c r="L203" s="11"/>
      <c r="M203" t="s">
        <v>53</v>
      </c>
      <c r="N203" t="s">
        <v>28</v>
      </c>
      <c r="O203">
        <v>5</v>
      </c>
      <c r="P203" t="s">
        <v>19</v>
      </c>
      <c r="Q203">
        <v>5</v>
      </c>
      <c r="R203">
        <v>4.6097099999999998</v>
      </c>
      <c r="S203">
        <v>-74.08175</v>
      </c>
    </row>
    <row r="204" spans="1:19" x14ac:dyDescent="0.3">
      <c r="A204" t="s">
        <v>282</v>
      </c>
      <c r="B204" t="s">
        <v>38</v>
      </c>
      <c r="C204">
        <v>2580500</v>
      </c>
      <c r="D204">
        <v>138500</v>
      </c>
      <c r="E204" s="1">
        <f t="shared" si="21"/>
        <v>5197400</v>
      </c>
      <c r="F204" s="6" t="s">
        <v>238</v>
      </c>
      <c r="G204" s="17" t="str">
        <f t="shared" si="22"/>
        <v>43888</v>
      </c>
      <c r="H204" s="10"/>
      <c r="I204" s="10"/>
      <c r="J204" s="9">
        <f t="shared" si="19"/>
        <v>43888</v>
      </c>
      <c r="K204" s="11" t="str">
        <f t="shared" si="20"/>
        <v>27-02-2020</v>
      </c>
      <c r="L204" s="11"/>
      <c r="M204" t="s">
        <v>31</v>
      </c>
      <c r="N204" t="s">
        <v>28</v>
      </c>
      <c r="O204">
        <v>4</v>
      </c>
      <c r="P204" t="s">
        <v>36</v>
      </c>
      <c r="Q204">
        <v>1</v>
      </c>
      <c r="R204">
        <v>4.6097099999999998</v>
      </c>
      <c r="S204">
        <v>-74.08175</v>
      </c>
    </row>
    <row r="205" spans="1:19" x14ac:dyDescent="0.3">
      <c r="A205" t="s">
        <v>60</v>
      </c>
      <c r="B205" t="s">
        <v>34</v>
      </c>
      <c r="C205">
        <v>488400</v>
      </c>
      <c r="D205">
        <v>26200</v>
      </c>
      <c r="E205" s="1">
        <f t="shared" si="21"/>
        <v>5223600</v>
      </c>
      <c r="F205" s="6" t="s">
        <v>283</v>
      </c>
      <c r="G205" s="17" t="str">
        <f t="shared" si="22"/>
        <v>44974</v>
      </c>
      <c r="H205" s="10"/>
      <c r="I205" s="10"/>
      <c r="J205" s="9">
        <f t="shared" si="19"/>
        <v>44974</v>
      </c>
      <c r="K205" s="11" t="str">
        <f t="shared" si="20"/>
        <v>17-02-2023</v>
      </c>
      <c r="L205" s="11"/>
      <c r="M205" t="s">
        <v>48</v>
      </c>
      <c r="N205" t="s">
        <v>13</v>
      </c>
      <c r="O205">
        <v>5</v>
      </c>
      <c r="P205" t="s">
        <v>19</v>
      </c>
      <c r="Q205">
        <v>3</v>
      </c>
      <c r="R205">
        <v>6.2518399999999996</v>
      </c>
      <c r="S205">
        <v>-75.563590000000005</v>
      </c>
    </row>
    <row r="206" spans="1:19" x14ac:dyDescent="0.3">
      <c r="A206" t="s">
        <v>95</v>
      </c>
      <c r="B206" t="s">
        <v>38</v>
      </c>
      <c r="C206">
        <v>2186000</v>
      </c>
      <c r="D206">
        <v>116800</v>
      </c>
      <c r="E206" s="1">
        <f t="shared" si="21"/>
        <v>5340400</v>
      </c>
      <c r="F206" s="6" t="s">
        <v>284</v>
      </c>
      <c r="G206" s="17" t="str">
        <f t="shared" si="22"/>
        <v>44135</v>
      </c>
      <c r="H206" s="10"/>
      <c r="I206" s="10"/>
      <c r="J206" s="9">
        <f t="shared" si="19"/>
        <v>44135</v>
      </c>
      <c r="K206" s="11" t="str">
        <f t="shared" si="20"/>
        <v>31-10-2020</v>
      </c>
      <c r="L206" s="11"/>
      <c r="M206" t="s">
        <v>40</v>
      </c>
      <c r="N206" t="s">
        <v>28</v>
      </c>
      <c r="O206">
        <v>5</v>
      </c>
      <c r="P206" t="s">
        <v>19</v>
      </c>
      <c r="Q206">
        <v>2</v>
      </c>
      <c r="R206">
        <v>4.6097099999999998</v>
      </c>
      <c r="S206">
        <v>-74.08175</v>
      </c>
    </row>
    <row r="207" spans="1:19" x14ac:dyDescent="0.3">
      <c r="A207" t="s">
        <v>113</v>
      </c>
      <c r="B207" t="s">
        <v>10</v>
      </c>
      <c r="C207">
        <v>498100</v>
      </c>
      <c r="D207">
        <v>27000</v>
      </c>
      <c r="E207" s="1">
        <f t="shared" si="21"/>
        <v>5367400</v>
      </c>
      <c r="F207" s="6" t="s">
        <v>285</v>
      </c>
      <c r="G207" s="17" t="str">
        <f t="shared" si="22"/>
        <v>44553</v>
      </c>
      <c r="H207" s="10"/>
      <c r="I207" s="10"/>
      <c r="J207" s="9">
        <f t="shared" si="19"/>
        <v>44553</v>
      </c>
      <c r="K207" s="11" t="str">
        <f t="shared" si="20"/>
        <v>23-12-2021</v>
      </c>
      <c r="L207" s="11"/>
      <c r="M207" t="s">
        <v>27</v>
      </c>
      <c r="N207" t="s">
        <v>28</v>
      </c>
      <c r="O207">
        <v>3</v>
      </c>
      <c r="P207" t="s">
        <v>19</v>
      </c>
      <c r="Q207">
        <v>8</v>
      </c>
      <c r="R207">
        <v>4.6097099999999998</v>
      </c>
      <c r="S207">
        <v>-74.08175</v>
      </c>
    </row>
    <row r="208" spans="1:19" x14ac:dyDescent="0.3">
      <c r="A208" t="s">
        <v>161</v>
      </c>
      <c r="B208" t="s">
        <v>10</v>
      </c>
      <c r="C208">
        <v>245100</v>
      </c>
      <c r="D208">
        <v>11200</v>
      </c>
      <c r="E208" s="1">
        <f t="shared" si="21"/>
        <v>5378600</v>
      </c>
      <c r="F208" s="6" t="s">
        <v>259</v>
      </c>
      <c r="G208" s="17" t="str">
        <f t="shared" si="22"/>
        <v>44468</v>
      </c>
      <c r="H208" s="10"/>
      <c r="I208" s="10"/>
      <c r="J208" s="9">
        <f t="shared" si="19"/>
        <v>44468</v>
      </c>
      <c r="K208" s="11" t="str">
        <f t="shared" si="20"/>
        <v>29-09-2021</v>
      </c>
      <c r="L208" s="11"/>
      <c r="M208" t="s">
        <v>85</v>
      </c>
      <c r="N208" t="s">
        <v>28</v>
      </c>
      <c r="O208">
        <v>3</v>
      </c>
      <c r="P208" t="s">
        <v>19</v>
      </c>
      <c r="Q208">
        <v>1</v>
      </c>
      <c r="R208">
        <v>4.6097099999999998</v>
      </c>
      <c r="S208">
        <v>-74.08175</v>
      </c>
    </row>
    <row r="209" spans="1:19" x14ac:dyDescent="0.3">
      <c r="A209" t="s">
        <v>91</v>
      </c>
      <c r="B209" t="s">
        <v>51</v>
      </c>
      <c r="C209">
        <v>459600</v>
      </c>
      <c r="D209">
        <v>22700</v>
      </c>
      <c r="E209" s="1">
        <f t="shared" si="21"/>
        <v>5401300</v>
      </c>
      <c r="F209" s="6" t="s">
        <v>286</v>
      </c>
      <c r="G209" s="17" t="str">
        <f t="shared" si="22"/>
        <v>44838</v>
      </c>
      <c r="H209" s="10"/>
      <c r="I209" s="10"/>
      <c r="J209" s="9">
        <f t="shared" si="19"/>
        <v>44838</v>
      </c>
      <c r="K209" s="11" t="str">
        <f t="shared" si="20"/>
        <v>04-10-2022</v>
      </c>
      <c r="L209" s="11"/>
      <c r="M209" t="s">
        <v>80</v>
      </c>
      <c r="N209" t="s">
        <v>25</v>
      </c>
      <c r="O209">
        <v>5</v>
      </c>
      <c r="P209" t="s">
        <v>19</v>
      </c>
      <c r="Q209">
        <v>2</v>
      </c>
      <c r="R209">
        <v>3.4372199999999999</v>
      </c>
      <c r="S209">
        <v>-76.522499999999994</v>
      </c>
    </row>
    <row r="210" spans="1:19" x14ac:dyDescent="0.3">
      <c r="A210" t="s">
        <v>60</v>
      </c>
      <c r="B210" t="s">
        <v>34</v>
      </c>
      <c r="C210">
        <v>580600</v>
      </c>
      <c r="D210">
        <v>31300</v>
      </c>
      <c r="E210" s="1">
        <f t="shared" si="21"/>
        <v>5432600</v>
      </c>
      <c r="F210" s="6" t="s">
        <v>287</v>
      </c>
      <c r="G210" s="17" t="str">
        <f t="shared" si="22"/>
        <v>44292</v>
      </c>
      <c r="H210" s="10"/>
      <c r="I210" s="10"/>
      <c r="J210" s="9">
        <f t="shared" si="19"/>
        <v>44292</v>
      </c>
      <c r="K210" s="11" t="str">
        <f t="shared" si="20"/>
        <v>06-04-2021</v>
      </c>
      <c r="L210" s="11"/>
      <c r="M210" t="s">
        <v>85</v>
      </c>
      <c r="N210" t="s">
        <v>13</v>
      </c>
      <c r="O210">
        <v>5</v>
      </c>
      <c r="P210" t="s">
        <v>14</v>
      </c>
      <c r="Q210">
        <v>1</v>
      </c>
      <c r="R210">
        <v>6.2518399999999996</v>
      </c>
      <c r="S210">
        <v>-75.563590000000005</v>
      </c>
    </row>
    <row r="211" spans="1:19" x14ac:dyDescent="0.3">
      <c r="A211" t="s">
        <v>180</v>
      </c>
      <c r="B211" t="s">
        <v>10</v>
      </c>
      <c r="C211">
        <v>716700</v>
      </c>
      <c r="D211">
        <v>36400</v>
      </c>
      <c r="E211" s="1">
        <f t="shared" si="21"/>
        <v>5469000</v>
      </c>
      <c r="F211" s="6" t="s">
        <v>288</v>
      </c>
      <c r="G211" s="17" t="str">
        <f t="shared" si="22"/>
        <v>44521</v>
      </c>
      <c r="H211" s="10"/>
      <c r="I211" s="10"/>
      <c r="J211" s="9">
        <f t="shared" si="19"/>
        <v>44521</v>
      </c>
      <c r="K211" s="11" t="str">
        <f t="shared" si="20"/>
        <v>21-11-2021</v>
      </c>
      <c r="L211" s="11"/>
      <c r="M211" t="s">
        <v>59</v>
      </c>
      <c r="N211" t="s">
        <v>28</v>
      </c>
      <c r="O211">
        <v>3</v>
      </c>
      <c r="P211" t="s">
        <v>19</v>
      </c>
      <c r="Q211">
        <v>2</v>
      </c>
      <c r="R211">
        <v>4.6097099999999998</v>
      </c>
      <c r="S211">
        <v>-74.08175</v>
      </c>
    </row>
    <row r="212" spans="1:19" x14ac:dyDescent="0.3">
      <c r="A212" t="s">
        <v>75</v>
      </c>
      <c r="B212" t="s">
        <v>46</v>
      </c>
      <c r="C212">
        <v>50300</v>
      </c>
      <c r="D212">
        <v>3100</v>
      </c>
      <c r="E212" s="1">
        <f t="shared" si="21"/>
        <v>5472100</v>
      </c>
      <c r="F212" s="6" t="s">
        <v>289</v>
      </c>
      <c r="G212" s="17" t="str">
        <f t="shared" si="22"/>
        <v>43884</v>
      </c>
      <c r="H212" s="10"/>
      <c r="I212" s="10"/>
      <c r="J212" s="9">
        <f t="shared" si="19"/>
        <v>43884</v>
      </c>
      <c r="K212" s="11" t="str">
        <f t="shared" si="20"/>
        <v>23-02-2020</v>
      </c>
      <c r="L212" s="11"/>
      <c r="M212" t="s">
        <v>101</v>
      </c>
      <c r="N212" t="s">
        <v>228</v>
      </c>
      <c r="O212">
        <v>5</v>
      </c>
      <c r="P212" t="s">
        <v>36</v>
      </c>
      <c r="Q212">
        <v>1</v>
      </c>
      <c r="R212">
        <v>10.39972</v>
      </c>
      <c r="S212">
        <v>-75.514439999999993</v>
      </c>
    </row>
    <row r="213" spans="1:19" x14ac:dyDescent="0.3">
      <c r="A213" t="s">
        <v>33</v>
      </c>
      <c r="B213" t="s">
        <v>34</v>
      </c>
      <c r="C213">
        <v>86100</v>
      </c>
      <c r="D213">
        <v>2800</v>
      </c>
      <c r="E213" s="1">
        <f t="shared" si="21"/>
        <v>5474900</v>
      </c>
      <c r="F213" s="6" t="s">
        <v>290</v>
      </c>
      <c r="G213" s="17" t="str">
        <f t="shared" si="22"/>
        <v>44860</v>
      </c>
      <c r="H213" s="10"/>
      <c r="I213" s="10"/>
      <c r="J213" s="9">
        <f t="shared" si="19"/>
        <v>44860</v>
      </c>
      <c r="K213" s="11" t="str">
        <f t="shared" si="20"/>
        <v>26-10-2022</v>
      </c>
      <c r="L213" s="11"/>
      <c r="M213" t="s">
        <v>66</v>
      </c>
      <c r="N213" t="s">
        <v>13</v>
      </c>
      <c r="O213">
        <v>1</v>
      </c>
      <c r="P213" t="s">
        <v>19</v>
      </c>
      <c r="Q213">
        <v>1</v>
      </c>
      <c r="R213">
        <v>6.2518399999999996</v>
      </c>
      <c r="S213">
        <v>-75.563590000000005</v>
      </c>
    </row>
    <row r="214" spans="1:19" x14ac:dyDescent="0.3">
      <c r="A214" t="s">
        <v>149</v>
      </c>
      <c r="B214" t="s">
        <v>34</v>
      </c>
      <c r="C214">
        <v>38800</v>
      </c>
      <c r="D214">
        <v>2300</v>
      </c>
      <c r="E214" s="1">
        <f t="shared" si="21"/>
        <v>5477200</v>
      </c>
      <c r="F214" s="6" t="s">
        <v>291</v>
      </c>
      <c r="G214" s="17" t="str">
        <f t="shared" si="22"/>
        <v>44897</v>
      </c>
      <c r="H214" s="10"/>
      <c r="I214" s="10"/>
      <c r="J214" s="9">
        <f t="shared" si="19"/>
        <v>44897</v>
      </c>
      <c r="K214" s="11" t="str">
        <f t="shared" si="20"/>
        <v>02-12-2022</v>
      </c>
      <c r="L214" s="11"/>
      <c r="M214" t="s">
        <v>48</v>
      </c>
      <c r="N214" t="s">
        <v>13</v>
      </c>
      <c r="O214">
        <v>5</v>
      </c>
      <c r="P214" t="s">
        <v>19</v>
      </c>
      <c r="Q214">
        <v>2</v>
      </c>
      <c r="R214">
        <v>6.2518399999999996</v>
      </c>
      <c r="S214">
        <v>-75.563590000000005</v>
      </c>
    </row>
    <row r="215" spans="1:19" x14ac:dyDescent="0.3">
      <c r="A215" t="s">
        <v>131</v>
      </c>
      <c r="B215" t="s">
        <v>16</v>
      </c>
      <c r="C215">
        <v>670800</v>
      </c>
      <c r="D215">
        <v>33900</v>
      </c>
      <c r="E215" s="1">
        <f t="shared" si="21"/>
        <v>5511100</v>
      </c>
      <c r="F215" s="6" t="s">
        <v>292</v>
      </c>
      <c r="G215" s="17" t="str">
        <f t="shared" si="22"/>
        <v>44395</v>
      </c>
      <c r="H215" s="10"/>
      <c r="I215" s="10"/>
      <c r="J215" s="9">
        <f t="shared" si="19"/>
        <v>44395</v>
      </c>
      <c r="K215" s="11" t="str">
        <f t="shared" si="20"/>
        <v>18-07-2021</v>
      </c>
      <c r="L215" s="11"/>
      <c r="M215" t="s">
        <v>24</v>
      </c>
      <c r="N215" t="s">
        <v>228</v>
      </c>
      <c r="O215">
        <v>5</v>
      </c>
      <c r="P215" t="s">
        <v>14</v>
      </c>
      <c r="Q215">
        <v>1</v>
      </c>
      <c r="R215">
        <v>10.39972</v>
      </c>
      <c r="S215">
        <v>-75.514439999999993</v>
      </c>
    </row>
    <row r="216" spans="1:19" x14ac:dyDescent="0.3">
      <c r="A216" t="s">
        <v>110</v>
      </c>
      <c r="B216" t="s">
        <v>38</v>
      </c>
      <c r="C216">
        <v>1659800</v>
      </c>
      <c r="D216">
        <v>90800</v>
      </c>
      <c r="E216" s="1">
        <f t="shared" si="21"/>
        <v>5601900</v>
      </c>
      <c r="F216" s="6" t="s">
        <v>293</v>
      </c>
      <c r="G216" s="17" t="str">
        <f t="shared" si="22"/>
        <v>44806</v>
      </c>
      <c r="H216" s="10"/>
      <c r="I216" s="10"/>
      <c r="J216" s="9">
        <f t="shared" si="19"/>
        <v>44806</v>
      </c>
      <c r="K216" s="11" t="str">
        <f t="shared" si="20"/>
        <v>02-09-2022</v>
      </c>
      <c r="L216" s="11"/>
      <c r="M216" t="s">
        <v>31</v>
      </c>
      <c r="N216" t="s">
        <v>13</v>
      </c>
      <c r="O216">
        <v>5</v>
      </c>
      <c r="P216" t="s">
        <v>14</v>
      </c>
      <c r="Q216">
        <v>1</v>
      </c>
      <c r="R216">
        <v>6.2518399999999996</v>
      </c>
      <c r="S216">
        <v>-75.563590000000005</v>
      </c>
    </row>
    <row r="217" spans="1:19" x14ac:dyDescent="0.3">
      <c r="A217" t="s">
        <v>15</v>
      </c>
      <c r="B217" t="s">
        <v>16</v>
      </c>
      <c r="C217">
        <v>32100</v>
      </c>
      <c r="D217">
        <v>0</v>
      </c>
      <c r="E217" s="1">
        <f t="shared" si="21"/>
        <v>5601900</v>
      </c>
      <c r="F217" s="6" t="s">
        <v>125</v>
      </c>
      <c r="G217" s="17" t="str">
        <f t="shared" si="22"/>
        <v>44675</v>
      </c>
      <c r="H217" s="10"/>
      <c r="I217" s="10"/>
      <c r="J217" s="9">
        <f t="shared" si="19"/>
        <v>44675</v>
      </c>
      <c r="K217" s="11" t="str">
        <f t="shared" si="20"/>
        <v>24-04-2022</v>
      </c>
      <c r="L217" s="11"/>
      <c r="M217" t="s">
        <v>27</v>
      </c>
      <c r="N217" t="s">
        <v>25</v>
      </c>
      <c r="O217">
        <v>5</v>
      </c>
      <c r="P217" t="s">
        <v>19</v>
      </c>
      <c r="Q217">
        <v>3</v>
      </c>
      <c r="R217">
        <v>3.4372199999999999</v>
      </c>
      <c r="S217">
        <v>-76.522499999999994</v>
      </c>
    </row>
    <row r="218" spans="1:19" x14ac:dyDescent="0.3">
      <c r="A218" t="s">
        <v>20</v>
      </c>
      <c r="B218" t="s">
        <v>10</v>
      </c>
      <c r="C218">
        <v>478800</v>
      </c>
      <c r="D218">
        <v>28900</v>
      </c>
      <c r="E218" s="1">
        <f t="shared" si="21"/>
        <v>5630800</v>
      </c>
      <c r="F218" s="6" t="s">
        <v>294</v>
      </c>
      <c r="G218" s="17" t="str">
        <f t="shared" si="22"/>
        <v>44178</v>
      </c>
      <c r="H218" s="10"/>
      <c r="I218" s="10"/>
      <c r="J218" s="9">
        <f t="shared" si="19"/>
        <v>44178</v>
      </c>
      <c r="K218" s="11" t="str">
        <f t="shared" si="20"/>
        <v>13-12-2020</v>
      </c>
      <c r="L218" s="11"/>
      <c r="M218" t="s">
        <v>80</v>
      </c>
      <c r="N218" t="s">
        <v>28</v>
      </c>
      <c r="O218">
        <v>5</v>
      </c>
      <c r="P218" t="s">
        <v>19</v>
      </c>
      <c r="Q218">
        <v>2</v>
      </c>
      <c r="R218">
        <v>4.6097099999999998</v>
      </c>
      <c r="S218">
        <v>-74.08175</v>
      </c>
    </row>
    <row r="219" spans="1:19" x14ac:dyDescent="0.3">
      <c r="A219" t="s">
        <v>118</v>
      </c>
      <c r="B219" t="s">
        <v>51</v>
      </c>
      <c r="C219">
        <v>1478100</v>
      </c>
      <c r="D219">
        <v>76900</v>
      </c>
      <c r="E219" s="1">
        <f t="shared" si="21"/>
        <v>5707700</v>
      </c>
      <c r="F219" s="6" t="s">
        <v>295</v>
      </c>
      <c r="G219" s="17" t="str">
        <f t="shared" si="22"/>
        <v>44629</v>
      </c>
      <c r="H219" s="10"/>
      <c r="I219" s="10"/>
      <c r="J219" s="9">
        <f t="shared" si="19"/>
        <v>44629</v>
      </c>
      <c r="K219" s="11" t="str">
        <f t="shared" si="20"/>
        <v>09-03-2022</v>
      </c>
      <c r="L219" s="11"/>
      <c r="M219" t="s">
        <v>80</v>
      </c>
      <c r="N219" t="s">
        <v>25</v>
      </c>
      <c r="O219">
        <v>5</v>
      </c>
      <c r="P219" t="s">
        <v>19</v>
      </c>
      <c r="Q219">
        <v>7</v>
      </c>
      <c r="R219">
        <v>3.4372199999999999</v>
      </c>
      <c r="S219">
        <v>-76.522499999999994</v>
      </c>
    </row>
    <row r="220" spans="1:19" x14ac:dyDescent="0.3">
      <c r="A220" t="s">
        <v>104</v>
      </c>
      <c r="B220" t="s">
        <v>38</v>
      </c>
      <c r="C220">
        <v>142800</v>
      </c>
      <c r="D220">
        <v>5800</v>
      </c>
      <c r="E220" s="1">
        <f t="shared" si="21"/>
        <v>5713500</v>
      </c>
      <c r="F220" s="6" t="s">
        <v>245</v>
      </c>
      <c r="G220" s="17" t="str">
        <f t="shared" si="22"/>
        <v>44885</v>
      </c>
      <c r="H220" s="10"/>
      <c r="I220" s="10"/>
      <c r="J220" s="9">
        <f t="shared" si="19"/>
        <v>44885</v>
      </c>
      <c r="K220" s="11" t="str">
        <f t="shared" si="20"/>
        <v>20-11-2022</v>
      </c>
      <c r="L220" s="11"/>
      <c r="M220" t="s">
        <v>40</v>
      </c>
      <c r="N220" t="s">
        <v>13</v>
      </c>
      <c r="O220">
        <v>5</v>
      </c>
      <c r="P220" t="s">
        <v>19</v>
      </c>
      <c r="Q220">
        <v>5</v>
      </c>
      <c r="R220">
        <v>6.2518399999999996</v>
      </c>
      <c r="S220">
        <v>-75.563590000000005</v>
      </c>
    </row>
    <row r="221" spans="1:19" x14ac:dyDescent="0.3">
      <c r="A221" t="s">
        <v>191</v>
      </c>
      <c r="B221" t="s">
        <v>38</v>
      </c>
      <c r="C221">
        <v>86600</v>
      </c>
      <c r="D221">
        <v>2800</v>
      </c>
      <c r="E221" s="1">
        <f t="shared" si="21"/>
        <v>5716300</v>
      </c>
      <c r="F221" s="6" t="s">
        <v>296</v>
      </c>
      <c r="G221" s="17" t="str">
        <f t="shared" si="22"/>
        <v>44123</v>
      </c>
      <c r="H221" s="10"/>
      <c r="I221" s="10"/>
      <c r="J221" s="9">
        <f t="shared" si="19"/>
        <v>44123</v>
      </c>
      <c r="K221" s="11" t="str">
        <f t="shared" si="20"/>
        <v>19-10-2020</v>
      </c>
      <c r="L221" s="11"/>
      <c r="M221" t="s">
        <v>101</v>
      </c>
      <c r="N221" t="s">
        <v>25</v>
      </c>
      <c r="O221">
        <v>1</v>
      </c>
      <c r="P221" t="s">
        <v>19</v>
      </c>
      <c r="Q221">
        <v>8</v>
      </c>
      <c r="R221">
        <v>3.4372199999999999</v>
      </c>
      <c r="S221">
        <v>-76.522499999999994</v>
      </c>
    </row>
    <row r="222" spans="1:19" x14ac:dyDescent="0.3">
      <c r="A222" t="s">
        <v>91</v>
      </c>
      <c r="B222" t="s">
        <v>51</v>
      </c>
      <c r="C222">
        <v>752400</v>
      </c>
      <c r="D222">
        <v>40500</v>
      </c>
      <c r="E222" s="1">
        <f t="shared" si="21"/>
        <v>5756800</v>
      </c>
      <c r="F222" s="6" t="s">
        <v>297</v>
      </c>
      <c r="G222" s="17" t="str">
        <f t="shared" si="22"/>
        <v>44310</v>
      </c>
      <c r="H222" s="10"/>
      <c r="I222" s="10"/>
      <c r="J222" s="9">
        <f t="shared" si="19"/>
        <v>44310</v>
      </c>
      <c r="K222" s="11" t="str">
        <f t="shared" si="20"/>
        <v>24-04-2021</v>
      </c>
      <c r="L222" s="11"/>
      <c r="M222" t="s">
        <v>101</v>
      </c>
      <c r="N222" t="s">
        <v>28</v>
      </c>
      <c r="O222">
        <v>3</v>
      </c>
      <c r="P222" t="s">
        <v>14</v>
      </c>
      <c r="Q222">
        <v>1</v>
      </c>
      <c r="R222">
        <v>4.6097099999999998</v>
      </c>
      <c r="S222">
        <v>-74.08175</v>
      </c>
    </row>
    <row r="223" spans="1:19" x14ac:dyDescent="0.3">
      <c r="A223" t="s">
        <v>20</v>
      </c>
      <c r="B223" t="s">
        <v>10</v>
      </c>
      <c r="C223">
        <v>399800</v>
      </c>
      <c r="D223">
        <v>21500</v>
      </c>
      <c r="E223" s="1">
        <f t="shared" si="21"/>
        <v>5778300</v>
      </c>
      <c r="F223" s="6" t="s">
        <v>298</v>
      </c>
      <c r="G223" s="17" t="str">
        <f t="shared" si="22"/>
        <v>44504</v>
      </c>
      <c r="H223" s="10"/>
      <c r="I223" s="10"/>
      <c r="J223" s="9">
        <f t="shared" si="19"/>
        <v>44504</v>
      </c>
      <c r="K223" s="11" t="str">
        <f t="shared" si="20"/>
        <v>04-11-2021</v>
      </c>
      <c r="L223" s="11"/>
      <c r="M223" t="s">
        <v>85</v>
      </c>
      <c r="N223" t="s">
        <v>44</v>
      </c>
      <c r="O223">
        <v>4</v>
      </c>
      <c r="P223" t="s">
        <v>19</v>
      </c>
      <c r="Q223">
        <v>3</v>
      </c>
      <c r="R223">
        <v>10.968540000000001</v>
      </c>
      <c r="S223">
        <v>-74.781319999999994</v>
      </c>
    </row>
    <row r="224" spans="1:19" x14ac:dyDescent="0.3">
      <c r="A224" t="s">
        <v>93</v>
      </c>
      <c r="B224" t="s">
        <v>42</v>
      </c>
      <c r="C224">
        <v>92100</v>
      </c>
      <c r="D224">
        <v>3100</v>
      </c>
      <c r="E224" s="1">
        <f t="shared" si="21"/>
        <v>5781400</v>
      </c>
      <c r="F224" s="6" t="s">
        <v>299</v>
      </c>
      <c r="G224" s="17" t="str">
        <f t="shared" si="22"/>
        <v>43881</v>
      </c>
      <c r="H224" s="10"/>
      <c r="I224" s="10"/>
      <c r="J224" s="9">
        <f t="shared" si="19"/>
        <v>43881</v>
      </c>
      <c r="K224" s="11" t="str">
        <f t="shared" si="20"/>
        <v>20-02-2020</v>
      </c>
      <c r="L224" s="11"/>
      <c r="M224" t="s">
        <v>68</v>
      </c>
      <c r="N224" t="s">
        <v>44</v>
      </c>
      <c r="O224">
        <v>2</v>
      </c>
      <c r="P224" t="s">
        <v>19</v>
      </c>
      <c r="Q224">
        <v>2</v>
      </c>
      <c r="R224">
        <v>10.968540000000001</v>
      </c>
      <c r="S224">
        <v>-74.781319999999994</v>
      </c>
    </row>
    <row r="225" spans="1:19" x14ac:dyDescent="0.3">
      <c r="A225" t="s">
        <v>9</v>
      </c>
      <c r="B225" t="s">
        <v>10</v>
      </c>
      <c r="C225">
        <v>432100</v>
      </c>
      <c r="D225">
        <v>21200</v>
      </c>
      <c r="E225" s="1">
        <f t="shared" si="21"/>
        <v>5802600</v>
      </c>
      <c r="F225" s="6" t="s">
        <v>300</v>
      </c>
      <c r="G225" s="17" t="str">
        <f t="shared" si="22"/>
        <v>44850</v>
      </c>
      <c r="H225" s="10"/>
      <c r="I225" s="10"/>
      <c r="J225" s="9">
        <f t="shared" si="19"/>
        <v>44850</v>
      </c>
      <c r="K225" s="11" t="str">
        <f t="shared" si="20"/>
        <v>16-10-2022</v>
      </c>
      <c r="L225" s="11"/>
      <c r="M225" t="s">
        <v>48</v>
      </c>
      <c r="N225" t="s">
        <v>13</v>
      </c>
      <c r="O225">
        <v>1</v>
      </c>
      <c r="P225" t="s">
        <v>19</v>
      </c>
      <c r="Q225">
        <v>3</v>
      </c>
      <c r="R225">
        <v>6.2518399999999996</v>
      </c>
      <c r="S225">
        <v>-75.563590000000005</v>
      </c>
    </row>
    <row r="226" spans="1:19" x14ac:dyDescent="0.3">
      <c r="A226" t="s">
        <v>138</v>
      </c>
      <c r="B226" t="s">
        <v>38</v>
      </c>
      <c r="C226">
        <v>1058200</v>
      </c>
      <c r="D226">
        <v>61000</v>
      </c>
      <c r="E226" s="1">
        <f t="shared" si="21"/>
        <v>5863600</v>
      </c>
      <c r="F226" s="6" t="s">
        <v>301</v>
      </c>
      <c r="G226" s="17" t="str">
        <f t="shared" si="22"/>
        <v>44555</v>
      </c>
      <c r="H226" s="10"/>
      <c r="I226" s="10"/>
      <c r="J226" s="9">
        <f t="shared" si="19"/>
        <v>44555</v>
      </c>
      <c r="K226" s="11" t="str">
        <f t="shared" si="20"/>
        <v>25-12-2021</v>
      </c>
      <c r="L226" s="11"/>
      <c r="M226" t="s">
        <v>53</v>
      </c>
      <c r="N226" t="s">
        <v>13</v>
      </c>
      <c r="O226">
        <v>4</v>
      </c>
      <c r="P226" t="s">
        <v>19</v>
      </c>
      <c r="Q226">
        <v>4</v>
      </c>
      <c r="R226">
        <v>6.2518399999999996</v>
      </c>
      <c r="S226">
        <v>-75.563590000000005</v>
      </c>
    </row>
    <row r="227" spans="1:19" x14ac:dyDescent="0.3">
      <c r="A227" t="s">
        <v>98</v>
      </c>
      <c r="B227" t="s">
        <v>10</v>
      </c>
      <c r="C227">
        <v>277600</v>
      </c>
      <c r="D227">
        <v>13000</v>
      </c>
      <c r="E227" s="1">
        <f t="shared" si="21"/>
        <v>5876600</v>
      </c>
      <c r="F227" s="6" t="s">
        <v>302</v>
      </c>
      <c r="G227" s="17" t="str">
        <f t="shared" si="22"/>
        <v>44908</v>
      </c>
      <c r="H227" s="10"/>
      <c r="I227" s="10"/>
      <c r="J227" s="9">
        <f t="shared" si="19"/>
        <v>44908</v>
      </c>
      <c r="K227" s="11" t="str">
        <f t="shared" si="20"/>
        <v>13-12-2022</v>
      </c>
      <c r="L227" s="11"/>
      <c r="M227" t="s">
        <v>66</v>
      </c>
      <c r="N227" t="s">
        <v>25</v>
      </c>
      <c r="O227">
        <v>1</v>
      </c>
      <c r="P227" t="s">
        <v>19</v>
      </c>
      <c r="Q227">
        <v>1</v>
      </c>
      <c r="R227">
        <v>3.4372199999999999</v>
      </c>
      <c r="S227">
        <v>-76.522499999999994</v>
      </c>
    </row>
    <row r="228" spans="1:19" x14ac:dyDescent="0.3">
      <c r="A228" t="s">
        <v>83</v>
      </c>
      <c r="B228" t="s">
        <v>46</v>
      </c>
      <c r="C228">
        <v>36000</v>
      </c>
      <c r="D228">
        <v>10700</v>
      </c>
      <c r="E228" s="1">
        <f t="shared" si="21"/>
        <v>5887300</v>
      </c>
      <c r="F228" s="6" t="s">
        <v>303</v>
      </c>
      <c r="G228" s="17" t="str">
        <f t="shared" si="22"/>
        <v>44564</v>
      </c>
      <c r="H228" s="10"/>
      <c r="I228" s="10"/>
      <c r="J228" s="9">
        <f t="shared" si="19"/>
        <v>44564</v>
      </c>
      <c r="K228" s="11" t="str">
        <f t="shared" si="20"/>
        <v>03-01-2022</v>
      </c>
      <c r="L228" s="11"/>
      <c r="M228" t="s">
        <v>48</v>
      </c>
      <c r="N228" t="s">
        <v>25</v>
      </c>
      <c r="O228">
        <v>5</v>
      </c>
      <c r="P228" t="s">
        <v>19</v>
      </c>
      <c r="Q228">
        <v>2</v>
      </c>
      <c r="R228">
        <v>3.4372199999999999</v>
      </c>
      <c r="S228">
        <v>-76.522499999999994</v>
      </c>
    </row>
    <row r="229" spans="1:19" x14ac:dyDescent="0.3">
      <c r="A229" t="s">
        <v>184</v>
      </c>
      <c r="B229" t="s">
        <v>46</v>
      </c>
      <c r="C229">
        <v>55400</v>
      </c>
      <c r="D229">
        <v>1100</v>
      </c>
      <c r="E229" s="1">
        <f t="shared" si="21"/>
        <v>5888400</v>
      </c>
      <c r="F229" s="6" t="s">
        <v>304</v>
      </c>
      <c r="G229" s="17" t="str">
        <f t="shared" si="22"/>
        <v>43859</v>
      </c>
      <c r="H229" s="10"/>
      <c r="I229" s="10"/>
      <c r="J229" s="9">
        <f t="shared" si="19"/>
        <v>43859</v>
      </c>
      <c r="K229" s="11" t="str">
        <f t="shared" si="20"/>
        <v>29-01-2020</v>
      </c>
      <c r="L229" s="11"/>
      <c r="M229" t="s">
        <v>24</v>
      </c>
      <c r="N229" t="s">
        <v>13</v>
      </c>
      <c r="O229">
        <v>1</v>
      </c>
      <c r="P229" t="s">
        <v>19</v>
      </c>
      <c r="Q229">
        <v>3</v>
      </c>
      <c r="R229">
        <v>6.2518399999999996</v>
      </c>
      <c r="S229">
        <v>-75.563590000000005</v>
      </c>
    </row>
    <row r="230" spans="1:19" x14ac:dyDescent="0.3">
      <c r="A230" t="s">
        <v>123</v>
      </c>
      <c r="B230" t="s">
        <v>51</v>
      </c>
      <c r="C230">
        <v>1240200</v>
      </c>
      <c r="D230">
        <v>66300</v>
      </c>
      <c r="E230" s="1">
        <f t="shared" si="21"/>
        <v>5954700</v>
      </c>
      <c r="F230" s="6" t="s">
        <v>305</v>
      </c>
      <c r="G230" s="17" t="str">
        <f t="shared" si="22"/>
        <v>44921</v>
      </c>
      <c r="H230" s="10"/>
      <c r="I230" s="10"/>
      <c r="J230" s="9">
        <f t="shared" si="19"/>
        <v>44921</v>
      </c>
      <c r="K230" s="11" t="str">
        <f t="shared" si="20"/>
        <v>26-12-2022</v>
      </c>
      <c r="L230" s="11"/>
      <c r="M230" t="s">
        <v>40</v>
      </c>
      <c r="N230" t="s">
        <v>13</v>
      </c>
      <c r="O230">
        <v>1</v>
      </c>
      <c r="P230" t="s">
        <v>19</v>
      </c>
      <c r="Q230">
        <v>4</v>
      </c>
      <c r="R230">
        <v>6.2518399999999996</v>
      </c>
      <c r="S230">
        <v>-75.563590000000005</v>
      </c>
    </row>
    <row r="231" spans="1:19" x14ac:dyDescent="0.3">
      <c r="A231" t="s">
        <v>89</v>
      </c>
      <c r="B231" t="s">
        <v>42</v>
      </c>
      <c r="C231">
        <v>31300</v>
      </c>
      <c r="D231">
        <v>2100</v>
      </c>
      <c r="E231" s="1">
        <f t="shared" si="21"/>
        <v>5956800</v>
      </c>
      <c r="F231" s="6" t="s">
        <v>306</v>
      </c>
      <c r="G231" s="17" t="str">
        <f t="shared" si="22"/>
        <v>44117</v>
      </c>
      <c r="H231" s="10"/>
      <c r="I231" s="10"/>
      <c r="J231" s="9">
        <f t="shared" si="19"/>
        <v>44117</v>
      </c>
      <c r="K231" s="11" t="str">
        <f t="shared" si="20"/>
        <v>13-10-2020</v>
      </c>
      <c r="L231" s="11"/>
      <c r="M231" t="s">
        <v>18</v>
      </c>
      <c r="N231" t="s">
        <v>13</v>
      </c>
      <c r="O231">
        <v>5</v>
      </c>
      <c r="P231" t="s">
        <v>19</v>
      </c>
      <c r="Q231">
        <v>2</v>
      </c>
      <c r="R231">
        <v>6.2518399999999996</v>
      </c>
      <c r="S231">
        <v>-75.563590000000005</v>
      </c>
    </row>
    <row r="232" spans="1:19" x14ac:dyDescent="0.3">
      <c r="A232" t="s">
        <v>93</v>
      </c>
      <c r="B232" t="s">
        <v>42</v>
      </c>
      <c r="C232">
        <v>210500</v>
      </c>
      <c r="D232">
        <v>9400</v>
      </c>
      <c r="E232" s="1">
        <f t="shared" si="21"/>
        <v>5966200</v>
      </c>
      <c r="F232" s="6" t="s">
        <v>307</v>
      </c>
      <c r="G232" s="17" t="str">
        <f t="shared" si="22"/>
        <v>44253</v>
      </c>
      <c r="H232" s="10"/>
      <c r="I232" s="10"/>
      <c r="J232" s="9">
        <f t="shared" si="19"/>
        <v>44253</v>
      </c>
      <c r="K232" s="11" t="str">
        <f t="shared" si="20"/>
        <v>26-02-2021</v>
      </c>
      <c r="L232" s="11"/>
      <c r="M232" t="s">
        <v>80</v>
      </c>
      <c r="N232" t="s">
        <v>25</v>
      </c>
      <c r="O232">
        <v>2</v>
      </c>
      <c r="P232" t="s">
        <v>19</v>
      </c>
      <c r="Q232">
        <v>1</v>
      </c>
      <c r="R232">
        <v>3.4372199999999999</v>
      </c>
      <c r="S232">
        <v>-76.522499999999994</v>
      </c>
    </row>
    <row r="233" spans="1:19" x14ac:dyDescent="0.3">
      <c r="A233" t="s">
        <v>217</v>
      </c>
      <c r="B233" t="s">
        <v>64</v>
      </c>
      <c r="C233">
        <v>66400</v>
      </c>
      <c r="D233">
        <v>1700</v>
      </c>
      <c r="E233" s="1">
        <f t="shared" si="21"/>
        <v>5967900</v>
      </c>
      <c r="F233" s="6" t="s">
        <v>115</v>
      </c>
      <c r="G233" s="17" t="str">
        <f t="shared" si="22"/>
        <v>44537</v>
      </c>
      <c r="H233" s="10"/>
      <c r="I233" s="10"/>
      <c r="J233" s="9">
        <f t="shared" si="19"/>
        <v>44537</v>
      </c>
      <c r="K233" s="11" t="str">
        <f t="shared" si="20"/>
        <v>07-12-2021</v>
      </c>
      <c r="L233" s="11"/>
      <c r="M233" t="s">
        <v>53</v>
      </c>
      <c r="N233" t="s">
        <v>28</v>
      </c>
      <c r="O233">
        <v>5</v>
      </c>
      <c r="P233" t="s">
        <v>19</v>
      </c>
      <c r="Q233">
        <v>1</v>
      </c>
      <c r="R233">
        <v>4.6097099999999998</v>
      </c>
      <c r="S233">
        <v>-74.08175</v>
      </c>
    </row>
    <row r="234" spans="1:19" x14ac:dyDescent="0.3">
      <c r="A234" t="s">
        <v>131</v>
      </c>
      <c r="B234" t="s">
        <v>16</v>
      </c>
      <c r="C234">
        <v>464300</v>
      </c>
      <c r="D234">
        <v>30400</v>
      </c>
      <c r="E234" s="1">
        <f t="shared" si="21"/>
        <v>5998300</v>
      </c>
      <c r="F234" s="6" t="s">
        <v>308</v>
      </c>
      <c r="G234" s="17" t="str">
        <f t="shared" si="22"/>
        <v>44642</v>
      </c>
      <c r="H234" s="10"/>
      <c r="I234" s="10"/>
      <c r="J234" s="9">
        <f t="shared" si="19"/>
        <v>44642</v>
      </c>
      <c r="K234" s="11" t="str">
        <f t="shared" si="20"/>
        <v>22-03-2022</v>
      </c>
      <c r="L234" s="11"/>
      <c r="M234" t="s">
        <v>80</v>
      </c>
      <c r="N234" t="s">
        <v>28</v>
      </c>
      <c r="O234">
        <v>1</v>
      </c>
      <c r="P234" t="s">
        <v>19</v>
      </c>
      <c r="Q234">
        <v>10</v>
      </c>
      <c r="R234">
        <v>4.6097099999999998</v>
      </c>
      <c r="S234">
        <v>-74.08175</v>
      </c>
    </row>
    <row r="235" spans="1:19" x14ac:dyDescent="0.3">
      <c r="A235" t="s">
        <v>217</v>
      </c>
      <c r="B235" t="s">
        <v>64</v>
      </c>
      <c r="C235">
        <v>63600</v>
      </c>
      <c r="D235">
        <v>1600</v>
      </c>
      <c r="E235" s="1">
        <f t="shared" si="21"/>
        <v>5999900</v>
      </c>
      <c r="F235" s="6" t="s">
        <v>309</v>
      </c>
      <c r="G235" s="17" t="str">
        <f t="shared" si="22"/>
        <v>44083</v>
      </c>
      <c r="H235" s="10"/>
      <c r="I235" s="10"/>
      <c r="J235" s="9">
        <f t="shared" si="19"/>
        <v>44083</v>
      </c>
      <c r="K235" s="11" t="str">
        <f t="shared" si="20"/>
        <v>09-09-2020</v>
      </c>
      <c r="L235" s="11"/>
      <c r="M235" t="s">
        <v>48</v>
      </c>
      <c r="N235" t="s">
        <v>193</v>
      </c>
      <c r="O235">
        <v>5</v>
      </c>
      <c r="P235" t="s">
        <v>19</v>
      </c>
      <c r="Q235">
        <v>5</v>
      </c>
      <c r="R235">
        <v>5.0688899999999997</v>
      </c>
      <c r="S235">
        <v>-75.517380000000003</v>
      </c>
    </row>
    <row r="236" spans="1:19" x14ac:dyDescent="0.3">
      <c r="A236" t="s">
        <v>91</v>
      </c>
      <c r="B236" t="s">
        <v>51</v>
      </c>
      <c r="C236">
        <v>705900</v>
      </c>
      <c r="D236">
        <v>38600</v>
      </c>
      <c r="E236" s="1">
        <f t="shared" si="21"/>
        <v>6038500</v>
      </c>
      <c r="F236" s="6" t="s">
        <v>117</v>
      </c>
      <c r="G236" s="17" t="str">
        <f t="shared" si="22"/>
        <v>43913</v>
      </c>
      <c r="H236" s="10"/>
      <c r="I236" s="10"/>
      <c r="J236" s="9">
        <f t="shared" si="19"/>
        <v>43913</v>
      </c>
      <c r="K236" s="11" t="str">
        <f t="shared" si="20"/>
        <v>23-03-2020</v>
      </c>
      <c r="L236" s="11"/>
      <c r="M236" t="s">
        <v>59</v>
      </c>
      <c r="N236" t="s">
        <v>13</v>
      </c>
      <c r="O236">
        <v>5</v>
      </c>
      <c r="P236" t="s">
        <v>19</v>
      </c>
      <c r="Q236">
        <v>10</v>
      </c>
      <c r="R236">
        <v>6.2518399999999996</v>
      </c>
      <c r="S236">
        <v>-75.563590000000005</v>
      </c>
    </row>
    <row r="237" spans="1:19" x14ac:dyDescent="0.3">
      <c r="A237" t="s">
        <v>9</v>
      </c>
      <c r="B237" t="s">
        <v>10</v>
      </c>
      <c r="C237">
        <v>430900</v>
      </c>
      <c r="D237">
        <v>21100</v>
      </c>
      <c r="E237" s="1">
        <f t="shared" si="21"/>
        <v>6059600</v>
      </c>
      <c r="F237" s="6" t="s">
        <v>310</v>
      </c>
      <c r="G237" s="17" t="str">
        <f t="shared" si="22"/>
        <v>44264</v>
      </c>
      <c r="H237" s="10"/>
      <c r="I237" s="10"/>
      <c r="J237" s="9">
        <f t="shared" si="19"/>
        <v>44264</v>
      </c>
      <c r="K237" s="11" t="str">
        <f t="shared" si="20"/>
        <v>09-03-2021</v>
      </c>
      <c r="L237" s="11"/>
      <c r="M237" t="s">
        <v>31</v>
      </c>
      <c r="N237" t="s">
        <v>13</v>
      </c>
      <c r="O237">
        <v>5</v>
      </c>
      <c r="P237" t="s">
        <v>19</v>
      </c>
      <c r="Q237">
        <v>3</v>
      </c>
      <c r="R237">
        <v>6.2518399999999996</v>
      </c>
      <c r="S237">
        <v>-75.563590000000005</v>
      </c>
    </row>
    <row r="238" spans="1:19" x14ac:dyDescent="0.3">
      <c r="A238" t="s">
        <v>177</v>
      </c>
      <c r="B238" t="s">
        <v>38</v>
      </c>
      <c r="C238">
        <v>228700</v>
      </c>
      <c r="D238">
        <v>12400</v>
      </c>
      <c r="E238" s="1">
        <f t="shared" si="21"/>
        <v>6072000</v>
      </c>
      <c r="F238" s="6" t="s">
        <v>311</v>
      </c>
      <c r="G238" s="17" t="str">
        <f t="shared" si="22"/>
        <v>44143</v>
      </c>
      <c r="H238" s="10"/>
      <c r="I238" s="10"/>
      <c r="J238" s="9">
        <f t="shared" si="19"/>
        <v>44143</v>
      </c>
      <c r="K238" s="11" t="str">
        <f t="shared" si="20"/>
        <v>08-11-2020</v>
      </c>
      <c r="L238" s="11"/>
      <c r="M238" t="s">
        <v>27</v>
      </c>
      <c r="N238" t="s">
        <v>25</v>
      </c>
      <c r="O238">
        <v>1</v>
      </c>
      <c r="P238" t="s">
        <v>19</v>
      </c>
      <c r="Q238">
        <v>1</v>
      </c>
      <c r="R238">
        <v>3.4372199999999999</v>
      </c>
      <c r="S238">
        <v>-76.522499999999994</v>
      </c>
    </row>
    <row r="239" spans="1:19" x14ac:dyDescent="0.3">
      <c r="A239" t="s">
        <v>89</v>
      </c>
      <c r="B239" t="s">
        <v>42</v>
      </c>
      <c r="C239">
        <v>34000</v>
      </c>
      <c r="D239">
        <v>2000</v>
      </c>
      <c r="E239" s="1">
        <f t="shared" si="21"/>
        <v>6074000</v>
      </c>
      <c r="F239" s="6" t="s">
        <v>236</v>
      </c>
      <c r="G239" s="17" t="str">
        <f t="shared" si="22"/>
        <v>44088</v>
      </c>
      <c r="H239" s="10"/>
      <c r="I239" s="10"/>
      <c r="J239" s="9">
        <f t="shared" si="19"/>
        <v>44088</v>
      </c>
      <c r="K239" s="11" t="str">
        <f t="shared" si="20"/>
        <v>14-09-2020</v>
      </c>
      <c r="L239" s="11"/>
      <c r="M239" t="s">
        <v>18</v>
      </c>
      <c r="N239" t="s">
        <v>22</v>
      </c>
      <c r="O239">
        <v>5</v>
      </c>
      <c r="P239" t="s">
        <v>19</v>
      </c>
      <c r="Q239">
        <v>3</v>
      </c>
      <c r="R239">
        <v>4.8133299999999997</v>
      </c>
      <c r="S239">
        <v>-75.696110000000004</v>
      </c>
    </row>
    <row r="240" spans="1:19" x14ac:dyDescent="0.3">
      <c r="A240" t="s">
        <v>71</v>
      </c>
      <c r="B240" t="s">
        <v>34</v>
      </c>
      <c r="C240">
        <v>19900</v>
      </c>
      <c r="D240">
        <v>1300</v>
      </c>
      <c r="E240" s="1">
        <f t="shared" si="21"/>
        <v>6075300</v>
      </c>
      <c r="F240" s="6" t="s">
        <v>312</v>
      </c>
      <c r="G240" s="17" t="str">
        <f t="shared" si="22"/>
        <v>44785</v>
      </c>
      <c r="H240" s="10"/>
      <c r="I240" s="10"/>
      <c r="J240" s="9">
        <f t="shared" si="19"/>
        <v>44785</v>
      </c>
      <c r="K240" s="11" t="str">
        <f t="shared" si="20"/>
        <v>12-08-2022</v>
      </c>
      <c r="L240" s="11"/>
      <c r="M240" t="s">
        <v>12</v>
      </c>
      <c r="N240" t="s">
        <v>28</v>
      </c>
      <c r="O240">
        <v>1</v>
      </c>
      <c r="P240" t="s">
        <v>19</v>
      </c>
      <c r="Q240">
        <v>1</v>
      </c>
      <c r="R240">
        <v>4.6097099999999998</v>
      </c>
      <c r="S240">
        <v>-74.08175</v>
      </c>
    </row>
    <row r="241" spans="1:19" x14ac:dyDescent="0.3">
      <c r="A241" t="s">
        <v>149</v>
      </c>
      <c r="B241" t="s">
        <v>34</v>
      </c>
      <c r="C241">
        <v>50900</v>
      </c>
      <c r="D241">
        <v>3400</v>
      </c>
      <c r="E241" s="1">
        <f t="shared" si="21"/>
        <v>6078700</v>
      </c>
      <c r="F241" s="6" t="s">
        <v>313</v>
      </c>
      <c r="G241" s="17" t="str">
        <f t="shared" si="22"/>
        <v>44001</v>
      </c>
      <c r="H241" s="10"/>
      <c r="I241" s="10"/>
      <c r="J241" s="9">
        <f t="shared" si="19"/>
        <v>44001</v>
      </c>
      <c r="K241" s="11" t="str">
        <f t="shared" si="20"/>
        <v>19-06-2020</v>
      </c>
      <c r="L241" s="11"/>
      <c r="M241" t="s">
        <v>31</v>
      </c>
      <c r="N241" t="s">
        <v>13</v>
      </c>
      <c r="O241">
        <v>4</v>
      </c>
      <c r="P241" t="s">
        <v>19</v>
      </c>
      <c r="Q241">
        <v>2</v>
      </c>
      <c r="R241">
        <v>6.2518399999999996</v>
      </c>
      <c r="S241">
        <v>-75.563590000000005</v>
      </c>
    </row>
    <row r="242" spans="1:19" x14ac:dyDescent="0.3">
      <c r="A242" t="s">
        <v>177</v>
      </c>
      <c r="B242" t="s">
        <v>38</v>
      </c>
      <c r="C242">
        <v>202100</v>
      </c>
      <c r="D242">
        <v>11200</v>
      </c>
      <c r="E242" s="1">
        <f t="shared" si="21"/>
        <v>6089900</v>
      </c>
      <c r="F242" s="6" t="s">
        <v>314</v>
      </c>
      <c r="G242" s="17" t="str">
        <f t="shared" si="22"/>
        <v>44158</v>
      </c>
      <c r="H242" s="10"/>
      <c r="I242" s="10"/>
      <c r="J242" s="9">
        <f t="shared" si="19"/>
        <v>44158</v>
      </c>
      <c r="K242" s="11" t="str">
        <f t="shared" si="20"/>
        <v>23-11-2020</v>
      </c>
      <c r="L242" s="11"/>
      <c r="M242" t="s">
        <v>68</v>
      </c>
      <c r="N242" t="s">
        <v>25</v>
      </c>
      <c r="O242">
        <v>3</v>
      </c>
      <c r="P242" t="s">
        <v>19</v>
      </c>
      <c r="Q242">
        <v>5</v>
      </c>
      <c r="R242">
        <v>3.4372199999999999</v>
      </c>
      <c r="S242">
        <v>-76.522499999999994</v>
      </c>
    </row>
    <row r="243" spans="1:19" x14ac:dyDescent="0.3">
      <c r="A243" t="s">
        <v>113</v>
      </c>
      <c r="B243" t="s">
        <v>10</v>
      </c>
      <c r="C243">
        <v>473400</v>
      </c>
      <c r="D243">
        <v>25900</v>
      </c>
      <c r="E243" s="1">
        <f t="shared" si="21"/>
        <v>6115800</v>
      </c>
      <c r="F243" s="6" t="s">
        <v>300</v>
      </c>
      <c r="G243" s="17" t="str">
        <f t="shared" si="22"/>
        <v>44937</v>
      </c>
      <c r="H243" s="10"/>
      <c r="I243" s="10"/>
      <c r="J243" s="9">
        <f t="shared" si="19"/>
        <v>44937</v>
      </c>
      <c r="K243" s="11" t="str">
        <f t="shared" si="20"/>
        <v>11-01-2023</v>
      </c>
      <c r="L243" s="11"/>
      <c r="M243" t="s">
        <v>59</v>
      </c>
      <c r="N243" t="s">
        <v>28</v>
      </c>
      <c r="O243">
        <v>1</v>
      </c>
      <c r="P243" t="s">
        <v>19</v>
      </c>
      <c r="Q243">
        <v>1</v>
      </c>
      <c r="R243">
        <v>4.6097099999999998</v>
      </c>
      <c r="S243">
        <v>-74.08175</v>
      </c>
    </row>
    <row r="244" spans="1:19" x14ac:dyDescent="0.3">
      <c r="A244" t="s">
        <v>191</v>
      </c>
      <c r="B244" t="s">
        <v>38</v>
      </c>
      <c r="C244">
        <v>50300</v>
      </c>
      <c r="D244">
        <v>900</v>
      </c>
      <c r="E244" s="1">
        <f t="shared" si="21"/>
        <v>6116700</v>
      </c>
      <c r="F244" s="6" t="s">
        <v>276</v>
      </c>
      <c r="G244" s="17" t="str">
        <f t="shared" si="22"/>
        <v>44555</v>
      </c>
      <c r="H244" s="10"/>
      <c r="I244" s="10"/>
      <c r="J244" s="9">
        <f t="shared" si="19"/>
        <v>44555</v>
      </c>
      <c r="K244" s="11" t="str">
        <f t="shared" si="20"/>
        <v>25-12-2021</v>
      </c>
      <c r="L244" s="11"/>
      <c r="M244" t="s">
        <v>66</v>
      </c>
      <c r="N244" t="s">
        <v>28</v>
      </c>
      <c r="O244">
        <v>5</v>
      </c>
      <c r="P244" t="s">
        <v>19</v>
      </c>
      <c r="Q244">
        <v>5</v>
      </c>
      <c r="R244">
        <v>4.6097099999999998</v>
      </c>
      <c r="S244">
        <v>-74.08175</v>
      </c>
    </row>
    <row r="245" spans="1:19" x14ac:dyDescent="0.3">
      <c r="A245" t="s">
        <v>45</v>
      </c>
      <c r="B245" t="s">
        <v>46</v>
      </c>
      <c r="C245">
        <v>9500</v>
      </c>
      <c r="D245">
        <v>7300</v>
      </c>
      <c r="E245" s="1">
        <f t="shared" si="21"/>
        <v>6124000</v>
      </c>
      <c r="F245" s="6" t="s">
        <v>315</v>
      </c>
      <c r="G245" s="17" t="str">
        <f t="shared" si="22"/>
        <v>44273</v>
      </c>
      <c r="H245" s="10"/>
      <c r="I245" s="10"/>
      <c r="J245" s="9">
        <f t="shared" si="19"/>
        <v>44273</v>
      </c>
      <c r="K245" s="11" t="str">
        <f t="shared" si="20"/>
        <v>18-03-2021</v>
      </c>
      <c r="L245" s="11"/>
      <c r="M245" t="s">
        <v>40</v>
      </c>
      <c r="N245" t="s">
        <v>28</v>
      </c>
      <c r="O245">
        <v>5</v>
      </c>
      <c r="P245" t="s">
        <v>19</v>
      </c>
      <c r="Q245">
        <v>1</v>
      </c>
      <c r="R245">
        <v>4.6097099999999998</v>
      </c>
      <c r="S245">
        <v>-74.08175</v>
      </c>
    </row>
    <row r="246" spans="1:19" x14ac:dyDescent="0.3">
      <c r="A246" t="s">
        <v>93</v>
      </c>
      <c r="B246" t="s">
        <v>42</v>
      </c>
      <c r="C246">
        <v>167100</v>
      </c>
      <c r="D246">
        <v>9300</v>
      </c>
      <c r="E246" s="1">
        <f t="shared" si="21"/>
        <v>6133300</v>
      </c>
      <c r="F246" s="6" t="s">
        <v>316</v>
      </c>
      <c r="G246" s="17" t="str">
        <f t="shared" si="22"/>
        <v>44426</v>
      </c>
      <c r="H246" s="10"/>
      <c r="I246" s="10"/>
      <c r="J246" s="9">
        <f t="shared" si="19"/>
        <v>44426</v>
      </c>
      <c r="K246" s="11" t="str">
        <f t="shared" si="20"/>
        <v>18-08-2021</v>
      </c>
      <c r="L246" s="11"/>
      <c r="M246" t="s">
        <v>12</v>
      </c>
      <c r="N246" t="s">
        <v>28</v>
      </c>
      <c r="O246">
        <v>4</v>
      </c>
      <c r="P246" t="s">
        <v>19</v>
      </c>
      <c r="Q246">
        <v>3</v>
      </c>
      <c r="R246">
        <v>4.6097099999999998</v>
      </c>
      <c r="S246">
        <v>-74.08175</v>
      </c>
    </row>
    <row r="247" spans="1:19" x14ac:dyDescent="0.3">
      <c r="A247" t="s">
        <v>155</v>
      </c>
      <c r="B247" t="s">
        <v>10</v>
      </c>
      <c r="C247">
        <v>355100</v>
      </c>
      <c r="D247">
        <v>17100</v>
      </c>
      <c r="E247" s="1">
        <f t="shared" si="21"/>
        <v>6150400</v>
      </c>
      <c r="F247" s="6" t="s">
        <v>259</v>
      </c>
      <c r="G247" s="17" t="str">
        <f t="shared" si="22"/>
        <v>44684</v>
      </c>
      <c r="H247" s="10"/>
      <c r="I247" s="10"/>
      <c r="J247" s="9">
        <f t="shared" si="19"/>
        <v>44684</v>
      </c>
      <c r="K247" s="11" t="str">
        <f t="shared" si="20"/>
        <v>03-05-2022</v>
      </c>
      <c r="L247" s="11"/>
      <c r="M247" t="s">
        <v>24</v>
      </c>
      <c r="N247" t="s">
        <v>28</v>
      </c>
      <c r="O247">
        <v>5</v>
      </c>
      <c r="P247" t="s">
        <v>14</v>
      </c>
      <c r="Q247">
        <v>1</v>
      </c>
      <c r="R247">
        <v>4.6097099999999998</v>
      </c>
      <c r="S247">
        <v>-74.08175</v>
      </c>
    </row>
    <row r="248" spans="1:19" x14ac:dyDescent="0.3">
      <c r="A248" t="s">
        <v>107</v>
      </c>
      <c r="B248" t="s">
        <v>46</v>
      </c>
      <c r="C248">
        <v>18000</v>
      </c>
      <c r="D248">
        <v>0</v>
      </c>
      <c r="E248" s="1">
        <f t="shared" si="21"/>
        <v>6150400</v>
      </c>
      <c r="F248" s="6" t="s">
        <v>317</v>
      </c>
      <c r="G248" s="17" t="str">
        <f t="shared" si="22"/>
        <v>44838</v>
      </c>
      <c r="H248" s="10"/>
      <c r="I248" s="10"/>
      <c r="J248" s="9">
        <f t="shared" si="19"/>
        <v>44838</v>
      </c>
      <c r="K248" s="11" t="str">
        <f t="shared" si="20"/>
        <v>04-10-2022</v>
      </c>
      <c r="L248" s="11"/>
      <c r="M248" t="s">
        <v>59</v>
      </c>
      <c r="N248" t="s">
        <v>28</v>
      </c>
      <c r="O248">
        <v>4</v>
      </c>
      <c r="P248" t="s">
        <v>19</v>
      </c>
      <c r="Q248">
        <v>6</v>
      </c>
      <c r="R248">
        <v>4.6097099999999998</v>
      </c>
      <c r="S248">
        <v>-74.08175</v>
      </c>
    </row>
    <row r="249" spans="1:19" x14ac:dyDescent="0.3">
      <c r="A249" t="s">
        <v>191</v>
      </c>
      <c r="B249" t="s">
        <v>38</v>
      </c>
      <c r="C249">
        <v>129000</v>
      </c>
      <c r="D249">
        <v>7900</v>
      </c>
      <c r="E249" s="1">
        <f t="shared" si="21"/>
        <v>6158300</v>
      </c>
      <c r="F249" s="6" t="s">
        <v>318</v>
      </c>
      <c r="G249" s="17" t="str">
        <f t="shared" si="22"/>
        <v>44112</v>
      </c>
      <c r="H249" s="10"/>
      <c r="I249" s="10"/>
      <c r="J249" s="9">
        <f t="shared" si="19"/>
        <v>44112</v>
      </c>
      <c r="K249" s="11" t="str">
        <f t="shared" si="20"/>
        <v>08-10-2020</v>
      </c>
      <c r="L249" s="11"/>
      <c r="M249" t="s">
        <v>12</v>
      </c>
      <c r="N249" t="s">
        <v>187</v>
      </c>
      <c r="O249">
        <v>5</v>
      </c>
      <c r="P249" t="s">
        <v>19</v>
      </c>
      <c r="Q249">
        <v>5</v>
      </c>
      <c r="R249">
        <v>7.1253900000000003</v>
      </c>
      <c r="S249">
        <v>-73.119799999999998</v>
      </c>
    </row>
    <row r="250" spans="1:19" x14ac:dyDescent="0.3">
      <c r="A250" t="s">
        <v>37</v>
      </c>
      <c r="B250" t="s">
        <v>38</v>
      </c>
      <c r="C250">
        <v>1470700</v>
      </c>
      <c r="D250">
        <v>78500</v>
      </c>
      <c r="E250" s="1">
        <f t="shared" si="21"/>
        <v>6236800</v>
      </c>
      <c r="F250" s="6" t="s">
        <v>319</v>
      </c>
      <c r="G250" s="17" t="str">
        <f t="shared" si="22"/>
        <v>44240</v>
      </c>
      <c r="H250" s="10"/>
      <c r="I250" s="10"/>
      <c r="J250" s="9">
        <f t="shared" si="19"/>
        <v>44240</v>
      </c>
      <c r="K250" s="11" t="str">
        <f t="shared" si="20"/>
        <v>13-02-2021</v>
      </c>
      <c r="L250" s="11"/>
      <c r="M250" t="s">
        <v>80</v>
      </c>
      <c r="N250" t="s">
        <v>320</v>
      </c>
      <c r="O250">
        <v>5</v>
      </c>
      <c r="P250" t="s">
        <v>14</v>
      </c>
      <c r="Q250">
        <v>1</v>
      </c>
      <c r="R250">
        <v>4.5338900000000004</v>
      </c>
      <c r="S250">
        <v>-75.681110000000004</v>
      </c>
    </row>
    <row r="251" spans="1:19" x14ac:dyDescent="0.3">
      <c r="A251" t="s">
        <v>177</v>
      </c>
      <c r="B251" t="s">
        <v>38</v>
      </c>
      <c r="C251">
        <v>175100</v>
      </c>
      <c r="D251">
        <v>9500</v>
      </c>
      <c r="E251" s="1">
        <f t="shared" si="21"/>
        <v>6246300</v>
      </c>
      <c r="F251" s="6" t="s">
        <v>321</v>
      </c>
      <c r="G251" s="17" t="str">
        <f t="shared" si="22"/>
        <v>44246</v>
      </c>
      <c r="H251" s="10"/>
      <c r="I251" s="10"/>
      <c r="J251" s="9">
        <f t="shared" si="19"/>
        <v>44246</v>
      </c>
      <c r="K251" s="11" t="str">
        <f t="shared" si="20"/>
        <v>19-02-2021</v>
      </c>
      <c r="L251" s="11"/>
      <c r="M251" t="s">
        <v>31</v>
      </c>
      <c r="N251" t="s">
        <v>44</v>
      </c>
      <c r="O251">
        <v>1</v>
      </c>
      <c r="P251" t="s">
        <v>14</v>
      </c>
      <c r="Q251">
        <v>1</v>
      </c>
      <c r="R251">
        <v>10.968540000000001</v>
      </c>
      <c r="S251">
        <v>-74.781319999999994</v>
      </c>
    </row>
    <row r="252" spans="1:19" x14ac:dyDescent="0.3">
      <c r="A252" t="s">
        <v>241</v>
      </c>
      <c r="B252" t="s">
        <v>38</v>
      </c>
      <c r="C252">
        <v>362700</v>
      </c>
      <c r="D252">
        <v>17500</v>
      </c>
      <c r="E252" s="1">
        <f t="shared" si="21"/>
        <v>6263800</v>
      </c>
      <c r="F252" s="6" t="s">
        <v>322</v>
      </c>
      <c r="G252" s="17" t="str">
        <f t="shared" si="22"/>
        <v>44699</v>
      </c>
      <c r="H252" s="10"/>
      <c r="I252" s="10"/>
      <c r="J252" s="9">
        <f t="shared" si="19"/>
        <v>44699</v>
      </c>
      <c r="K252" s="11" t="str">
        <f t="shared" si="20"/>
        <v>18-05-2022</v>
      </c>
      <c r="L252" s="11"/>
      <c r="M252" t="s">
        <v>85</v>
      </c>
      <c r="N252" t="s">
        <v>13</v>
      </c>
      <c r="O252">
        <v>5</v>
      </c>
      <c r="P252" t="s">
        <v>19</v>
      </c>
      <c r="Q252">
        <v>1</v>
      </c>
      <c r="R252">
        <v>6.2518399999999996</v>
      </c>
      <c r="S252">
        <v>-75.563590000000005</v>
      </c>
    </row>
    <row r="253" spans="1:19" x14ac:dyDescent="0.3">
      <c r="A253" t="s">
        <v>102</v>
      </c>
      <c r="B253" t="s">
        <v>16</v>
      </c>
      <c r="C253">
        <v>606700</v>
      </c>
      <c r="D253">
        <v>33400</v>
      </c>
      <c r="E253" s="1">
        <f t="shared" si="21"/>
        <v>6297200</v>
      </c>
      <c r="F253" s="6" t="s">
        <v>323</v>
      </c>
      <c r="G253" s="17" t="str">
        <f t="shared" si="22"/>
        <v>44829</v>
      </c>
      <c r="H253" s="10"/>
      <c r="I253" s="10"/>
      <c r="J253" s="9">
        <f t="shared" si="19"/>
        <v>44829</v>
      </c>
      <c r="K253" s="11" t="str">
        <f t="shared" si="20"/>
        <v>25-09-2022</v>
      </c>
      <c r="L253" s="11"/>
      <c r="M253" t="s">
        <v>48</v>
      </c>
      <c r="N253" t="s">
        <v>28</v>
      </c>
      <c r="O253">
        <v>4</v>
      </c>
      <c r="P253" t="s">
        <v>19</v>
      </c>
      <c r="Q253">
        <v>4</v>
      </c>
      <c r="R253">
        <v>4.6097099999999998</v>
      </c>
      <c r="S253">
        <v>-74.08175</v>
      </c>
    </row>
    <row r="254" spans="1:19" x14ac:dyDescent="0.3">
      <c r="A254" t="s">
        <v>118</v>
      </c>
      <c r="B254" t="s">
        <v>51</v>
      </c>
      <c r="C254">
        <v>1987200</v>
      </c>
      <c r="D254">
        <v>106000</v>
      </c>
      <c r="E254" s="1">
        <f t="shared" si="21"/>
        <v>6403200</v>
      </c>
      <c r="F254" s="6" t="s">
        <v>324</v>
      </c>
      <c r="G254" s="17" t="str">
        <f t="shared" si="22"/>
        <v>44932</v>
      </c>
      <c r="H254" s="10"/>
      <c r="I254" s="10"/>
      <c r="J254" s="9">
        <f t="shared" si="19"/>
        <v>44932</v>
      </c>
      <c r="K254" s="11" t="str">
        <f t="shared" si="20"/>
        <v>06-01-2023</v>
      </c>
      <c r="L254" s="11"/>
      <c r="M254" t="s">
        <v>18</v>
      </c>
      <c r="N254" t="s">
        <v>13</v>
      </c>
      <c r="O254">
        <v>4</v>
      </c>
      <c r="P254" t="s">
        <v>14</v>
      </c>
      <c r="Q254">
        <v>1</v>
      </c>
      <c r="R254">
        <v>6.2518399999999996</v>
      </c>
      <c r="S254">
        <v>-75.563590000000005</v>
      </c>
    </row>
    <row r="255" spans="1:19" x14ac:dyDescent="0.3">
      <c r="A255" t="s">
        <v>121</v>
      </c>
      <c r="B255" t="s">
        <v>10</v>
      </c>
      <c r="C255">
        <v>147900</v>
      </c>
      <c r="D255">
        <v>8300</v>
      </c>
      <c r="E255" s="1">
        <f t="shared" si="21"/>
        <v>6411500</v>
      </c>
      <c r="F255" s="6" t="s">
        <v>325</v>
      </c>
      <c r="G255" s="17" t="str">
        <f t="shared" si="22"/>
        <v>44649</v>
      </c>
      <c r="H255" s="10"/>
      <c r="I255" s="10"/>
      <c r="J255" s="9">
        <f t="shared" si="19"/>
        <v>44649</v>
      </c>
      <c r="K255" s="11" t="str">
        <f t="shared" si="20"/>
        <v>29-03-2022</v>
      </c>
      <c r="L255" s="11"/>
      <c r="M255" t="s">
        <v>80</v>
      </c>
      <c r="N255" t="s">
        <v>28</v>
      </c>
      <c r="O255">
        <v>5</v>
      </c>
      <c r="P255" t="s">
        <v>19</v>
      </c>
      <c r="Q255">
        <v>4</v>
      </c>
      <c r="R255">
        <v>4.6097099999999998</v>
      </c>
      <c r="S255">
        <v>-74.08175</v>
      </c>
    </row>
    <row r="256" spans="1:19" x14ac:dyDescent="0.3">
      <c r="A256" t="s">
        <v>180</v>
      </c>
      <c r="B256" t="s">
        <v>10</v>
      </c>
      <c r="C256">
        <v>618200</v>
      </c>
      <c r="D256">
        <v>33400</v>
      </c>
      <c r="E256" s="1">
        <f t="shared" si="21"/>
        <v>6444900</v>
      </c>
      <c r="F256" s="6" t="s">
        <v>326</v>
      </c>
      <c r="G256" s="17" t="str">
        <f t="shared" si="22"/>
        <v>44886</v>
      </c>
      <c r="H256" s="10"/>
      <c r="I256" s="10"/>
      <c r="J256" s="9">
        <f t="shared" si="19"/>
        <v>44886</v>
      </c>
      <c r="K256" s="11" t="str">
        <f t="shared" si="20"/>
        <v>21-11-2022</v>
      </c>
      <c r="L256" s="11"/>
      <c r="M256" t="s">
        <v>31</v>
      </c>
      <c r="N256" t="s">
        <v>13</v>
      </c>
      <c r="O256">
        <v>5</v>
      </c>
      <c r="P256" t="s">
        <v>19</v>
      </c>
      <c r="Q256">
        <v>1</v>
      </c>
      <c r="R256">
        <v>6.2518399999999996</v>
      </c>
      <c r="S256">
        <v>-75.563590000000005</v>
      </c>
    </row>
    <row r="257" spans="1:19" x14ac:dyDescent="0.3">
      <c r="A257" t="s">
        <v>107</v>
      </c>
      <c r="B257" t="s">
        <v>46</v>
      </c>
      <c r="C257">
        <v>18600</v>
      </c>
      <c r="D257">
        <v>1400</v>
      </c>
      <c r="E257" s="1">
        <f t="shared" si="21"/>
        <v>6446300</v>
      </c>
      <c r="F257" s="6" t="s">
        <v>327</v>
      </c>
      <c r="G257" s="17" t="str">
        <f t="shared" si="22"/>
        <v>43916</v>
      </c>
      <c r="H257" s="10"/>
      <c r="I257" s="10"/>
      <c r="J257" s="9">
        <f t="shared" si="19"/>
        <v>43916</v>
      </c>
      <c r="K257" s="11" t="str">
        <f t="shared" si="20"/>
        <v>26-03-2020</v>
      </c>
      <c r="L257" s="11"/>
      <c r="M257" t="s">
        <v>80</v>
      </c>
      <c r="N257" t="s">
        <v>28</v>
      </c>
      <c r="O257">
        <v>4</v>
      </c>
      <c r="P257" t="s">
        <v>19</v>
      </c>
      <c r="Q257">
        <v>1</v>
      </c>
      <c r="R257">
        <v>4.6097099999999998</v>
      </c>
      <c r="S257">
        <v>-74.08175</v>
      </c>
    </row>
    <row r="258" spans="1:19" x14ac:dyDescent="0.3">
      <c r="A258" t="s">
        <v>50</v>
      </c>
      <c r="B258" t="s">
        <v>51</v>
      </c>
      <c r="C258">
        <v>619000</v>
      </c>
      <c r="D258">
        <v>31100</v>
      </c>
      <c r="E258" s="1">
        <f t="shared" si="21"/>
        <v>6477400</v>
      </c>
      <c r="F258" s="6" t="s">
        <v>235</v>
      </c>
      <c r="G258" s="17" t="str">
        <f t="shared" si="22"/>
        <v>44074</v>
      </c>
      <c r="H258" s="10"/>
      <c r="I258" s="10"/>
      <c r="J258" s="9">
        <f t="shared" si="19"/>
        <v>44074</v>
      </c>
      <c r="K258" s="11" t="str">
        <f t="shared" si="20"/>
        <v>31-08-2020</v>
      </c>
      <c r="L258" s="11"/>
      <c r="M258" t="s">
        <v>24</v>
      </c>
      <c r="N258" t="s">
        <v>228</v>
      </c>
      <c r="O258">
        <v>4</v>
      </c>
      <c r="P258" t="s">
        <v>19</v>
      </c>
      <c r="Q258">
        <v>2</v>
      </c>
      <c r="R258">
        <v>10.39972</v>
      </c>
      <c r="S258">
        <v>-75.514439999999993</v>
      </c>
    </row>
    <row r="259" spans="1:19" x14ac:dyDescent="0.3">
      <c r="A259" t="s">
        <v>45</v>
      </c>
      <c r="B259" t="s">
        <v>46</v>
      </c>
      <c r="C259">
        <v>14000</v>
      </c>
      <c r="D259">
        <v>4100</v>
      </c>
      <c r="E259" s="1">
        <f t="shared" si="21"/>
        <v>6481500</v>
      </c>
      <c r="F259" s="6" t="s">
        <v>328</v>
      </c>
      <c r="G259" s="17" t="str">
        <f t="shared" si="22"/>
        <v>44773</v>
      </c>
      <c r="H259" s="10"/>
      <c r="I259" s="10"/>
      <c r="J259" s="9">
        <f t="shared" ref="J259:J322" si="23">IF(
  G259=44412,
  DATE(2021,8,4),
  DATE(1900,1,1) + G259 - 1
)</f>
        <v>44773</v>
      </c>
      <c r="K259" s="11" t="str">
        <f t="shared" ref="K259:K322" si="24">TEXT(G259, "dd-mm-yyyy")</f>
        <v>31-07-2022</v>
      </c>
      <c r="L259" s="11"/>
      <c r="M259" t="s">
        <v>101</v>
      </c>
      <c r="N259" t="s">
        <v>13</v>
      </c>
      <c r="O259">
        <v>5</v>
      </c>
      <c r="P259" t="s">
        <v>36</v>
      </c>
      <c r="Q259">
        <v>1</v>
      </c>
      <c r="R259">
        <v>6.2518399999999996</v>
      </c>
      <c r="S259">
        <v>-75.563590000000005</v>
      </c>
    </row>
    <row r="260" spans="1:19" x14ac:dyDescent="0.3">
      <c r="A260" t="s">
        <v>95</v>
      </c>
      <c r="B260" t="s">
        <v>38</v>
      </c>
      <c r="C260">
        <v>2726800</v>
      </c>
      <c r="D260">
        <v>143400</v>
      </c>
      <c r="E260" s="1">
        <f t="shared" ref="E260:E323" si="25">E259+D260</f>
        <v>6624900</v>
      </c>
      <c r="F260" s="6" t="s">
        <v>146</v>
      </c>
      <c r="G260" s="17" t="str">
        <f t="shared" si="22"/>
        <v>44972</v>
      </c>
      <c r="H260" s="10"/>
      <c r="I260" s="10"/>
      <c r="J260" s="9">
        <f t="shared" si="23"/>
        <v>44972</v>
      </c>
      <c r="K260" s="11" t="str">
        <f t="shared" si="24"/>
        <v>15-02-2023</v>
      </c>
      <c r="L260" s="11"/>
      <c r="M260" t="s">
        <v>48</v>
      </c>
      <c r="N260" t="s">
        <v>28</v>
      </c>
      <c r="O260">
        <v>5</v>
      </c>
      <c r="P260" t="s">
        <v>19</v>
      </c>
      <c r="Q260">
        <v>1</v>
      </c>
      <c r="R260">
        <v>4.6097099999999998</v>
      </c>
      <c r="S260">
        <v>-74.08175</v>
      </c>
    </row>
    <row r="261" spans="1:19" x14ac:dyDescent="0.3">
      <c r="A261" t="s">
        <v>73</v>
      </c>
      <c r="B261" t="s">
        <v>42</v>
      </c>
      <c r="C261">
        <v>37600</v>
      </c>
      <c r="D261">
        <v>2200</v>
      </c>
      <c r="E261" s="1">
        <f t="shared" si="25"/>
        <v>6627100</v>
      </c>
      <c r="F261" s="6" t="s">
        <v>329</v>
      </c>
      <c r="G261" s="17" t="str">
        <f t="shared" si="22"/>
        <v>44591</v>
      </c>
      <c r="H261" s="10"/>
      <c r="I261" s="10"/>
      <c r="J261" s="9">
        <f t="shared" si="23"/>
        <v>44591</v>
      </c>
      <c r="K261" s="11" t="str">
        <f t="shared" si="24"/>
        <v>30-01-2022</v>
      </c>
      <c r="L261" s="11"/>
      <c r="M261" t="s">
        <v>101</v>
      </c>
      <c r="N261" t="s">
        <v>28</v>
      </c>
      <c r="O261">
        <v>5</v>
      </c>
      <c r="P261" t="s">
        <v>19</v>
      </c>
      <c r="Q261">
        <v>5</v>
      </c>
      <c r="R261">
        <v>4.6097099999999998</v>
      </c>
      <c r="S261">
        <v>-74.08175</v>
      </c>
    </row>
    <row r="262" spans="1:19" x14ac:dyDescent="0.3">
      <c r="A262" t="s">
        <v>282</v>
      </c>
      <c r="B262" t="s">
        <v>38</v>
      </c>
      <c r="C262">
        <v>2306400</v>
      </c>
      <c r="D262">
        <v>121000</v>
      </c>
      <c r="E262" s="1">
        <f t="shared" si="25"/>
        <v>6748100</v>
      </c>
      <c r="F262" s="6" t="s">
        <v>330</v>
      </c>
      <c r="G262" s="17" t="str">
        <f t="shared" ref="G262:G325" si="26">TEXT(F261, "general")</f>
        <v>43924</v>
      </c>
      <c r="H262" s="10"/>
      <c r="I262" s="10"/>
      <c r="J262" s="9">
        <f t="shared" si="23"/>
        <v>43924</v>
      </c>
      <c r="K262" s="11" t="str">
        <f t="shared" si="24"/>
        <v>03-04-2020</v>
      </c>
      <c r="L262" s="11"/>
      <c r="M262" t="s">
        <v>31</v>
      </c>
      <c r="N262" t="s">
        <v>28</v>
      </c>
      <c r="O262">
        <v>4</v>
      </c>
      <c r="P262" t="s">
        <v>19</v>
      </c>
      <c r="Q262">
        <v>10</v>
      </c>
      <c r="R262">
        <v>4.6097099999999998</v>
      </c>
      <c r="S262">
        <v>-74.08175</v>
      </c>
    </row>
    <row r="263" spans="1:19" x14ac:dyDescent="0.3">
      <c r="A263" t="s">
        <v>75</v>
      </c>
      <c r="B263" t="s">
        <v>46</v>
      </c>
      <c r="C263">
        <v>51300</v>
      </c>
      <c r="D263">
        <v>900</v>
      </c>
      <c r="E263" s="1">
        <f t="shared" si="25"/>
        <v>6749000</v>
      </c>
      <c r="F263" s="6" t="s">
        <v>331</v>
      </c>
      <c r="G263" s="17" t="str">
        <f t="shared" si="26"/>
        <v>44478</v>
      </c>
      <c r="H263" s="10"/>
      <c r="I263" s="10"/>
      <c r="J263" s="9">
        <f t="shared" si="23"/>
        <v>44478</v>
      </c>
      <c r="K263" s="11" t="str">
        <f t="shared" si="24"/>
        <v>09-10-2021</v>
      </c>
      <c r="L263" s="11"/>
      <c r="M263" t="s">
        <v>40</v>
      </c>
      <c r="N263" t="s">
        <v>56</v>
      </c>
      <c r="O263">
        <v>5</v>
      </c>
      <c r="P263" t="s">
        <v>19</v>
      </c>
      <c r="Q263">
        <v>4</v>
      </c>
      <c r="R263">
        <v>7.89391</v>
      </c>
      <c r="S263">
        <v>-72.507819999999995</v>
      </c>
    </row>
    <row r="264" spans="1:19" x14ac:dyDescent="0.3">
      <c r="A264" t="s">
        <v>41</v>
      </c>
      <c r="B264" t="s">
        <v>42</v>
      </c>
      <c r="C264">
        <v>68800</v>
      </c>
      <c r="D264">
        <v>3900</v>
      </c>
      <c r="E264" s="1">
        <f t="shared" si="25"/>
        <v>6752900</v>
      </c>
      <c r="F264" s="6" t="s">
        <v>332</v>
      </c>
      <c r="G264" s="17" t="str">
        <f t="shared" si="26"/>
        <v>44270</v>
      </c>
      <c r="H264" s="10"/>
      <c r="I264" s="10"/>
      <c r="J264" s="9">
        <f t="shared" si="23"/>
        <v>44270</v>
      </c>
      <c r="K264" s="11" t="str">
        <f t="shared" si="24"/>
        <v>15-03-2021</v>
      </c>
      <c r="L264" s="11"/>
      <c r="M264" t="s">
        <v>66</v>
      </c>
      <c r="N264" t="s">
        <v>44</v>
      </c>
      <c r="O264">
        <v>5</v>
      </c>
      <c r="P264" t="s">
        <v>19</v>
      </c>
      <c r="Q264">
        <v>2</v>
      </c>
      <c r="R264">
        <v>10.968540000000001</v>
      </c>
      <c r="S264">
        <v>-74.781319999999994</v>
      </c>
    </row>
    <row r="265" spans="1:19" x14ac:dyDescent="0.3">
      <c r="A265" t="s">
        <v>9</v>
      </c>
      <c r="B265" t="s">
        <v>10</v>
      </c>
      <c r="C265">
        <v>246100</v>
      </c>
      <c r="D265">
        <v>11300</v>
      </c>
      <c r="E265" s="1">
        <f t="shared" si="25"/>
        <v>6764200</v>
      </c>
      <c r="F265" s="6" t="s">
        <v>333</v>
      </c>
      <c r="G265" s="17" t="str">
        <f t="shared" si="26"/>
        <v>44259</v>
      </c>
      <c r="H265" s="10"/>
      <c r="I265" s="10"/>
      <c r="J265" s="9">
        <f t="shared" si="23"/>
        <v>44259</v>
      </c>
      <c r="K265" s="11" t="str">
        <f t="shared" si="24"/>
        <v>04-03-2021</v>
      </c>
      <c r="L265" s="11"/>
      <c r="M265" t="s">
        <v>85</v>
      </c>
      <c r="N265" t="s">
        <v>13</v>
      </c>
      <c r="O265">
        <v>5</v>
      </c>
      <c r="P265" t="s">
        <v>19</v>
      </c>
      <c r="Q265">
        <v>10</v>
      </c>
      <c r="R265">
        <v>6.2518399999999996</v>
      </c>
      <c r="S265">
        <v>-75.563590000000005</v>
      </c>
    </row>
    <row r="266" spans="1:19" x14ac:dyDescent="0.3">
      <c r="A266" t="s">
        <v>63</v>
      </c>
      <c r="B266" t="s">
        <v>64</v>
      </c>
      <c r="C266">
        <v>70800</v>
      </c>
      <c r="D266">
        <v>8400</v>
      </c>
      <c r="E266" s="1">
        <f t="shared" si="25"/>
        <v>6772600</v>
      </c>
      <c r="F266" s="6" t="s">
        <v>334</v>
      </c>
      <c r="G266" s="17" t="str">
        <f t="shared" si="26"/>
        <v>44221</v>
      </c>
      <c r="H266" s="10"/>
      <c r="I266" s="10"/>
      <c r="J266" s="9">
        <f t="shared" si="23"/>
        <v>44221</v>
      </c>
      <c r="K266" s="11" t="str">
        <f t="shared" si="24"/>
        <v>25-01-2021</v>
      </c>
      <c r="L266" s="11"/>
      <c r="M266" t="s">
        <v>24</v>
      </c>
      <c r="N266" t="s">
        <v>28</v>
      </c>
      <c r="O266">
        <v>4</v>
      </c>
      <c r="P266" t="s">
        <v>19</v>
      </c>
      <c r="Q266">
        <v>6</v>
      </c>
      <c r="R266">
        <v>4.6097099999999998</v>
      </c>
      <c r="S266">
        <v>-74.08175</v>
      </c>
    </row>
    <row r="267" spans="1:19" x14ac:dyDescent="0.3">
      <c r="A267" t="s">
        <v>241</v>
      </c>
      <c r="B267" t="s">
        <v>38</v>
      </c>
      <c r="C267">
        <v>251300</v>
      </c>
      <c r="D267">
        <v>18200</v>
      </c>
      <c r="E267" s="1">
        <f t="shared" si="25"/>
        <v>6790800</v>
      </c>
      <c r="F267" s="6" t="s">
        <v>335</v>
      </c>
      <c r="G267" s="17" t="str">
        <f t="shared" si="26"/>
        <v>44006</v>
      </c>
      <c r="H267" s="10"/>
      <c r="I267" s="10"/>
      <c r="J267" s="9">
        <f t="shared" si="23"/>
        <v>44006</v>
      </c>
      <c r="K267" s="11" t="str">
        <f t="shared" si="24"/>
        <v>24-06-2020</v>
      </c>
      <c r="L267" s="11"/>
      <c r="M267" t="s">
        <v>18</v>
      </c>
      <c r="N267" t="s">
        <v>28</v>
      </c>
      <c r="O267">
        <v>4</v>
      </c>
      <c r="P267" t="s">
        <v>14</v>
      </c>
      <c r="Q267">
        <v>1</v>
      </c>
      <c r="R267">
        <v>4.6097099999999998</v>
      </c>
      <c r="S267">
        <v>-74.08175</v>
      </c>
    </row>
    <row r="268" spans="1:19" x14ac:dyDescent="0.3">
      <c r="A268" t="s">
        <v>163</v>
      </c>
      <c r="B268" t="s">
        <v>10</v>
      </c>
      <c r="C268">
        <v>576800</v>
      </c>
      <c r="D268">
        <v>31400</v>
      </c>
      <c r="E268" s="1">
        <f t="shared" si="25"/>
        <v>6822200</v>
      </c>
      <c r="F268" s="6" t="s">
        <v>336</v>
      </c>
      <c r="G268" s="17" t="str">
        <f t="shared" si="26"/>
        <v>44975</v>
      </c>
      <c r="H268" s="10"/>
      <c r="I268" s="10"/>
      <c r="J268" s="9">
        <f t="shared" si="23"/>
        <v>44975</v>
      </c>
      <c r="K268" s="11" t="str">
        <f t="shared" si="24"/>
        <v>18-02-2023</v>
      </c>
      <c r="L268" s="11"/>
      <c r="M268" t="s">
        <v>31</v>
      </c>
      <c r="N268" t="s">
        <v>13</v>
      </c>
      <c r="O268">
        <v>3</v>
      </c>
      <c r="P268" t="s">
        <v>36</v>
      </c>
      <c r="Q268">
        <v>1</v>
      </c>
      <c r="R268">
        <v>6.2518399999999996</v>
      </c>
      <c r="S268">
        <v>-75.563590000000005</v>
      </c>
    </row>
    <row r="269" spans="1:19" x14ac:dyDescent="0.3">
      <c r="A269" t="s">
        <v>93</v>
      </c>
      <c r="B269" t="s">
        <v>42</v>
      </c>
      <c r="C269">
        <v>127100</v>
      </c>
      <c r="D269">
        <v>7200</v>
      </c>
      <c r="E269" s="1">
        <f t="shared" si="25"/>
        <v>6829400</v>
      </c>
      <c r="F269" s="6" t="s">
        <v>337</v>
      </c>
      <c r="G269" s="17" t="str">
        <f t="shared" si="26"/>
        <v>43880</v>
      </c>
      <c r="H269" s="10"/>
      <c r="I269" s="10"/>
      <c r="J269" s="9">
        <f t="shared" si="23"/>
        <v>43880</v>
      </c>
      <c r="K269" s="11" t="str">
        <f t="shared" si="24"/>
        <v>19-02-2020</v>
      </c>
      <c r="L269" s="11"/>
      <c r="M269" t="s">
        <v>59</v>
      </c>
      <c r="N269" t="s">
        <v>28</v>
      </c>
      <c r="O269">
        <v>5</v>
      </c>
      <c r="P269" t="s">
        <v>14</v>
      </c>
      <c r="Q269">
        <v>1</v>
      </c>
      <c r="R269">
        <v>4.6097099999999998</v>
      </c>
      <c r="S269">
        <v>-74.08175</v>
      </c>
    </row>
    <row r="270" spans="1:19" x14ac:dyDescent="0.3">
      <c r="A270" t="s">
        <v>138</v>
      </c>
      <c r="B270" t="s">
        <v>38</v>
      </c>
      <c r="C270">
        <v>1179900</v>
      </c>
      <c r="D270">
        <v>63000</v>
      </c>
      <c r="E270" s="1">
        <f t="shared" si="25"/>
        <v>6892400</v>
      </c>
      <c r="F270" s="6" t="s">
        <v>338</v>
      </c>
      <c r="G270" s="17" t="str">
        <f t="shared" si="26"/>
        <v>44880</v>
      </c>
      <c r="H270" s="10"/>
      <c r="I270" s="10"/>
      <c r="J270" s="9">
        <f t="shared" si="23"/>
        <v>44880</v>
      </c>
      <c r="K270" s="11" t="str">
        <f t="shared" si="24"/>
        <v>15-11-2022</v>
      </c>
      <c r="L270" s="11"/>
      <c r="M270" t="s">
        <v>24</v>
      </c>
      <c r="N270" t="s">
        <v>22</v>
      </c>
      <c r="O270">
        <v>4</v>
      </c>
      <c r="P270" t="s">
        <v>19</v>
      </c>
      <c r="Q270">
        <v>2</v>
      </c>
      <c r="R270">
        <v>4.8133299999999997</v>
      </c>
      <c r="S270">
        <v>-75.696110000000004</v>
      </c>
    </row>
    <row r="271" spans="1:19" x14ac:dyDescent="0.3">
      <c r="A271" t="s">
        <v>163</v>
      </c>
      <c r="B271" t="s">
        <v>10</v>
      </c>
      <c r="C271">
        <v>327200</v>
      </c>
      <c r="D271">
        <v>15600</v>
      </c>
      <c r="E271" s="1">
        <f t="shared" si="25"/>
        <v>6908000</v>
      </c>
      <c r="F271" s="6" t="s">
        <v>167</v>
      </c>
      <c r="G271" s="17" t="str">
        <f t="shared" si="26"/>
        <v>44121</v>
      </c>
      <c r="H271" s="10"/>
      <c r="I271" s="10"/>
      <c r="J271" s="9">
        <f t="shared" si="23"/>
        <v>44121</v>
      </c>
      <c r="K271" s="11" t="str">
        <f t="shared" si="24"/>
        <v>17-10-2020</v>
      </c>
      <c r="L271" s="11"/>
      <c r="M271" t="s">
        <v>27</v>
      </c>
      <c r="N271" t="s">
        <v>28</v>
      </c>
      <c r="O271">
        <v>5</v>
      </c>
      <c r="P271" t="s">
        <v>19</v>
      </c>
      <c r="Q271">
        <v>1</v>
      </c>
      <c r="R271">
        <v>4.6097099999999998</v>
      </c>
      <c r="S271">
        <v>-74.08175</v>
      </c>
    </row>
    <row r="272" spans="1:19" x14ac:dyDescent="0.3">
      <c r="A272" t="s">
        <v>177</v>
      </c>
      <c r="B272" t="s">
        <v>38</v>
      </c>
      <c r="C272">
        <v>243600</v>
      </c>
      <c r="D272">
        <v>13700</v>
      </c>
      <c r="E272" s="1">
        <f t="shared" si="25"/>
        <v>6921700</v>
      </c>
      <c r="F272" s="6" t="s">
        <v>308</v>
      </c>
      <c r="G272" s="17" t="str">
        <f t="shared" si="26"/>
        <v>43987</v>
      </c>
      <c r="H272" s="10"/>
      <c r="I272" s="10"/>
      <c r="J272" s="9">
        <f t="shared" si="23"/>
        <v>43987</v>
      </c>
      <c r="K272" s="11" t="str">
        <f t="shared" si="24"/>
        <v>05-06-2020</v>
      </c>
      <c r="L272" s="11"/>
      <c r="M272" t="s">
        <v>101</v>
      </c>
      <c r="N272" t="s">
        <v>56</v>
      </c>
      <c r="O272">
        <v>4</v>
      </c>
      <c r="P272" t="s">
        <v>19</v>
      </c>
      <c r="Q272">
        <v>3</v>
      </c>
      <c r="R272">
        <v>7.89391</v>
      </c>
      <c r="S272">
        <v>-72.507819999999995</v>
      </c>
    </row>
    <row r="273" spans="1:19" x14ac:dyDescent="0.3">
      <c r="A273" t="s">
        <v>95</v>
      </c>
      <c r="B273" t="s">
        <v>38</v>
      </c>
      <c r="C273">
        <v>1757300</v>
      </c>
      <c r="D273">
        <v>93800</v>
      </c>
      <c r="E273" s="1">
        <f t="shared" si="25"/>
        <v>7015500</v>
      </c>
      <c r="F273" s="6" t="s">
        <v>339</v>
      </c>
      <c r="G273" s="17" t="str">
        <f t="shared" si="26"/>
        <v>44083</v>
      </c>
      <c r="H273" s="10"/>
      <c r="I273" s="10"/>
      <c r="J273" s="9">
        <f t="shared" si="23"/>
        <v>44083</v>
      </c>
      <c r="K273" s="11" t="str">
        <f t="shared" si="24"/>
        <v>09-09-2020</v>
      </c>
      <c r="L273" s="11"/>
      <c r="M273" t="s">
        <v>48</v>
      </c>
      <c r="N273" t="s">
        <v>28</v>
      </c>
      <c r="O273">
        <v>3</v>
      </c>
      <c r="P273" t="s">
        <v>19</v>
      </c>
      <c r="Q273">
        <v>5</v>
      </c>
      <c r="R273">
        <v>4.6097099999999998</v>
      </c>
      <c r="S273">
        <v>-74.08175</v>
      </c>
    </row>
    <row r="274" spans="1:19" x14ac:dyDescent="0.3">
      <c r="A274" t="s">
        <v>184</v>
      </c>
      <c r="B274" t="s">
        <v>46</v>
      </c>
      <c r="C274">
        <v>78700</v>
      </c>
      <c r="D274">
        <v>2400</v>
      </c>
      <c r="E274" s="1">
        <f t="shared" si="25"/>
        <v>7017900</v>
      </c>
      <c r="F274" s="6" t="s">
        <v>249</v>
      </c>
      <c r="G274" s="17" t="str">
        <f t="shared" si="26"/>
        <v>43861</v>
      </c>
      <c r="H274" s="10"/>
      <c r="I274" s="10"/>
      <c r="J274" s="9">
        <f t="shared" si="23"/>
        <v>43861</v>
      </c>
      <c r="K274" s="11" t="str">
        <f t="shared" si="24"/>
        <v>31-01-2020</v>
      </c>
      <c r="L274" s="11"/>
      <c r="M274" t="s">
        <v>18</v>
      </c>
      <c r="N274" t="s">
        <v>44</v>
      </c>
      <c r="O274">
        <v>5</v>
      </c>
      <c r="P274" t="s">
        <v>19</v>
      </c>
      <c r="Q274">
        <v>8</v>
      </c>
      <c r="R274">
        <v>10.968540000000001</v>
      </c>
      <c r="S274">
        <v>-74.781319999999994</v>
      </c>
    </row>
    <row r="275" spans="1:19" x14ac:dyDescent="0.3">
      <c r="A275" t="s">
        <v>91</v>
      </c>
      <c r="B275" t="s">
        <v>51</v>
      </c>
      <c r="C275">
        <v>590800</v>
      </c>
      <c r="D275">
        <v>29600</v>
      </c>
      <c r="E275" s="1">
        <f t="shared" si="25"/>
        <v>7047500</v>
      </c>
      <c r="F275" s="6" t="s">
        <v>340</v>
      </c>
      <c r="G275" s="17" t="str">
        <f t="shared" si="26"/>
        <v>44626</v>
      </c>
      <c r="H275" s="10"/>
      <c r="I275" s="10"/>
      <c r="J275" s="9">
        <f t="shared" si="23"/>
        <v>44626</v>
      </c>
      <c r="K275" s="11" t="str">
        <f t="shared" si="24"/>
        <v>06-03-2022</v>
      </c>
      <c r="L275" s="11"/>
      <c r="M275" t="s">
        <v>27</v>
      </c>
      <c r="N275" t="s">
        <v>32</v>
      </c>
      <c r="O275">
        <v>1</v>
      </c>
      <c r="P275" t="s">
        <v>14</v>
      </c>
      <c r="Q275">
        <v>1</v>
      </c>
      <c r="R275">
        <v>-4.2152799999999999</v>
      </c>
      <c r="S275">
        <v>-69.940560000000005</v>
      </c>
    </row>
    <row r="276" spans="1:19" x14ac:dyDescent="0.3">
      <c r="A276" t="s">
        <v>81</v>
      </c>
      <c r="B276" t="s">
        <v>51</v>
      </c>
      <c r="C276">
        <v>1500300</v>
      </c>
      <c r="D276">
        <v>80300</v>
      </c>
      <c r="E276" s="1">
        <f t="shared" si="25"/>
        <v>7127800</v>
      </c>
      <c r="F276" s="6" t="s">
        <v>341</v>
      </c>
      <c r="G276" s="17" t="str">
        <f t="shared" si="26"/>
        <v>44939</v>
      </c>
      <c r="H276" s="10"/>
      <c r="I276" s="10"/>
      <c r="J276" s="9">
        <f t="shared" si="23"/>
        <v>44939</v>
      </c>
      <c r="K276" s="11" t="str">
        <f t="shared" si="24"/>
        <v>13-01-2023</v>
      </c>
      <c r="L276" s="11"/>
      <c r="M276" t="s">
        <v>18</v>
      </c>
      <c r="N276" t="s">
        <v>273</v>
      </c>
      <c r="O276">
        <v>5</v>
      </c>
      <c r="P276" t="s">
        <v>19</v>
      </c>
      <c r="Q276">
        <v>8</v>
      </c>
      <c r="R276">
        <v>1.2136100000000001</v>
      </c>
      <c r="S276">
        <v>-77.281109999999998</v>
      </c>
    </row>
    <row r="277" spans="1:19" x14ac:dyDescent="0.3">
      <c r="A277" t="s">
        <v>184</v>
      </c>
      <c r="B277" t="s">
        <v>46</v>
      </c>
      <c r="C277">
        <v>65800</v>
      </c>
      <c r="D277">
        <v>9200</v>
      </c>
      <c r="E277" s="1">
        <f t="shared" si="25"/>
        <v>7137000</v>
      </c>
      <c r="F277" s="6" t="s">
        <v>209</v>
      </c>
      <c r="G277" s="17" t="str">
        <f t="shared" si="26"/>
        <v>44832</v>
      </c>
      <c r="H277" s="10"/>
      <c r="I277" s="10"/>
      <c r="J277" s="9">
        <f t="shared" si="23"/>
        <v>44832</v>
      </c>
      <c r="K277" s="11" t="str">
        <f t="shared" si="24"/>
        <v>28-09-2022</v>
      </c>
      <c r="L277" s="11"/>
      <c r="M277" t="s">
        <v>31</v>
      </c>
      <c r="N277" t="s">
        <v>28</v>
      </c>
      <c r="O277">
        <v>5</v>
      </c>
      <c r="P277" t="s">
        <v>19</v>
      </c>
      <c r="Q277">
        <v>1</v>
      </c>
      <c r="R277">
        <v>4.6097099999999998</v>
      </c>
      <c r="S277">
        <v>-74.08175</v>
      </c>
    </row>
    <row r="278" spans="1:19" x14ac:dyDescent="0.3">
      <c r="A278" t="s">
        <v>232</v>
      </c>
      <c r="B278" t="s">
        <v>10</v>
      </c>
      <c r="C278">
        <v>227700</v>
      </c>
      <c r="D278">
        <v>12500</v>
      </c>
      <c r="E278" s="1">
        <f t="shared" si="25"/>
        <v>7149500</v>
      </c>
      <c r="F278" s="6" t="s">
        <v>342</v>
      </c>
      <c r="G278" s="17" t="str">
        <f t="shared" si="26"/>
        <v>44109</v>
      </c>
      <c r="H278" s="10"/>
      <c r="I278" s="10"/>
      <c r="J278" s="9">
        <f t="shared" si="23"/>
        <v>44109</v>
      </c>
      <c r="K278" s="11" t="str">
        <f t="shared" si="24"/>
        <v>05-10-2020</v>
      </c>
      <c r="L278" s="11"/>
      <c r="M278" t="s">
        <v>59</v>
      </c>
      <c r="N278" t="s">
        <v>44</v>
      </c>
      <c r="O278">
        <v>5</v>
      </c>
      <c r="P278" t="s">
        <v>19</v>
      </c>
      <c r="Q278">
        <v>4</v>
      </c>
      <c r="R278">
        <v>10.968540000000001</v>
      </c>
      <c r="S278">
        <v>-74.781319999999994</v>
      </c>
    </row>
    <row r="279" spans="1:19" x14ac:dyDescent="0.3">
      <c r="A279" t="s">
        <v>138</v>
      </c>
      <c r="B279" t="s">
        <v>38</v>
      </c>
      <c r="C279">
        <v>957600</v>
      </c>
      <c r="D279">
        <v>49200</v>
      </c>
      <c r="E279" s="1">
        <f t="shared" si="25"/>
        <v>7198700</v>
      </c>
      <c r="F279" s="6" t="s">
        <v>343</v>
      </c>
      <c r="G279" s="17" t="str">
        <f t="shared" si="26"/>
        <v>44366</v>
      </c>
      <c r="H279" s="10"/>
      <c r="I279" s="10"/>
      <c r="J279" s="9">
        <f t="shared" si="23"/>
        <v>44366</v>
      </c>
      <c r="K279" s="11" t="str">
        <f t="shared" si="24"/>
        <v>19-06-2021</v>
      </c>
      <c r="L279" s="11"/>
      <c r="M279" t="s">
        <v>85</v>
      </c>
      <c r="N279" t="s">
        <v>273</v>
      </c>
      <c r="O279">
        <v>4</v>
      </c>
      <c r="P279" t="s">
        <v>14</v>
      </c>
      <c r="Q279">
        <v>1</v>
      </c>
      <c r="R279">
        <v>1.2136100000000001</v>
      </c>
      <c r="S279">
        <v>-77.281109999999998</v>
      </c>
    </row>
    <row r="280" spans="1:19" x14ac:dyDescent="0.3">
      <c r="A280" t="s">
        <v>89</v>
      </c>
      <c r="B280" t="s">
        <v>42</v>
      </c>
      <c r="C280">
        <v>39400</v>
      </c>
      <c r="D280">
        <v>0</v>
      </c>
      <c r="E280" s="1">
        <f t="shared" si="25"/>
        <v>7198700</v>
      </c>
      <c r="F280" s="6" t="s">
        <v>344</v>
      </c>
      <c r="G280" s="17" t="str">
        <f t="shared" si="26"/>
        <v>44898</v>
      </c>
      <c r="H280" s="10"/>
      <c r="I280" s="10"/>
      <c r="J280" s="9">
        <f t="shared" si="23"/>
        <v>44898</v>
      </c>
      <c r="K280" s="11" t="str">
        <f t="shared" si="24"/>
        <v>03-12-2022</v>
      </c>
      <c r="L280" s="11"/>
      <c r="M280" t="s">
        <v>24</v>
      </c>
      <c r="N280" t="s">
        <v>228</v>
      </c>
      <c r="O280">
        <v>4</v>
      </c>
      <c r="P280" t="s">
        <v>19</v>
      </c>
      <c r="Q280">
        <v>5</v>
      </c>
      <c r="R280">
        <v>10.39972</v>
      </c>
      <c r="S280">
        <v>-75.514439999999993</v>
      </c>
    </row>
    <row r="281" spans="1:19" x14ac:dyDescent="0.3">
      <c r="A281" t="s">
        <v>102</v>
      </c>
      <c r="B281" t="s">
        <v>16</v>
      </c>
      <c r="C281">
        <v>665900</v>
      </c>
      <c r="D281">
        <v>33600</v>
      </c>
      <c r="E281" s="1">
        <f t="shared" si="25"/>
        <v>7232300</v>
      </c>
      <c r="F281" s="6" t="s">
        <v>345</v>
      </c>
      <c r="G281" s="17" t="str">
        <f t="shared" si="26"/>
        <v>44926</v>
      </c>
      <c r="H281" s="10"/>
      <c r="I281" s="10"/>
      <c r="J281" s="9">
        <f t="shared" si="23"/>
        <v>44926</v>
      </c>
      <c r="K281" s="11" t="str">
        <f t="shared" si="24"/>
        <v>31-12-2022</v>
      </c>
      <c r="L281" s="11"/>
      <c r="M281" t="s">
        <v>101</v>
      </c>
      <c r="N281" t="s">
        <v>13</v>
      </c>
      <c r="O281">
        <v>5</v>
      </c>
      <c r="P281" t="s">
        <v>19</v>
      </c>
      <c r="Q281">
        <v>2</v>
      </c>
      <c r="R281">
        <v>6.2518399999999996</v>
      </c>
      <c r="S281">
        <v>-75.563590000000005</v>
      </c>
    </row>
    <row r="282" spans="1:19" x14ac:dyDescent="0.3">
      <c r="A282" t="s">
        <v>73</v>
      </c>
      <c r="B282" t="s">
        <v>42</v>
      </c>
      <c r="C282">
        <v>43100</v>
      </c>
      <c r="D282">
        <v>0</v>
      </c>
      <c r="E282" s="1">
        <f t="shared" si="25"/>
        <v>7232300</v>
      </c>
      <c r="F282" s="6" t="s">
        <v>346</v>
      </c>
      <c r="G282" s="17" t="str">
        <f t="shared" si="26"/>
        <v>43930</v>
      </c>
      <c r="H282" s="10"/>
      <c r="I282" s="10"/>
      <c r="J282" s="9">
        <f t="shared" si="23"/>
        <v>43930</v>
      </c>
      <c r="K282" s="11" t="str">
        <f t="shared" si="24"/>
        <v>09-04-2020</v>
      </c>
      <c r="L282" s="11"/>
      <c r="M282" t="s">
        <v>24</v>
      </c>
      <c r="N282" t="s">
        <v>28</v>
      </c>
      <c r="O282">
        <v>4</v>
      </c>
      <c r="P282" t="s">
        <v>19</v>
      </c>
      <c r="Q282">
        <v>1</v>
      </c>
      <c r="R282">
        <v>4.6097099999999998</v>
      </c>
      <c r="S282">
        <v>-74.08175</v>
      </c>
    </row>
    <row r="283" spans="1:19" x14ac:dyDescent="0.3">
      <c r="A283" t="s">
        <v>241</v>
      </c>
      <c r="B283" t="s">
        <v>38</v>
      </c>
      <c r="C283">
        <v>260900</v>
      </c>
      <c r="D283">
        <v>14300</v>
      </c>
      <c r="E283" s="1">
        <f t="shared" si="25"/>
        <v>7246600</v>
      </c>
      <c r="F283" s="6" t="s">
        <v>347</v>
      </c>
      <c r="G283" s="17" t="str">
        <f t="shared" si="26"/>
        <v>44289</v>
      </c>
      <c r="H283" s="10"/>
      <c r="I283" s="10"/>
      <c r="J283" s="9">
        <f t="shared" si="23"/>
        <v>44289</v>
      </c>
      <c r="K283" s="11" t="str">
        <f t="shared" si="24"/>
        <v>03-04-2021</v>
      </c>
      <c r="L283" s="11"/>
      <c r="M283" t="s">
        <v>66</v>
      </c>
      <c r="N283" t="s">
        <v>28</v>
      </c>
      <c r="O283">
        <v>4</v>
      </c>
      <c r="P283" t="s">
        <v>19</v>
      </c>
      <c r="Q283">
        <v>2</v>
      </c>
      <c r="R283">
        <v>4.6097099999999998</v>
      </c>
      <c r="S283">
        <v>-74.08175</v>
      </c>
    </row>
    <row r="284" spans="1:19" x14ac:dyDescent="0.3">
      <c r="A284" t="s">
        <v>57</v>
      </c>
      <c r="B284" t="s">
        <v>46</v>
      </c>
      <c r="C284">
        <v>27200</v>
      </c>
      <c r="D284">
        <v>6200</v>
      </c>
      <c r="E284" s="1">
        <f t="shared" si="25"/>
        <v>7252800</v>
      </c>
      <c r="F284" s="6" t="s">
        <v>348</v>
      </c>
      <c r="G284" s="17" t="str">
        <f t="shared" si="26"/>
        <v>44876</v>
      </c>
      <c r="H284" s="10"/>
      <c r="I284" s="10"/>
      <c r="J284" s="9">
        <f t="shared" si="23"/>
        <v>44876</v>
      </c>
      <c r="K284" s="11" t="str">
        <f t="shared" si="24"/>
        <v>11-11-2022</v>
      </c>
      <c r="L284" s="11"/>
      <c r="M284" t="s">
        <v>101</v>
      </c>
      <c r="N284" t="s">
        <v>13</v>
      </c>
      <c r="O284">
        <v>1</v>
      </c>
      <c r="P284" t="s">
        <v>19</v>
      </c>
      <c r="Q284">
        <v>2</v>
      </c>
      <c r="R284">
        <v>6.2518399999999996</v>
      </c>
      <c r="S284">
        <v>-75.563590000000005</v>
      </c>
    </row>
    <row r="285" spans="1:19" x14ac:dyDescent="0.3">
      <c r="A285" t="s">
        <v>78</v>
      </c>
      <c r="B285" t="s">
        <v>64</v>
      </c>
      <c r="C285">
        <v>65000</v>
      </c>
      <c r="D285">
        <v>3700</v>
      </c>
      <c r="E285" s="1">
        <f t="shared" si="25"/>
        <v>7256500</v>
      </c>
      <c r="F285" s="6" t="s">
        <v>349</v>
      </c>
      <c r="G285" s="17" t="str">
        <f t="shared" si="26"/>
        <v>44950</v>
      </c>
      <c r="H285" s="10"/>
      <c r="I285" s="10"/>
      <c r="J285" s="9">
        <f t="shared" si="23"/>
        <v>44950</v>
      </c>
      <c r="K285" s="11" t="str">
        <f t="shared" si="24"/>
        <v>24-01-2023</v>
      </c>
      <c r="L285" s="11"/>
      <c r="M285" t="s">
        <v>12</v>
      </c>
      <c r="N285" t="s">
        <v>28</v>
      </c>
      <c r="O285">
        <v>5</v>
      </c>
      <c r="P285" t="s">
        <v>19</v>
      </c>
      <c r="Q285">
        <v>3</v>
      </c>
      <c r="R285">
        <v>4.6097099999999998</v>
      </c>
      <c r="S285">
        <v>-74.08175</v>
      </c>
    </row>
    <row r="286" spans="1:19" x14ac:dyDescent="0.3">
      <c r="A286" t="s">
        <v>33</v>
      </c>
      <c r="B286" t="s">
        <v>34</v>
      </c>
      <c r="C286">
        <v>87000</v>
      </c>
      <c r="D286">
        <v>5000</v>
      </c>
      <c r="E286" s="1">
        <f t="shared" si="25"/>
        <v>7261500</v>
      </c>
      <c r="F286" s="6" t="s">
        <v>350</v>
      </c>
      <c r="G286" s="17" t="str">
        <f t="shared" si="26"/>
        <v>44902</v>
      </c>
      <c r="H286" s="10"/>
      <c r="I286" s="10"/>
      <c r="J286" s="9">
        <f t="shared" si="23"/>
        <v>44902</v>
      </c>
      <c r="K286" s="11" t="str">
        <f t="shared" si="24"/>
        <v>07-12-2022</v>
      </c>
      <c r="L286" s="11"/>
      <c r="M286" t="s">
        <v>18</v>
      </c>
      <c r="N286" t="s">
        <v>28</v>
      </c>
      <c r="O286">
        <v>5</v>
      </c>
      <c r="P286" t="s">
        <v>19</v>
      </c>
      <c r="Q286">
        <v>2</v>
      </c>
      <c r="R286">
        <v>4.6097099999999998</v>
      </c>
      <c r="S286">
        <v>-74.08175</v>
      </c>
    </row>
    <row r="287" spans="1:19" x14ac:dyDescent="0.3">
      <c r="A287" t="s">
        <v>45</v>
      </c>
      <c r="B287" t="s">
        <v>46</v>
      </c>
      <c r="C287">
        <v>17500</v>
      </c>
      <c r="D287">
        <v>5700</v>
      </c>
      <c r="E287" s="1">
        <f t="shared" si="25"/>
        <v>7267200</v>
      </c>
      <c r="F287" s="6" t="s">
        <v>348</v>
      </c>
      <c r="G287" s="17" t="str">
        <f t="shared" si="26"/>
        <v>44569</v>
      </c>
      <c r="H287" s="10"/>
      <c r="I287" s="10"/>
      <c r="J287" s="9">
        <f t="shared" si="23"/>
        <v>44569</v>
      </c>
      <c r="K287" s="11" t="str">
        <f t="shared" si="24"/>
        <v>08-01-2022</v>
      </c>
      <c r="L287" s="11"/>
      <c r="M287" t="s">
        <v>24</v>
      </c>
      <c r="N287" t="s">
        <v>28</v>
      </c>
      <c r="O287">
        <v>5</v>
      </c>
      <c r="P287" t="s">
        <v>19</v>
      </c>
      <c r="Q287">
        <v>8</v>
      </c>
      <c r="R287">
        <v>4.6097099999999998</v>
      </c>
      <c r="S287">
        <v>-74.08175</v>
      </c>
    </row>
    <row r="288" spans="1:19" x14ac:dyDescent="0.3">
      <c r="A288" t="s">
        <v>15</v>
      </c>
      <c r="B288" t="s">
        <v>16</v>
      </c>
      <c r="C288">
        <v>39000</v>
      </c>
      <c r="D288">
        <v>0</v>
      </c>
      <c r="E288" s="1">
        <f t="shared" si="25"/>
        <v>7267200</v>
      </c>
      <c r="F288" s="6" t="s">
        <v>351</v>
      </c>
      <c r="G288" s="17" t="str">
        <f t="shared" si="26"/>
        <v>44950</v>
      </c>
      <c r="H288" s="10"/>
      <c r="I288" s="10"/>
      <c r="J288" s="9">
        <f t="shared" si="23"/>
        <v>44950</v>
      </c>
      <c r="K288" s="11" t="str">
        <f t="shared" si="24"/>
        <v>24-01-2023</v>
      </c>
      <c r="L288" s="11"/>
      <c r="M288" t="s">
        <v>66</v>
      </c>
      <c r="N288" t="s">
        <v>28</v>
      </c>
      <c r="O288">
        <v>5</v>
      </c>
      <c r="P288" t="s">
        <v>19</v>
      </c>
      <c r="Q288">
        <v>1</v>
      </c>
      <c r="R288">
        <v>4.6097099999999998</v>
      </c>
      <c r="S288">
        <v>-74.08175</v>
      </c>
    </row>
    <row r="289" spans="1:19" x14ac:dyDescent="0.3">
      <c r="A289" t="s">
        <v>29</v>
      </c>
      <c r="B289" t="s">
        <v>16</v>
      </c>
      <c r="C289">
        <v>425000</v>
      </c>
      <c r="D289">
        <v>28500</v>
      </c>
      <c r="E289" s="1">
        <f t="shared" si="25"/>
        <v>7295700</v>
      </c>
      <c r="F289" s="6" t="s">
        <v>352</v>
      </c>
      <c r="G289" s="17" t="str">
        <f t="shared" si="26"/>
        <v>45010</v>
      </c>
      <c r="H289" s="10"/>
      <c r="I289" s="10"/>
      <c r="J289" s="9">
        <f t="shared" si="23"/>
        <v>45010</v>
      </c>
      <c r="K289" s="11" t="str">
        <f t="shared" si="24"/>
        <v>25-03-2023</v>
      </c>
      <c r="L289" s="11"/>
      <c r="M289" t="s">
        <v>101</v>
      </c>
      <c r="N289" t="s">
        <v>137</v>
      </c>
      <c r="O289">
        <v>3</v>
      </c>
      <c r="P289" t="s">
        <v>19</v>
      </c>
      <c r="Q289">
        <v>3</v>
      </c>
      <c r="R289">
        <v>11.240790000000001</v>
      </c>
      <c r="S289">
        <v>-74.199039999999997</v>
      </c>
    </row>
    <row r="290" spans="1:19" x14ac:dyDescent="0.3">
      <c r="A290" t="s">
        <v>241</v>
      </c>
      <c r="B290" t="s">
        <v>38</v>
      </c>
      <c r="C290">
        <v>308600</v>
      </c>
      <c r="D290">
        <v>17100</v>
      </c>
      <c r="E290" s="1">
        <f t="shared" si="25"/>
        <v>7312800</v>
      </c>
      <c r="F290" s="6" t="s">
        <v>353</v>
      </c>
      <c r="G290" s="17" t="str">
        <f t="shared" si="26"/>
        <v>44917</v>
      </c>
      <c r="H290" s="10"/>
      <c r="I290" s="10"/>
      <c r="J290" s="9">
        <f t="shared" si="23"/>
        <v>44917</v>
      </c>
      <c r="K290" s="11" t="str">
        <f t="shared" si="24"/>
        <v>22-12-2022</v>
      </c>
      <c r="L290" s="11"/>
      <c r="M290" t="s">
        <v>85</v>
      </c>
      <c r="N290" t="s">
        <v>187</v>
      </c>
      <c r="O290">
        <v>5</v>
      </c>
      <c r="P290" t="s">
        <v>14</v>
      </c>
      <c r="Q290">
        <v>1</v>
      </c>
      <c r="R290">
        <v>7.1253900000000003</v>
      </c>
      <c r="S290">
        <v>-73.119799999999998</v>
      </c>
    </row>
    <row r="291" spans="1:19" x14ac:dyDescent="0.3">
      <c r="A291" t="s">
        <v>98</v>
      </c>
      <c r="B291" t="s">
        <v>10</v>
      </c>
      <c r="C291">
        <v>266600</v>
      </c>
      <c r="D291">
        <v>12400</v>
      </c>
      <c r="E291" s="1">
        <f t="shared" si="25"/>
        <v>7325200</v>
      </c>
      <c r="F291" s="6" t="s">
        <v>354</v>
      </c>
      <c r="G291" s="17" t="str">
        <f t="shared" si="26"/>
        <v>44609</v>
      </c>
      <c r="H291" s="10"/>
      <c r="I291" s="10"/>
      <c r="J291" s="9">
        <f t="shared" si="23"/>
        <v>44609</v>
      </c>
      <c r="K291" s="11" t="str">
        <f t="shared" si="24"/>
        <v>17-02-2022</v>
      </c>
      <c r="L291" s="11"/>
      <c r="M291" t="s">
        <v>59</v>
      </c>
      <c r="N291" t="s">
        <v>28</v>
      </c>
      <c r="O291">
        <v>1</v>
      </c>
      <c r="P291" t="s">
        <v>19</v>
      </c>
      <c r="Q291">
        <v>3</v>
      </c>
      <c r="R291">
        <v>4.6097099999999998</v>
      </c>
      <c r="S291">
        <v>-74.08175</v>
      </c>
    </row>
    <row r="292" spans="1:19" x14ac:dyDescent="0.3">
      <c r="A292" t="s">
        <v>191</v>
      </c>
      <c r="B292" t="s">
        <v>38</v>
      </c>
      <c r="C292">
        <v>105300</v>
      </c>
      <c r="D292">
        <v>5800</v>
      </c>
      <c r="E292" s="1">
        <f t="shared" si="25"/>
        <v>7331000</v>
      </c>
      <c r="F292" s="6" t="s">
        <v>355</v>
      </c>
      <c r="G292" s="17" t="str">
        <f t="shared" si="26"/>
        <v>44599</v>
      </c>
      <c r="H292" s="10"/>
      <c r="I292" s="10"/>
      <c r="J292" s="9">
        <f t="shared" si="23"/>
        <v>44599</v>
      </c>
      <c r="K292" s="11" t="str">
        <f t="shared" si="24"/>
        <v>07-02-2022</v>
      </c>
      <c r="L292" s="11"/>
      <c r="M292" t="s">
        <v>18</v>
      </c>
      <c r="N292" t="s">
        <v>13</v>
      </c>
      <c r="O292">
        <v>3</v>
      </c>
      <c r="P292" t="s">
        <v>19</v>
      </c>
      <c r="Q292">
        <v>2</v>
      </c>
      <c r="R292">
        <v>6.2518399999999996</v>
      </c>
      <c r="S292">
        <v>-75.563590000000005</v>
      </c>
    </row>
    <row r="293" spans="1:19" x14ac:dyDescent="0.3">
      <c r="A293" t="s">
        <v>63</v>
      </c>
      <c r="B293" t="s">
        <v>64</v>
      </c>
      <c r="C293">
        <v>68300</v>
      </c>
      <c r="D293">
        <v>1800</v>
      </c>
      <c r="E293" s="1">
        <f t="shared" si="25"/>
        <v>7332800</v>
      </c>
      <c r="F293" s="6" t="s">
        <v>356</v>
      </c>
      <c r="G293" s="17" t="str">
        <f t="shared" si="26"/>
        <v>43889</v>
      </c>
      <c r="H293" s="10"/>
      <c r="I293" s="10"/>
      <c r="J293" s="9">
        <f t="shared" si="23"/>
        <v>43889</v>
      </c>
      <c r="K293" s="11" t="str">
        <f t="shared" si="24"/>
        <v>28-02-2020</v>
      </c>
      <c r="L293" s="11"/>
      <c r="M293" t="s">
        <v>27</v>
      </c>
      <c r="N293" t="s">
        <v>25</v>
      </c>
      <c r="O293">
        <v>5</v>
      </c>
      <c r="P293" t="s">
        <v>19</v>
      </c>
      <c r="Q293">
        <v>3</v>
      </c>
      <c r="R293">
        <v>3.4372199999999999</v>
      </c>
      <c r="S293">
        <v>-76.522499999999994</v>
      </c>
    </row>
    <row r="294" spans="1:19" x14ac:dyDescent="0.3">
      <c r="A294" t="s">
        <v>83</v>
      </c>
      <c r="B294" t="s">
        <v>46</v>
      </c>
      <c r="C294">
        <v>31000</v>
      </c>
      <c r="D294">
        <v>0</v>
      </c>
      <c r="E294" s="1">
        <f t="shared" si="25"/>
        <v>7332800</v>
      </c>
      <c r="F294" s="6" t="s">
        <v>357</v>
      </c>
      <c r="G294" s="17" t="str">
        <f t="shared" si="26"/>
        <v>43867</v>
      </c>
      <c r="H294" s="10"/>
      <c r="I294" s="10"/>
      <c r="J294" s="9">
        <f t="shared" si="23"/>
        <v>43867</v>
      </c>
      <c r="K294" s="11" t="str">
        <f t="shared" si="24"/>
        <v>06-02-2020</v>
      </c>
      <c r="L294" s="11"/>
      <c r="M294" t="s">
        <v>18</v>
      </c>
      <c r="N294" t="s">
        <v>28</v>
      </c>
      <c r="O294">
        <v>5</v>
      </c>
      <c r="P294" t="s">
        <v>19</v>
      </c>
      <c r="Q294">
        <v>2</v>
      </c>
      <c r="R294">
        <v>4.6097099999999998</v>
      </c>
      <c r="S294">
        <v>-74.08175</v>
      </c>
    </row>
    <row r="295" spans="1:19" x14ac:dyDescent="0.3">
      <c r="A295" t="s">
        <v>89</v>
      </c>
      <c r="B295" t="s">
        <v>42</v>
      </c>
      <c r="C295">
        <v>54600</v>
      </c>
      <c r="D295">
        <v>1100</v>
      </c>
      <c r="E295" s="1">
        <f t="shared" si="25"/>
        <v>7333900</v>
      </c>
      <c r="F295" s="6" t="s">
        <v>35</v>
      </c>
      <c r="G295" s="17" t="str">
        <f t="shared" si="26"/>
        <v>44283</v>
      </c>
      <c r="H295" s="10"/>
      <c r="I295" s="10"/>
      <c r="J295" s="9">
        <f t="shared" si="23"/>
        <v>44283</v>
      </c>
      <c r="K295" s="11" t="str">
        <f t="shared" si="24"/>
        <v>28-03-2021</v>
      </c>
      <c r="L295" s="11"/>
      <c r="M295" t="s">
        <v>53</v>
      </c>
      <c r="N295" t="s">
        <v>77</v>
      </c>
      <c r="O295">
        <v>4</v>
      </c>
      <c r="P295" t="s">
        <v>19</v>
      </c>
      <c r="Q295">
        <v>1</v>
      </c>
      <c r="R295">
        <v>11.54444</v>
      </c>
      <c r="S295">
        <v>-72.907219999999995</v>
      </c>
    </row>
    <row r="296" spans="1:19" x14ac:dyDescent="0.3">
      <c r="A296" t="s">
        <v>161</v>
      </c>
      <c r="B296" t="s">
        <v>10</v>
      </c>
      <c r="C296">
        <v>244600</v>
      </c>
      <c r="D296">
        <v>13400</v>
      </c>
      <c r="E296" s="1">
        <f t="shared" si="25"/>
        <v>7347300</v>
      </c>
      <c r="F296" s="6" t="s">
        <v>358</v>
      </c>
      <c r="G296" s="17" t="str">
        <f t="shared" si="26"/>
        <v>43992</v>
      </c>
      <c r="H296" s="10"/>
      <c r="I296" s="10"/>
      <c r="J296" s="9">
        <f t="shared" si="23"/>
        <v>43992</v>
      </c>
      <c r="K296" s="11" t="str">
        <f t="shared" si="24"/>
        <v>10-06-2020</v>
      </c>
      <c r="L296" s="11"/>
      <c r="M296" t="s">
        <v>12</v>
      </c>
      <c r="N296" t="s">
        <v>28</v>
      </c>
      <c r="O296">
        <v>4</v>
      </c>
      <c r="P296" t="s">
        <v>19</v>
      </c>
      <c r="Q296">
        <v>4</v>
      </c>
      <c r="R296">
        <v>4.6097099999999998</v>
      </c>
      <c r="S296">
        <v>-74.08175</v>
      </c>
    </row>
    <row r="297" spans="1:19" x14ac:dyDescent="0.3">
      <c r="A297" t="s">
        <v>163</v>
      </c>
      <c r="B297" t="s">
        <v>10</v>
      </c>
      <c r="C297">
        <v>653300</v>
      </c>
      <c r="D297">
        <v>35500</v>
      </c>
      <c r="E297" s="1">
        <f t="shared" si="25"/>
        <v>7382800</v>
      </c>
      <c r="F297" s="6" t="s">
        <v>359</v>
      </c>
      <c r="G297" s="17" t="str">
        <f t="shared" si="26"/>
        <v>44916</v>
      </c>
      <c r="H297" s="10"/>
      <c r="I297" s="10"/>
      <c r="J297" s="9">
        <f t="shared" si="23"/>
        <v>44916</v>
      </c>
      <c r="K297" s="11" t="str">
        <f t="shared" si="24"/>
        <v>21-12-2022</v>
      </c>
      <c r="L297" s="11"/>
      <c r="M297" t="s">
        <v>68</v>
      </c>
      <c r="N297" t="s">
        <v>44</v>
      </c>
      <c r="O297">
        <v>5</v>
      </c>
      <c r="P297" t="s">
        <v>19</v>
      </c>
      <c r="Q297">
        <v>2</v>
      </c>
      <c r="R297">
        <v>10.968540000000001</v>
      </c>
      <c r="S297">
        <v>-74.781319999999994</v>
      </c>
    </row>
    <row r="298" spans="1:19" x14ac:dyDescent="0.3">
      <c r="A298" t="s">
        <v>33</v>
      </c>
      <c r="B298" t="s">
        <v>34</v>
      </c>
      <c r="C298">
        <v>87200</v>
      </c>
      <c r="D298">
        <v>5000</v>
      </c>
      <c r="E298" s="1">
        <f t="shared" si="25"/>
        <v>7387800</v>
      </c>
      <c r="F298" s="6" t="s">
        <v>360</v>
      </c>
      <c r="G298" s="17" t="str">
        <f t="shared" si="26"/>
        <v>44796</v>
      </c>
      <c r="H298" s="10"/>
      <c r="I298" s="10"/>
      <c r="J298" s="9">
        <f t="shared" si="23"/>
        <v>44796</v>
      </c>
      <c r="K298" s="11" t="str">
        <f t="shared" si="24"/>
        <v>23-08-2022</v>
      </c>
      <c r="L298" s="11"/>
      <c r="M298" t="s">
        <v>12</v>
      </c>
      <c r="N298" t="s">
        <v>25</v>
      </c>
      <c r="O298">
        <v>5</v>
      </c>
      <c r="P298" t="s">
        <v>14</v>
      </c>
      <c r="Q298">
        <v>1</v>
      </c>
      <c r="R298">
        <v>3.4372199999999999</v>
      </c>
      <c r="S298">
        <v>-76.522499999999994</v>
      </c>
    </row>
    <row r="299" spans="1:19" x14ac:dyDescent="0.3">
      <c r="A299" t="s">
        <v>138</v>
      </c>
      <c r="B299" t="s">
        <v>38</v>
      </c>
      <c r="C299">
        <v>698500</v>
      </c>
      <c r="D299">
        <v>35400</v>
      </c>
      <c r="E299" s="1">
        <f t="shared" si="25"/>
        <v>7423200</v>
      </c>
      <c r="F299" s="6" t="s">
        <v>222</v>
      </c>
      <c r="G299" s="17" t="str">
        <f t="shared" si="26"/>
        <v>44923</v>
      </c>
      <c r="H299" s="10"/>
      <c r="I299" s="10"/>
      <c r="J299" s="9">
        <f t="shared" si="23"/>
        <v>44923</v>
      </c>
      <c r="K299" s="11" t="str">
        <f t="shared" si="24"/>
        <v>28-12-2022</v>
      </c>
      <c r="L299" s="11"/>
      <c r="M299" t="s">
        <v>68</v>
      </c>
      <c r="N299" t="s">
        <v>28</v>
      </c>
      <c r="O299">
        <v>5</v>
      </c>
      <c r="P299" t="s">
        <v>19</v>
      </c>
      <c r="Q299">
        <v>1</v>
      </c>
      <c r="R299">
        <v>4.6097099999999998</v>
      </c>
      <c r="S299">
        <v>-74.08175</v>
      </c>
    </row>
    <row r="300" spans="1:19" x14ac:dyDescent="0.3">
      <c r="A300" t="s">
        <v>102</v>
      </c>
      <c r="B300" t="s">
        <v>16</v>
      </c>
      <c r="C300">
        <v>695500</v>
      </c>
      <c r="D300">
        <v>37200</v>
      </c>
      <c r="E300" s="1">
        <f t="shared" si="25"/>
        <v>7460400</v>
      </c>
      <c r="F300" s="6" t="s">
        <v>361</v>
      </c>
      <c r="G300" s="17" t="str">
        <f t="shared" si="26"/>
        <v>44657</v>
      </c>
      <c r="H300" s="10"/>
      <c r="I300" s="10"/>
      <c r="J300" s="9">
        <f t="shared" si="23"/>
        <v>44657</v>
      </c>
      <c r="K300" s="11" t="str">
        <f t="shared" si="24"/>
        <v>06-04-2022</v>
      </c>
      <c r="L300" s="11"/>
      <c r="M300" t="s">
        <v>59</v>
      </c>
      <c r="N300" t="s">
        <v>28</v>
      </c>
      <c r="O300">
        <v>1</v>
      </c>
      <c r="P300" t="s">
        <v>36</v>
      </c>
      <c r="Q300">
        <v>1</v>
      </c>
      <c r="R300">
        <v>4.6097099999999998</v>
      </c>
      <c r="S300">
        <v>-74.08175</v>
      </c>
    </row>
    <row r="301" spans="1:19" x14ac:dyDescent="0.3">
      <c r="A301" t="s">
        <v>83</v>
      </c>
      <c r="B301" t="s">
        <v>46</v>
      </c>
      <c r="C301">
        <v>31200</v>
      </c>
      <c r="D301">
        <v>0</v>
      </c>
      <c r="E301" s="1">
        <f t="shared" si="25"/>
        <v>7460400</v>
      </c>
      <c r="F301" s="6" t="s">
        <v>362</v>
      </c>
      <c r="G301" s="17" t="str">
        <f t="shared" si="26"/>
        <v>45006</v>
      </c>
      <c r="H301" s="10"/>
      <c r="I301" s="10"/>
      <c r="J301" s="9">
        <f t="shared" si="23"/>
        <v>45006</v>
      </c>
      <c r="K301" s="11" t="str">
        <f t="shared" si="24"/>
        <v>21-03-2023</v>
      </c>
      <c r="L301" s="11"/>
      <c r="M301" t="s">
        <v>48</v>
      </c>
      <c r="N301" t="s">
        <v>25</v>
      </c>
      <c r="O301">
        <v>5</v>
      </c>
      <c r="P301" t="s">
        <v>14</v>
      </c>
      <c r="Q301">
        <v>1</v>
      </c>
      <c r="R301">
        <v>3.4372199999999999</v>
      </c>
      <c r="S301">
        <v>-76.522499999999994</v>
      </c>
    </row>
    <row r="302" spans="1:19" x14ac:dyDescent="0.3">
      <c r="A302" t="s">
        <v>107</v>
      </c>
      <c r="B302" t="s">
        <v>46</v>
      </c>
      <c r="C302">
        <v>16600</v>
      </c>
      <c r="D302">
        <v>0</v>
      </c>
      <c r="E302" s="1">
        <f t="shared" si="25"/>
        <v>7460400</v>
      </c>
      <c r="F302" s="6" t="s">
        <v>363</v>
      </c>
      <c r="G302" s="17" t="str">
        <f t="shared" si="26"/>
        <v>44339</v>
      </c>
      <c r="H302" s="10"/>
      <c r="I302" s="10"/>
      <c r="J302" s="9">
        <f t="shared" si="23"/>
        <v>44339</v>
      </c>
      <c r="K302" s="11" t="str">
        <f t="shared" si="24"/>
        <v>23-05-2021</v>
      </c>
      <c r="L302" s="11"/>
      <c r="M302" t="s">
        <v>24</v>
      </c>
      <c r="N302" t="s">
        <v>28</v>
      </c>
      <c r="O302">
        <v>5</v>
      </c>
      <c r="P302" t="s">
        <v>19</v>
      </c>
      <c r="Q302">
        <v>8</v>
      </c>
      <c r="R302">
        <v>4.6097099999999998</v>
      </c>
      <c r="S302">
        <v>-74.08175</v>
      </c>
    </row>
    <row r="303" spans="1:19" x14ac:dyDescent="0.3">
      <c r="A303" t="s">
        <v>102</v>
      </c>
      <c r="B303" t="s">
        <v>16</v>
      </c>
      <c r="C303">
        <v>821500</v>
      </c>
      <c r="D303">
        <v>41900</v>
      </c>
      <c r="E303" s="1">
        <f t="shared" si="25"/>
        <v>7502300</v>
      </c>
      <c r="F303" s="6" t="s">
        <v>364</v>
      </c>
      <c r="G303" s="17" t="str">
        <f t="shared" si="26"/>
        <v>44570</v>
      </c>
      <c r="H303" s="10"/>
      <c r="I303" s="10"/>
      <c r="J303" s="9">
        <f t="shared" si="23"/>
        <v>44570</v>
      </c>
      <c r="K303" s="11" t="str">
        <f t="shared" si="24"/>
        <v>09-01-2022</v>
      </c>
      <c r="L303" s="11"/>
      <c r="M303" t="s">
        <v>12</v>
      </c>
      <c r="N303" t="s">
        <v>32</v>
      </c>
      <c r="O303">
        <v>5</v>
      </c>
      <c r="P303" t="s">
        <v>19</v>
      </c>
      <c r="Q303">
        <v>8</v>
      </c>
      <c r="R303">
        <v>-4.2152799999999999</v>
      </c>
      <c r="S303">
        <v>-69.940560000000005</v>
      </c>
    </row>
    <row r="304" spans="1:19" x14ac:dyDescent="0.3">
      <c r="A304" t="s">
        <v>69</v>
      </c>
      <c r="B304" t="s">
        <v>64</v>
      </c>
      <c r="C304">
        <v>29900</v>
      </c>
      <c r="D304">
        <v>2000</v>
      </c>
      <c r="E304" s="1">
        <f t="shared" si="25"/>
        <v>7504300</v>
      </c>
      <c r="F304" s="6" t="s">
        <v>365</v>
      </c>
      <c r="G304" s="17" t="str">
        <f t="shared" si="26"/>
        <v>44851</v>
      </c>
      <c r="H304" s="10"/>
      <c r="I304" s="10"/>
      <c r="J304" s="9">
        <f t="shared" si="23"/>
        <v>44851</v>
      </c>
      <c r="K304" s="11" t="str">
        <f t="shared" si="24"/>
        <v>17-10-2022</v>
      </c>
      <c r="L304" s="11"/>
      <c r="M304" t="s">
        <v>48</v>
      </c>
      <c r="N304" t="s">
        <v>187</v>
      </c>
      <c r="O304">
        <v>1</v>
      </c>
      <c r="P304" t="s">
        <v>19</v>
      </c>
      <c r="Q304">
        <v>5</v>
      </c>
      <c r="R304">
        <v>7.1253900000000003</v>
      </c>
      <c r="S304">
        <v>-73.119799999999998</v>
      </c>
    </row>
    <row r="305" spans="1:19" x14ac:dyDescent="0.3">
      <c r="A305" t="s">
        <v>33</v>
      </c>
      <c r="B305" t="s">
        <v>34</v>
      </c>
      <c r="C305">
        <v>101100</v>
      </c>
      <c r="D305">
        <v>7800</v>
      </c>
      <c r="E305" s="1">
        <f t="shared" si="25"/>
        <v>7512100</v>
      </c>
      <c r="F305" s="6" t="s">
        <v>207</v>
      </c>
      <c r="G305" s="17" t="str">
        <f t="shared" si="26"/>
        <v>44247</v>
      </c>
      <c r="H305" s="10"/>
      <c r="I305" s="10"/>
      <c r="J305" s="9">
        <f t="shared" si="23"/>
        <v>44247</v>
      </c>
      <c r="K305" s="11" t="str">
        <f t="shared" si="24"/>
        <v>20-02-2021</v>
      </c>
      <c r="L305" s="11"/>
      <c r="M305" t="s">
        <v>85</v>
      </c>
      <c r="N305" t="s">
        <v>28</v>
      </c>
      <c r="O305">
        <v>4</v>
      </c>
      <c r="P305" t="s">
        <v>19</v>
      </c>
      <c r="Q305">
        <v>3</v>
      </c>
      <c r="R305">
        <v>4.6097099999999998</v>
      </c>
      <c r="S305">
        <v>-74.08175</v>
      </c>
    </row>
    <row r="306" spans="1:19" x14ac:dyDescent="0.3">
      <c r="A306" t="s">
        <v>69</v>
      </c>
      <c r="B306" t="s">
        <v>64</v>
      </c>
      <c r="C306">
        <v>41000</v>
      </c>
      <c r="D306">
        <v>0</v>
      </c>
      <c r="E306" s="1">
        <f t="shared" si="25"/>
        <v>7512100</v>
      </c>
      <c r="F306" s="6" t="s">
        <v>366</v>
      </c>
      <c r="G306" s="17" t="str">
        <f t="shared" si="26"/>
        <v>44119</v>
      </c>
      <c r="H306" s="10"/>
      <c r="I306" s="10"/>
      <c r="J306" s="9">
        <f t="shared" si="23"/>
        <v>44119</v>
      </c>
      <c r="K306" s="11" t="str">
        <f t="shared" si="24"/>
        <v>15-10-2020</v>
      </c>
      <c r="L306" s="11"/>
      <c r="M306" t="s">
        <v>80</v>
      </c>
      <c r="N306" t="s">
        <v>13</v>
      </c>
      <c r="O306">
        <v>4</v>
      </c>
      <c r="P306" t="s">
        <v>19</v>
      </c>
      <c r="Q306">
        <v>1</v>
      </c>
      <c r="R306">
        <v>6.2518399999999996</v>
      </c>
      <c r="S306">
        <v>-75.563590000000005</v>
      </c>
    </row>
    <row r="307" spans="1:19" x14ac:dyDescent="0.3">
      <c r="A307" t="s">
        <v>161</v>
      </c>
      <c r="B307" t="s">
        <v>10</v>
      </c>
      <c r="C307">
        <v>275400</v>
      </c>
      <c r="D307">
        <v>12900</v>
      </c>
      <c r="E307" s="1">
        <f t="shared" si="25"/>
        <v>7525000</v>
      </c>
      <c r="F307" s="6" t="s">
        <v>367</v>
      </c>
      <c r="G307" s="17" t="str">
        <f t="shared" si="26"/>
        <v>44220</v>
      </c>
      <c r="H307" s="10"/>
      <c r="I307" s="10"/>
      <c r="J307" s="9">
        <f t="shared" si="23"/>
        <v>44220</v>
      </c>
      <c r="K307" s="11" t="str">
        <f t="shared" si="24"/>
        <v>24-01-2021</v>
      </c>
      <c r="L307" s="11"/>
      <c r="M307" t="s">
        <v>40</v>
      </c>
      <c r="N307" t="s">
        <v>28</v>
      </c>
      <c r="O307">
        <v>5</v>
      </c>
      <c r="P307" t="s">
        <v>14</v>
      </c>
      <c r="Q307">
        <v>1</v>
      </c>
      <c r="R307">
        <v>4.6097099999999998</v>
      </c>
      <c r="S307">
        <v>-74.08175</v>
      </c>
    </row>
    <row r="308" spans="1:19" x14ac:dyDescent="0.3">
      <c r="A308" t="s">
        <v>138</v>
      </c>
      <c r="B308" t="s">
        <v>38</v>
      </c>
      <c r="C308">
        <v>1006000</v>
      </c>
      <c r="D308">
        <v>51800</v>
      </c>
      <c r="E308" s="1">
        <f t="shared" si="25"/>
        <v>7576800</v>
      </c>
      <c r="F308" s="6" t="s">
        <v>165</v>
      </c>
      <c r="G308" s="17" t="str">
        <f t="shared" si="26"/>
        <v>44808</v>
      </c>
      <c r="H308" s="10"/>
      <c r="I308" s="10"/>
      <c r="J308" s="9">
        <f t="shared" si="23"/>
        <v>44808</v>
      </c>
      <c r="K308" s="11" t="str">
        <f t="shared" si="24"/>
        <v>04-09-2022</v>
      </c>
      <c r="L308" s="11"/>
      <c r="M308" t="s">
        <v>68</v>
      </c>
      <c r="N308" t="s">
        <v>28</v>
      </c>
      <c r="O308">
        <v>5</v>
      </c>
      <c r="P308" t="s">
        <v>19</v>
      </c>
      <c r="Q308">
        <v>1</v>
      </c>
      <c r="R308">
        <v>4.6097099999999998</v>
      </c>
      <c r="S308">
        <v>-74.08175</v>
      </c>
    </row>
    <row r="309" spans="1:19" x14ac:dyDescent="0.3">
      <c r="A309" t="s">
        <v>50</v>
      </c>
      <c r="B309" t="s">
        <v>51</v>
      </c>
      <c r="C309">
        <v>970700</v>
      </c>
      <c r="D309">
        <v>55000</v>
      </c>
      <c r="E309" s="1">
        <f t="shared" si="25"/>
        <v>7631800</v>
      </c>
      <c r="F309" s="6" t="s">
        <v>272</v>
      </c>
      <c r="G309" s="17" t="str">
        <f t="shared" si="26"/>
        <v>44590</v>
      </c>
      <c r="H309" s="10"/>
      <c r="I309" s="10"/>
      <c r="J309" s="9">
        <f t="shared" si="23"/>
        <v>44590</v>
      </c>
      <c r="K309" s="11" t="str">
        <f t="shared" si="24"/>
        <v>29-01-2022</v>
      </c>
      <c r="L309" s="11"/>
      <c r="M309" t="s">
        <v>18</v>
      </c>
      <c r="N309" t="s">
        <v>28</v>
      </c>
      <c r="O309">
        <v>5</v>
      </c>
      <c r="P309" t="s">
        <v>19</v>
      </c>
      <c r="Q309">
        <v>2</v>
      </c>
      <c r="R309">
        <v>4.6097099999999998</v>
      </c>
      <c r="S309">
        <v>-74.08175</v>
      </c>
    </row>
    <row r="310" spans="1:19" x14ac:dyDescent="0.3">
      <c r="A310" t="s">
        <v>57</v>
      </c>
      <c r="B310" t="s">
        <v>46</v>
      </c>
      <c r="C310">
        <v>32100</v>
      </c>
      <c r="D310">
        <v>0</v>
      </c>
      <c r="E310" s="1">
        <f t="shared" si="25"/>
        <v>7631800</v>
      </c>
      <c r="F310" s="6" t="s">
        <v>368</v>
      </c>
      <c r="G310" s="17" t="str">
        <f t="shared" si="26"/>
        <v>44211</v>
      </c>
      <c r="H310" s="10"/>
      <c r="I310" s="10"/>
      <c r="J310" s="9">
        <f t="shared" si="23"/>
        <v>44211</v>
      </c>
      <c r="K310" s="11" t="str">
        <f t="shared" si="24"/>
        <v>15-01-2021</v>
      </c>
      <c r="L310" s="11"/>
      <c r="M310" t="s">
        <v>40</v>
      </c>
      <c r="N310" t="s">
        <v>13</v>
      </c>
      <c r="O310">
        <v>5</v>
      </c>
      <c r="P310" t="s">
        <v>19</v>
      </c>
      <c r="Q310">
        <v>3</v>
      </c>
      <c r="R310">
        <v>6.2518399999999996</v>
      </c>
      <c r="S310">
        <v>-75.563590000000005</v>
      </c>
    </row>
    <row r="311" spans="1:19" x14ac:dyDescent="0.3">
      <c r="A311" t="s">
        <v>37</v>
      </c>
      <c r="B311" t="s">
        <v>38</v>
      </c>
      <c r="C311">
        <v>1638200</v>
      </c>
      <c r="D311">
        <v>85400</v>
      </c>
      <c r="E311" s="1">
        <f t="shared" si="25"/>
        <v>7717200</v>
      </c>
      <c r="F311" s="6" t="s">
        <v>369</v>
      </c>
      <c r="G311" s="17" t="str">
        <f t="shared" si="26"/>
        <v>44122</v>
      </c>
      <c r="H311" s="10"/>
      <c r="I311" s="10"/>
      <c r="J311" s="9">
        <f t="shared" si="23"/>
        <v>44122</v>
      </c>
      <c r="K311" s="11" t="str">
        <f t="shared" si="24"/>
        <v>18-10-2020</v>
      </c>
      <c r="L311" s="11"/>
      <c r="M311" t="s">
        <v>53</v>
      </c>
      <c r="N311" t="s">
        <v>187</v>
      </c>
      <c r="O311">
        <v>1</v>
      </c>
      <c r="P311" t="s">
        <v>19</v>
      </c>
      <c r="Q311">
        <v>3</v>
      </c>
      <c r="R311">
        <v>7.1253900000000003</v>
      </c>
      <c r="S311">
        <v>-73.119799999999998</v>
      </c>
    </row>
    <row r="312" spans="1:19" x14ac:dyDescent="0.3">
      <c r="A312" t="s">
        <v>180</v>
      </c>
      <c r="B312" t="s">
        <v>10</v>
      </c>
      <c r="C312">
        <v>604700</v>
      </c>
      <c r="D312">
        <v>30400</v>
      </c>
      <c r="E312" s="1">
        <f t="shared" si="25"/>
        <v>7747600</v>
      </c>
      <c r="F312" s="6" t="s">
        <v>335</v>
      </c>
      <c r="G312" s="17" t="str">
        <f t="shared" si="26"/>
        <v>44560</v>
      </c>
      <c r="H312" s="10"/>
      <c r="I312" s="10"/>
      <c r="J312" s="9">
        <f t="shared" si="23"/>
        <v>44560</v>
      </c>
      <c r="K312" s="11" t="str">
        <f t="shared" si="24"/>
        <v>30-12-2021</v>
      </c>
      <c r="L312" s="11"/>
      <c r="M312" t="s">
        <v>66</v>
      </c>
      <c r="N312" t="s">
        <v>13</v>
      </c>
      <c r="O312">
        <v>5</v>
      </c>
      <c r="P312" t="s">
        <v>19</v>
      </c>
      <c r="Q312">
        <v>1</v>
      </c>
      <c r="R312">
        <v>6.2518399999999996</v>
      </c>
      <c r="S312">
        <v>-75.563590000000005</v>
      </c>
    </row>
    <row r="313" spans="1:19" x14ac:dyDescent="0.3">
      <c r="A313" t="s">
        <v>241</v>
      </c>
      <c r="B313" t="s">
        <v>38</v>
      </c>
      <c r="C313">
        <v>313100</v>
      </c>
      <c r="D313">
        <v>14900</v>
      </c>
      <c r="E313" s="1">
        <f t="shared" si="25"/>
        <v>7762500</v>
      </c>
      <c r="F313" s="6" t="s">
        <v>370</v>
      </c>
      <c r="G313" s="17" t="str">
        <f t="shared" si="26"/>
        <v>44975</v>
      </c>
      <c r="H313" s="10"/>
      <c r="I313" s="10"/>
      <c r="J313" s="9">
        <f t="shared" si="23"/>
        <v>44975</v>
      </c>
      <c r="K313" s="11" t="str">
        <f t="shared" si="24"/>
        <v>18-02-2023</v>
      </c>
      <c r="L313" s="11"/>
      <c r="M313" t="s">
        <v>68</v>
      </c>
      <c r="N313" t="s">
        <v>28</v>
      </c>
      <c r="O313">
        <v>5</v>
      </c>
      <c r="P313" t="s">
        <v>19</v>
      </c>
      <c r="Q313">
        <v>2</v>
      </c>
      <c r="R313">
        <v>4.6097099999999998</v>
      </c>
      <c r="S313">
        <v>-74.08175</v>
      </c>
    </row>
    <row r="314" spans="1:19" x14ac:dyDescent="0.3">
      <c r="A314" t="s">
        <v>131</v>
      </c>
      <c r="B314" t="s">
        <v>16</v>
      </c>
      <c r="C314">
        <v>529900</v>
      </c>
      <c r="D314">
        <v>28400</v>
      </c>
      <c r="E314" s="1">
        <f t="shared" si="25"/>
        <v>7790900</v>
      </c>
      <c r="F314" s="6" t="s">
        <v>239</v>
      </c>
      <c r="G314" s="17" t="str">
        <f t="shared" si="26"/>
        <v>44202</v>
      </c>
      <c r="H314" s="10"/>
      <c r="I314" s="10"/>
      <c r="J314" s="9">
        <f t="shared" si="23"/>
        <v>44202</v>
      </c>
      <c r="K314" s="11" t="str">
        <f t="shared" si="24"/>
        <v>06-01-2021</v>
      </c>
      <c r="L314" s="11"/>
      <c r="M314" t="s">
        <v>48</v>
      </c>
      <c r="N314" t="s">
        <v>13</v>
      </c>
      <c r="O314">
        <v>5</v>
      </c>
      <c r="P314" t="s">
        <v>14</v>
      </c>
      <c r="Q314">
        <v>1</v>
      </c>
      <c r="R314">
        <v>6.2518399999999996</v>
      </c>
      <c r="S314">
        <v>-75.563590000000005</v>
      </c>
    </row>
    <row r="315" spans="1:19" x14ac:dyDescent="0.3">
      <c r="A315" t="s">
        <v>50</v>
      </c>
      <c r="B315" t="s">
        <v>51</v>
      </c>
      <c r="C315">
        <v>642700</v>
      </c>
      <c r="D315">
        <v>32400</v>
      </c>
      <c r="E315" s="1">
        <f t="shared" si="25"/>
        <v>7823300</v>
      </c>
      <c r="F315" s="6" t="s">
        <v>371</v>
      </c>
      <c r="G315" s="17" t="str">
        <f t="shared" si="26"/>
        <v>44219</v>
      </c>
      <c r="H315" s="10"/>
      <c r="I315" s="10"/>
      <c r="J315" s="9">
        <f t="shared" si="23"/>
        <v>44219</v>
      </c>
      <c r="K315" s="11" t="str">
        <f t="shared" si="24"/>
        <v>23-01-2021</v>
      </c>
      <c r="L315" s="11"/>
      <c r="M315" t="s">
        <v>53</v>
      </c>
      <c r="N315" t="s">
        <v>28</v>
      </c>
      <c r="O315">
        <v>5</v>
      </c>
      <c r="P315" t="s">
        <v>14</v>
      </c>
      <c r="Q315">
        <v>1</v>
      </c>
      <c r="R315">
        <v>4.6097099999999998</v>
      </c>
      <c r="S315">
        <v>-74.08175</v>
      </c>
    </row>
    <row r="316" spans="1:19" x14ac:dyDescent="0.3">
      <c r="A316" t="s">
        <v>149</v>
      </c>
      <c r="B316" t="s">
        <v>34</v>
      </c>
      <c r="C316">
        <v>25900</v>
      </c>
      <c r="D316">
        <v>1800</v>
      </c>
      <c r="E316" s="1">
        <f t="shared" si="25"/>
        <v>7825100</v>
      </c>
      <c r="F316" s="6" t="s">
        <v>125</v>
      </c>
      <c r="G316" s="17" t="str">
        <f t="shared" si="26"/>
        <v>44616</v>
      </c>
      <c r="H316" s="10"/>
      <c r="I316" s="10"/>
      <c r="J316" s="9">
        <f t="shared" si="23"/>
        <v>44616</v>
      </c>
      <c r="K316" s="11" t="str">
        <f t="shared" si="24"/>
        <v>24-02-2022</v>
      </c>
      <c r="L316" s="11"/>
      <c r="M316" t="s">
        <v>18</v>
      </c>
      <c r="N316" t="s">
        <v>13</v>
      </c>
      <c r="O316">
        <v>4</v>
      </c>
      <c r="P316" t="s">
        <v>19</v>
      </c>
      <c r="Q316">
        <v>9</v>
      </c>
      <c r="R316">
        <v>6.2518399999999996</v>
      </c>
      <c r="S316">
        <v>-75.563590000000005</v>
      </c>
    </row>
    <row r="317" spans="1:19" x14ac:dyDescent="0.3">
      <c r="A317" t="s">
        <v>149</v>
      </c>
      <c r="B317" t="s">
        <v>34</v>
      </c>
      <c r="C317">
        <v>55900</v>
      </c>
      <c r="D317">
        <v>7800</v>
      </c>
      <c r="E317" s="1">
        <f t="shared" si="25"/>
        <v>7832900</v>
      </c>
      <c r="F317" s="6" t="s">
        <v>372</v>
      </c>
      <c r="G317" s="17" t="str">
        <f t="shared" si="26"/>
        <v>44178</v>
      </c>
      <c r="H317" s="10"/>
      <c r="I317" s="10"/>
      <c r="J317" s="9">
        <f t="shared" si="23"/>
        <v>44178</v>
      </c>
      <c r="K317" s="11" t="str">
        <f t="shared" si="24"/>
        <v>13-12-2020</v>
      </c>
      <c r="L317" s="11"/>
      <c r="M317" t="s">
        <v>12</v>
      </c>
      <c r="N317" t="s">
        <v>28</v>
      </c>
      <c r="O317">
        <v>2</v>
      </c>
      <c r="P317" t="s">
        <v>19</v>
      </c>
      <c r="Q317">
        <v>2</v>
      </c>
      <c r="R317">
        <v>4.6097099999999998</v>
      </c>
      <c r="S317">
        <v>-74.08175</v>
      </c>
    </row>
    <row r="318" spans="1:19" x14ac:dyDescent="0.3">
      <c r="A318" t="s">
        <v>107</v>
      </c>
      <c r="B318" t="s">
        <v>46</v>
      </c>
      <c r="C318">
        <v>21800</v>
      </c>
      <c r="D318">
        <v>0</v>
      </c>
      <c r="E318" s="1">
        <f t="shared" si="25"/>
        <v>7832900</v>
      </c>
      <c r="F318" s="6" t="s">
        <v>373</v>
      </c>
      <c r="G318" s="17" t="str">
        <f t="shared" si="26"/>
        <v>44587</v>
      </c>
      <c r="H318" s="10"/>
      <c r="I318" s="10"/>
      <c r="J318" s="9">
        <f t="shared" si="23"/>
        <v>44587</v>
      </c>
      <c r="K318" s="11" t="str">
        <f t="shared" si="24"/>
        <v>26-01-2022</v>
      </c>
      <c r="L318" s="11"/>
      <c r="M318" t="s">
        <v>66</v>
      </c>
      <c r="N318" t="s">
        <v>13</v>
      </c>
      <c r="O318">
        <v>4</v>
      </c>
      <c r="P318" t="s">
        <v>19</v>
      </c>
      <c r="Q318">
        <v>3</v>
      </c>
      <c r="R318">
        <v>6.2518399999999996</v>
      </c>
      <c r="S318">
        <v>-75.563590000000005</v>
      </c>
    </row>
    <row r="319" spans="1:19" x14ac:dyDescent="0.3">
      <c r="A319" t="s">
        <v>71</v>
      </c>
      <c r="B319" t="s">
        <v>34</v>
      </c>
      <c r="C319">
        <v>16300</v>
      </c>
      <c r="D319">
        <v>0</v>
      </c>
      <c r="E319" s="1">
        <f t="shared" si="25"/>
        <v>7832900</v>
      </c>
      <c r="F319" s="6" t="s">
        <v>374</v>
      </c>
      <c r="G319" s="17" t="str">
        <f t="shared" si="26"/>
        <v>44661</v>
      </c>
      <c r="H319" s="10"/>
      <c r="I319" s="10"/>
      <c r="J319" s="9">
        <f t="shared" si="23"/>
        <v>44661</v>
      </c>
      <c r="K319" s="11" t="str">
        <f t="shared" si="24"/>
        <v>10-04-2022</v>
      </c>
      <c r="L319" s="11"/>
      <c r="M319" t="s">
        <v>31</v>
      </c>
      <c r="N319" t="s">
        <v>56</v>
      </c>
      <c r="O319">
        <v>4</v>
      </c>
      <c r="P319" t="s">
        <v>14</v>
      </c>
      <c r="Q319">
        <v>1</v>
      </c>
      <c r="R319">
        <v>7.89391</v>
      </c>
      <c r="S319">
        <v>-72.507819999999995</v>
      </c>
    </row>
    <row r="320" spans="1:19" x14ac:dyDescent="0.3">
      <c r="A320" t="s">
        <v>138</v>
      </c>
      <c r="B320" t="s">
        <v>38</v>
      </c>
      <c r="C320">
        <v>1342900</v>
      </c>
      <c r="D320">
        <v>69700</v>
      </c>
      <c r="E320" s="1">
        <f t="shared" si="25"/>
        <v>7902600</v>
      </c>
      <c r="F320" s="6" t="s">
        <v>375</v>
      </c>
      <c r="G320" s="17" t="str">
        <f t="shared" si="26"/>
        <v>44315</v>
      </c>
      <c r="H320" s="10"/>
      <c r="I320" s="10"/>
      <c r="J320" s="9">
        <f t="shared" si="23"/>
        <v>44315</v>
      </c>
      <c r="K320" s="11" t="str">
        <f t="shared" si="24"/>
        <v>29-04-2021</v>
      </c>
      <c r="L320" s="11"/>
      <c r="M320" t="s">
        <v>66</v>
      </c>
      <c r="N320" t="s">
        <v>28</v>
      </c>
      <c r="O320">
        <v>5</v>
      </c>
      <c r="P320" t="s">
        <v>19</v>
      </c>
      <c r="Q320">
        <v>6</v>
      </c>
      <c r="R320">
        <v>4.6097099999999998</v>
      </c>
      <c r="S320">
        <v>-74.08175</v>
      </c>
    </row>
    <row r="321" spans="1:19" x14ac:dyDescent="0.3">
      <c r="A321" t="s">
        <v>121</v>
      </c>
      <c r="B321" t="s">
        <v>10</v>
      </c>
      <c r="C321">
        <v>116300</v>
      </c>
      <c r="D321">
        <v>6900</v>
      </c>
      <c r="E321" s="1">
        <f t="shared" si="25"/>
        <v>7909500</v>
      </c>
      <c r="F321" s="6" t="s">
        <v>376</v>
      </c>
      <c r="G321" s="17" t="str">
        <f t="shared" si="26"/>
        <v>44540</v>
      </c>
      <c r="H321" s="10"/>
      <c r="I321" s="10"/>
      <c r="J321" s="9">
        <f t="shared" si="23"/>
        <v>44540</v>
      </c>
      <c r="K321" s="11" t="str">
        <f t="shared" si="24"/>
        <v>10-12-2021</v>
      </c>
      <c r="L321" s="11"/>
      <c r="M321" t="s">
        <v>18</v>
      </c>
      <c r="N321" t="s">
        <v>13</v>
      </c>
      <c r="O321">
        <v>5</v>
      </c>
      <c r="P321" t="s">
        <v>14</v>
      </c>
      <c r="Q321">
        <v>1</v>
      </c>
      <c r="R321">
        <v>6.2518399999999996</v>
      </c>
      <c r="S321">
        <v>-75.563590000000005</v>
      </c>
    </row>
    <row r="322" spans="1:19" x14ac:dyDescent="0.3">
      <c r="A322" t="s">
        <v>91</v>
      </c>
      <c r="B322" t="s">
        <v>51</v>
      </c>
      <c r="C322">
        <v>790200</v>
      </c>
      <c r="D322">
        <v>42300</v>
      </c>
      <c r="E322" s="1">
        <f t="shared" si="25"/>
        <v>7951800</v>
      </c>
      <c r="F322" s="6" t="s">
        <v>317</v>
      </c>
      <c r="G322" s="17" t="str">
        <f t="shared" si="26"/>
        <v>44674</v>
      </c>
      <c r="H322" s="10"/>
      <c r="I322" s="10"/>
      <c r="J322" s="9">
        <f t="shared" si="23"/>
        <v>44674</v>
      </c>
      <c r="K322" s="11" t="str">
        <f t="shared" si="24"/>
        <v>23-04-2022</v>
      </c>
      <c r="L322" s="11"/>
      <c r="M322" t="s">
        <v>66</v>
      </c>
      <c r="N322" t="s">
        <v>13</v>
      </c>
      <c r="O322">
        <v>5</v>
      </c>
      <c r="P322" t="s">
        <v>14</v>
      </c>
      <c r="Q322">
        <v>1</v>
      </c>
      <c r="R322">
        <v>6.2518399999999996</v>
      </c>
      <c r="S322">
        <v>-75.563590000000005</v>
      </c>
    </row>
    <row r="323" spans="1:19" x14ac:dyDescent="0.3">
      <c r="A323" t="s">
        <v>214</v>
      </c>
      <c r="B323" t="s">
        <v>38</v>
      </c>
      <c r="C323">
        <v>212300</v>
      </c>
      <c r="D323">
        <v>16000</v>
      </c>
      <c r="E323" s="1">
        <f t="shared" si="25"/>
        <v>7967800</v>
      </c>
      <c r="F323" s="6" t="s">
        <v>377</v>
      </c>
      <c r="G323" s="17" t="str">
        <f t="shared" si="26"/>
        <v>44112</v>
      </c>
      <c r="H323" s="10"/>
      <c r="I323" s="10"/>
      <c r="J323" s="9">
        <f t="shared" ref="J323:J386" si="27">IF(
  G323=44412,
  DATE(2021,8,4),
  DATE(1900,1,1) + G323 - 1
)</f>
        <v>44112</v>
      </c>
      <c r="K323" s="11" t="str">
        <f t="shared" ref="K323:K386" si="28">TEXT(G323, "dd-mm-yyyy")</f>
        <v>08-10-2020</v>
      </c>
      <c r="L323" s="11"/>
      <c r="M323" t="s">
        <v>18</v>
      </c>
      <c r="N323" t="s">
        <v>25</v>
      </c>
      <c r="O323">
        <v>5</v>
      </c>
      <c r="P323" t="s">
        <v>19</v>
      </c>
      <c r="Q323">
        <v>1</v>
      </c>
      <c r="R323">
        <v>3.4372199999999999</v>
      </c>
      <c r="S323">
        <v>-76.522499999999994</v>
      </c>
    </row>
    <row r="324" spans="1:19" x14ac:dyDescent="0.3">
      <c r="A324" t="s">
        <v>282</v>
      </c>
      <c r="B324" t="s">
        <v>38</v>
      </c>
      <c r="C324">
        <v>2201400</v>
      </c>
      <c r="D324">
        <v>118300</v>
      </c>
      <c r="E324" s="1">
        <f t="shared" ref="E324:E387" si="29">E323+D324</f>
        <v>8086100</v>
      </c>
      <c r="F324" s="6" t="s">
        <v>378</v>
      </c>
      <c r="G324" s="17" t="str">
        <f t="shared" si="26"/>
        <v>43911</v>
      </c>
      <c r="H324" s="10"/>
      <c r="I324" s="10"/>
      <c r="J324" s="9">
        <f t="shared" si="27"/>
        <v>43911</v>
      </c>
      <c r="K324" s="11" t="str">
        <f t="shared" si="28"/>
        <v>21-03-2020</v>
      </c>
      <c r="L324" s="11"/>
      <c r="M324" t="s">
        <v>24</v>
      </c>
      <c r="N324" t="s">
        <v>28</v>
      </c>
      <c r="O324">
        <v>5</v>
      </c>
      <c r="P324" t="s">
        <v>19</v>
      </c>
      <c r="Q324">
        <v>7</v>
      </c>
      <c r="R324">
        <v>4.6097099999999998</v>
      </c>
      <c r="S324">
        <v>-74.08175</v>
      </c>
    </row>
    <row r="325" spans="1:19" x14ac:dyDescent="0.3">
      <c r="A325" t="s">
        <v>87</v>
      </c>
      <c r="B325" t="s">
        <v>34</v>
      </c>
      <c r="C325">
        <v>33900</v>
      </c>
      <c r="D325">
        <v>0</v>
      </c>
      <c r="E325" s="1">
        <f t="shared" si="29"/>
        <v>8086100</v>
      </c>
      <c r="F325" s="6" t="s">
        <v>379</v>
      </c>
      <c r="G325" s="17" t="str">
        <f t="shared" si="26"/>
        <v>43899</v>
      </c>
      <c r="H325" s="10"/>
      <c r="I325" s="10"/>
      <c r="J325" s="9">
        <f t="shared" si="27"/>
        <v>43899</v>
      </c>
      <c r="K325" s="11" t="str">
        <f t="shared" si="28"/>
        <v>09-03-2020</v>
      </c>
      <c r="L325" s="11"/>
      <c r="M325" t="s">
        <v>31</v>
      </c>
      <c r="N325" t="s">
        <v>28</v>
      </c>
      <c r="O325">
        <v>5</v>
      </c>
      <c r="P325" t="s">
        <v>19</v>
      </c>
      <c r="Q325">
        <v>4</v>
      </c>
      <c r="R325">
        <v>4.6097099999999998</v>
      </c>
      <c r="S325">
        <v>-74.08175</v>
      </c>
    </row>
    <row r="326" spans="1:19" x14ac:dyDescent="0.3">
      <c r="A326" t="s">
        <v>81</v>
      </c>
      <c r="B326" t="s">
        <v>51</v>
      </c>
      <c r="C326">
        <v>1331100</v>
      </c>
      <c r="D326">
        <v>71300</v>
      </c>
      <c r="E326" s="1">
        <f t="shared" si="29"/>
        <v>8157400</v>
      </c>
      <c r="F326" s="6" t="s">
        <v>26</v>
      </c>
      <c r="G326" s="17" t="str">
        <f t="shared" ref="G326:G389" si="30">TEXT(F325, "general")</f>
        <v>44557</v>
      </c>
      <c r="H326" s="10"/>
      <c r="I326" s="10"/>
      <c r="J326" s="9">
        <f t="shared" si="27"/>
        <v>44557</v>
      </c>
      <c r="K326" s="11" t="str">
        <f t="shared" si="28"/>
        <v>27-12-2021</v>
      </c>
      <c r="L326" s="11"/>
      <c r="M326" t="s">
        <v>59</v>
      </c>
      <c r="N326" t="s">
        <v>13</v>
      </c>
      <c r="O326">
        <v>5</v>
      </c>
      <c r="P326" t="s">
        <v>14</v>
      </c>
      <c r="Q326">
        <v>1</v>
      </c>
      <c r="R326">
        <v>6.2518399999999996</v>
      </c>
      <c r="S326">
        <v>-75.563590000000005</v>
      </c>
    </row>
    <row r="327" spans="1:19" x14ac:dyDescent="0.3">
      <c r="A327" t="s">
        <v>102</v>
      </c>
      <c r="B327" t="s">
        <v>16</v>
      </c>
      <c r="C327">
        <v>710100</v>
      </c>
      <c r="D327">
        <v>36000</v>
      </c>
      <c r="E327" s="1">
        <f t="shared" si="29"/>
        <v>8193400</v>
      </c>
      <c r="F327" s="6" t="s">
        <v>380</v>
      </c>
      <c r="G327" s="17" t="str">
        <f t="shared" si="30"/>
        <v>44618</v>
      </c>
      <c r="H327" s="10"/>
      <c r="I327" s="10"/>
      <c r="J327" s="9">
        <f t="shared" si="27"/>
        <v>44618</v>
      </c>
      <c r="K327" s="11" t="str">
        <f t="shared" si="28"/>
        <v>26-02-2022</v>
      </c>
      <c r="L327" s="11"/>
      <c r="M327" t="s">
        <v>24</v>
      </c>
      <c r="N327" t="s">
        <v>25</v>
      </c>
      <c r="O327">
        <v>5</v>
      </c>
      <c r="P327" t="s">
        <v>19</v>
      </c>
      <c r="Q327">
        <v>10</v>
      </c>
      <c r="R327">
        <v>3.4372199999999999</v>
      </c>
      <c r="S327">
        <v>-76.522499999999994</v>
      </c>
    </row>
    <row r="328" spans="1:19" x14ac:dyDescent="0.3">
      <c r="A328" t="s">
        <v>83</v>
      </c>
      <c r="B328" t="s">
        <v>46</v>
      </c>
      <c r="C328">
        <v>30300</v>
      </c>
      <c r="D328">
        <v>0</v>
      </c>
      <c r="E328" s="1">
        <f t="shared" si="29"/>
        <v>8193400</v>
      </c>
      <c r="F328" s="6" t="s">
        <v>381</v>
      </c>
      <c r="G328" s="17" t="str">
        <f t="shared" si="30"/>
        <v>44745</v>
      </c>
      <c r="H328" s="10"/>
      <c r="I328" s="10"/>
      <c r="J328" s="9">
        <f t="shared" si="27"/>
        <v>44745</v>
      </c>
      <c r="K328" s="11" t="str">
        <f t="shared" si="28"/>
        <v>03-07-2022</v>
      </c>
      <c r="L328" s="11"/>
      <c r="M328" t="s">
        <v>66</v>
      </c>
      <c r="N328" t="s">
        <v>28</v>
      </c>
      <c r="O328">
        <v>5</v>
      </c>
      <c r="P328" t="s">
        <v>36</v>
      </c>
      <c r="Q328">
        <v>1</v>
      </c>
      <c r="R328">
        <v>4.6097099999999998</v>
      </c>
      <c r="S328">
        <v>-74.08175</v>
      </c>
    </row>
    <row r="329" spans="1:19" x14ac:dyDescent="0.3">
      <c r="A329" t="s">
        <v>78</v>
      </c>
      <c r="B329" t="s">
        <v>64</v>
      </c>
      <c r="C329">
        <v>38700</v>
      </c>
      <c r="D329">
        <v>8900</v>
      </c>
      <c r="E329" s="1">
        <f t="shared" si="29"/>
        <v>8202300</v>
      </c>
      <c r="F329" s="6" t="s">
        <v>382</v>
      </c>
      <c r="G329" s="17" t="str">
        <f t="shared" si="30"/>
        <v>44324</v>
      </c>
      <c r="H329" s="10"/>
      <c r="I329" s="10"/>
      <c r="J329" s="9">
        <f t="shared" si="27"/>
        <v>44324</v>
      </c>
      <c r="K329" s="11" t="str">
        <f t="shared" si="28"/>
        <v>08-05-2021</v>
      </c>
      <c r="L329" s="11"/>
      <c r="M329" t="s">
        <v>40</v>
      </c>
      <c r="N329" t="s">
        <v>25</v>
      </c>
      <c r="O329">
        <v>5</v>
      </c>
      <c r="P329" t="s">
        <v>19</v>
      </c>
      <c r="Q329">
        <v>10</v>
      </c>
      <c r="R329">
        <v>3.4372199999999999</v>
      </c>
      <c r="S329">
        <v>-76.522499999999994</v>
      </c>
    </row>
    <row r="330" spans="1:19" x14ac:dyDescent="0.3">
      <c r="A330" t="s">
        <v>41</v>
      </c>
      <c r="B330" t="s">
        <v>42</v>
      </c>
      <c r="C330">
        <v>60500</v>
      </c>
      <c r="D330">
        <v>1400</v>
      </c>
      <c r="E330" s="1">
        <f t="shared" si="29"/>
        <v>8203700</v>
      </c>
      <c r="F330" s="6" t="s">
        <v>271</v>
      </c>
      <c r="G330" s="17" t="str">
        <f t="shared" si="30"/>
        <v>43942</v>
      </c>
      <c r="H330" s="10"/>
      <c r="I330" s="10"/>
      <c r="J330" s="9">
        <f t="shared" si="27"/>
        <v>43942</v>
      </c>
      <c r="K330" s="11" t="str">
        <f t="shared" si="28"/>
        <v>21-04-2020</v>
      </c>
      <c r="L330" s="11"/>
      <c r="M330" t="s">
        <v>24</v>
      </c>
      <c r="N330" t="s">
        <v>28</v>
      </c>
      <c r="O330">
        <v>5</v>
      </c>
      <c r="P330" t="s">
        <v>19</v>
      </c>
      <c r="Q330">
        <v>3</v>
      </c>
      <c r="R330">
        <v>4.6097099999999998</v>
      </c>
      <c r="S330">
        <v>-74.08175</v>
      </c>
    </row>
    <row r="331" spans="1:19" x14ac:dyDescent="0.3">
      <c r="A331" t="s">
        <v>138</v>
      </c>
      <c r="B331" t="s">
        <v>38</v>
      </c>
      <c r="C331">
        <v>839900</v>
      </c>
      <c r="D331">
        <v>49500</v>
      </c>
      <c r="E331" s="1">
        <f t="shared" si="29"/>
        <v>8253200</v>
      </c>
      <c r="F331" s="6" t="s">
        <v>210</v>
      </c>
      <c r="G331" s="17" t="str">
        <f t="shared" si="30"/>
        <v>43929</v>
      </c>
      <c r="H331" s="10"/>
      <c r="I331" s="10"/>
      <c r="J331" s="9">
        <f t="shared" si="27"/>
        <v>43929</v>
      </c>
      <c r="K331" s="11" t="str">
        <f t="shared" si="28"/>
        <v>08-04-2020</v>
      </c>
      <c r="L331" s="11"/>
      <c r="M331" t="s">
        <v>24</v>
      </c>
      <c r="N331" t="s">
        <v>25</v>
      </c>
      <c r="O331">
        <v>5</v>
      </c>
      <c r="P331" t="s">
        <v>19</v>
      </c>
      <c r="Q331">
        <v>7</v>
      </c>
      <c r="R331">
        <v>3.4372199999999999</v>
      </c>
      <c r="S331">
        <v>-76.522499999999994</v>
      </c>
    </row>
    <row r="332" spans="1:19" x14ac:dyDescent="0.3">
      <c r="A332" t="s">
        <v>102</v>
      </c>
      <c r="B332" t="s">
        <v>16</v>
      </c>
      <c r="C332">
        <v>655900</v>
      </c>
      <c r="D332">
        <v>33100</v>
      </c>
      <c r="E332" s="1">
        <f t="shared" si="29"/>
        <v>8286300</v>
      </c>
      <c r="F332" s="6" t="s">
        <v>383</v>
      </c>
      <c r="G332" s="17" t="str">
        <f t="shared" si="30"/>
        <v>44170</v>
      </c>
      <c r="H332" s="10"/>
      <c r="I332" s="10"/>
      <c r="J332" s="9">
        <f t="shared" si="27"/>
        <v>44170</v>
      </c>
      <c r="K332" s="11" t="str">
        <f t="shared" si="28"/>
        <v>05-12-2020</v>
      </c>
      <c r="L332" s="11"/>
      <c r="M332" t="s">
        <v>48</v>
      </c>
      <c r="N332" t="s">
        <v>13</v>
      </c>
      <c r="O332">
        <v>2</v>
      </c>
      <c r="P332" t="s">
        <v>19</v>
      </c>
      <c r="Q332">
        <v>5</v>
      </c>
      <c r="R332">
        <v>6.2518399999999996</v>
      </c>
      <c r="S332">
        <v>-75.563590000000005</v>
      </c>
    </row>
    <row r="333" spans="1:19" x14ac:dyDescent="0.3">
      <c r="A333" t="s">
        <v>37</v>
      </c>
      <c r="B333" t="s">
        <v>38</v>
      </c>
      <c r="C333">
        <v>1283400</v>
      </c>
      <c r="D333">
        <v>69000</v>
      </c>
      <c r="E333" s="1">
        <f t="shared" si="29"/>
        <v>8355300</v>
      </c>
      <c r="F333" s="6" t="s">
        <v>384</v>
      </c>
      <c r="G333" s="17" t="str">
        <f t="shared" si="30"/>
        <v>44118</v>
      </c>
      <c r="H333" s="10"/>
      <c r="I333" s="10"/>
      <c r="J333" s="9">
        <f t="shared" si="27"/>
        <v>44118</v>
      </c>
      <c r="K333" s="11" t="str">
        <f t="shared" si="28"/>
        <v>14-10-2020</v>
      </c>
      <c r="L333" s="11"/>
      <c r="M333" t="s">
        <v>18</v>
      </c>
      <c r="N333" t="s">
        <v>28</v>
      </c>
      <c r="O333">
        <v>5</v>
      </c>
      <c r="P333" t="s">
        <v>19</v>
      </c>
      <c r="Q333">
        <v>10</v>
      </c>
      <c r="R333">
        <v>4.6097099999999998</v>
      </c>
      <c r="S333">
        <v>-74.08175</v>
      </c>
    </row>
    <row r="334" spans="1:19" x14ac:dyDescent="0.3">
      <c r="A334" t="s">
        <v>93</v>
      </c>
      <c r="B334" t="s">
        <v>42</v>
      </c>
      <c r="C334">
        <v>108100</v>
      </c>
      <c r="D334">
        <v>3900</v>
      </c>
      <c r="E334" s="1">
        <f t="shared" si="29"/>
        <v>8359200</v>
      </c>
      <c r="F334" s="6" t="s">
        <v>385</v>
      </c>
      <c r="G334" s="17" t="str">
        <f t="shared" si="30"/>
        <v>44859</v>
      </c>
      <c r="H334" s="10"/>
      <c r="I334" s="10"/>
      <c r="J334" s="9">
        <f t="shared" si="27"/>
        <v>44859</v>
      </c>
      <c r="K334" s="11" t="str">
        <f t="shared" si="28"/>
        <v>25-10-2022</v>
      </c>
      <c r="L334" s="11"/>
      <c r="M334" t="s">
        <v>48</v>
      </c>
      <c r="N334" t="s">
        <v>13</v>
      </c>
      <c r="O334">
        <v>5</v>
      </c>
      <c r="P334" t="s">
        <v>19</v>
      </c>
      <c r="Q334">
        <v>1</v>
      </c>
      <c r="R334">
        <v>6.2518399999999996</v>
      </c>
      <c r="S334">
        <v>-75.563590000000005</v>
      </c>
    </row>
    <row r="335" spans="1:19" x14ac:dyDescent="0.3">
      <c r="A335" t="s">
        <v>15</v>
      </c>
      <c r="B335" t="s">
        <v>16</v>
      </c>
      <c r="C335">
        <v>71100</v>
      </c>
      <c r="D335">
        <v>4200</v>
      </c>
      <c r="E335" s="1">
        <f t="shared" si="29"/>
        <v>8363400</v>
      </c>
      <c r="F335" s="6" t="s">
        <v>386</v>
      </c>
      <c r="G335" s="17" t="str">
        <f t="shared" si="30"/>
        <v>44080</v>
      </c>
      <c r="H335" s="10"/>
      <c r="I335" s="10"/>
      <c r="J335" s="9">
        <f t="shared" si="27"/>
        <v>44080</v>
      </c>
      <c r="K335" s="11" t="str">
        <f t="shared" si="28"/>
        <v>06-09-2020</v>
      </c>
      <c r="L335" s="11"/>
      <c r="M335" t="s">
        <v>48</v>
      </c>
      <c r="N335" t="s">
        <v>28</v>
      </c>
      <c r="O335">
        <v>4</v>
      </c>
      <c r="P335" t="s">
        <v>19</v>
      </c>
      <c r="Q335">
        <v>5</v>
      </c>
      <c r="R335">
        <v>4.6097099999999998</v>
      </c>
      <c r="S335">
        <v>-74.08175</v>
      </c>
    </row>
    <row r="336" spans="1:19" x14ac:dyDescent="0.3">
      <c r="A336" t="s">
        <v>180</v>
      </c>
      <c r="B336" t="s">
        <v>10</v>
      </c>
      <c r="C336">
        <v>660200</v>
      </c>
      <c r="D336">
        <v>43800</v>
      </c>
      <c r="E336" s="1">
        <f t="shared" si="29"/>
        <v>8407200</v>
      </c>
      <c r="F336" s="6" t="s">
        <v>387</v>
      </c>
      <c r="G336" s="17" t="str">
        <f t="shared" si="30"/>
        <v>44034</v>
      </c>
      <c r="H336" s="10"/>
      <c r="I336" s="10"/>
      <c r="J336" s="9">
        <f t="shared" si="27"/>
        <v>44034</v>
      </c>
      <c r="K336" s="11" t="str">
        <f t="shared" si="28"/>
        <v>22-07-2020</v>
      </c>
      <c r="L336" s="11"/>
      <c r="M336" t="s">
        <v>66</v>
      </c>
      <c r="N336" t="s">
        <v>28</v>
      </c>
      <c r="O336">
        <v>4</v>
      </c>
      <c r="P336" t="s">
        <v>19</v>
      </c>
      <c r="Q336">
        <v>5</v>
      </c>
      <c r="R336">
        <v>4.6097099999999998</v>
      </c>
      <c r="S336">
        <v>-74.08175</v>
      </c>
    </row>
    <row r="337" spans="1:19" x14ac:dyDescent="0.3">
      <c r="A337" t="s">
        <v>57</v>
      </c>
      <c r="B337" t="s">
        <v>46</v>
      </c>
      <c r="C337">
        <v>37000</v>
      </c>
      <c r="D337">
        <v>6800</v>
      </c>
      <c r="E337" s="1">
        <f t="shared" si="29"/>
        <v>8414000</v>
      </c>
      <c r="F337" s="6" t="s">
        <v>388</v>
      </c>
      <c r="G337" s="17" t="str">
        <f t="shared" si="30"/>
        <v>44789</v>
      </c>
      <c r="H337" s="10"/>
      <c r="I337" s="10"/>
      <c r="J337" s="9">
        <f t="shared" si="27"/>
        <v>44789</v>
      </c>
      <c r="K337" s="11" t="str">
        <f t="shared" si="28"/>
        <v>16-08-2022</v>
      </c>
      <c r="L337" s="11"/>
      <c r="M337" t="s">
        <v>24</v>
      </c>
      <c r="N337" t="s">
        <v>389</v>
      </c>
      <c r="O337">
        <v>5</v>
      </c>
      <c r="P337" t="s">
        <v>19</v>
      </c>
      <c r="Q337">
        <v>6</v>
      </c>
      <c r="R337">
        <v>2.9272999999999998</v>
      </c>
      <c r="S337">
        <v>-75.281890000000004</v>
      </c>
    </row>
    <row r="338" spans="1:19" x14ac:dyDescent="0.3">
      <c r="A338" t="s">
        <v>282</v>
      </c>
      <c r="B338" t="s">
        <v>38</v>
      </c>
      <c r="C338">
        <v>2444600</v>
      </c>
      <c r="D338">
        <v>130900</v>
      </c>
      <c r="E338" s="1">
        <f t="shared" si="29"/>
        <v>8544900</v>
      </c>
      <c r="F338" s="6" t="s">
        <v>390</v>
      </c>
      <c r="G338" s="17" t="str">
        <f t="shared" si="30"/>
        <v>44687</v>
      </c>
      <c r="H338" s="10"/>
      <c r="I338" s="10"/>
      <c r="J338" s="9">
        <f t="shared" si="27"/>
        <v>44687</v>
      </c>
      <c r="K338" s="11" t="str">
        <f t="shared" si="28"/>
        <v>06-05-2022</v>
      </c>
      <c r="L338" s="11"/>
      <c r="M338" t="s">
        <v>27</v>
      </c>
      <c r="N338" t="s">
        <v>13</v>
      </c>
      <c r="O338">
        <v>5</v>
      </c>
      <c r="P338" t="s">
        <v>14</v>
      </c>
      <c r="Q338">
        <v>1</v>
      </c>
      <c r="R338">
        <v>6.2518399999999996</v>
      </c>
      <c r="S338">
        <v>-75.563590000000005</v>
      </c>
    </row>
    <row r="339" spans="1:19" x14ac:dyDescent="0.3">
      <c r="A339" t="s">
        <v>93</v>
      </c>
      <c r="B339" t="s">
        <v>42</v>
      </c>
      <c r="C339">
        <v>200200</v>
      </c>
      <c r="D339">
        <v>11100</v>
      </c>
      <c r="E339" s="1">
        <f t="shared" si="29"/>
        <v>8556000</v>
      </c>
      <c r="F339" s="6" t="s">
        <v>391</v>
      </c>
      <c r="G339" s="17" t="str">
        <f t="shared" si="30"/>
        <v>44947</v>
      </c>
      <c r="H339" s="10"/>
      <c r="I339" s="10"/>
      <c r="J339" s="9">
        <f t="shared" si="27"/>
        <v>44947</v>
      </c>
      <c r="K339" s="11" t="str">
        <f t="shared" si="28"/>
        <v>21-01-2023</v>
      </c>
      <c r="L339" s="11"/>
      <c r="M339" t="s">
        <v>101</v>
      </c>
      <c r="N339" t="s">
        <v>25</v>
      </c>
      <c r="O339">
        <v>4</v>
      </c>
      <c r="P339" t="s">
        <v>19</v>
      </c>
      <c r="Q339">
        <v>1</v>
      </c>
      <c r="R339">
        <v>3.4372199999999999</v>
      </c>
      <c r="S339">
        <v>-76.522499999999994</v>
      </c>
    </row>
    <row r="340" spans="1:19" x14ac:dyDescent="0.3">
      <c r="A340" t="s">
        <v>195</v>
      </c>
      <c r="B340" t="s">
        <v>51</v>
      </c>
      <c r="C340">
        <v>712900</v>
      </c>
      <c r="D340">
        <v>38400</v>
      </c>
      <c r="E340" s="1">
        <f t="shared" si="29"/>
        <v>8594400</v>
      </c>
      <c r="F340" s="6" t="s">
        <v>392</v>
      </c>
      <c r="G340" s="17" t="str">
        <f t="shared" si="30"/>
        <v>44327</v>
      </c>
      <c r="H340" s="10"/>
      <c r="I340" s="10"/>
      <c r="J340" s="9">
        <f t="shared" si="27"/>
        <v>44327</v>
      </c>
      <c r="K340" s="11" t="str">
        <f t="shared" si="28"/>
        <v>11-05-2021</v>
      </c>
      <c r="L340" s="11"/>
      <c r="M340" t="s">
        <v>48</v>
      </c>
      <c r="N340" t="s">
        <v>25</v>
      </c>
      <c r="O340">
        <v>5</v>
      </c>
      <c r="P340" t="s">
        <v>14</v>
      </c>
      <c r="Q340">
        <v>1</v>
      </c>
      <c r="R340">
        <v>3.4372199999999999</v>
      </c>
      <c r="S340">
        <v>-76.522499999999994</v>
      </c>
    </row>
    <row r="341" spans="1:19" x14ac:dyDescent="0.3">
      <c r="A341" t="s">
        <v>121</v>
      </c>
      <c r="B341" t="s">
        <v>10</v>
      </c>
      <c r="C341">
        <v>184400</v>
      </c>
      <c r="D341">
        <v>10900</v>
      </c>
      <c r="E341" s="1">
        <f t="shared" si="29"/>
        <v>8605300</v>
      </c>
      <c r="F341" s="6" t="s">
        <v>393</v>
      </c>
      <c r="G341" s="17" t="str">
        <f t="shared" si="30"/>
        <v>44303</v>
      </c>
      <c r="H341" s="10"/>
      <c r="I341" s="10"/>
      <c r="J341" s="9">
        <f t="shared" si="27"/>
        <v>44303</v>
      </c>
      <c r="K341" s="11" t="str">
        <f t="shared" si="28"/>
        <v>17-04-2021</v>
      </c>
      <c r="L341" s="11"/>
      <c r="M341" t="s">
        <v>31</v>
      </c>
      <c r="N341" t="s">
        <v>13</v>
      </c>
      <c r="O341">
        <v>4</v>
      </c>
      <c r="P341" t="s">
        <v>19</v>
      </c>
      <c r="Q341">
        <v>6</v>
      </c>
      <c r="R341">
        <v>6.2518399999999996</v>
      </c>
      <c r="S341">
        <v>-75.563590000000005</v>
      </c>
    </row>
    <row r="342" spans="1:19" x14ac:dyDescent="0.3">
      <c r="A342" t="s">
        <v>121</v>
      </c>
      <c r="B342" t="s">
        <v>10</v>
      </c>
      <c r="C342">
        <v>205100</v>
      </c>
      <c r="D342">
        <v>9100</v>
      </c>
      <c r="E342" s="1">
        <f t="shared" si="29"/>
        <v>8614400</v>
      </c>
      <c r="F342" s="6" t="s">
        <v>176</v>
      </c>
      <c r="G342" s="17" t="str">
        <f t="shared" si="30"/>
        <v>44445</v>
      </c>
      <c r="H342" s="10"/>
      <c r="I342" s="10"/>
      <c r="J342" s="9">
        <f t="shared" si="27"/>
        <v>44445</v>
      </c>
      <c r="K342" s="11" t="str">
        <f t="shared" si="28"/>
        <v>06-09-2021</v>
      </c>
      <c r="L342" s="11"/>
      <c r="M342" t="s">
        <v>53</v>
      </c>
      <c r="N342" t="s">
        <v>25</v>
      </c>
      <c r="O342">
        <v>5</v>
      </c>
      <c r="P342" t="s">
        <v>14</v>
      </c>
      <c r="Q342">
        <v>1</v>
      </c>
      <c r="R342">
        <v>3.4372199999999999</v>
      </c>
      <c r="S342">
        <v>-76.522499999999994</v>
      </c>
    </row>
    <row r="343" spans="1:19" x14ac:dyDescent="0.3">
      <c r="A343" t="s">
        <v>15</v>
      </c>
      <c r="B343" t="s">
        <v>16</v>
      </c>
      <c r="C343">
        <v>82500</v>
      </c>
      <c r="D343">
        <v>4800</v>
      </c>
      <c r="E343" s="1">
        <f t="shared" si="29"/>
        <v>8619200</v>
      </c>
      <c r="F343" s="6" t="s">
        <v>394</v>
      </c>
      <c r="G343" s="17" t="str">
        <f t="shared" si="30"/>
        <v>44826</v>
      </c>
      <c r="H343" s="10"/>
      <c r="I343" s="10"/>
      <c r="J343" s="9">
        <f t="shared" si="27"/>
        <v>44826</v>
      </c>
      <c r="K343" s="11" t="str">
        <f t="shared" si="28"/>
        <v>22-09-2022</v>
      </c>
      <c r="L343" s="11"/>
      <c r="M343" t="s">
        <v>68</v>
      </c>
      <c r="N343" t="s">
        <v>13</v>
      </c>
      <c r="O343">
        <v>5</v>
      </c>
      <c r="P343" t="s">
        <v>19</v>
      </c>
      <c r="Q343">
        <v>6</v>
      </c>
      <c r="R343">
        <v>6.2518399999999996</v>
      </c>
      <c r="S343">
        <v>-75.563590000000005</v>
      </c>
    </row>
    <row r="344" spans="1:19" x14ac:dyDescent="0.3">
      <c r="A344" t="s">
        <v>15</v>
      </c>
      <c r="B344" t="s">
        <v>16</v>
      </c>
      <c r="C344">
        <v>44100</v>
      </c>
      <c r="D344">
        <v>4700</v>
      </c>
      <c r="E344" s="1">
        <f t="shared" si="29"/>
        <v>8623900</v>
      </c>
      <c r="F344" s="6" t="s">
        <v>395</v>
      </c>
      <c r="G344" s="17" t="str">
        <f t="shared" si="30"/>
        <v>44294</v>
      </c>
      <c r="H344" s="10"/>
      <c r="I344" s="10"/>
      <c r="J344" s="9">
        <f t="shared" si="27"/>
        <v>44294</v>
      </c>
      <c r="K344" s="11" t="str">
        <f t="shared" si="28"/>
        <v>08-04-2021</v>
      </c>
      <c r="L344" s="11"/>
      <c r="M344" t="s">
        <v>40</v>
      </c>
      <c r="N344" t="s">
        <v>28</v>
      </c>
      <c r="O344">
        <v>3</v>
      </c>
      <c r="P344" t="s">
        <v>36</v>
      </c>
      <c r="Q344">
        <v>1</v>
      </c>
      <c r="R344">
        <v>4.6097099999999998</v>
      </c>
      <c r="S344">
        <v>-74.08175</v>
      </c>
    </row>
    <row r="345" spans="1:19" x14ac:dyDescent="0.3">
      <c r="A345" t="s">
        <v>91</v>
      </c>
      <c r="B345" t="s">
        <v>51</v>
      </c>
      <c r="C345">
        <v>576800</v>
      </c>
      <c r="D345">
        <v>28900</v>
      </c>
      <c r="E345" s="1">
        <f t="shared" si="29"/>
        <v>8652800</v>
      </c>
      <c r="F345" s="6" t="s">
        <v>206</v>
      </c>
      <c r="G345" s="17" t="str">
        <f t="shared" si="30"/>
        <v>44287</v>
      </c>
      <c r="H345" s="10"/>
      <c r="I345" s="10"/>
      <c r="J345" s="9">
        <f t="shared" si="27"/>
        <v>44287</v>
      </c>
      <c r="K345" s="11" t="str">
        <f t="shared" si="28"/>
        <v>01-04-2021</v>
      </c>
      <c r="L345" s="11"/>
      <c r="M345" t="s">
        <v>68</v>
      </c>
      <c r="N345" t="s">
        <v>28</v>
      </c>
      <c r="O345">
        <v>4</v>
      </c>
      <c r="P345" t="s">
        <v>19</v>
      </c>
      <c r="Q345">
        <v>2</v>
      </c>
      <c r="R345">
        <v>4.6097099999999998</v>
      </c>
      <c r="S345">
        <v>-74.08175</v>
      </c>
    </row>
    <row r="346" spans="1:19" x14ac:dyDescent="0.3">
      <c r="A346" t="s">
        <v>217</v>
      </c>
      <c r="B346" t="s">
        <v>64</v>
      </c>
      <c r="C346">
        <v>46000</v>
      </c>
      <c r="D346">
        <v>3100</v>
      </c>
      <c r="E346" s="1">
        <f t="shared" si="29"/>
        <v>8655900</v>
      </c>
      <c r="F346" s="6" t="s">
        <v>396</v>
      </c>
      <c r="G346" s="17" t="str">
        <f t="shared" si="30"/>
        <v>43833</v>
      </c>
      <c r="H346" s="10"/>
      <c r="I346" s="10"/>
      <c r="J346" s="9">
        <f t="shared" si="27"/>
        <v>43833</v>
      </c>
      <c r="K346" s="11" t="str">
        <f t="shared" si="28"/>
        <v>03-01-2020</v>
      </c>
      <c r="L346" s="11"/>
      <c r="M346" t="s">
        <v>24</v>
      </c>
      <c r="N346" t="s">
        <v>228</v>
      </c>
      <c r="O346">
        <v>5</v>
      </c>
      <c r="P346" t="s">
        <v>19</v>
      </c>
      <c r="Q346">
        <v>1</v>
      </c>
      <c r="R346">
        <v>10.39972</v>
      </c>
      <c r="S346">
        <v>-75.514439999999993</v>
      </c>
    </row>
    <row r="347" spans="1:19" x14ac:dyDescent="0.3">
      <c r="A347" t="s">
        <v>195</v>
      </c>
      <c r="B347" t="s">
        <v>51</v>
      </c>
      <c r="C347">
        <v>431400</v>
      </c>
      <c r="D347">
        <v>21200</v>
      </c>
      <c r="E347" s="1">
        <f t="shared" si="29"/>
        <v>8677100</v>
      </c>
      <c r="F347" s="6" t="s">
        <v>258</v>
      </c>
      <c r="G347" s="17" t="str">
        <f t="shared" si="30"/>
        <v>43979</v>
      </c>
      <c r="H347" s="10"/>
      <c r="I347" s="10"/>
      <c r="J347" s="9">
        <f t="shared" si="27"/>
        <v>43979</v>
      </c>
      <c r="K347" s="11" t="str">
        <f t="shared" si="28"/>
        <v>28-05-2020</v>
      </c>
      <c r="L347" s="11"/>
      <c r="M347" t="s">
        <v>53</v>
      </c>
      <c r="N347" t="s">
        <v>44</v>
      </c>
      <c r="O347">
        <v>4</v>
      </c>
      <c r="P347" t="s">
        <v>19</v>
      </c>
      <c r="Q347">
        <v>2</v>
      </c>
      <c r="R347">
        <v>10.968540000000001</v>
      </c>
      <c r="S347">
        <v>-74.781319999999994</v>
      </c>
    </row>
    <row r="348" spans="1:19" x14ac:dyDescent="0.3">
      <c r="A348" t="s">
        <v>232</v>
      </c>
      <c r="B348" t="s">
        <v>10</v>
      </c>
      <c r="C348">
        <v>271400</v>
      </c>
      <c r="D348">
        <v>14700</v>
      </c>
      <c r="E348" s="1">
        <f t="shared" si="29"/>
        <v>8691800</v>
      </c>
      <c r="F348" s="6" t="s">
        <v>397</v>
      </c>
      <c r="G348" s="17" t="str">
        <f t="shared" si="30"/>
        <v>44163</v>
      </c>
      <c r="H348" s="10"/>
      <c r="I348" s="10"/>
      <c r="J348" s="9">
        <f t="shared" si="27"/>
        <v>44163</v>
      </c>
      <c r="K348" s="11" t="str">
        <f t="shared" si="28"/>
        <v>28-11-2020</v>
      </c>
      <c r="L348" s="11"/>
      <c r="M348" t="s">
        <v>66</v>
      </c>
      <c r="N348" t="s">
        <v>187</v>
      </c>
      <c r="O348">
        <v>5</v>
      </c>
      <c r="P348" t="s">
        <v>14</v>
      </c>
      <c r="Q348">
        <v>1</v>
      </c>
      <c r="R348">
        <v>7.1253900000000003</v>
      </c>
      <c r="S348">
        <v>-73.119799999999998</v>
      </c>
    </row>
    <row r="349" spans="1:19" x14ac:dyDescent="0.3">
      <c r="A349" t="s">
        <v>91</v>
      </c>
      <c r="B349" t="s">
        <v>51</v>
      </c>
      <c r="C349">
        <v>554800</v>
      </c>
      <c r="D349">
        <v>27700</v>
      </c>
      <c r="E349" s="1">
        <f t="shared" si="29"/>
        <v>8719500</v>
      </c>
      <c r="F349" s="6" t="s">
        <v>398</v>
      </c>
      <c r="G349" s="17" t="str">
        <f t="shared" si="30"/>
        <v>44308</v>
      </c>
      <c r="H349" s="10"/>
      <c r="I349" s="10"/>
      <c r="J349" s="9">
        <f t="shared" si="27"/>
        <v>44308</v>
      </c>
      <c r="K349" s="11" t="str">
        <f t="shared" si="28"/>
        <v>22-04-2021</v>
      </c>
      <c r="L349" s="11"/>
      <c r="M349" t="s">
        <v>59</v>
      </c>
      <c r="N349" t="s">
        <v>28</v>
      </c>
      <c r="O349">
        <v>4</v>
      </c>
      <c r="P349" t="s">
        <v>127</v>
      </c>
      <c r="Q349">
        <v>1</v>
      </c>
      <c r="R349">
        <v>4.6097099999999998</v>
      </c>
      <c r="S349">
        <v>-74.08175</v>
      </c>
    </row>
    <row r="350" spans="1:19" x14ac:dyDescent="0.3">
      <c r="A350" t="s">
        <v>57</v>
      </c>
      <c r="B350" t="s">
        <v>46</v>
      </c>
      <c r="C350">
        <v>19400</v>
      </c>
      <c r="D350">
        <v>1400</v>
      </c>
      <c r="E350" s="1">
        <f t="shared" si="29"/>
        <v>8720900</v>
      </c>
      <c r="F350" s="6" t="s">
        <v>72</v>
      </c>
      <c r="G350" s="17" t="str">
        <f t="shared" si="30"/>
        <v>44318</v>
      </c>
      <c r="H350" s="10"/>
      <c r="I350" s="10"/>
      <c r="J350" s="9">
        <f t="shared" si="27"/>
        <v>44318</v>
      </c>
      <c r="K350" s="11" t="str">
        <f t="shared" si="28"/>
        <v>02-05-2021</v>
      </c>
      <c r="L350" s="11"/>
      <c r="M350" t="s">
        <v>40</v>
      </c>
      <c r="N350" t="s">
        <v>28</v>
      </c>
      <c r="O350">
        <v>5</v>
      </c>
      <c r="P350" t="s">
        <v>14</v>
      </c>
      <c r="Q350">
        <v>1</v>
      </c>
      <c r="R350">
        <v>4.6097099999999998</v>
      </c>
      <c r="S350">
        <v>-74.08175</v>
      </c>
    </row>
    <row r="351" spans="1:19" x14ac:dyDescent="0.3">
      <c r="A351" t="s">
        <v>37</v>
      </c>
      <c r="B351" t="s">
        <v>38</v>
      </c>
      <c r="C351">
        <v>1623600</v>
      </c>
      <c r="D351">
        <v>84600</v>
      </c>
      <c r="E351" s="1">
        <f t="shared" si="29"/>
        <v>8805500</v>
      </c>
      <c r="F351" s="6" t="s">
        <v>399</v>
      </c>
      <c r="G351" s="17" t="str">
        <f t="shared" si="30"/>
        <v>43831</v>
      </c>
      <c r="H351" s="10"/>
      <c r="I351" s="10"/>
      <c r="J351" s="9">
        <f t="shared" si="27"/>
        <v>43831</v>
      </c>
      <c r="K351" s="11" t="str">
        <f t="shared" si="28"/>
        <v>01-01-2020</v>
      </c>
      <c r="L351" s="11"/>
      <c r="M351" t="s">
        <v>80</v>
      </c>
      <c r="N351" t="s">
        <v>28</v>
      </c>
      <c r="O351">
        <v>1</v>
      </c>
      <c r="P351" t="s">
        <v>19</v>
      </c>
      <c r="Q351">
        <v>10</v>
      </c>
      <c r="R351">
        <v>4.6097099999999998</v>
      </c>
      <c r="S351">
        <v>-74.08175</v>
      </c>
    </row>
    <row r="352" spans="1:19" x14ac:dyDescent="0.3">
      <c r="A352" t="s">
        <v>195</v>
      </c>
      <c r="B352" t="s">
        <v>51</v>
      </c>
      <c r="C352">
        <v>776900</v>
      </c>
      <c r="D352">
        <v>41800</v>
      </c>
      <c r="E352" s="1">
        <f t="shared" si="29"/>
        <v>8847300</v>
      </c>
      <c r="F352" s="6" t="s">
        <v>400</v>
      </c>
      <c r="G352" s="17" t="str">
        <f t="shared" si="30"/>
        <v>44996</v>
      </c>
      <c r="H352" s="10"/>
      <c r="I352" s="10"/>
      <c r="J352" s="9">
        <f t="shared" si="27"/>
        <v>44996</v>
      </c>
      <c r="K352" s="11" t="str">
        <f t="shared" si="28"/>
        <v>11-03-2023</v>
      </c>
      <c r="L352" s="11"/>
      <c r="M352" t="s">
        <v>66</v>
      </c>
      <c r="N352" t="s">
        <v>28</v>
      </c>
      <c r="O352">
        <v>2</v>
      </c>
      <c r="P352" t="s">
        <v>19</v>
      </c>
      <c r="Q352">
        <v>6</v>
      </c>
      <c r="R352">
        <v>4.6097099999999998</v>
      </c>
      <c r="S352">
        <v>-74.08175</v>
      </c>
    </row>
    <row r="353" spans="1:19" x14ac:dyDescent="0.3">
      <c r="A353" t="s">
        <v>83</v>
      </c>
      <c r="B353" t="s">
        <v>46</v>
      </c>
      <c r="C353">
        <v>26100</v>
      </c>
      <c r="D353">
        <v>1800</v>
      </c>
      <c r="E353" s="1">
        <f t="shared" si="29"/>
        <v>8849100</v>
      </c>
      <c r="F353" s="6" t="s">
        <v>401</v>
      </c>
      <c r="G353" s="17" t="str">
        <f t="shared" si="30"/>
        <v>44228</v>
      </c>
      <c r="H353" s="10"/>
      <c r="I353" s="10"/>
      <c r="J353" s="9">
        <f t="shared" si="27"/>
        <v>44228</v>
      </c>
      <c r="K353" s="11" t="str">
        <f t="shared" si="28"/>
        <v>01-02-2021</v>
      </c>
      <c r="L353" s="11"/>
      <c r="M353" t="s">
        <v>18</v>
      </c>
      <c r="N353" t="s">
        <v>13</v>
      </c>
      <c r="O353">
        <v>4</v>
      </c>
      <c r="P353" t="s">
        <v>19</v>
      </c>
      <c r="Q353">
        <v>1</v>
      </c>
      <c r="R353">
        <v>6.2518399999999996</v>
      </c>
      <c r="S353">
        <v>-75.563590000000005</v>
      </c>
    </row>
    <row r="354" spans="1:19" x14ac:dyDescent="0.3">
      <c r="A354" t="s">
        <v>214</v>
      </c>
      <c r="B354" t="s">
        <v>38</v>
      </c>
      <c r="C354">
        <v>214800</v>
      </c>
      <c r="D354">
        <v>16100</v>
      </c>
      <c r="E354" s="1">
        <f t="shared" si="29"/>
        <v>8865200</v>
      </c>
      <c r="F354" s="6" t="s">
        <v>402</v>
      </c>
      <c r="G354" s="17" t="str">
        <f t="shared" si="30"/>
        <v>44396</v>
      </c>
      <c r="H354" s="10"/>
      <c r="I354" s="10"/>
      <c r="J354" s="9">
        <f t="shared" si="27"/>
        <v>44396</v>
      </c>
      <c r="K354" s="11" t="str">
        <f t="shared" si="28"/>
        <v>19-07-2021</v>
      </c>
      <c r="L354" s="11"/>
      <c r="M354" t="s">
        <v>40</v>
      </c>
      <c r="N354" t="s">
        <v>28</v>
      </c>
      <c r="O354">
        <v>4</v>
      </c>
      <c r="P354" t="s">
        <v>36</v>
      </c>
      <c r="Q354">
        <v>1</v>
      </c>
      <c r="R354">
        <v>4.6097099999999998</v>
      </c>
      <c r="S354">
        <v>-74.08175</v>
      </c>
    </row>
    <row r="355" spans="1:19" x14ac:dyDescent="0.3">
      <c r="A355" t="s">
        <v>83</v>
      </c>
      <c r="B355" t="s">
        <v>46</v>
      </c>
      <c r="C355">
        <v>30900</v>
      </c>
      <c r="D355">
        <v>2000</v>
      </c>
      <c r="E355" s="1">
        <f t="shared" si="29"/>
        <v>8867200</v>
      </c>
      <c r="F355" s="6" t="s">
        <v>300</v>
      </c>
      <c r="G355" s="17" t="str">
        <f t="shared" si="30"/>
        <v>44730</v>
      </c>
      <c r="H355" s="10"/>
      <c r="I355" s="10"/>
      <c r="J355" s="9">
        <f t="shared" si="27"/>
        <v>44730</v>
      </c>
      <c r="K355" s="11" t="str">
        <f t="shared" si="28"/>
        <v>18-06-2022</v>
      </c>
      <c r="L355" s="11"/>
      <c r="M355" t="s">
        <v>59</v>
      </c>
      <c r="N355" t="s">
        <v>22</v>
      </c>
      <c r="O355">
        <v>5</v>
      </c>
      <c r="P355" t="s">
        <v>19</v>
      </c>
      <c r="Q355">
        <v>6</v>
      </c>
      <c r="R355">
        <v>4.8133299999999997</v>
      </c>
      <c r="S355">
        <v>-75.696110000000004</v>
      </c>
    </row>
    <row r="356" spans="1:19" x14ac:dyDescent="0.3">
      <c r="A356" t="s">
        <v>113</v>
      </c>
      <c r="B356" t="s">
        <v>10</v>
      </c>
      <c r="C356">
        <v>520800</v>
      </c>
      <c r="D356">
        <v>33600</v>
      </c>
      <c r="E356" s="1">
        <f t="shared" si="29"/>
        <v>8900800</v>
      </c>
      <c r="F356" s="6" t="s">
        <v>403</v>
      </c>
      <c r="G356" s="17" t="str">
        <f t="shared" si="30"/>
        <v>44555</v>
      </c>
      <c r="H356" s="10"/>
      <c r="I356" s="10"/>
      <c r="J356" s="9">
        <f t="shared" si="27"/>
        <v>44555</v>
      </c>
      <c r="K356" s="11" t="str">
        <f t="shared" si="28"/>
        <v>25-12-2021</v>
      </c>
      <c r="L356" s="11"/>
      <c r="M356" t="s">
        <v>18</v>
      </c>
      <c r="N356" t="s">
        <v>13</v>
      </c>
      <c r="O356">
        <v>3</v>
      </c>
      <c r="P356" t="s">
        <v>36</v>
      </c>
      <c r="Q356">
        <v>1</v>
      </c>
      <c r="R356">
        <v>6.2518399999999996</v>
      </c>
      <c r="S356">
        <v>-75.563590000000005</v>
      </c>
    </row>
    <row r="357" spans="1:19" x14ac:dyDescent="0.3">
      <c r="A357" t="s">
        <v>217</v>
      </c>
      <c r="B357" t="s">
        <v>64</v>
      </c>
      <c r="C357">
        <v>47300</v>
      </c>
      <c r="D357">
        <v>2900</v>
      </c>
      <c r="E357" s="1">
        <f t="shared" si="29"/>
        <v>8903700</v>
      </c>
      <c r="F357" s="6" t="s">
        <v>179</v>
      </c>
      <c r="G357" s="17" t="str">
        <f t="shared" si="30"/>
        <v>44194</v>
      </c>
      <c r="H357" s="10"/>
      <c r="I357" s="10"/>
      <c r="J357" s="9">
        <f t="shared" si="27"/>
        <v>44194</v>
      </c>
      <c r="K357" s="11" t="str">
        <f t="shared" si="28"/>
        <v>29-12-2020</v>
      </c>
      <c r="L357" s="11"/>
      <c r="M357" t="s">
        <v>40</v>
      </c>
      <c r="N357" t="s">
        <v>28</v>
      </c>
      <c r="O357">
        <v>3</v>
      </c>
      <c r="P357" t="s">
        <v>19</v>
      </c>
      <c r="Q357">
        <v>3</v>
      </c>
      <c r="R357">
        <v>4.6097099999999998</v>
      </c>
      <c r="S357">
        <v>-74.08175</v>
      </c>
    </row>
    <row r="358" spans="1:19" x14ac:dyDescent="0.3">
      <c r="A358" t="s">
        <v>184</v>
      </c>
      <c r="B358" t="s">
        <v>46</v>
      </c>
      <c r="C358">
        <v>58200</v>
      </c>
      <c r="D358">
        <v>3800</v>
      </c>
      <c r="E358" s="1">
        <f t="shared" si="29"/>
        <v>8907500</v>
      </c>
      <c r="F358" s="6" t="s">
        <v>404</v>
      </c>
      <c r="G358" s="17" t="str">
        <f t="shared" si="30"/>
        <v>44870</v>
      </c>
      <c r="H358" s="10"/>
      <c r="I358" s="10"/>
      <c r="J358" s="9">
        <f t="shared" si="27"/>
        <v>44870</v>
      </c>
      <c r="K358" s="11" t="str">
        <f t="shared" si="28"/>
        <v>05-11-2022</v>
      </c>
      <c r="L358" s="11"/>
      <c r="M358" t="s">
        <v>18</v>
      </c>
      <c r="N358" t="s">
        <v>13</v>
      </c>
      <c r="O358">
        <v>5</v>
      </c>
      <c r="P358" t="s">
        <v>19</v>
      </c>
      <c r="Q358">
        <v>7</v>
      </c>
      <c r="R358">
        <v>6.2518399999999996</v>
      </c>
      <c r="S358">
        <v>-75.563590000000005</v>
      </c>
    </row>
    <row r="359" spans="1:19" x14ac:dyDescent="0.3">
      <c r="A359" t="s">
        <v>87</v>
      </c>
      <c r="B359" t="s">
        <v>34</v>
      </c>
      <c r="C359">
        <v>23300</v>
      </c>
      <c r="D359">
        <v>1600</v>
      </c>
      <c r="E359" s="1">
        <f t="shared" si="29"/>
        <v>8909100</v>
      </c>
      <c r="F359" s="6" t="s">
        <v>382</v>
      </c>
      <c r="G359" s="17" t="str">
        <f t="shared" si="30"/>
        <v>44711</v>
      </c>
      <c r="H359" s="10"/>
      <c r="I359" s="10"/>
      <c r="J359" s="9">
        <f t="shared" si="27"/>
        <v>44711</v>
      </c>
      <c r="K359" s="11" t="str">
        <f t="shared" si="28"/>
        <v>30-05-2022</v>
      </c>
      <c r="L359" s="11"/>
      <c r="M359" t="s">
        <v>40</v>
      </c>
      <c r="N359" t="s">
        <v>13</v>
      </c>
      <c r="O359">
        <v>1</v>
      </c>
      <c r="P359" t="s">
        <v>36</v>
      </c>
      <c r="Q359">
        <v>1</v>
      </c>
      <c r="R359">
        <v>6.2518399999999996</v>
      </c>
      <c r="S359">
        <v>-75.563590000000005</v>
      </c>
    </row>
    <row r="360" spans="1:19" x14ac:dyDescent="0.3">
      <c r="A360" t="s">
        <v>41</v>
      </c>
      <c r="B360" t="s">
        <v>42</v>
      </c>
      <c r="C360">
        <v>88000</v>
      </c>
      <c r="D360">
        <v>2900</v>
      </c>
      <c r="E360" s="1">
        <f t="shared" si="29"/>
        <v>8912000</v>
      </c>
      <c r="F360" s="6" t="s">
        <v>153</v>
      </c>
      <c r="G360" s="17" t="str">
        <f t="shared" si="30"/>
        <v>43942</v>
      </c>
      <c r="H360" s="10"/>
      <c r="I360" s="10"/>
      <c r="J360" s="9">
        <f t="shared" si="27"/>
        <v>43942</v>
      </c>
      <c r="K360" s="11" t="str">
        <f t="shared" si="28"/>
        <v>21-04-2020</v>
      </c>
      <c r="L360" s="11"/>
      <c r="M360" t="s">
        <v>66</v>
      </c>
      <c r="N360" t="s">
        <v>56</v>
      </c>
      <c r="O360">
        <v>2</v>
      </c>
      <c r="P360" t="s">
        <v>19</v>
      </c>
      <c r="Q360">
        <v>9</v>
      </c>
      <c r="R360">
        <v>7.89391</v>
      </c>
      <c r="S360">
        <v>-72.507819999999995</v>
      </c>
    </row>
    <row r="361" spans="1:19" x14ac:dyDescent="0.3">
      <c r="A361" t="s">
        <v>107</v>
      </c>
      <c r="B361" t="s">
        <v>46</v>
      </c>
      <c r="C361">
        <v>22000</v>
      </c>
      <c r="D361">
        <v>0</v>
      </c>
      <c r="E361" s="1">
        <f t="shared" si="29"/>
        <v>8912000</v>
      </c>
      <c r="F361" s="6" t="s">
        <v>405</v>
      </c>
      <c r="G361" s="17" t="str">
        <f t="shared" si="30"/>
        <v>44364</v>
      </c>
      <c r="H361" s="10"/>
      <c r="I361" s="10"/>
      <c r="J361" s="9">
        <f t="shared" si="27"/>
        <v>44364</v>
      </c>
      <c r="K361" s="11" t="str">
        <f t="shared" si="28"/>
        <v>17-06-2021</v>
      </c>
      <c r="L361" s="11"/>
      <c r="M361" t="s">
        <v>59</v>
      </c>
      <c r="N361" t="s">
        <v>28</v>
      </c>
      <c r="O361">
        <v>5</v>
      </c>
      <c r="P361" t="s">
        <v>19</v>
      </c>
      <c r="Q361">
        <v>1</v>
      </c>
      <c r="R361">
        <v>4.6097099999999998</v>
      </c>
      <c r="S361">
        <v>-74.08175</v>
      </c>
    </row>
    <row r="362" spans="1:19" x14ac:dyDescent="0.3">
      <c r="A362" t="s">
        <v>241</v>
      </c>
      <c r="B362" t="s">
        <v>38</v>
      </c>
      <c r="C362">
        <v>336700</v>
      </c>
      <c r="D362">
        <v>16100</v>
      </c>
      <c r="E362" s="1">
        <f t="shared" si="29"/>
        <v>8928100</v>
      </c>
      <c r="F362" s="6" t="s">
        <v>406</v>
      </c>
      <c r="G362" s="17" t="str">
        <f t="shared" si="30"/>
        <v>43986</v>
      </c>
      <c r="H362" s="10"/>
      <c r="I362" s="10"/>
      <c r="J362" s="9">
        <f t="shared" si="27"/>
        <v>43986</v>
      </c>
      <c r="K362" s="11" t="str">
        <f t="shared" si="28"/>
        <v>04-06-2020</v>
      </c>
      <c r="L362" s="11"/>
      <c r="M362" t="s">
        <v>18</v>
      </c>
      <c r="N362" t="s">
        <v>25</v>
      </c>
      <c r="O362">
        <v>1</v>
      </c>
      <c r="P362" t="s">
        <v>14</v>
      </c>
      <c r="Q362">
        <v>1</v>
      </c>
      <c r="R362">
        <v>3.4372199999999999</v>
      </c>
      <c r="S362">
        <v>-76.522499999999994</v>
      </c>
    </row>
    <row r="363" spans="1:19" x14ac:dyDescent="0.3">
      <c r="A363" t="s">
        <v>131</v>
      </c>
      <c r="B363" t="s">
        <v>16</v>
      </c>
      <c r="C363">
        <v>985800</v>
      </c>
      <c r="D363">
        <v>50700</v>
      </c>
      <c r="E363" s="1">
        <f t="shared" si="29"/>
        <v>8978800</v>
      </c>
      <c r="F363" s="6" t="s">
        <v>407</v>
      </c>
      <c r="G363" s="17" t="str">
        <f t="shared" si="30"/>
        <v>44839</v>
      </c>
      <c r="H363" s="10"/>
      <c r="I363" s="10"/>
      <c r="J363" s="9">
        <f t="shared" si="27"/>
        <v>44839</v>
      </c>
      <c r="K363" s="11" t="str">
        <f t="shared" si="28"/>
        <v>05-10-2022</v>
      </c>
      <c r="L363" s="11"/>
      <c r="M363" t="s">
        <v>53</v>
      </c>
      <c r="N363" t="s">
        <v>13</v>
      </c>
      <c r="O363">
        <v>5</v>
      </c>
      <c r="P363" t="s">
        <v>19</v>
      </c>
      <c r="Q363">
        <v>1</v>
      </c>
      <c r="R363">
        <v>6.2518399999999996</v>
      </c>
      <c r="S363">
        <v>-75.563590000000005</v>
      </c>
    </row>
    <row r="364" spans="1:19" x14ac:dyDescent="0.3">
      <c r="A364" t="s">
        <v>20</v>
      </c>
      <c r="B364" t="s">
        <v>10</v>
      </c>
      <c r="C364">
        <v>765300</v>
      </c>
      <c r="D364">
        <v>38900</v>
      </c>
      <c r="E364" s="1">
        <f t="shared" si="29"/>
        <v>9017700</v>
      </c>
      <c r="F364" s="6" t="s">
        <v>408</v>
      </c>
      <c r="G364" s="17" t="str">
        <f t="shared" si="30"/>
        <v>44370</v>
      </c>
      <c r="H364" s="10"/>
      <c r="I364" s="10"/>
      <c r="J364" s="9">
        <f t="shared" si="27"/>
        <v>44370</v>
      </c>
      <c r="K364" s="11" t="str">
        <f t="shared" si="28"/>
        <v>23-06-2021</v>
      </c>
      <c r="L364" s="11"/>
      <c r="M364" t="s">
        <v>66</v>
      </c>
      <c r="N364" t="s">
        <v>273</v>
      </c>
      <c r="O364">
        <v>5</v>
      </c>
      <c r="P364" t="s">
        <v>19</v>
      </c>
      <c r="Q364">
        <v>4</v>
      </c>
      <c r="R364">
        <v>1.2136100000000001</v>
      </c>
      <c r="S364">
        <v>-77.281109999999998</v>
      </c>
    </row>
    <row r="365" spans="1:19" x14ac:dyDescent="0.3">
      <c r="A365" t="s">
        <v>155</v>
      </c>
      <c r="B365" t="s">
        <v>10</v>
      </c>
      <c r="C365">
        <v>186800</v>
      </c>
      <c r="D365">
        <v>10200</v>
      </c>
      <c r="E365" s="1">
        <f t="shared" si="29"/>
        <v>9027900</v>
      </c>
      <c r="F365" s="6" t="s">
        <v>409</v>
      </c>
      <c r="G365" s="17" t="str">
        <f t="shared" si="30"/>
        <v>44304</v>
      </c>
      <c r="H365" s="10"/>
      <c r="I365" s="10"/>
      <c r="J365" s="9">
        <f t="shared" si="27"/>
        <v>44304</v>
      </c>
      <c r="K365" s="11" t="str">
        <f t="shared" si="28"/>
        <v>18-04-2021</v>
      </c>
      <c r="L365" s="11"/>
      <c r="M365" t="s">
        <v>48</v>
      </c>
      <c r="N365" t="s">
        <v>32</v>
      </c>
      <c r="O365">
        <v>5</v>
      </c>
      <c r="P365" t="s">
        <v>19</v>
      </c>
      <c r="Q365">
        <v>2</v>
      </c>
      <c r="R365">
        <v>-4.2152799999999999</v>
      </c>
      <c r="S365">
        <v>-69.940560000000005</v>
      </c>
    </row>
    <row r="366" spans="1:19" x14ac:dyDescent="0.3">
      <c r="A366" t="s">
        <v>168</v>
      </c>
      <c r="B366" t="s">
        <v>34</v>
      </c>
      <c r="C366">
        <v>54600</v>
      </c>
      <c r="D366">
        <v>8800</v>
      </c>
      <c r="E366" s="1">
        <f t="shared" si="29"/>
        <v>9036700</v>
      </c>
      <c r="F366" s="6" t="s">
        <v>205</v>
      </c>
      <c r="G366" s="17" t="str">
        <f t="shared" si="30"/>
        <v>44167</v>
      </c>
      <c r="H366" s="10"/>
      <c r="I366" s="10"/>
      <c r="J366" s="9">
        <f t="shared" si="27"/>
        <v>44167</v>
      </c>
      <c r="K366" s="11" t="str">
        <f t="shared" si="28"/>
        <v>02-12-2020</v>
      </c>
      <c r="L366" s="11"/>
      <c r="M366" t="s">
        <v>24</v>
      </c>
      <c r="N366" t="s">
        <v>28</v>
      </c>
      <c r="O366">
        <v>2</v>
      </c>
      <c r="P366" t="s">
        <v>14</v>
      </c>
      <c r="Q366">
        <v>1</v>
      </c>
      <c r="R366">
        <v>4.6097099999999998</v>
      </c>
      <c r="S366">
        <v>-74.08175</v>
      </c>
    </row>
    <row r="367" spans="1:19" x14ac:dyDescent="0.3">
      <c r="A367" t="s">
        <v>217</v>
      </c>
      <c r="B367" t="s">
        <v>64</v>
      </c>
      <c r="C367">
        <v>62100</v>
      </c>
      <c r="D367">
        <v>1500</v>
      </c>
      <c r="E367" s="1">
        <f t="shared" si="29"/>
        <v>9038200</v>
      </c>
      <c r="F367" s="6" t="s">
        <v>373</v>
      </c>
      <c r="G367" s="17" t="str">
        <f t="shared" si="30"/>
        <v>44984</v>
      </c>
      <c r="H367" s="10"/>
      <c r="I367" s="10"/>
      <c r="J367" s="9">
        <f t="shared" si="27"/>
        <v>44984</v>
      </c>
      <c r="K367" s="11" t="str">
        <f t="shared" si="28"/>
        <v>27-02-2023</v>
      </c>
      <c r="L367" s="11"/>
      <c r="M367" t="s">
        <v>53</v>
      </c>
      <c r="N367" t="s">
        <v>28</v>
      </c>
      <c r="O367">
        <v>5</v>
      </c>
      <c r="P367" t="s">
        <v>19</v>
      </c>
      <c r="Q367">
        <v>6</v>
      </c>
      <c r="R367">
        <v>4.6097099999999998</v>
      </c>
      <c r="S367">
        <v>-74.08175</v>
      </c>
    </row>
    <row r="368" spans="1:19" x14ac:dyDescent="0.3">
      <c r="A368" t="s">
        <v>149</v>
      </c>
      <c r="B368" t="s">
        <v>34</v>
      </c>
      <c r="C368">
        <v>36300</v>
      </c>
      <c r="D368">
        <v>0</v>
      </c>
      <c r="E368" s="1">
        <f t="shared" si="29"/>
        <v>9038200</v>
      </c>
      <c r="F368" s="6" t="s">
        <v>410</v>
      </c>
      <c r="G368" s="17" t="str">
        <f t="shared" si="30"/>
        <v>44661</v>
      </c>
      <c r="H368" s="10"/>
      <c r="I368" s="10"/>
      <c r="J368" s="9">
        <f t="shared" si="27"/>
        <v>44661</v>
      </c>
      <c r="K368" s="11" t="str">
        <f t="shared" si="28"/>
        <v>10-04-2022</v>
      </c>
      <c r="L368" s="11"/>
      <c r="M368" t="s">
        <v>59</v>
      </c>
      <c r="N368" t="s">
        <v>28</v>
      </c>
      <c r="O368">
        <v>4</v>
      </c>
      <c r="P368" t="s">
        <v>14</v>
      </c>
      <c r="Q368">
        <v>1</v>
      </c>
      <c r="R368">
        <v>4.6097099999999998</v>
      </c>
      <c r="S368">
        <v>-74.08175</v>
      </c>
    </row>
    <row r="369" spans="1:19" x14ac:dyDescent="0.3">
      <c r="A369" t="s">
        <v>168</v>
      </c>
      <c r="B369" t="s">
        <v>34</v>
      </c>
      <c r="C369">
        <v>57300</v>
      </c>
      <c r="D369">
        <v>3400</v>
      </c>
      <c r="E369" s="1">
        <f t="shared" si="29"/>
        <v>9041600</v>
      </c>
      <c r="F369" s="6" t="s">
        <v>322</v>
      </c>
      <c r="G369" s="17" t="str">
        <f t="shared" si="30"/>
        <v>44646</v>
      </c>
      <c r="H369" s="10"/>
      <c r="I369" s="10"/>
      <c r="J369" s="9">
        <f t="shared" si="27"/>
        <v>44646</v>
      </c>
      <c r="K369" s="11" t="str">
        <f t="shared" si="28"/>
        <v>26-03-2022</v>
      </c>
      <c r="L369" s="11"/>
      <c r="M369" t="s">
        <v>48</v>
      </c>
      <c r="N369" t="s">
        <v>25</v>
      </c>
      <c r="O369">
        <v>5</v>
      </c>
      <c r="P369" t="s">
        <v>14</v>
      </c>
      <c r="Q369">
        <v>1</v>
      </c>
      <c r="R369">
        <v>3.4372199999999999</v>
      </c>
      <c r="S369">
        <v>-76.522499999999994</v>
      </c>
    </row>
    <row r="370" spans="1:19" x14ac:dyDescent="0.3">
      <c r="A370" t="s">
        <v>163</v>
      </c>
      <c r="B370" t="s">
        <v>10</v>
      </c>
      <c r="C370">
        <v>429500</v>
      </c>
      <c r="D370">
        <v>23400</v>
      </c>
      <c r="E370" s="1">
        <f t="shared" si="29"/>
        <v>9065000</v>
      </c>
      <c r="F370" s="6" t="s">
        <v>411</v>
      </c>
      <c r="G370" s="17" t="str">
        <f t="shared" si="30"/>
        <v>44829</v>
      </c>
      <c r="H370" s="10"/>
      <c r="I370" s="10"/>
      <c r="J370" s="9">
        <f t="shared" si="27"/>
        <v>44829</v>
      </c>
      <c r="K370" s="11" t="str">
        <f t="shared" si="28"/>
        <v>25-09-2022</v>
      </c>
      <c r="L370" s="11"/>
      <c r="M370" t="s">
        <v>68</v>
      </c>
      <c r="N370" t="s">
        <v>77</v>
      </c>
      <c r="O370">
        <v>4</v>
      </c>
      <c r="P370" t="s">
        <v>19</v>
      </c>
      <c r="Q370">
        <v>2</v>
      </c>
      <c r="R370">
        <v>11.54444</v>
      </c>
      <c r="S370">
        <v>-72.907219999999995</v>
      </c>
    </row>
    <row r="371" spans="1:19" x14ac:dyDescent="0.3">
      <c r="A371" t="s">
        <v>78</v>
      </c>
      <c r="B371" t="s">
        <v>64</v>
      </c>
      <c r="C371">
        <v>57600</v>
      </c>
      <c r="D371">
        <v>6400</v>
      </c>
      <c r="E371" s="1">
        <f t="shared" si="29"/>
        <v>9071400</v>
      </c>
      <c r="F371" s="6" t="s">
        <v>412</v>
      </c>
      <c r="G371" s="17" t="str">
        <f t="shared" si="30"/>
        <v>44529</v>
      </c>
      <c r="H371" s="10"/>
      <c r="I371" s="10"/>
      <c r="J371" s="9">
        <f t="shared" si="27"/>
        <v>44529</v>
      </c>
      <c r="K371" s="11" t="str">
        <f t="shared" si="28"/>
        <v>29-11-2021</v>
      </c>
      <c r="L371" s="11"/>
      <c r="M371" t="s">
        <v>12</v>
      </c>
      <c r="N371" t="s">
        <v>28</v>
      </c>
      <c r="O371">
        <v>5</v>
      </c>
      <c r="P371" t="s">
        <v>19</v>
      </c>
      <c r="Q371">
        <v>1</v>
      </c>
      <c r="R371">
        <v>4.6097099999999998</v>
      </c>
      <c r="S371">
        <v>-74.08175</v>
      </c>
    </row>
    <row r="372" spans="1:19" x14ac:dyDescent="0.3">
      <c r="A372" t="s">
        <v>121</v>
      </c>
      <c r="B372" t="s">
        <v>10</v>
      </c>
      <c r="C372">
        <v>184900</v>
      </c>
      <c r="D372">
        <v>10500</v>
      </c>
      <c r="E372" s="1">
        <f t="shared" si="29"/>
        <v>9081900</v>
      </c>
      <c r="F372" s="6" t="s">
        <v>413</v>
      </c>
      <c r="G372" s="17" t="str">
        <f t="shared" si="30"/>
        <v>44027</v>
      </c>
      <c r="H372" s="10"/>
      <c r="I372" s="10"/>
      <c r="J372" s="9">
        <f t="shared" si="27"/>
        <v>44027</v>
      </c>
      <c r="K372" s="11" t="str">
        <f t="shared" si="28"/>
        <v>15-07-2020</v>
      </c>
      <c r="L372" s="11"/>
      <c r="M372" t="s">
        <v>68</v>
      </c>
      <c r="N372" t="s">
        <v>28</v>
      </c>
      <c r="O372">
        <v>5</v>
      </c>
      <c r="P372" t="s">
        <v>19</v>
      </c>
      <c r="Q372">
        <v>1</v>
      </c>
      <c r="R372">
        <v>4.6097099999999998</v>
      </c>
      <c r="S372">
        <v>-74.08175</v>
      </c>
    </row>
    <row r="373" spans="1:19" x14ac:dyDescent="0.3">
      <c r="A373" t="s">
        <v>93</v>
      </c>
      <c r="B373" t="s">
        <v>42</v>
      </c>
      <c r="C373">
        <v>213800</v>
      </c>
      <c r="D373">
        <v>13800</v>
      </c>
      <c r="E373" s="1">
        <f t="shared" si="29"/>
        <v>9095700</v>
      </c>
      <c r="F373" s="6" t="s">
        <v>414</v>
      </c>
      <c r="G373" s="17" t="str">
        <f t="shared" si="30"/>
        <v>44968</v>
      </c>
      <c r="H373" s="10"/>
      <c r="I373" s="10"/>
      <c r="J373" s="9">
        <f t="shared" si="27"/>
        <v>44968</v>
      </c>
      <c r="K373" s="11" t="str">
        <f t="shared" si="28"/>
        <v>11-02-2023</v>
      </c>
      <c r="L373" s="11"/>
      <c r="M373" t="s">
        <v>24</v>
      </c>
      <c r="N373" t="s">
        <v>28</v>
      </c>
      <c r="O373">
        <v>1</v>
      </c>
      <c r="P373" t="s">
        <v>19</v>
      </c>
      <c r="Q373">
        <v>1</v>
      </c>
      <c r="R373">
        <v>4.6097099999999998</v>
      </c>
      <c r="S373">
        <v>-74.08175</v>
      </c>
    </row>
    <row r="374" spans="1:19" x14ac:dyDescent="0.3">
      <c r="A374" t="s">
        <v>195</v>
      </c>
      <c r="B374" t="s">
        <v>51</v>
      </c>
      <c r="C374">
        <v>633200</v>
      </c>
      <c r="D374">
        <v>34400</v>
      </c>
      <c r="E374" s="1">
        <f t="shared" si="29"/>
        <v>9130100</v>
      </c>
      <c r="F374" s="6" t="s">
        <v>415</v>
      </c>
      <c r="G374" s="17" t="str">
        <f t="shared" si="30"/>
        <v>44959</v>
      </c>
      <c r="H374" s="10"/>
      <c r="I374" s="10"/>
      <c r="J374" s="9">
        <f t="shared" si="27"/>
        <v>44959</v>
      </c>
      <c r="K374" s="11" t="str">
        <f t="shared" si="28"/>
        <v>02-02-2023</v>
      </c>
      <c r="L374" s="11"/>
      <c r="M374" t="s">
        <v>12</v>
      </c>
      <c r="N374" t="s">
        <v>44</v>
      </c>
      <c r="O374">
        <v>4</v>
      </c>
      <c r="P374" t="s">
        <v>19</v>
      </c>
      <c r="Q374">
        <v>3</v>
      </c>
      <c r="R374">
        <v>10.968540000000001</v>
      </c>
      <c r="S374">
        <v>-74.781319999999994</v>
      </c>
    </row>
    <row r="375" spans="1:19" x14ac:dyDescent="0.3">
      <c r="A375" t="s">
        <v>60</v>
      </c>
      <c r="B375" t="s">
        <v>34</v>
      </c>
      <c r="C375">
        <v>264500</v>
      </c>
      <c r="D375">
        <v>14300</v>
      </c>
      <c r="E375" s="1">
        <f t="shared" si="29"/>
        <v>9144400</v>
      </c>
      <c r="F375" s="6" t="s">
        <v>322</v>
      </c>
      <c r="G375" s="17" t="str">
        <f t="shared" si="30"/>
        <v>44723</v>
      </c>
      <c r="H375" s="10"/>
      <c r="I375" s="10"/>
      <c r="J375" s="9">
        <f t="shared" si="27"/>
        <v>44723</v>
      </c>
      <c r="K375" s="11" t="str">
        <f t="shared" si="28"/>
        <v>11-06-2022</v>
      </c>
      <c r="L375" s="11"/>
      <c r="M375" t="s">
        <v>12</v>
      </c>
      <c r="N375" t="s">
        <v>22</v>
      </c>
      <c r="O375">
        <v>5</v>
      </c>
      <c r="P375" t="s">
        <v>36</v>
      </c>
      <c r="Q375">
        <v>1</v>
      </c>
      <c r="R375">
        <v>4.8133299999999997</v>
      </c>
      <c r="S375">
        <v>-75.696110000000004</v>
      </c>
    </row>
    <row r="376" spans="1:19" x14ac:dyDescent="0.3">
      <c r="A376" t="s">
        <v>29</v>
      </c>
      <c r="B376" t="s">
        <v>16</v>
      </c>
      <c r="C376">
        <v>333200</v>
      </c>
      <c r="D376">
        <v>18800</v>
      </c>
      <c r="E376" s="1">
        <f t="shared" si="29"/>
        <v>9163200</v>
      </c>
      <c r="F376" s="6" t="s">
        <v>134</v>
      </c>
      <c r="G376" s="17" t="str">
        <f t="shared" si="30"/>
        <v>44829</v>
      </c>
      <c r="H376" s="10"/>
      <c r="I376" s="10"/>
      <c r="J376" s="9">
        <f t="shared" si="27"/>
        <v>44829</v>
      </c>
      <c r="K376" s="11" t="str">
        <f t="shared" si="28"/>
        <v>25-09-2022</v>
      </c>
      <c r="L376" s="11"/>
      <c r="M376" t="s">
        <v>48</v>
      </c>
      <c r="N376" t="s">
        <v>25</v>
      </c>
      <c r="O376">
        <v>4</v>
      </c>
      <c r="P376" t="s">
        <v>19</v>
      </c>
      <c r="Q376">
        <v>2</v>
      </c>
      <c r="R376">
        <v>3.4372199999999999</v>
      </c>
      <c r="S376">
        <v>-76.522499999999994</v>
      </c>
    </row>
    <row r="377" spans="1:19" x14ac:dyDescent="0.3">
      <c r="A377" t="s">
        <v>75</v>
      </c>
      <c r="B377" t="s">
        <v>46</v>
      </c>
      <c r="C377">
        <v>41800</v>
      </c>
      <c r="D377">
        <v>2600</v>
      </c>
      <c r="E377" s="1">
        <f t="shared" si="29"/>
        <v>9165800</v>
      </c>
      <c r="F377" s="6" t="s">
        <v>416</v>
      </c>
      <c r="G377" s="17" t="str">
        <f t="shared" si="30"/>
        <v>44726</v>
      </c>
      <c r="H377" s="10"/>
      <c r="I377" s="10"/>
      <c r="J377" s="9">
        <f t="shared" si="27"/>
        <v>44726</v>
      </c>
      <c r="K377" s="11" t="str">
        <f t="shared" si="28"/>
        <v>14-06-2022</v>
      </c>
      <c r="L377" s="11"/>
      <c r="M377" t="s">
        <v>53</v>
      </c>
      <c r="N377" t="s">
        <v>28</v>
      </c>
      <c r="O377">
        <v>4</v>
      </c>
      <c r="P377" t="s">
        <v>14</v>
      </c>
      <c r="Q377">
        <v>1</v>
      </c>
      <c r="R377">
        <v>4.6097099999999998</v>
      </c>
      <c r="S377">
        <v>-74.08175</v>
      </c>
    </row>
    <row r="378" spans="1:19" x14ac:dyDescent="0.3">
      <c r="A378" t="s">
        <v>161</v>
      </c>
      <c r="B378" t="s">
        <v>10</v>
      </c>
      <c r="C378">
        <v>238700</v>
      </c>
      <c r="D378">
        <v>13100</v>
      </c>
      <c r="E378" s="1">
        <f t="shared" si="29"/>
        <v>9178900</v>
      </c>
      <c r="F378" s="6" t="s">
        <v>417</v>
      </c>
      <c r="G378" s="17" t="str">
        <f t="shared" si="30"/>
        <v>44329</v>
      </c>
      <c r="H378" s="10"/>
      <c r="I378" s="10"/>
      <c r="J378" s="9">
        <f t="shared" si="27"/>
        <v>44329</v>
      </c>
      <c r="K378" s="11" t="str">
        <f t="shared" si="28"/>
        <v>13-05-2021</v>
      </c>
      <c r="L378" s="11"/>
      <c r="M378" t="s">
        <v>31</v>
      </c>
      <c r="N378" t="s">
        <v>187</v>
      </c>
      <c r="O378">
        <v>4</v>
      </c>
      <c r="P378" t="s">
        <v>14</v>
      </c>
      <c r="Q378">
        <v>1</v>
      </c>
      <c r="R378">
        <v>7.1253900000000003</v>
      </c>
      <c r="S378">
        <v>-73.119799999999998</v>
      </c>
    </row>
    <row r="379" spans="1:19" x14ac:dyDescent="0.3">
      <c r="A379" t="s">
        <v>54</v>
      </c>
      <c r="B379" t="s">
        <v>46</v>
      </c>
      <c r="C379">
        <v>171800</v>
      </c>
      <c r="D379">
        <v>14500</v>
      </c>
      <c r="E379" s="1">
        <f t="shared" si="29"/>
        <v>9193400</v>
      </c>
      <c r="F379" s="6" t="s">
        <v>111</v>
      </c>
      <c r="G379" s="17" t="str">
        <f t="shared" si="30"/>
        <v>44241</v>
      </c>
      <c r="H379" s="10"/>
      <c r="I379" s="10"/>
      <c r="J379" s="9">
        <f t="shared" si="27"/>
        <v>44241</v>
      </c>
      <c r="K379" s="11" t="str">
        <f t="shared" si="28"/>
        <v>14-02-2021</v>
      </c>
      <c r="L379" s="11"/>
      <c r="M379" t="s">
        <v>31</v>
      </c>
      <c r="N379" t="s">
        <v>28</v>
      </c>
      <c r="O379">
        <v>5</v>
      </c>
      <c r="P379" t="s">
        <v>14</v>
      </c>
      <c r="Q379">
        <v>1</v>
      </c>
      <c r="R379">
        <v>4.6097099999999998</v>
      </c>
      <c r="S379">
        <v>-74.08175</v>
      </c>
    </row>
    <row r="380" spans="1:19" x14ac:dyDescent="0.3">
      <c r="A380" t="s">
        <v>155</v>
      </c>
      <c r="B380" t="s">
        <v>10</v>
      </c>
      <c r="C380">
        <v>151400</v>
      </c>
      <c r="D380">
        <v>8700</v>
      </c>
      <c r="E380" s="1">
        <f t="shared" si="29"/>
        <v>9202100</v>
      </c>
      <c r="F380" s="6" t="s">
        <v>418</v>
      </c>
      <c r="G380" s="17" t="str">
        <f t="shared" si="30"/>
        <v>44345</v>
      </c>
      <c r="H380" s="10"/>
      <c r="I380" s="10"/>
      <c r="J380" s="9">
        <f t="shared" si="27"/>
        <v>44345</v>
      </c>
      <c r="K380" s="11" t="str">
        <f t="shared" si="28"/>
        <v>29-05-2021</v>
      </c>
      <c r="L380" s="11"/>
      <c r="M380" t="s">
        <v>59</v>
      </c>
      <c r="N380" t="s">
        <v>187</v>
      </c>
      <c r="O380">
        <v>3</v>
      </c>
      <c r="P380" t="s">
        <v>19</v>
      </c>
      <c r="Q380">
        <v>1</v>
      </c>
      <c r="R380">
        <v>7.1253900000000003</v>
      </c>
      <c r="S380">
        <v>-73.119799999999998</v>
      </c>
    </row>
    <row r="381" spans="1:19" x14ac:dyDescent="0.3">
      <c r="A381" t="s">
        <v>104</v>
      </c>
      <c r="B381" t="s">
        <v>38</v>
      </c>
      <c r="C381">
        <v>217500</v>
      </c>
      <c r="D381">
        <v>9800</v>
      </c>
      <c r="E381" s="1">
        <f t="shared" si="29"/>
        <v>9211900</v>
      </c>
      <c r="F381" s="6" t="s">
        <v>105</v>
      </c>
      <c r="G381" s="17" t="str">
        <f t="shared" si="30"/>
        <v>44980</v>
      </c>
      <c r="H381" s="10"/>
      <c r="I381" s="10"/>
      <c r="J381" s="9">
        <f t="shared" si="27"/>
        <v>44980</v>
      </c>
      <c r="K381" s="11" t="str">
        <f t="shared" si="28"/>
        <v>23-02-2023</v>
      </c>
      <c r="L381" s="11"/>
      <c r="M381" t="s">
        <v>68</v>
      </c>
      <c r="N381" t="s">
        <v>13</v>
      </c>
      <c r="O381">
        <v>5</v>
      </c>
      <c r="P381" t="s">
        <v>19</v>
      </c>
      <c r="Q381">
        <v>5</v>
      </c>
      <c r="R381">
        <v>6.2518399999999996</v>
      </c>
      <c r="S381">
        <v>-75.563590000000005</v>
      </c>
    </row>
    <row r="382" spans="1:19" x14ac:dyDescent="0.3">
      <c r="A382" t="s">
        <v>149</v>
      </c>
      <c r="B382" t="s">
        <v>34</v>
      </c>
      <c r="C382">
        <v>52000</v>
      </c>
      <c r="D382">
        <v>1000</v>
      </c>
      <c r="E382" s="1">
        <f t="shared" si="29"/>
        <v>9212900</v>
      </c>
      <c r="F382" s="6" t="s">
        <v>419</v>
      </c>
      <c r="G382" s="17" t="str">
        <f t="shared" si="30"/>
        <v>44824</v>
      </c>
      <c r="H382" s="10"/>
      <c r="I382" s="10"/>
      <c r="J382" s="9">
        <f t="shared" si="27"/>
        <v>44824</v>
      </c>
      <c r="K382" s="11" t="str">
        <f t="shared" si="28"/>
        <v>20-09-2022</v>
      </c>
      <c r="L382" s="11"/>
      <c r="M382" t="s">
        <v>18</v>
      </c>
      <c r="N382" t="s">
        <v>32</v>
      </c>
      <c r="O382">
        <v>4</v>
      </c>
      <c r="P382" t="s">
        <v>14</v>
      </c>
      <c r="Q382">
        <v>1</v>
      </c>
      <c r="R382">
        <v>-4.2152799999999999</v>
      </c>
      <c r="S382">
        <v>-69.940560000000005</v>
      </c>
    </row>
    <row r="383" spans="1:19" x14ac:dyDescent="0.3">
      <c r="A383" t="s">
        <v>45</v>
      </c>
      <c r="B383" t="s">
        <v>46</v>
      </c>
      <c r="C383">
        <v>8200</v>
      </c>
      <c r="D383">
        <v>0</v>
      </c>
      <c r="E383" s="1">
        <f t="shared" si="29"/>
        <v>9212900</v>
      </c>
      <c r="F383" s="6" t="s">
        <v>420</v>
      </c>
      <c r="G383" s="17" t="str">
        <f t="shared" si="30"/>
        <v>44323</v>
      </c>
      <c r="H383" s="10"/>
      <c r="I383" s="10"/>
      <c r="J383" s="9">
        <f t="shared" si="27"/>
        <v>44323</v>
      </c>
      <c r="K383" s="11" t="str">
        <f t="shared" si="28"/>
        <v>07-05-2021</v>
      </c>
      <c r="L383" s="11"/>
      <c r="M383" t="s">
        <v>24</v>
      </c>
      <c r="N383" t="s">
        <v>28</v>
      </c>
      <c r="O383">
        <v>2</v>
      </c>
      <c r="P383" t="s">
        <v>14</v>
      </c>
      <c r="Q383">
        <v>1</v>
      </c>
      <c r="R383">
        <v>4.6097099999999998</v>
      </c>
      <c r="S383">
        <v>-74.08175</v>
      </c>
    </row>
    <row r="384" spans="1:19" x14ac:dyDescent="0.3">
      <c r="A384" t="s">
        <v>60</v>
      </c>
      <c r="B384" t="s">
        <v>34</v>
      </c>
      <c r="C384">
        <v>454400</v>
      </c>
      <c r="D384">
        <v>24900</v>
      </c>
      <c r="E384" s="1">
        <f t="shared" si="29"/>
        <v>9237800</v>
      </c>
      <c r="F384" s="6" t="s">
        <v>383</v>
      </c>
      <c r="G384" s="17" t="str">
        <f t="shared" si="30"/>
        <v>44173</v>
      </c>
      <c r="H384" s="10"/>
      <c r="I384" s="10"/>
      <c r="J384" s="9">
        <f t="shared" si="27"/>
        <v>44173</v>
      </c>
      <c r="K384" s="11" t="str">
        <f t="shared" si="28"/>
        <v>08-12-2020</v>
      </c>
      <c r="L384" s="11"/>
      <c r="M384" t="s">
        <v>68</v>
      </c>
      <c r="N384" t="s">
        <v>13</v>
      </c>
      <c r="O384">
        <v>4</v>
      </c>
      <c r="P384" t="s">
        <v>19</v>
      </c>
      <c r="Q384">
        <v>1</v>
      </c>
      <c r="R384">
        <v>6.2518399999999996</v>
      </c>
      <c r="S384">
        <v>-75.563590000000005</v>
      </c>
    </row>
    <row r="385" spans="1:19" x14ac:dyDescent="0.3">
      <c r="A385" t="s">
        <v>113</v>
      </c>
      <c r="B385" t="s">
        <v>10</v>
      </c>
      <c r="C385">
        <v>523400</v>
      </c>
      <c r="D385">
        <v>28100</v>
      </c>
      <c r="E385" s="1">
        <f t="shared" si="29"/>
        <v>9265900</v>
      </c>
      <c r="F385" s="6" t="s">
        <v>421</v>
      </c>
      <c r="G385" s="17" t="str">
        <f t="shared" si="30"/>
        <v>44118</v>
      </c>
      <c r="H385" s="10"/>
      <c r="I385" s="10"/>
      <c r="J385" s="9">
        <f t="shared" si="27"/>
        <v>44118</v>
      </c>
      <c r="K385" s="11" t="str">
        <f t="shared" si="28"/>
        <v>14-10-2020</v>
      </c>
      <c r="L385" s="11"/>
      <c r="M385" t="s">
        <v>12</v>
      </c>
      <c r="N385" t="s">
        <v>28</v>
      </c>
      <c r="O385">
        <v>1</v>
      </c>
      <c r="P385" t="s">
        <v>36</v>
      </c>
      <c r="Q385">
        <v>1</v>
      </c>
      <c r="R385">
        <v>4.6097099999999998</v>
      </c>
      <c r="S385">
        <v>-74.08175</v>
      </c>
    </row>
    <row r="386" spans="1:19" x14ac:dyDescent="0.3">
      <c r="A386" t="s">
        <v>63</v>
      </c>
      <c r="B386" t="s">
        <v>64</v>
      </c>
      <c r="C386">
        <v>74600</v>
      </c>
      <c r="D386">
        <v>7300</v>
      </c>
      <c r="E386" s="1">
        <f t="shared" si="29"/>
        <v>9273200</v>
      </c>
      <c r="F386" s="6" t="s">
        <v>422</v>
      </c>
      <c r="G386" s="17" t="str">
        <f t="shared" si="30"/>
        <v>44862</v>
      </c>
      <c r="H386" s="10"/>
      <c r="I386" s="10"/>
      <c r="J386" s="9">
        <f t="shared" si="27"/>
        <v>44862</v>
      </c>
      <c r="K386" s="11" t="str">
        <f t="shared" si="28"/>
        <v>28-10-2022</v>
      </c>
      <c r="L386" s="11"/>
      <c r="M386" t="s">
        <v>18</v>
      </c>
      <c r="N386" t="s">
        <v>28</v>
      </c>
      <c r="O386">
        <v>5</v>
      </c>
      <c r="P386" t="s">
        <v>19</v>
      </c>
      <c r="Q386">
        <v>3</v>
      </c>
      <c r="R386">
        <v>4.6097099999999998</v>
      </c>
      <c r="S386">
        <v>-74.08175</v>
      </c>
    </row>
    <row r="387" spans="1:19" x14ac:dyDescent="0.3">
      <c r="A387" t="s">
        <v>60</v>
      </c>
      <c r="B387" t="s">
        <v>34</v>
      </c>
      <c r="C387">
        <v>615600</v>
      </c>
      <c r="D387">
        <v>31000</v>
      </c>
      <c r="E387" s="1">
        <f t="shared" si="29"/>
        <v>9304200</v>
      </c>
      <c r="F387" s="6" t="s">
        <v>336</v>
      </c>
      <c r="G387" s="17" t="str">
        <f t="shared" si="30"/>
        <v>44217</v>
      </c>
      <c r="H387" s="10"/>
      <c r="I387" s="10"/>
      <c r="J387" s="9">
        <f t="shared" ref="J387:J450" si="31">IF(
  G387=44412,
  DATE(2021,8,4),
  DATE(1900,1,1) + G387 - 1
)</f>
        <v>44217</v>
      </c>
      <c r="K387" s="11" t="str">
        <f t="shared" ref="K387:K450" si="32">TEXT(G387, "dd-mm-yyyy")</f>
        <v>21-01-2021</v>
      </c>
      <c r="L387" s="11"/>
      <c r="M387" t="s">
        <v>101</v>
      </c>
      <c r="N387" t="s">
        <v>25</v>
      </c>
      <c r="O387">
        <v>4</v>
      </c>
      <c r="P387" t="s">
        <v>19</v>
      </c>
      <c r="Q387">
        <v>3</v>
      </c>
      <c r="R387">
        <v>3.4372199999999999</v>
      </c>
      <c r="S387">
        <v>-76.522499999999994</v>
      </c>
    </row>
    <row r="388" spans="1:19" x14ac:dyDescent="0.3">
      <c r="A388" t="s">
        <v>161</v>
      </c>
      <c r="B388" t="s">
        <v>10</v>
      </c>
      <c r="C388">
        <v>310500</v>
      </c>
      <c r="D388">
        <v>14700</v>
      </c>
      <c r="E388" s="1">
        <f t="shared" ref="E388:E451" si="33">E387+D388</f>
        <v>9318900</v>
      </c>
      <c r="F388" s="6" t="s">
        <v>423</v>
      </c>
      <c r="G388" s="17" t="str">
        <f t="shared" si="30"/>
        <v>43880</v>
      </c>
      <c r="H388" s="10"/>
      <c r="I388" s="10"/>
      <c r="J388" s="9">
        <f t="shared" si="31"/>
        <v>43880</v>
      </c>
      <c r="K388" s="11" t="str">
        <f t="shared" si="32"/>
        <v>19-02-2020</v>
      </c>
      <c r="L388" s="11"/>
      <c r="M388" t="s">
        <v>101</v>
      </c>
      <c r="N388" t="s">
        <v>320</v>
      </c>
      <c r="O388">
        <v>5</v>
      </c>
      <c r="P388" t="s">
        <v>19</v>
      </c>
      <c r="Q388">
        <v>10</v>
      </c>
      <c r="R388">
        <v>4.5338900000000004</v>
      </c>
      <c r="S388">
        <v>-75.681110000000004</v>
      </c>
    </row>
    <row r="389" spans="1:19" x14ac:dyDescent="0.3">
      <c r="A389" t="s">
        <v>131</v>
      </c>
      <c r="B389" t="s">
        <v>16</v>
      </c>
      <c r="C389">
        <v>770300</v>
      </c>
      <c r="D389">
        <v>41400</v>
      </c>
      <c r="E389" s="1">
        <f t="shared" si="33"/>
        <v>9360300</v>
      </c>
      <c r="F389" s="6" t="s">
        <v>424</v>
      </c>
      <c r="G389" s="17" t="str">
        <f t="shared" si="30"/>
        <v>44761</v>
      </c>
      <c r="H389" s="10"/>
      <c r="I389" s="10"/>
      <c r="J389" s="9">
        <f t="shared" si="31"/>
        <v>44761</v>
      </c>
      <c r="K389" s="11" t="str">
        <f t="shared" si="32"/>
        <v>19-07-2022</v>
      </c>
      <c r="L389" s="11"/>
      <c r="M389" t="s">
        <v>53</v>
      </c>
      <c r="N389" t="s">
        <v>28</v>
      </c>
      <c r="O389">
        <v>5</v>
      </c>
      <c r="P389" t="s">
        <v>19</v>
      </c>
      <c r="Q389">
        <v>3</v>
      </c>
      <c r="R389">
        <v>4.6097099999999998</v>
      </c>
      <c r="S389">
        <v>-74.08175</v>
      </c>
    </row>
    <row r="390" spans="1:19" x14ac:dyDescent="0.3">
      <c r="A390" t="s">
        <v>41</v>
      </c>
      <c r="B390" t="s">
        <v>42</v>
      </c>
      <c r="C390">
        <v>66500</v>
      </c>
      <c r="D390">
        <v>1700</v>
      </c>
      <c r="E390" s="1">
        <f t="shared" si="33"/>
        <v>9362000</v>
      </c>
      <c r="F390" s="6" t="s">
        <v>425</v>
      </c>
      <c r="G390" s="17" t="str">
        <f t="shared" ref="G390:G453" si="34">TEXT(F389, "general")</f>
        <v>44453</v>
      </c>
      <c r="H390" s="10"/>
      <c r="I390" s="10"/>
      <c r="J390" s="9">
        <f t="shared" si="31"/>
        <v>44453</v>
      </c>
      <c r="K390" s="11" t="str">
        <f t="shared" si="32"/>
        <v>14-09-2021</v>
      </c>
      <c r="L390" s="11"/>
      <c r="M390" t="s">
        <v>12</v>
      </c>
      <c r="N390" t="s">
        <v>28</v>
      </c>
      <c r="O390">
        <v>3</v>
      </c>
      <c r="P390" t="s">
        <v>19</v>
      </c>
      <c r="Q390">
        <v>5</v>
      </c>
      <c r="R390">
        <v>4.6097099999999998</v>
      </c>
      <c r="S390">
        <v>-74.08175</v>
      </c>
    </row>
    <row r="391" spans="1:19" x14ac:dyDescent="0.3">
      <c r="A391" t="s">
        <v>98</v>
      </c>
      <c r="B391" t="s">
        <v>10</v>
      </c>
      <c r="C391">
        <v>218000</v>
      </c>
      <c r="D391">
        <v>9800</v>
      </c>
      <c r="E391" s="1">
        <f t="shared" si="33"/>
        <v>9371800</v>
      </c>
      <c r="F391" s="6" t="s">
        <v>426</v>
      </c>
      <c r="G391" s="17" t="str">
        <f t="shared" si="34"/>
        <v>44374</v>
      </c>
      <c r="H391" s="10"/>
      <c r="I391" s="10"/>
      <c r="J391" s="9">
        <f t="shared" si="31"/>
        <v>44374</v>
      </c>
      <c r="K391" s="11" t="str">
        <f t="shared" si="32"/>
        <v>27-06-2021</v>
      </c>
      <c r="L391" s="11"/>
      <c r="M391" t="s">
        <v>24</v>
      </c>
      <c r="N391" t="s">
        <v>56</v>
      </c>
      <c r="O391">
        <v>4</v>
      </c>
      <c r="P391" t="s">
        <v>19</v>
      </c>
      <c r="Q391">
        <v>3</v>
      </c>
      <c r="R391">
        <v>7.89391</v>
      </c>
      <c r="S391">
        <v>-72.507819999999995</v>
      </c>
    </row>
    <row r="392" spans="1:19" x14ac:dyDescent="0.3">
      <c r="A392" t="s">
        <v>118</v>
      </c>
      <c r="B392" t="s">
        <v>51</v>
      </c>
      <c r="C392">
        <v>2229900</v>
      </c>
      <c r="D392">
        <v>119000</v>
      </c>
      <c r="E392" s="1">
        <f t="shared" si="33"/>
        <v>9490800</v>
      </c>
      <c r="F392" s="6" t="s">
        <v>427</v>
      </c>
      <c r="G392" s="17" t="str">
        <f t="shared" si="34"/>
        <v>44334</v>
      </c>
      <c r="H392" s="10"/>
      <c r="I392" s="10"/>
      <c r="J392" s="9">
        <f t="shared" si="31"/>
        <v>44334</v>
      </c>
      <c r="K392" s="11" t="str">
        <f t="shared" si="32"/>
        <v>18-05-2021</v>
      </c>
      <c r="L392" s="11"/>
      <c r="M392" t="s">
        <v>27</v>
      </c>
      <c r="N392" t="s">
        <v>28</v>
      </c>
      <c r="O392">
        <v>4</v>
      </c>
      <c r="P392" t="s">
        <v>19</v>
      </c>
      <c r="Q392">
        <v>2</v>
      </c>
      <c r="R392">
        <v>4.6097099999999998</v>
      </c>
      <c r="S392">
        <v>-74.08175</v>
      </c>
    </row>
    <row r="393" spans="1:19" x14ac:dyDescent="0.3">
      <c r="A393" t="s">
        <v>71</v>
      </c>
      <c r="B393" t="s">
        <v>34</v>
      </c>
      <c r="C393">
        <v>8600</v>
      </c>
      <c r="D393">
        <v>5100</v>
      </c>
      <c r="E393" s="1">
        <f t="shared" si="33"/>
        <v>9495900</v>
      </c>
      <c r="F393" s="6" t="s">
        <v>428</v>
      </c>
      <c r="G393" s="17" t="str">
        <f t="shared" si="34"/>
        <v>44576</v>
      </c>
      <c r="H393" s="10"/>
      <c r="I393" s="10"/>
      <c r="J393" s="9">
        <f t="shared" si="31"/>
        <v>44576</v>
      </c>
      <c r="K393" s="11" t="str">
        <f t="shared" si="32"/>
        <v>15-01-2022</v>
      </c>
      <c r="L393" s="11"/>
      <c r="M393" t="s">
        <v>12</v>
      </c>
      <c r="N393" t="s">
        <v>28</v>
      </c>
      <c r="O393">
        <v>5</v>
      </c>
      <c r="P393" t="s">
        <v>19</v>
      </c>
      <c r="Q393">
        <v>3</v>
      </c>
      <c r="R393">
        <v>4.6097099999999998</v>
      </c>
      <c r="S393">
        <v>-74.08175</v>
      </c>
    </row>
    <row r="394" spans="1:19" x14ac:dyDescent="0.3">
      <c r="A394" t="s">
        <v>83</v>
      </c>
      <c r="B394" t="s">
        <v>46</v>
      </c>
      <c r="C394">
        <v>31600</v>
      </c>
      <c r="D394">
        <v>2400</v>
      </c>
      <c r="E394" s="1">
        <f t="shared" si="33"/>
        <v>9498300</v>
      </c>
      <c r="F394" s="6" t="s">
        <v>429</v>
      </c>
      <c r="G394" s="17" t="str">
        <f t="shared" si="34"/>
        <v>44438</v>
      </c>
      <c r="H394" s="10"/>
      <c r="I394" s="10"/>
      <c r="J394" s="9">
        <f t="shared" si="31"/>
        <v>44438</v>
      </c>
      <c r="K394" s="11" t="str">
        <f t="shared" si="32"/>
        <v>30-08-2021</v>
      </c>
      <c r="L394" s="11"/>
      <c r="M394" t="s">
        <v>12</v>
      </c>
      <c r="N394" t="s">
        <v>32</v>
      </c>
      <c r="O394">
        <v>5</v>
      </c>
      <c r="P394" t="s">
        <v>19</v>
      </c>
      <c r="Q394">
        <v>1</v>
      </c>
      <c r="R394">
        <v>-4.2152799999999999</v>
      </c>
      <c r="S394">
        <v>-69.940560000000005</v>
      </c>
    </row>
    <row r="395" spans="1:19" x14ac:dyDescent="0.3">
      <c r="A395" t="s">
        <v>89</v>
      </c>
      <c r="B395" t="s">
        <v>42</v>
      </c>
      <c r="C395">
        <v>50100</v>
      </c>
      <c r="D395">
        <v>900</v>
      </c>
      <c r="E395" s="1">
        <f t="shared" si="33"/>
        <v>9499200</v>
      </c>
      <c r="F395" s="6" t="s">
        <v>430</v>
      </c>
      <c r="G395" s="17" t="str">
        <f t="shared" si="34"/>
        <v>44257</v>
      </c>
      <c r="H395" s="10"/>
      <c r="I395" s="10"/>
      <c r="J395" s="9">
        <f t="shared" si="31"/>
        <v>44257</v>
      </c>
      <c r="K395" s="11" t="str">
        <f t="shared" si="32"/>
        <v>02-03-2021</v>
      </c>
      <c r="L395" s="11"/>
      <c r="M395" t="s">
        <v>27</v>
      </c>
      <c r="N395" t="s">
        <v>28</v>
      </c>
      <c r="O395">
        <v>3</v>
      </c>
      <c r="P395" t="s">
        <v>19</v>
      </c>
      <c r="Q395">
        <v>8</v>
      </c>
      <c r="R395">
        <v>4.6097099999999998</v>
      </c>
      <c r="S395">
        <v>-74.08175</v>
      </c>
    </row>
    <row r="396" spans="1:19" x14ac:dyDescent="0.3">
      <c r="A396" t="s">
        <v>107</v>
      </c>
      <c r="B396" t="s">
        <v>46</v>
      </c>
      <c r="C396">
        <v>16500</v>
      </c>
      <c r="D396">
        <v>0</v>
      </c>
      <c r="E396" s="1">
        <f t="shared" si="33"/>
        <v>9499200</v>
      </c>
      <c r="F396" s="6" t="s">
        <v>431</v>
      </c>
      <c r="G396" s="17" t="str">
        <f t="shared" si="34"/>
        <v>44545</v>
      </c>
      <c r="H396" s="10"/>
      <c r="I396" s="10"/>
      <c r="J396" s="9">
        <f t="shared" si="31"/>
        <v>44545</v>
      </c>
      <c r="K396" s="11" t="str">
        <f t="shared" si="32"/>
        <v>15-12-2021</v>
      </c>
      <c r="L396" s="11"/>
      <c r="M396" t="s">
        <v>27</v>
      </c>
      <c r="N396" t="s">
        <v>13</v>
      </c>
      <c r="O396">
        <v>3</v>
      </c>
      <c r="P396" t="s">
        <v>36</v>
      </c>
      <c r="Q396">
        <v>1</v>
      </c>
      <c r="R396">
        <v>6.2518399999999996</v>
      </c>
      <c r="S396">
        <v>-75.563590000000005</v>
      </c>
    </row>
    <row r="397" spans="1:19" x14ac:dyDescent="0.3">
      <c r="A397" t="s">
        <v>232</v>
      </c>
      <c r="B397" t="s">
        <v>10</v>
      </c>
      <c r="C397">
        <v>320100</v>
      </c>
      <c r="D397">
        <v>17400</v>
      </c>
      <c r="E397" s="1">
        <f t="shared" si="33"/>
        <v>9516600</v>
      </c>
      <c r="F397" s="6" t="s">
        <v>432</v>
      </c>
      <c r="G397" s="17" t="str">
        <f t="shared" si="34"/>
        <v>44032</v>
      </c>
      <c r="H397" s="10"/>
      <c r="I397" s="10"/>
      <c r="J397" s="9">
        <f t="shared" si="31"/>
        <v>44032</v>
      </c>
      <c r="K397" s="11" t="str">
        <f t="shared" si="32"/>
        <v>20-07-2020</v>
      </c>
      <c r="L397" s="11"/>
      <c r="M397" t="s">
        <v>40</v>
      </c>
      <c r="N397" t="s">
        <v>13</v>
      </c>
      <c r="O397">
        <v>4</v>
      </c>
      <c r="P397" t="s">
        <v>19</v>
      </c>
      <c r="Q397">
        <v>10</v>
      </c>
      <c r="R397">
        <v>6.2518399999999996</v>
      </c>
      <c r="S397">
        <v>-75.563590000000005</v>
      </c>
    </row>
    <row r="398" spans="1:19" x14ac:dyDescent="0.3">
      <c r="A398" t="s">
        <v>54</v>
      </c>
      <c r="B398" t="s">
        <v>46</v>
      </c>
      <c r="C398">
        <v>116400</v>
      </c>
      <c r="D398">
        <v>7400</v>
      </c>
      <c r="E398" s="1">
        <f t="shared" si="33"/>
        <v>9524000</v>
      </c>
      <c r="F398" s="6" t="s">
        <v>433</v>
      </c>
      <c r="G398" s="17" t="str">
        <f t="shared" si="34"/>
        <v>44818</v>
      </c>
      <c r="H398" s="10"/>
      <c r="I398" s="10"/>
      <c r="J398" s="9">
        <f t="shared" si="31"/>
        <v>44818</v>
      </c>
      <c r="K398" s="11" t="str">
        <f t="shared" si="32"/>
        <v>14-09-2022</v>
      </c>
      <c r="L398" s="11"/>
      <c r="M398" t="s">
        <v>12</v>
      </c>
      <c r="N398" t="s">
        <v>13</v>
      </c>
      <c r="O398">
        <v>4</v>
      </c>
      <c r="P398" t="s">
        <v>36</v>
      </c>
      <c r="Q398">
        <v>1</v>
      </c>
      <c r="R398">
        <v>6.2518399999999996</v>
      </c>
      <c r="S398">
        <v>-75.563590000000005</v>
      </c>
    </row>
    <row r="399" spans="1:19" x14ac:dyDescent="0.3">
      <c r="A399" t="s">
        <v>195</v>
      </c>
      <c r="B399" t="s">
        <v>51</v>
      </c>
      <c r="C399">
        <v>739800</v>
      </c>
      <c r="D399">
        <v>40600</v>
      </c>
      <c r="E399" s="1">
        <f t="shared" si="33"/>
        <v>9564600</v>
      </c>
      <c r="F399" s="6" t="s">
        <v>434</v>
      </c>
      <c r="G399" s="17" t="str">
        <f t="shared" si="34"/>
        <v>44769</v>
      </c>
      <c r="H399" s="10"/>
      <c r="I399" s="10"/>
      <c r="J399" s="9">
        <f t="shared" si="31"/>
        <v>44769</v>
      </c>
      <c r="K399" s="11" t="str">
        <f t="shared" si="32"/>
        <v>27-07-2022</v>
      </c>
      <c r="L399" s="11"/>
      <c r="M399" t="s">
        <v>59</v>
      </c>
      <c r="N399" t="s">
        <v>25</v>
      </c>
      <c r="O399">
        <v>4</v>
      </c>
      <c r="P399" t="s">
        <v>14</v>
      </c>
      <c r="Q399">
        <v>1</v>
      </c>
      <c r="R399">
        <v>3.4372199999999999</v>
      </c>
      <c r="S399">
        <v>-76.522499999999994</v>
      </c>
    </row>
    <row r="400" spans="1:19" x14ac:dyDescent="0.3">
      <c r="A400" t="s">
        <v>33</v>
      </c>
      <c r="B400" t="s">
        <v>34</v>
      </c>
      <c r="C400">
        <v>111600</v>
      </c>
      <c r="D400">
        <v>6200</v>
      </c>
      <c r="E400" s="1">
        <f t="shared" si="33"/>
        <v>9570800</v>
      </c>
      <c r="F400" s="6" t="s">
        <v>435</v>
      </c>
      <c r="G400" s="17" t="str">
        <f t="shared" si="34"/>
        <v>43951</v>
      </c>
      <c r="H400" s="10"/>
      <c r="I400" s="10"/>
      <c r="J400" s="9">
        <f t="shared" si="31"/>
        <v>43951</v>
      </c>
      <c r="K400" s="11" t="str">
        <f t="shared" si="32"/>
        <v>30-04-2020</v>
      </c>
      <c r="L400" s="11"/>
      <c r="M400" t="s">
        <v>101</v>
      </c>
      <c r="N400" t="s">
        <v>28</v>
      </c>
      <c r="O400">
        <v>4</v>
      </c>
      <c r="P400" t="s">
        <v>19</v>
      </c>
      <c r="Q400">
        <v>5</v>
      </c>
      <c r="R400">
        <v>4.6097099999999998</v>
      </c>
      <c r="S400">
        <v>-74.08175</v>
      </c>
    </row>
    <row r="401" spans="1:19" x14ac:dyDescent="0.3">
      <c r="A401" t="s">
        <v>20</v>
      </c>
      <c r="B401" t="s">
        <v>10</v>
      </c>
      <c r="C401">
        <v>698800</v>
      </c>
      <c r="D401">
        <v>37600</v>
      </c>
      <c r="E401" s="1">
        <f t="shared" si="33"/>
        <v>9608400</v>
      </c>
      <c r="F401" s="6" t="s">
        <v>436</v>
      </c>
      <c r="G401" s="17" t="str">
        <f t="shared" si="34"/>
        <v>44282</v>
      </c>
      <c r="H401" s="10"/>
      <c r="I401" s="10"/>
      <c r="J401" s="9">
        <f t="shared" si="31"/>
        <v>44282</v>
      </c>
      <c r="K401" s="11" t="str">
        <f t="shared" si="32"/>
        <v>27-03-2021</v>
      </c>
      <c r="L401" s="11"/>
      <c r="M401" t="s">
        <v>80</v>
      </c>
      <c r="N401" t="s">
        <v>13</v>
      </c>
      <c r="O401">
        <v>5</v>
      </c>
      <c r="P401" t="s">
        <v>19</v>
      </c>
      <c r="Q401">
        <v>5</v>
      </c>
      <c r="R401">
        <v>6.2518399999999996</v>
      </c>
      <c r="S401">
        <v>-75.563590000000005</v>
      </c>
    </row>
    <row r="402" spans="1:19" x14ac:dyDescent="0.3">
      <c r="A402" t="s">
        <v>110</v>
      </c>
      <c r="B402" t="s">
        <v>38</v>
      </c>
      <c r="C402">
        <v>1863300</v>
      </c>
      <c r="D402">
        <v>97400</v>
      </c>
      <c r="E402" s="1">
        <f t="shared" si="33"/>
        <v>9705800</v>
      </c>
      <c r="F402" s="6" t="s">
        <v>437</v>
      </c>
      <c r="G402" s="17" t="str">
        <f t="shared" si="34"/>
        <v>44044</v>
      </c>
      <c r="H402" s="10"/>
      <c r="I402" s="10"/>
      <c r="J402" s="9">
        <f t="shared" si="31"/>
        <v>44044</v>
      </c>
      <c r="K402" s="11" t="str">
        <f t="shared" si="32"/>
        <v>01-08-2020</v>
      </c>
      <c r="L402" s="11"/>
      <c r="M402" t="s">
        <v>48</v>
      </c>
      <c r="N402" t="s">
        <v>273</v>
      </c>
      <c r="O402">
        <v>4</v>
      </c>
      <c r="P402" t="s">
        <v>19</v>
      </c>
      <c r="Q402">
        <v>6</v>
      </c>
      <c r="R402">
        <v>1.2136100000000001</v>
      </c>
      <c r="S402">
        <v>-77.281109999999998</v>
      </c>
    </row>
    <row r="403" spans="1:19" x14ac:dyDescent="0.3">
      <c r="A403" t="s">
        <v>177</v>
      </c>
      <c r="B403" t="s">
        <v>38</v>
      </c>
      <c r="C403">
        <v>215400</v>
      </c>
      <c r="D403">
        <v>9700</v>
      </c>
      <c r="E403" s="1">
        <f t="shared" si="33"/>
        <v>9715500</v>
      </c>
      <c r="F403" s="6" t="s">
        <v>344</v>
      </c>
      <c r="G403" s="17" t="str">
        <f t="shared" si="34"/>
        <v>43866</v>
      </c>
      <c r="H403" s="10"/>
      <c r="I403" s="10"/>
      <c r="J403" s="9">
        <f t="shared" si="31"/>
        <v>43866</v>
      </c>
      <c r="K403" s="11" t="str">
        <f t="shared" si="32"/>
        <v>05-02-2020</v>
      </c>
      <c r="L403" s="11"/>
      <c r="M403" t="s">
        <v>24</v>
      </c>
      <c r="N403" t="s">
        <v>28</v>
      </c>
      <c r="O403">
        <v>1</v>
      </c>
      <c r="P403" t="s">
        <v>14</v>
      </c>
      <c r="Q403">
        <v>1</v>
      </c>
      <c r="R403">
        <v>4.6097099999999998</v>
      </c>
      <c r="S403">
        <v>-74.08175</v>
      </c>
    </row>
    <row r="404" spans="1:19" x14ac:dyDescent="0.3">
      <c r="A404" t="s">
        <v>91</v>
      </c>
      <c r="B404" t="s">
        <v>51</v>
      </c>
      <c r="C404">
        <v>433600</v>
      </c>
      <c r="D404">
        <v>27900</v>
      </c>
      <c r="E404" s="1">
        <f t="shared" si="33"/>
        <v>9743400</v>
      </c>
      <c r="F404" s="6" t="s">
        <v>438</v>
      </c>
      <c r="G404" s="17" t="str">
        <f t="shared" si="34"/>
        <v>44926</v>
      </c>
      <c r="H404" s="10"/>
      <c r="I404" s="10"/>
      <c r="J404" s="9">
        <f t="shared" si="31"/>
        <v>44926</v>
      </c>
      <c r="K404" s="11" t="str">
        <f t="shared" si="32"/>
        <v>31-12-2022</v>
      </c>
      <c r="L404" s="11"/>
      <c r="M404" t="s">
        <v>85</v>
      </c>
      <c r="N404" t="s">
        <v>28</v>
      </c>
      <c r="O404">
        <v>5</v>
      </c>
      <c r="P404" t="s">
        <v>19</v>
      </c>
      <c r="Q404">
        <v>10</v>
      </c>
      <c r="R404">
        <v>4.6097099999999998</v>
      </c>
      <c r="S404">
        <v>-74.08175</v>
      </c>
    </row>
    <row r="405" spans="1:19" x14ac:dyDescent="0.3">
      <c r="A405" t="s">
        <v>113</v>
      </c>
      <c r="B405" t="s">
        <v>10</v>
      </c>
      <c r="C405">
        <v>478500</v>
      </c>
      <c r="D405">
        <v>26100</v>
      </c>
      <c r="E405" s="1">
        <f t="shared" si="33"/>
        <v>9769500</v>
      </c>
      <c r="F405" s="6" t="s">
        <v>419</v>
      </c>
      <c r="G405" s="17" t="str">
        <f t="shared" si="34"/>
        <v>44660</v>
      </c>
      <c r="H405" s="10"/>
      <c r="I405" s="10"/>
      <c r="J405" s="9">
        <f t="shared" si="31"/>
        <v>44660</v>
      </c>
      <c r="K405" s="11" t="str">
        <f t="shared" si="32"/>
        <v>09-04-2022</v>
      </c>
      <c r="L405" s="11"/>
      <c r="M405" t="s">
        <v>31</v>
      </c>
      <c r="N405" t="s">
        <v>28</v>
      </c>
      <c r="O405">
        <v>5</v>
      </c>
      <c r="P405" t="s">
        <v>19</v>
      </c>
      <c r="Q405">
        <v>1</v>
      </c>
      <c r="R405">
        <v>4.6097099999999998</v>
      </c>
      <c r="S405">
        <v>-74.08175</v>
      </c>
    </row>
    <row r="406" spans="1:19" x14ac:dyDescent="0.3">
      <c r="A406" t="s">
        <v>91</v>
      </c>
      <c r="B406" t="s">
        <v>51</v>
      </c>
      <c r="C406">
        <v>494400</v>
      </c>
      <c r="D406">
        <v>24500</v>
      </c>
      <c r="E406" s="1">
        <f t="shared" si="33"/>
        <v>9794000</v>
      </c>
      <c r="F406" s="6" t="s">
        <v>439</v>
      </c>
      <c r="G406" s="17" t="str">
        <f t="shared" si="34"/>
        <v>44323</v>
      </c>
      <c r="H406" s="10"/>
      <c r="I406" s="10"/>
      <c r="J406" s="9">
        <f t="shared" si="31"/>
        <v>44323</v>
      </c>
      <c r="K406" s="11" t="str">
        <f t="shared" si="32"/>
        <v>07-05-2021</v>
      </c>
      <c r="L406" s="11"/>
      <c r="M406" t="s">
        <v>24</v>
      </c>
      <c r="N406" t="s">
        <v>13</v>
      </c>
      <c r="O406">
        <v>4</v>
      </c>
      <c r="P406" t="s">
        <v>19</v>
      </c>
      <c r="Q406">
        <v>10</v>
      </c>
      <c r="R406">
        <v>6.2518399999999996</v>
      </c>
      <c r="S406">
        <v>-75.563590000000005</v>
      </c>
    </row>
    <row r="407" spans="1:19" x14ac:dyDescent="0.3">
      <c r="A407" t="s">
        <v>113</v>
      </c>
      <c r="B407" t="s">
        <v>10</v>
      </c>
      <c r="C407">
        <v>453000</v>
      </c>
      <c r="D407">
        <v>22300</v>
      </c>
      <c r="E407" s="1">
        <f t="shared" si="33"/>
        <v>9816300</v>
      </c>
      <c r="F407" s="6" t="s">
        <v>440</v>
      </c>
      <c r="G407" s="17" t="str">
        <f t="shared" si="34"/>
        <v>44807</v>
      </c>
      <c r="H407" s="10"/>
      <c r="I407" s="10"/>
      <c r="J407" s="9">
        <f t="shared" si="31"/>
        <v>44807</v>
      </c>
      <c r="K407" s="11" t="str">
        <f t="shared" si="32"/>
        <v>03-09-2022</v>
      </c>
      <c r="L407" s="11"/>
      <c r="M407" t="s">
        <v>59</v>
      </c>
      <c r="N407" t="s">
        <v>28</v>
      </c>
      <c r="O407">
        <v>5</v>
      </c>
      <c r="P407" t="s">
        <v>19</v>
      </c>
      <c r="Q407">
        <v>3</v>
      </c>
      <c r="R407">
        <v>4.6097099999999998</v>
      </c>
      <c r="S407">
        <v>-74.08175</v>
      </c>
    </row>
    <row r="408" spans="1:19" x14ac:dyDescent="0.3">
      <c r="A408" t="s">
        <v>45</v>
      </c>
      <c r="B408" t="s">
        <v>46</v>
      </c>
      <c r="C408">
        <v>10100</v>
      </c>
      <c r="D408">
        <v>2900</v>
      </c>
      <c r="E408" s="1">
        <f t="shared" si="33"/>
        <v>9819200</v>
      </c>
      <c r="F408" s="6" t="s">
        <v>441</v>
      </c>
      <c r="G408" s="17" t="str">
        <f t="shared" si="34"/>
        <v>44678</v>
      </c>
      <c r="H408" s="10"/>
      <c r="I408" s="10"/>
      <c r="J408" s="9">
        <f t="shared" si="31"/>
        <v>44678</v>
      </c>
      <c r="K408" s="11" t="str">
        <f t="shared" si="32"/>
        <v>27-04-2022</v>
      </c>
      <c r="L408" s="11"/>
      <c r="M408" t="s">
        <v>40</v>
      </c>
      <c r="N408" t="s">
        <v>25</v>
      </c>
      <c r="O408">
        <v>5</v>
      </c>
      <c r="P408" t="s">
        <v>127</v>
      </c>
      <c r="Q408">
        <v>1</v>
      </c>
      <c r="R408">
        <v>3.4372199999999999</v>
      </c>
      <c r="S408">
        <v>-76.522499999999994</v>
      </c>
    </row>
    <row r="409" spans="1:19" x14ac:dyDescent="0.3">
      <c r="A409" t="s">
        <v>118</v>
      </c>
      <c r="B409" t="s">
        <v>51</v>
      </c>
      <c r="C409">
        <v>1480300</v>
      </c>
      <c r="D409">
        <v>77000</v>
      </c>
      <c r="E409" s="1">
        <f t="shared" si="33"/>
        <v>9896200</v>
      </c>
      <c r="F409" s="6" t="s">
        <v>442</v>
      </c>
      <c r="G409" s="17" t="str">
        <f t="shared" si="34"/>
        <v>44159</v>
      </c>
      <c r="H409" s="10"/>
      <c r="I409" s="10"/>
      <c r="J409" s="9">
        <f t="shared" si="31"/>
        <v>44159</v>
      </c>
      <c r="K409" s="11" t="str">
        <f t="shared" si="32"/>
        <v>24-11-2020</v>
      </c>
      <c r="L409" s="11"/>
      <c r="M409" t="s">
        <v>66</v>
      </c>
      <c r="N409" t="s">
        <v>28</v>
      </c>
      <c r="O409">
        <v>3</v>
      </c>
      <c r="P409" t="s">
        <v>36</v>
      </c>
      <c r="Q409">
        <v>1</v>
      </c>
      <c r="R409">
        <v>4.6097099999999998</v>
      </c>
      <c r="S409">
        <v>-74.08175</v>
      </c>
    </row>
    <row r="410" spans="1:19" x14ac:dyDescent="0.3">
      <c r="A410" t="s">
        <v>63</v>
      </c>
      <c r="B410" t="s">
        <v>64</v>
      </c>
      <c r="C410">
        <v>63200</v>
      </c>
      <c r="D410">
        <v>3800</v>
      </c>
      <c r="E410" s="1">
        <f t="shared" si="33"/>
        <v>9900000</v>
      </c>
      <c r="F410" s="6" t="s">
        <v>443</v>
      </c>
      <c r="G410" s="17" t="str">
        <f t="shared" si="34"/>
        <v>44102</v>
      </c>
      <c r="H410" s="10"/>
      <c r="I410" s="10"/>
      <c r="J410" s="9">
        <f t="shared" si="31"/>
        <v>44102</v>
      </c>
      <c r="K410" s="11" t="str">
        <f t="shared" si="32"/>
        <v>28-09-2020</v>
      </c>
      <c r="L410" s="11"/>
      <c r="M410" t="s">
        <v>101</v>
      </c>
      <c r="N410" t="s">
        <v>273</v>
      </c>
      <c r="O410">
        <v>4</v>
      </c>
      <c r="P410" t="s">
        <v>19</v>
      </c>
      <c r="Q410">
        <v>2</v>
      </c>
      <c r="R410">
        <v>1.2136100000000001</v>
      </c>
      <c r="S410">
        <v>-77.281109999999998</v>
      </c>
    </row>
    <row r="411" spans="1:19" x14ac:dyDescent="0.3">
      <c r="A411" t="s">
        <v>110</v>
      </c>
      <c r="B411" t="s">
        <v>38</v>
      </c>
      <c r="C411">
        <v>1562900</v>
      </c>
      <c r="D411">
        <v>83600</v>
      </c>
      <c r="E411" s="1">
        <f t="shared" si="33"/>
        <v>9983600</v>
      </c>
      <c r="F411" s="6" t="s">
        <v>444</v>
      </c>
      <c r="G411" s="17" t="str">
        <f t="shared" si="34"/>
        <v>44340</v>
      </c>
      <c r="H411" s="10"/>
      <c r="I411" s="10"/>
      <c r="J411" s="9">
        <f t="shared" si="31"/>
        <v>44340</v>
      </c>
      <c r="K411" s="11" t="str">
        <f t="shared" si="32"/>
        <v>24-05-2021</v>
      </c>
      <c r="L411" s="11"/>
      <c r="M411" t="s">
        <v>59</v>
      </c>
      <c r="N411" t="s">
        <v>13</v>
      </c>
      <c r="O411">
        <v>5</v>
      </c>
      <c r="P411" t="s">
        <v>36</v>
      </c>
      <c r="Q411">
        <v>1</v>
      </c>
      <c r="R411">
        <v>6.2518399999999996</v>
      </c>
      <c r="S411">
        <v>-75.563590000000005</v>
      </c>
    </row>
    <row r="412" spans="1:19" x14ac:dyDescent="0.3">
      <c r="A412" t="s">
        <v>214</v>
      </c>
      <c r="B412" t="s">
        <v>38</v>
      </c>
      <c r="C412">
        <v>215100</v>
      </c>
      <c r="D412">
        <v>11700</v>
      </c>
      <c r="E412" s="1">
        <f t="shared" si="33"/>
        <v>9995300</v>
      </c>
      <c r="F412" s="6" t="s">
        <v>331</v>
      </c>
      <c r="G412" s="17" t="str">
        <f t="shared" si="34"/>
        <v>44844</v>
      </c>
      <c r="H412" s="10"/>
      <c r="I412" s="10"/>
      <c r="J412" s="9">
        <f t="shared" si="31"/>
        <v>44844</v>
      </c>
      <c r="K412" s="11" t="str">
        <f t="shared" si="32"/>
        <v>10-10-2022</v>
      </c>
      <c r="L412" s="11"/>
      <c r="M412" t="s">
        <v>48</v>
      </c>
      <c r="N412" t="s">
        <v>13</v>
      </c>
      <c r="O412">
        <v>2</v>
      </c>
      <c r="P412" t="s">
        <v>19</v>
      </c>
      <c r="Q412">
        <v>6</v>
      </c>
      <c r="R412">
        <v>6.2518399999999996</v>
      </c>
      <c r="S412">
        <v>-75.563590000000005</v>
      </c>
    </row>
    <row r="413" spans="1:19" x14ac:dyDescent="0.3">
      <c r="A413" t="s">
        <v>29</v>
      </c>
      <c r="B413" t="s">
        <v>16</v>
      </c>
      <c r="C413">
        <v>413100</v>
      </c>
      <c r="D413">
        <v>20200</v>
      </c>
      <c r="E413" s="1">
        <f t="shared" si="33"/>
        <v>10015500</v>
      </c>
      <c r="F413" s="6" t="s">
        <v>445</v>
      </c>
      <c r="G413" s="17" t="str">
        <f t="shared" si="34"/>
        <v>44270</v>
      </c>
      <c r="H413" s="10"/>
      <c r="I413" s="10"/>
      <c r="J413" s="9">
        <f t="shared" si="31"/>
        <v>44270</v>
      </c>
      <c r="K413" s="11" t="str">
        <f t="shared" si="32"/>
        <v>15-03-2021</v>
      </c>
      <c r="L413" s="11"/>
      <c r="M413" t="s">
        <v>80</v>
      </c>
      <c r="N413" t="s">
        <v>56</v>
      </c>
      <c r="O413">
        <v>5</v>
      </c>
      <c r="P413" t="s">
        <v>19</v>
      </c>
      <c r="Q413">
        <v>1</v>
      </c>
      <c r="R413">
        <v>7.89391</v>
      </c>
      <c r="S413">
        <v>-72.507819999999995</v>
      </c>
    </row>
    <row r="414" spans="1:19" x14ac:dyDescent="0.3">
      <c r="A414" t="s">
        <v>71</v>
      </c>
      <c r="B414" t="s">
        <v>34</v>
      </c>
      <c r="C414">
        <v>19200</v>
      </c>
      <c r="D414">
        <v>1700</v>
      </c>
      <c r="E414" s="1">
        <f t="shared" si="33"/>
        <v>10017200</v>
      </c>
      <c r="F414" s="6" t="s">
        <v>67</v>
      </c>
      <c r="G414" s="17" t="str">
        <f t="shared" si="34"/>
        <v>44894</v>
      </c>
      <c r="H414" s="10"/>
      <c r="I414" s="10"/>
      <c r="J414" s="9">
        <f t="shared" si="31"/>
        <v>44894</v>
      </c>
      <c r="K414" s="11" t="str">
        <f t="shared" si="32"/>
        <v>29-11-2022</v>
      </c>
      <c r="L414" s="11"/>
      <c r="M414" t="s">
        <v>40</v>
      </c>
      <c r="N414" t="s">
        <v>13</v>
      </c>
      <c r="O414">
        <v>5</v>
      </c>
      <c r="P414" t="s">
        <v>19</v>
      </c>
      <c r="Q414">
        <v>1</v>
      </c>
      <c r="R414">
        <v>6.2518399999999996</v>
      </c>
      <c r="S414">
        <v>-75.563590000000005</v>
      </c>
    </row>
    <row r="415" spans="1:19" x14ac:dyDescent="0.3">
      <c r="A415" t="s">
        <v>149</v>
      </c>
      <c r="B415" t="s">
        <v>34</v>
      </c>
      <c r="C415">
        <v>71000</v>
      </c>
      <c r="D415">
        <v>2000</v>
      </c>
      <c r="E415" s="1">
        <f t="shared" si="33"/>
        <v>10019200</v>
      </c>
      <c r="F415" s="6" t="s">
        <v>375</v>
      </c>
      <c r="G415" s="17" t="str">
        <f t="shared" si="34"/>
        <v>44828</v>
      </c>
      <c r="H415" s="10"/>
      <c r="I415" s="10"/>
      <c r="J415" s="9">
        <f t="shared" si="31"/>
        <v>44828</v>
      </c>
      <c r="K415" s="11" t="str">
        <f t="shared" si="32"/>
        <v>24-09-2022</v>
      </c>
      <c r="L415" s="11"/>
      <c r="M415" t="s">
        <v>53</v>
      </c>
      <c r="N415" t="s">
        <v>28</v>
      </c>
      <c r="O415">
        <v>1</v>
      </c>
      <c r="P415" t="s">
        <v>19</v>
      </c>
      <c r="Q415">
        <v>3</v>
      </c>
      <c r="R415">
        <v>4.6097099999999998</v>
      </c>
      <c r="S415">
        <v>-74.08175</v>
      </c>
    </row>
    <row r="416" spans="1:19" x14ac:dyDescent="0.3">
      <c r="A416" t="s">
        <v>83</v>
      </c>
      <c r="B416" t="s">
        <v>46</v>
      </c>
      <c r="C416">
        <v>31700</v>
      </c>
      <c r="D416">
        <v>2100</v>
      </c>
      <c r="E416" s="1">
        <f t="shared" si="33"/>
        <v>10021300</v>
      </c>
      <c r="F416" s="6" t="s">
        <v>446</v>
      </c>
      <c r="G416" s="17" t="str">
        <f t="shared" si="34"/>
        <v>44540</v>
      </c>
      <c r="H416" s="10"/>
      <c r="I416" s="10"/>
      <c r="J416" s="9">
        <f t="shared" si="31"/>
        <v>44540</v>
      </c>
      <c r="K416" s="11" t="str">
        <f t="shared" si="32"/>
        <v>10-12-2021</v>
      </c>
      <c r="L416" s="11"/>
      <c r="M416" t="s">
        <v>24</v>
      </c>
      <c r="N416" t="s">
        <v>320</v>
      </c>
      <c r="O416">
        <v>5</v>
      </c>
      <c r="P416" t="s">
        <v>19</v>
      </c>
      <c r="Q416">
        <v>1</v>
      </c>
      <c r="R416">
        <v>4.5338900000000004</v>
      </c>
      <c r="S416">
        <v>-75.681110000000004</v>
      </c>
    </row>
    <row r="417" spans="1:19" x14ac:dyDescent="0.3">
      <c r="A417" t="s">
        <v>69</v>
      </c>
      <c r="B417" t="s">
        <v>64</v>
      </c>
      <c r="C417">
        <v>37400</v>
      </c>
      <c r="D417">
        <v>0</v>
      </c>
      <c r="E417" s="1">
        <f t="shared" si="33"/>
        <v>10021300</v>
      </c>
      <c r="F417" s="6" t="s">
        <v>447</v>
      </c>
      <c r="G417" s="17" t="str">
        <f t="shared" si="34"/>
        <v>44948</v>
      </c>
      <c r="H417" s="10"/>
      <c r="I417" s="10"/>
      <c r="J417" s="9">
        <f t="shared" si="31"/>
        <v>44948</v>
      </c>
      <c r="K417" s="11" t="str">
        <f t="shared" si="32"/>
        <v>22-01-2023</v>
      </c>
      <c r="L417" s="11"/>
      <c r="M417" t="s">
        <v>59</v>
      </c>
      <c r="N417" t="s">
        <v>13</v>
      </c>
      <c r="O417">
        <v>1</v>
      </c>
      <c r="P417" t="s">
        <v>19</v>
      </c>
      <c r="Q417">
        <v>6</v>
      </c>
      <c r="R417">
        <v>6.2518399999999996</v>
      </c>
      <c r="S417">
        <v>-75.563590000000005</v>
      </c>
    </row>
    <row r="418" spans="1:19" x14ac:dyDescent="0.3">
      <c r="A418" t="s">
        <v>29</v>
      </c>
      <c r="B418" t="s">
        <v>16</v>
      </c>
      <c r="C418">
        <v>334700</v>
      </c>
      <c r="D418">
        <v>16000</v>
      </c>
      <c r="E418" s="1">
        <f t="shared" si="33"/>
        <v>10037300</v>
      </c>
      <c r="F418" s="6" t="s">
        <v>448</v>
      </c>
      <c r="G418" s="17" t="str">
        <f t="shared" si="34"/>
        <v>44559</v>
      </c>
      <c r="H418" s="10"/>
      <c r="I418" s="10"/>
      <c r="J418" s="9">
        <f t="shared" si="31"/>
        <v>44559</v>
      </c>
      <c r="K418" s="11" t="str">
        <f t="shared" si="32"/>
        <v>29-12-2021</v>
      </c>
      <c r="L418" s="11"/>
      <c r="M418" t="s">
        <v>40</v>
      </c>
      <c r="N418" t="s">
        <v>28</v>
      </c>
      <c r="O418">
        <v>4</v>
      </c>
      <c r="P418" t="s">
        <v>14</v>
      </c>
      <c r="Q418">
        <v>1</v>
      </c>
      <c r="R418">
        <v>4.6097099999999998</v>
      </c>
      <c r="S418">
        <v>-74.08175</v>
      </c>
    </row>
    <row r="419" spans="1:19" x14ac:dyDescent="0.3">
      <c r="A419" t="s">
        <v>75</v>
      </c>
      <c r="B419" t="s">
        <v>46</v>
      </c>
      <c r="C419">
        <v>50200</v>
      </c>
      <c r="D419">
        <v>900</v>
      </c>
      <c r="E419" s="1">
        <f t="shared" si="33"/>
        <v>10038200</v>
      </c>
      <c r="F419" s="6" t="s">
        <v>449</v>
      </c>
      <c r="G419" s="17" t="str">
        <f t="shared" si="34"/>
        <v>44416</v>
      </c>
      <c r="H419" s="10"/>
      <c r="I419" s="10"/>
      <c r="J419" s="9">
        <f t="shared" si="31"/>
        <v>44416</v>
      </c>
      <c r="K419" s="11" t="str">
        <f t="shared" si="32"/>
        <v>08-08-2021</v>
      </c>
      <c r="L419" s="11"/>
      <c r="M419" t="s">
        <v>53</v>
      </c>
      <c r="N419" t="s">
        <v>25</v>
      </c>
      <c r="O419">
        <v>3</v>
      </c>
      <c r="P419" t="s">
        <v>19</v>
      </c>
      <c r="Q419">
        <v>1</v>
      </c>
      <c r="R419">
        <v>3.4372199999999999</v>
      </c>
      <c r="S419">
        <v>-76.522499999999994</v>
      </c>
    </row>
    <row r="420" spans="1:19" x14ac:dyDescent="0.3">
      <c r="A420" t="s">
        <v>161</v>
      </c>
      <c r="B420" t="s">
        <v>10</v>
      </c>
      <c r="C420">
        <v>225500</v>
      </c>
      <c r="D420">
        <v>12200</v>
      </c>
      <c r="E420" s="1">
        <f t="shared" si="33"/>
        <v>10050400</v>
      </c>
      <c r="F420" s="6" t="s">
        <v>167</v>
      </c>
      <c r="G420" s="17" t="str">
        <f t="shared" si="34"/>
        <v>44551</v>
      </c>
      <c r="H420" s="10"/>
      <c r="I420" s="10"/>
      <c r="J420" s="9">
        <f t="shared" si="31"/>
        <v>44551</v>
      </c>
      <c r="K420" s="11" t="str">
        <f t="shared" si="32"/>
        <v>21-12-2021</v>
      </c>
      <c r="L420" s="11"/>
      <c r="M420" t="s">
        <v>48</v>
      </c>
      <c r="N420" t="s">
        <v>28</v>
      </c>
      <c r="O420">
        <v>5</v>
      </c>
      <c r="P420" t="s">
        <v>19</v>
      </c>
      <c r="Q420">
        <v>1</v>
      </c>
      <c r="R420">
        <v>4.6097099999999998</v>
      </c>
      <c r="S420">
        <v>-74.08175</v>
      </c>
    </row>
    <row r="421" spans="1:19" x14ac:dyDescent="0.3">
      <c r="A421" t="s">
        <v>33</v>
      </c>
      <c r="B421" t="s">
        <v>34</v>
      </c>
      <c r="C421">
        <v>89200</v>
      </c>
      <c r="D421">
        <v>5300</v>
      </c>
      <c r="E421" s="1">
        <f t="shared" si="33"/>
        <v>10055700</v>
      </c>
      <c r="F421" s="6" t="s">
        <v>450</v>
      </c>
      <c r="G421" s="17" t="str">
        <f t="shared" si="34"/>
        <v>43987</v>
      </c>
      <c r="H421" s="10"/>
      <c r="I421" s="10"/>
      <c r="J421" s="9">
        <f t="shared" si="31"/>
        <v>43987</v>
      </c>
      <c r="K421" s="11" t="str">
        <f t="shared" si="32"/>
        <v>05-06-2020</v>
      </c>
      <c r="L421" s="11"/>
      <c r="M421" t="s">
        <v>85</v>
      </c>
      <c r="N421" t="s">
        <v>28</v>
      </c>
      <c r="O421">
        <v>4</v>
      </c>
      <c r="P421" t="s">
        <v>14</v>
      </c>
      <c r="Q421">
        <v>1</v>
      </c>
      <c r="R421">
        <v>4.6097099999999998</v>
      </c>
      <c r="S421">
        <v>-74.08175</v>
      </c>
    </row>
    <row r="422" spans="1:19" x14ac:dyDescent="0.3">
      <c r="A422" t="s">
        <v>214</v>
      </c>
      <c r="B422" t="s">
        <v>38</v>
      </c>
      <c r="C422">
        <v>224400</v>
      </c>
      <c r="D422">
        <v>12200</v>
      </c>
      <c r="E422" s="1">
        <f t="shared" si="33"/>
        <v>10067900</v>
      </c>
      <c r="F422" s="6" t="s">
        <v>451</v>
      </c>
      <c r="G422" s="17" t="str">
        <f t="shared" si="34"/>
        <v>44198</v>
      </c>
      <c r="H422" s="10"/>
      <c r="I422" s="10"/>
      <c r="J422" s="9">
        <f t="shared" si="31"/>
        <v>44198</v>
      </c>
      <c r="K422" s="11" t="str">
        <f t="shared" si="32"/>
        <v>02-01-2021</v>
      </c>
      <c r="L422" s="11"/>
      <c r="M422" t="s">
        <v>66</v>
      </c>
      <c r="N422" t="s">
        <v>28</v>
      </c>
      <c r="O422">
        <v>4</v>
      </c>
      <c r="P422" t="s">
        <v>19</v>
      </c>
      <c r="Q422">
        <v>1</v>
      </c>
      <c r="R422">
        <v>4.6097099999999998</v>
      </c>
      <c r="S422">
        <v>-74.08175</v>
      </c>
    </row>
    <row r="423" spans="1:19" x14ac:dyDescent="0.3">
      <c r="A423" t="s">
        <v>87</v>
      </c>
      <c r="B423" t="s">
        <v>34</v>
      </c>
      <c r="C423">
        <v>66100</v>
      </c>
      <c r="D423">
        <v>1700</v>
      </c>
      <c r="E423" s="1">
        <f t="shared" si="33"/>
        <v>10069600</v>
      </c>
      <c r="F423" s="6" t="s">
        <v>442</v>
      </c>
      <c r="G423" s="17" t="str">
        <f t="shared" si="34"/>
        <v>43837</v>
      </c>
      <c r="H423" s="10"/>
      <c r="I423" s="10"/>
      <c r="J423" s="9">
        <f t="shared" si="31"/>
        <v>43837</v>
      </c>
      <c r="K423" s="11" t="str">
        <f t="shared" si="32"/>
        <v>07-01-2020</v>
      </c>
      <c r="L423" s="11"/>
      <c r="M423" t="s">
        <v>24</v>
      </c>
      <c r="N423" t="s">
        <v>28</v>
      </c>
      <c r="O423">
        <v>5</v>
      </c>
      <c r="P423" t="s">
        <v>19</v>
      </c>
      <c r="Q423">
        <v>1</v>
      </c>
      <c r="R423">
        <v>4.6097099999999998</v>
      </c>
      <c r="S423">
        <v>-74.08175</v>
      </c>
    </row>
    <row r="424" spans="1:19" x14ac:dyDescent="0.3">
      <c r="A424" t="s">
        <v>149</v>
      </c>
      <c r="B424" t="s">
        <v>34</v>
      </c>
      <c r="C424">
        <v>42500</v>
      </c>
      <c r="D424">
        <v>2900</v>
      </c>
      <c r="E424" s="1">
        <f t="shared" si="33"/>
        <v>10072500</v>
      </c>
      <c r="F424" s="6" t="s">
        <v>452</v>
      </c>
      <c r="G424" s="17" t="str">
        <f t="shared" si="34"/>
        <v>44102</v>
      </c>
      <c r="H424" s="10"/>
      <c r="I424" s="10"/>
      <c r="J424" s="9">
        <f t="shared" si="31"/>
        <v>44102</v>
      </c>
      <c r="K424" s="11" t="str">
        <f t="shared" si="32"/>
        <v>28-09-2020</v>
      </c>
      <c r="L424" s="11"/>
      <c r="M424" t="s">
        <v>24</v>
      </c>
      <c r="N424" t="s">
        <v>25</v>
      </c>
      <c r="O424">
        <v>3</v>
      </c>
      <c r="P424" t="s">
        <v>19</v>
      </c>
      <c r="Q424">
        <v>1</v>
      </c>
      <c r="R424">
        <v>3.4372199999999999</v>
      </c>
      <c r="S424">
        <v>-76.522499999999994</v>
      </c>
    </row>
    <row r="425" spans="1:19" x14ac:dyDescent="0.3">
      <c r="A425" t="s">
        <v>95</v>
      </c>
      <c r="B425" t="s">
        <v>38</v>
      </c>
      <c r="C425">
        <v>2191800</v>
      </c>
      <c r="D425">
        <v>117100</v>
      </c>
      <c r="E425" s="1">
        <f t="shared" si="33"/>
        <v>10189600</v>
      </c>
      <c r="F425" s="6" t="s">
        <v>453</v>
      </c>
      <c r="G425" s="17" t="str">
        <f t="shared" si="34"/>
        <v>44232</v>
      </c>
      <c r="H425" s="10"/>
      <c r="I425" s="10"/>
      <c r="J425" s="9">
        <f t="shared" si="31"/>
        <v>44232</v>
      </c>
      <c r="K425" s="11" t="str">
        <f t="shared" si="32"/>
        <v>05-02-2021</v>
      </c>
      <c r="L425" s="11"/>
      <c r="M425" t="s">
        <v>85</v>
      </c>
      <c r="N425" t="s">
        <v>25</v>
      </c>
      <c r="O425">
        <v>5</v>
      </c>
      <c r="P425" t="s">
        <v>19</v>
      </c>
      <c r="Q425">
        <v>10</v>
      </c>
      <c r="R425">
        <v>3.4372199999999999</v>
      </c>
      <c r="S425">
        <v>-76.522499999999994</v>
      </c>
    </row>
    <row r="426" spans="1:19" x14ac:dyDescent="0.3">
      <c r="A426" t="s">
        <v>91</v>
      </c>
      <c r="B426" t="s">
        <v>51</v>
      </c>
      <c r="C426">
        <v>852000</v>
      </c>
      <c r="D426">
        <v>46000</v>
      </c>
      <c r="E426" s="1">
        <f t="shared" si="33"/>
        <v>10235600</v>
      </c>
      <c r="F426" s="6" t="s">
        <v>454</v>
      </c>
      <c r="G426" s="17" t="str">
        <f t="shared" si="34"/>
        <v>44691</v>
      </c>
      <c r="H426" s="10"/>
      <c r="I426" s="10"/>
      <c r="J426" s="9">
        <f t="shared" si="31"/>
        <v>44691</v>
      </c>
      <c r="K426" s="11" t="str">
        <f t="shared" si="32"/>
        <v>10-05-2022</v>
      </c>
      <c r="L426" s="11"/>
      <c r="M426" t="s">
        <v>12</v>
      </c>
      <c r="N426" t="s">
        <v>28</v>
      </c>
      <c r="O426">
        <v>5</v>
      </c>
      <c r="P426" t="s">
        <v>19</v>
      </c>
      <c r="Q426">
        <v>6</v>
      </c>
      <c r="R426">
        <v>4.6097099999999998</v>
      </c>
      <c r="S426">
        <v>-74.08175</v>
      </c>
    </row>
    <row r="427" spans="1:19" x14ac:dyDescent="0.3">
      <c r="A427" t="s">
        <v>81</v>
      </c>
      <c r="B427" t="s">
        <v>51</v>
      </c>
      <c r="C427">
        <v>1301600</v>
      </c>
      <c r="D427">
        <v>69500</v>
      </c>
      <c r="E427" s="1">
        <f t="shared" si="33"/>
        <v>10305100</v>
      </c>
      <c r="F427" s="6" t="s">
        <v>455</v>
      </c>
      <c r="G427" s="17" t="str">
        <f t="shared" si="34"/>
        <v>44742</v>
      </c>
      <c r="H427" s="10"/>
      <c r="I427" s="10"/>
      <c r="J427" s="9">
        <f t="shared" si="31"/>
        <v>44742</v>
      </c>
      <c r="K427" s="11" t="str">
        <f t="shared" si="32"/>
        <v>30-06-2022</v>
      </c>
      <c r="L427" s="11"/>
      <c r="M427" t="s">
        <v>24</v>
      </c>
      <c r="N427" t="s">
        <v>28</v>
      </c>
      <c r="O427">
        <v>4</v>
      </c>
      <c r="P427" t="s">
        <v>19</v>
      </c>
      <c r="Q427">
        <v>2</v>
      </c>
      <c r="R427">
        <v>4.6097099999999998</v>
      </c>
      <c r="S427">
        <v>-74.08175</v>
      </c>
    </row>
    <row r="428" spans="1:19" x14ac:dyDescent="0.3">
      <c r="A428" t="s">
        <v>29</v>
      </c>
      <c r="B428" t="s">
        <v>16</v>
      </c>
      <c r="C428">
        <v>311500</v>
      </c>
      <c r="D428">
        <v>14800</v>
      </c>
      <c r="E428" s="1">
        <f t="shared" si="33"/>
        <v>10319900</v>
      </c>
      <c r="F428" s="6" t="s">
        <v>456</v>
      </c>
      <c r="G428" s="17" t="str">
        <f t="shared" si="34"/>
        <v>44341</v>
      </c>
      <c r="H428" s="10"/>
      <c r="I428" s="10"/>
      <c r="J428" s="9">
        <f t="shared" si="31"/>
        <v>44341</v>
      </c>
      <c r="K428" s="11" t="str">
        <f t="shared" si="32"/>
        <v>25-05-2021</v>
      </c>
      <c r="L428" s="11"/>
      <c r="M428" t="s">
        <v>27</v>
      </c>
      <c r="N428" t="s">
        <v>13</v>
      </c>
      <c r="O428">
        <v>5</v>
      </c>
      <c r="P428" t="s">
        <v>19</v>
      </c>
      <c r="Q428">
        <v>2</v>
      </c>
      <c r="R428">
        <v>6.2518399999999996</v>
      </c>
      <c r="S428">
        <v>-75.563590000000005</v>
      </c>
    </row>
    <row r="429" spans="1:19" x14ac:dyDescent="0.3">
      <c r="A429" t="s">
        <v>282</v>
      </c>
      <c r="B429" t="s">
        <v>38</v>
      </c>
      <c r="C429">
        <v>2182300</v>
      </c>
      <c r="D429">
        <v>114400</v>
      </c>
      <c r="E429" s="1">
        <f t="shared" si="33"/>
        <v>10434300</v>
      </c>
      <c r="F429" s="6" t="s">
        <v>457</v>
      </c>
      <c r="G429" s="17" t="str">
        <f t="shared" si="34"/>
        <v>44331</v>
      </c>
      <c r="H429" s="10"/>
      <c r="I429" s="10"/>
      <c r="J429" s="9">
        <f t="shared" si="31"/>
        <v>44331</v>
      </c>
      <c r="K429" s="11" t="str">
        <f t="shared" si="32"/>
        <v>15-05-2021</v>
      </c>
      <c r="L429" s="11"/>
      <c r="M429" t="s">
        <v>68</v>
      </c>
      <c r="N429" t="s">
        <v>13</v>
      </c>
      <c r="O429">
        <v>4</v>
      </c>
      <c r="P429" t="s">
        <v>14</v>
      </c>
      <c r="Q429">
        <v>1</v>
      </c>
      <c r="R429">
        <v>6.2518399999999996</v>
      </c>
      <c r="S429">
        <v>-75.563590000000005</v>
      </c>
    </row>
    <row r="430" spans="1:19" x14ac:dyDescent="0.3">
      <c r="A430" t="s">
        <v>29</v>
      </c>
      <c r="B430" t="s">
        <v>16</v>
      </c>
      <c r="C430">
        <v>364400</v>
      </c>
      <c r="D430">
        <v>17600</v>
      </c>
      <c r="E430" s="1">
        <f t="shared" si="33"/>
        <v>10451900</v>
      </c>
      <c r="F430" s="6" t="s">
        <v>458</v>
      </c>
      <c r="G430" s="17" t="str">
        <f t="shared" si="34"/>
        <v>44333</v>
      </c>
      <c r="H430" s="10"/>
      <c r="I430" s="10"/>
      <c r="J430" s="9">
        <f t="shared" si="31"/>
        <v>44333</v>
      </c>
      <c r="K430" s="11" t="str">
        <f t="shared" si="32"/>
        <v>17-05-2021</v>
      </c>
      <c r="L430" s="11"/>
      <c r="M430" t="s">
        <v>12</v>
      </c>
      <c r="N430" t="s">
        <v>273</v>
      </c>
      <c r="O430">
        <v>5</v>
      </c>
      <c r="P430" t="s">
        <v>19</v>
      </c>
      <c r="Q430">
        <v>7</v>
      </c>
      <c r="R430">
        <v>1.2136100000000001</v>
      </c>
      <c r="S430">
        <v>-77.281109999999998</v>
      </c>
    </row>
    <row r="431" spans="1:19" x14ac:dyDescent="0.3">
      <c r="A431" t="s">
        <v>161</v>
      </c>
      <c r="B431" t="s">
        <v>10</v>
      </c>
      <c r="C431">
        <v>250600</v>
      </c>
      <c r="D431">
        <v>11500</v>
      </c>
      <c r="E431" s="1">
        <f t="shared" si="33"/>
        <v>10463400</v>
      </c>
      <c r="F431" s="6" t="s">
        <v>275</v>
      </c>
      <c r="G431" s="17" t="str">
        <f t="shared" si="34"/>
        <v>44391</v>
      </c>
      <c r="H431" s="10"/>
      <c r="I431" s="10"/>
      <c r="J431" s="9">
        <f t="shared" si="31"/>
        <v>44391</v>
      </c>
      <c r="K431" s="11" t="str">
        <f t="shared" si="32"/>
        <v>14-07-2021</v>
      </c>
      <c r="L431" s="11"/>
      <c r="M431" t="s">
        <v>53</v>
      </c>
      <c r="N431" t="s">
        <v>28</v>
      </c>
      <c r="O431">
        <v>5</v>
      </c>
      <c r="P431" t="s">
        <v>14</v>
      </c>
      <c r="Q431">
        <v>1</v>
      </c>
      <c r="R431">
        <v>4.6097099999999998</v>
      </c>
      <c r="S431">
        <v>-74.08175</v>
      </c>
    </row>
    <row r="432" spans="1:19" x14ac:dyDescent="0.3">
      <c r="A432" t="s">
        <v>54</v>
      </c>
      <c r="B432" t="s">
        <v>46</v>
      </c>
      <c r="C432">
        <v>253300</v>
      </c>
      <c r="D432">
        <v>11700</v>
      </c>
      <c r="E432" s="1">
        <f t="shared" si="33"/>
        <v>10475100</v>
      </c>
      <c r="F432" s="6" t="s">
        <v>134</v>
      </c>
      <c r="G432" s="17" t="str">
        <f t="shared" si="34"/>
        <v>44096</v>
      </c>
      <c r="H432" s="10"/>
      <c r="I432" s="10"/>
      <c r="J432" s="9">
        <f t="shared" si="31"/>
        <v>44096</v>
      </c>
      <c r="K432" s="11" t="str">
        <f t="shared" si="32"/>
        <v>22-09-2020</v>
      </c>
      <c r="L432" s="11"/>
      <c r="M432" t="s">
        <v>31</v>
      </c>
      <c r="N432" t="s">
        <v>13</v>
      </c>
      <c r="O432">
        <v>1</v>
      </c>
      <c r="P432" t="s">
        <v>19</v>
      </c>
      <c r="Q432">
        <v>6</v>
      </c>
      <c r="R432">
        <v>6.2518399999999996</v>
      </c>
      <c r="S432">
        <v>-75.563590000000005</v>
      </c>
    </row>
    <row r="433" spans="1:19" x14ac:dyDescent="0.3">
      <c r="A433" t="s">
        <v>87</v>
      </c>
      <c r="B433" t="s">
        <v>34</v>
      </c>
      <c r="C433">
        <v>32300</v>
      </c>
      <c r="D433">
        <v>0</v>
      </c>
      <c r="E433" s="1">
        <f t="shared" si="33"/>
        <v>10475100</v>
      </c>
      <c r="F433" s="6" t="s">
        <v>459</v>
      </c>
      <c r="G433" s="17" t="str">
        <f t="shared" si="34"/>
        <v>44726</v>
      </c>
      <c r="H433" s="10"/>
      <c r="I433" s="10"/>
      <c r="J433" s="9">
        <f t="shared" si="31"/>
        <v>44726</v>
      </c>
      <c r="K433" s="11" t="str">
        <f t="shared" si="32"/>
        <v>14-06-2022</v>
      </c>
      <c r="L433" s="11"/>
      <c r="M433" t="s">
        <v>27</v>
      </c>
      <c r="N433" t="s">
        <v>28</v>
      </c>
      <c r="O433">
        <v>5</v>
      </c>
      <c r="P433" t="s">
        <v>19</v>
      </c>
      <c r="Q433">
        <v>5</v>
      </c>
      <c r="R433">
        <v>4.6097099999999998</v>
      </c>
      <c r="S433">
        <v>-74.08175</v>
      </c>
    </row>
    <row r="434" spans="1:19" x14ac:dyDescent="0.3">
      <c r="A434" t="s">
        <v>41</v>
      </c>
      <c r="B434" t="s">
        <v>42</v>
      </c>
      <c r="C434">
        <v>85300</v>
      </c>
      <c r="D434">
        <v>4900</v>
      </c>
      <c r="E434" s="1">
        <f t="shared" si="33"/>
        <v>10480000</v>
      </c>
      <c r="F434" s="6" t="s">
        <v>460</v>
      </c>
      <c r="G434" s="17" t="str">
        <f t="shared" si="34"/>
        <v>44039</v>
      </c>
      <c r="H434" s="10"/>
      <c r="I434" s="10"/>
      <c r="J434" s="9">
        <f t="shared" si="31"/>
        <v>44039</v>
      </c>
      <c r="K434" s="11" t="str">
        <f t="shared" si="32"/>
        <v>27-07-2020</v>
      </c>
      <c r="L434" s="11"/>
      <c r="M434" t="s">
        <v>68</v>
      </c>
      <c r="N434" t="s">
        <v>28</v>
      </c>
      <c r="O434">
        <v>5</v>
      </c>
      <c r="P434" t="s">
        <v>36</v>
      </c>
      <c r="Q434">
        <v>1</v>
      </c>
      <c r="R434">
        <v>4.6097099999999998</v>
      </c>
      <c r="S434">
        <v>-74.08175</v>
      </c>
    </row>
    <row r="435" spans="1:19" x14ac:dyDescent="0.3">
      <c r="A435" t="s">
        <v>69</v>
      </c>
      <c r="B435" t="s">
        <v>64</v>
      </c>
      <c r="C435">
        <v>40600</v>
      </c>
      <c r="D435">
        <v>2400</v>
      </c>
      <c r="E435" s="1">
        <f t="shared" si="33"/>
        <v>10482400</v>
      </c>
      <c r="F435" s="6" t="s">
        <v>461</v>
      </c>
      <c r="G435" s="17" t="str">
        <f t="shared" si="34"/>
        <v>43917</v>
      </c>
      <c r="H435" s="10"/>
      <c r="I435" s="10"/>
      <c r="J435" s="9">
        <f t="shared" si="31"/>
        <v>43917</v>
      </c>
      <c r="K435" s="11" t="str">
        <f t="shared" si="32"/>
        <v>27-03-2020</v>
      </c>
      <c r="L435" s="11"/>
      <c r="M435" t="s">
        <v>31</v>
      </c>
      <c r="N435" t="s">
        <v>13</v>
      </c>
      <c r="O435">
        <v>5</v>
      </c>
      <c r="P435" t="s">
        <v>14</v>
      </c>
      <c r="Q435">
        <v>1</v>
      </c>
      <c r="R435">
        <v>6.2518399999999996</v>
      </c>
      <c r="S435">
        <v>-75.563590000000005</v>
      </c>
    </row>
    <row r="436" spans="1:19" x14ac:dyDescent="0.3">
      <c r="A436" t="s">
        <v>149</v>
      </c>
      <c r="B436" t="s">
        <v>34</v>
      </c>
      <c r="C436">
        <v>50900</v>
      </c>
      <c r="D436">
        <v>5100</v>
      </c>
      <c r="E436" s="1">
        <f t="shared" si="33"/>
        <v>10487500</v>
      </c>
      <c r="F436" s="6" t="s">
        <v>462</v>
      </c>
      <c r="G436" s="17" t="str">
        <f t="shared" si="34"/>
        <v>45001</v>
      </c>
      <c r="H436" s="10"/>
      <c r="I436" s="10"/>
      <c r="J436" s="9">
        <f t="shared" si="31"/>
        <v>45001</v>
      </c>
      <c r="K436" s="11" t="str">
        <f t="shared" si="32"/>
        <v>16-03-2023</v>
      </c>
      <c r="L436" s="11"/>
      <c r="M436" t="s">
        <v>24</v>
      </c>
      <c r="N436" t="s">
        <v>13</v>
      </c>
      <c r="O436">
        <v>5</v>
      </c>
      <c r="P436" t="s">
        <v>19</v>
      </c>
      <c r="Q436">
        <v>2</v>
      </c>
      <c r="R436">
        <v>6.2518399999999996</v>
      </c>
      <c r="S436">
        <v>-75.563590000000005</v>
      </c>
    </row>
    <row r="437" spans="1:19" x14ac:dyDescent="0.3">
      <c r="A437" t="s">
        <v>95</v>
      </c>
      <c r="B437" t="s">
        <v>38</v>
      </c>
      <c r="C437">
        <v>2360100</v>
      </c>
      <c r="D437">
        <v>126100</v>
      </c>
      <c r="E437" s="1">
        <f t="shared" si="33"/>
        <v>10613600</v>
      </c>
      <c r="F437" s="6" t="s">
        <v>463</v>
      </c>
      <c r="G437" s="17" t="str">
        <f t="shared" si="34"/>
        <v>44045</v>
      </c>
      <c r="H437" s="10"/>
      <c r="I437" s="10"/>
      <c r="J437" s="9">
        <f t="shared" si="31"/>
        <v>44045</v>
      </c>
      <c r="K437" s="11" t="str">
        <f t="shared" si="32"/>
        <v>02-08-2020</v>
      </c>
      <c r="L437" s="11"/>
      <c r="M437" t="s">
        <v>68</v>
      </c>
      <c r="N437" t="s">
        <v>56</v>
      </c>
      <c r="O437">
        <v>3</v>
      </c>
      <c r="P437" t="s">
        <v>19</v>
      </c>
      <c r="Q437">
        <v>5</v>
      </c>
      <c r="R437">
        <v>7.89391</v>
      </c>
      <c r="S437">
        <v>-72.507819999999995</v>
      </c>
    </row>
    <row r="438" spans="1:19" x14ac:dyDescent="0.3">
      <c r="A438" t="s">
        <v>81</v>
      </c>
      <c r="B438" t="s">
        <v>51</v>
      </c>
      <c r="C438">
        <v>1091800</v>
      </c>
      <c r="D438">
        <v>58300</v>
      </c>
      <c r="E438" s="1">
        <f t="shared" si="33"/>
        <v>10671900</v>
      </c>
      <c r="F438" s="6" t="s">
        <v>464</v>
      </c>
      <c r="G438" s="17" t="str">
        <f t="shared" si="34"/>
        <v>44517</v>
      </c>
      <c r="H438" s="10"/>
      <c r="I438" s="10"/>
      <c r="J438" s="9">
        <f t="shared" si="31"/>
        <v>44517</v>
      </c>
      <c r="K438" s="11" t="str">
        <f t="shared" si="32"/>
        <v>17-11-2021</v>
      </c>
      <c r="L438" s="11"/>
      <c r="M438" t="s">
        <v>40</v>
      </c>
      <c r="N438" t="s">
        <v>28</v>
      </c>
      <c r="O438">
        <v>4</v>
      </c>
      <c r="P438" t="s">
        <v>19</v>
      </c>
      <c r="Q438">
        <v>1</v>
      </c>
      <c r="R438">
        <v>4.6097099999999998</v>
      </c>
      <c r="S438">
        <v>-74.08175</v>
      </c>
    </row>
    <row r="439" spans="1:19" x14ac:dyDescent="0.3">
      <c r="A439" t="s">
        <v>217</v>
      </c>
      <c r="B439" t="s">
        <v>64</v>
      </c>
      <c r="C439">
        <v>34100</v>
      </c>
      <c r="D439">
        <v>2300</v>
      </c>
      <c r="E439" s="1">
        <f t="shared" si="33"/>
        <v>10674200</v>
      </c>
      <c r="F439" s="6" t="s">
        <v>465</v>
      </c>
      <c r="G439" s="17" t="str">
        <f t="shared" si="34"/>
        <v>44284</v>
      </c>
      <c r="H439" s="10"/>
      <c r="I439" s="10"/>
      <c r="J439" s="9">
        <f t="shared" si="31"/>
        <v>44284</v>
      </c>
      <c r="K439" s="11" t="str">
        <f t="shared" si="32"/>
        <v>29-03-2021</v>
      </c>
      <c r="L439" s="11"/>
      <c r="M439" t="s">
        <v>80</v>
      </c>
      <c r="N439" t="s">
        <v>13</v>
      </c>
      <c r="O439">
        <v>4</v>
      </c>
      <c r="P439" t="s">
        <v>19</v>
      </c>
      <c r="Q439">
        <v>10</v>
      </c>
      <c r="R439">
        <v>6.2518399999999996</v>
      </c>
      <c r="S439">
        <v>-75.563590000000005</v>
      </c>
    </row>
    <row r="440" spans="1:19" x14ac:dyDescent="0.3">
      <c r="A440" t="s">
        <v>121</v>
      </c>
      <c r="B440" t="s">
        <v>10</v>
      </c>
      <c r="C440">
        <v>212800</v>
      </c>
      <c r="D440">
        <v>11500</v>
      </c>
      <c r="E440" s="1">
        <f t="shared" si="33"/>
        <v>10685700</v>
      </c>
      <c r="F440" s="6" t="s">
        <v>466</v>
      </c>
      <c r="G440" s="17" t="str">
        <f t="shared" si="34"/>
        <v>44222</v>
      </c>
      <c r="H440" s="10"/>
      <c r="I440" s="10"/>
      <c r="J440" s="9">
        <f t="shared" si="31"/>
        <v>44222</v>
      </c>
      <c r="K440" s="11" t="str">
        <f t="shared" si="32"/>
        <v>26-01-2021</v>
      </c>
      <c r="L440" s="11"/>
      <c r="M440" t="s">
        <v>68</v>
      </c>
      <c r="N440" t="s">
        <v>28</v>
      </c>
      <c r="O440">
        <v>5</v>
      </c>
      <c r="P440" t="s">
        <v>19</v>
      </c>
      <c r="Q440">
        <v>2</v>
      </c>
      <c r="R440">
        <v>4.6097099999999998</v>
      </c>
      <c r="S440">
        <v>-74.08175</v>
      </c>
    </row>
    <row r="441" spans="1:19" x14ac:dyDescent="0.3">
      <c r="A441" t="s">
        <v>282</v>
      </c>
      <c r="B441" t="s">
        <v>38</v>
      </c>
      <c r="C441">
        <v>1450800</v>
      </c>
      <c r="D441">
        <v>77900</v>
      </c>
      <c r="E441" s="1">
        <f t="shared" si="33"/>
        <v>10763600</v>
      </c>
      <c r="F441" s="6" t="s">
        <v>416</v>
      </c>
      <c r="G441" s="17" t="str">
        <f t="shared" si="34"/>
        <v>44776</v>
      </c>
      <c r="H441" s="10"/>
      <c r="I441" s="10"/>
      <c r="J441" s="9">
        <f t="shared" si="31"/>
        <v>44776</v>
      </c>
      <c r="K441" s="11" t="str">
        <f t="shared" si="32"/>
        <v>03-08-2022</v>
      </c>
      <c r="L441" s="11"/>
      <c r="M441" t="s">
        <v>68</v>
      </c>
      <c r="N441" t="s">
        <v>22</v>
      </c>
      <c r="O441">
        <v>1</v>
      </c>
      <c r="P441" t="s">
        <v>19</v>
      </c>
      <c r="Q441">
        <v>10</v>
      </c>
      <c r="R441">
        <v>4.8133299999999997</v>
      </c>
      <c r="S441">
        <v>-75.696110000000004</v>
      </c>
    </row>
    <row r="442" spans="1:19" x14ac:dyDescent="0.3">
      <c r="A442" t="s">
        <v>15</v>
      </c>
      <c r="B442" t="s">
        <v>16</v>
      </c>
      <c r="C442">
        <v>61300</v>
      </c>
      <c r="D442">
        <v>4300</v>
      </c>
      <c r="E442" s="1">
        <f t="shared" si="33"/>
        <v>10767900</v>
      </c>
      <c r="F442" s="6" t="s">
        <v>467</v>
      </c>
      <c r="G442" s="17" t="str">
        <f t="shared" si="34"/>
        <v>44329</v>
      </c>
      <c r="H442" s="10"/>
      <c r="I442" s="10"/>
      <c r="J442" s="9">
        <f t="shared" si="31"/>
        <v>44329</v>
      </c>
      <c r="K442" s="11" t="str">
        <f t="shared" si="32"/>
        <v>13-05-2021</v>
      </c>
      <c r="L442" s="11"/>
      <c r="M442" t="s">
        <v>101</v>
      </c>
      <c r="N442" t="s">
        <v>25</v>
      </c>
      <c r="O442">
        <v>3</v>
      </c>
      <c r="P442" t="s">
        <v>19</v>
      </c>
      <c r="Q442">
        <v>3</v>
      </c>
      <c r="R442">
        <v>3.4372199999999999</v>
      </c>
      <c r="S442">
        <v>-76.522499999999994</v>
      </c>
    </row>
    <row r="443" spans="1:19" x14ac:dyDescent="0.3">
      <c r="A443" t="s">
        <v>282</v>
      </c>
      <c r="B443" t="s">
        <v>38</v>
      </c>
      <c r="C443">
        <v>1404700</v>
      </c>
      <c r="D443">
        <v>79500</v>
      </c>
      <c r="E443" s="1">
        <f t="shared" si="33"/>
        <v>10847400</v>
      </c>
      <c r="F443" s="6" t="s">
        <v>468</v>
      </c>
      <c r="G443" s="17" t="str">
        <f t="shared" si="34"/>
        <v>44423</v>
      </c>
      <c r="H443" s="10"/>
      <c r="I443" s="10"/>
      <c r="J443" s="9">
        <f t="shared" si="31"/>
        <v>44423</v>
      </c>
      <c r="K443" s="11" t="str">
        <f t="shared" si="32"/>
        <v>15-08-2021</v>
      </c>
      <c r="L443" s="11"/>
      <c r="M443" t="s">
        <v>80</v>
      </c>
      <c r="N443" t="s">
        <v>13</v>
      </c>
      <c r="O443">
        <v>5</v>
      </c>
      <c r="P443" t="s">
        <v>19</v>
      </c>
      <c r="Q443">
        <v>1</v>
      </c>
      <c r="R443">
        <v>6.2518399999999996</v>
      </c>
      <c r="S443">
        <v>-75.563590000000005</v>
      </c>
    </row>
    <row r="444" spans="1:19" x14ac:dyDescent="0.3">
      <c r="A444" t="s">
        <v>87</v>
      </c>
      <c r="B444" t="s">
        <v>34</v>
      </c>
      <c r="C444">
        <v>46600</v>
      </c>
      <c r="D444">
        <v>0</v>
      </c>
      <c r="E444" s="1">
        <f t="shared" si="33"/>
        <v>10847400</v>
      </c>
      <c r="F444" s="6" t="s">
        <v>469</v>
      </c>
      <c r="G444" s="17" t="str">
        <f t="shared" si="34"/>
        <v>44543</v>
      </c>
      <c r="H444" s="10"/>
      <c r="I444" s="10"/>
      <c r="J444" s="9">
        <f t="shared" si="31"/>
        <v>44543</v>
      </c>
      <c r="K444" s="11" t="str">
        <f t="shared" si="32"/>
        <v>13-12-2021</v>
      </c>
      <c r="L444" s="11"/>
      <c r="M444" t="s">
        <v>80</v>
      </c>
      <c r="N444" t="s">
        <v>28</v>
      </c>
      <c r="O444">
        <v>5</v>
      </c>
      <c r="P444" t="s">
        <v>14</v>
      </c>
      <c r="Q444">
        <v>1</v>
      </c>
      <c r="R444">
        <v>4.6097099999999998</v>
      </c>
      <c r="S444">
        <v>-74.08175</v>
      </c>
    </row>
    <row r="445" spans="1:19" x14ac:dyDescent="0.3">
      <c r="A445" t="s">
        <v>15</v>
      </c>
      <c r="B445" t="s">
        <v>16</v>
      </c>
      <c r="C445">
        <v>94000</v>
      </c>
      <c r="D445">
        <v>7400</v>
      </c>
      <c r="E445" s="1">
        <f t="shared" si="33"/>
        <v>10854800</v>
      </c>
      <c r="F445" s="6" t="s">
        <v>470</v>
      </c>
      <c r="G445" s="17" t="str">
        <f t="shared" si="34"/>
        <v>44347</v>
      </c>
      <c r="H445" s="10"/>
      <c r="I445" s="10"/>
      <c r="J445" s="9">
        <f t="shared" si="31"/>
        <v>44347</v>
      </c>
      <c r="K445" s="11" t="str">
        <f t="shared" si="32"/>
        <v>31-05-2021</v>
      </c>
      <c r="L445" s="11"/>
      <c r="M445" t="s">
        <v>80</v>
      </c>
      <c r="N445" t="s">
        <v>13</v>
      </c>
      <c r="O445">
        <v>2</v>
      </c>
      <c r="P445" t="s">
        <v>19</v>
      </c>
      <c r="Q445">
        <v>10</v>
      </c>
      <c r="R445">
        <v>6.2518399999999996</v>
      </c>
      <c r="S445">
        <v>-75.563590000000005</v>
      </c>
    </row>
    <row r="446" spans="1:19" x14ac:dyDescent="0.3">
      <c r="A446" t="s">
        <v>50</v>
      </c>
      <c r="B446" t="s">
        <v>51</v>
      </c>
      <c r="C446">
        <v>911400</v>
      </c>
      <c r="D446">
        <v>48900</v>
      </c>
      <c r="E446" s="1">
        <f t="shared" si="33"/>
        <v>10903700</v>
      </c>
      <c r="F446" s="6" t="s">
        <v>471</v>
      </c>
      <c r="G446" s="17" t="str">
        <f t="shared" si="34"/>
        <v>45016</v>
      </c>
      <c r="H446" s="10"/>
      <c r="I446" s="10"/>
      <c r="J446" s="9">
        <f t="shared" si="31"/>
        <v>45016</v>
      </c>
      <c r="K446" s="11" t="str">
        <f t="shared" si="32"/>
        <v>31-03-2023</v>
      </c>
      <c r="L446" s="11"/>
      <c r="M446" t="s">
        <v>59</v>
      </c>
      <c r="N446" t="s">
        <v>28</v>
      </c>
      <c r="O446">
        <v>5</v>
      </c>
      <c r="P446" t="s">
        <v>19</v>
      </c>
      <c r="Q446">
        <v>2</v>
      </c>
      <c r="R446">
        <v>4.6097099999999998</v>
      </c>
      <c r="S446">
        <v>-74.08175</v>
      </c>
    </row>
    <row r="447" spans="1:19" x14ac:dyDescent="0.3">
      <c r="A447" t="s">
        <v>241</v>
      </c>
      <c r="B447" t="s">
        <v>38</v>
      </c>
      <c r="C447">
        <v>242400</v>
      </c>
      <c r="D447">
        <v>11100</v>
      </c>
      <c r="E447" s="1">
        <f t="shared" si="33"/>
        <v>10914800</v>
      </c>
      <c r="F447" s="6" t="s">
        <v>472</v>
      </c>
      <c r="G447" s="17" t="str">
        <f t="shared" si="34"/>
        <v>44243</v>
      </c>
      <c r="H447" s="10"/>
      <c r="I447" s="10"/>
      <c r="J447" s="9">
        <f t="shared" si="31"/>
        <v>44243</v>
      </c>
      <c r="K447" s="11" t="str">
        <f t="shared" si="32"/>
        <v>16-02-2021</v>
      </c>
      <c r="L447" s="11"/>
      <c r="M447" t="s">
        <v>40</v>
      </c>
      <c r="N447" t="s">
        <v>28</v>
      </c>
      <c r="O447">
        <v>5</v>
      </c>
      <c r="P447" t="s">
        <v>14</v>
      </c>
      <c r="Q447">
        <v>1</v>
      </c>
      <c r="R447">
        <v>4.6097099999999998</v>
      </c>
      <c r="S447">
        <v>-74.08175</v>
      </c>
    </row>
    <row r="448" spans="1:19" x14ac:dyDescent="0.3">
      <c r="A448" t="s">
        <v>15</v>
      </c>
      <c r="B448" t="s">
        <v>16</v>
      </c>
      <c r="C448">
        <v>30500</v>
      </c>
      <c r="D448">
        <v>2000</v>
      </c>
      <c r="E448" s="1">
        <f t="shared" si="33"/>
        <v>10916800</v>
      </c>
      <c r="F448" s="6" t="s">
        <v>473</v>
      </c>
      <c r="G448" s="17" t="str">
        <f t="shared" si="34"/>
        <v>44842</v>
      </c>
      <c r="H448" s="10"/>
      <c r="I448" s="10"/>
      <c r="J448" s="9">
        <f t="shared" si="31"/>
        <v>44842</v>
      </c>
      <c r="K448" s="11" t="str">
        <f t="shared" si="32"/>
        <v>08-10-2022</v>
      </c>
      <c r="L448" s="11"/>
      <c r="M448" t="s">
        <v>31</v>
      </c>
      <c r="N448" t="s">
        <v>13</v>
      </c>
      <c r="O448">
        <v>5</v>
      </c>
      <c r="P448" t="s">
        <v>14</v>
      </c>
      <c r="Q448">
        <v>1</v>
      </c>
      <c r="R448">
        <v>6.2518399999999996</v>
      </c>
      <c r="S448">
        <v>-75.563590000000005</v>
      </c>
    </row>
    <row r="449" spans="1:19" x14ac:dyDescent="0.3">
      <c r="A449" t="s">
        <v>110</v>
      </c>
      <c r="B449" t="s">
        <v>38</v>
      </c>
      <c r="C449">
        <v>1234000</v>
      </c>
      <c r="D449">
        <v>71600</v>
      </c>
      <c r="E449" s="1">
        <f t="shared" si="33"/>
        <v>10988400</v>
      </c>
      <c r="F449" s="6" t="s">
        <v>474</v>
      </c>
      <c r="G449" s="17" t="str">
        <f t="shared" si="34"/>
        <v>44225</v>
      </c>
      <c r="H449" s="10"/>
      <c r="I449" s="10"/>
      <c r="J449" s="9">
        <f t="shared" si="31"/>
        <v>44225</v>
      </c>
      <c r="K449" s="11" t="str">
        <f t="shared" si="32"/>
        <v>29-01-2021</v>
      </c>
      <c r="L449" s="11"/>
      <c r="M449" t="s">
        <v>101</v>
      </c>
      <c r="N449" t="s">
        <v>13</v>
      </c>
      <c r="O449">
        <v>3</v>
      </c>
      <c r="P449" t="s">
        <v>19</v>
      </c>
      <c r="Q449">
        <v>6</v>
      </c>
      <c r="R449">
        <v>6.2518399999999996</v>
      </c>
      <c r="S449">
        <v>-75.563590000000005</v>
      </c>
    </row>
    <row r="450" spans="1:19" x14ac:dyDescent="0.3">
      <c r="A450" t="s">
        <v>113</v>
      </c>
      <c r="B450" t="s">
        <v>10</v>
      </c>
      <c r="C450">
        <v>506300</v>
      </c>
      <c r="D450">
        <v>25100</v>
      </c>
      <c r="E450" s="1">
        <f t="shared" si="33"/>
        <v>11013500</v>
      </c>
      <c r="F450" s="6" t="s">
        <v>475</v>
      </c>
      <c r="G450" s="17" t="str">
        <f t="shared" si="34"/>
        <v>44689</v>
      </c>
      <c r="H450" s="10"/>
      <c r="I450" s="10"/>
      <c r="J450" s="9">
        <f t="shared" si="31"/>
        <v>44689</v>
      </c>
      <c r="K450" s="11" t="str">
        <f t="shared" si="32"/>
        <v>08-05-2022</v>
      </c>
      <c r="L450" s="11"/>
      <c r="M450" t="s">
        <v>48</v>
      </c>
      <c r="N450" t="s">
        <v>13</v>
      </c>
      <c r="O450">
        <v>5</v>
      </c>
      <c r="P450" t="s">
        <v>19</v>
      </c>
      <c r="Q450">
        <v>2</v>
      </c>
      <c r="R450">
        <v>6.2518399999999996</v>
      </c>
      <c r="S450">
        <v>-75.563590000000005</v>
      </c>
    </row>
    <row r="451" spans="1:19" x14ac:dyDescent="0.3">
      <c r="A451" t="s">
        <v>163</v>
      </c>
      <c r="B451" t="s">
        <v>10</v>
      </c>
      <c r="C451">
        <v>634300</v>
      </c>
      <c r="D451">
        <v>32000</v>
      </c>
      <c r="E451" s="1">
        <f t="shared" si="33"/>
        <v>11045500</v>
      </c>
      <c r="F451" s="6" t="s">
        <v>476</v>
      </c>
      <c r="G451" s="17" t="str">
        <f t="shared" si="34"/>
        <v>44171</v>
      </c>
      <c r="H451" s="10"/>
      <c r="I451" s="10"/>
      <c r="J451" s="9">
        <f t="shared" ref="J451:J514" si="35">IF(
  G451=44412,
  DATE(2021,8,4),
  DATE(1900,1,1) + G451 - 1
)</f>
        <v>44171</v>
      </c>
      <c r="K451" s="11" t="str">
        <f t="shared" ref="K451:K514" si="36">TEXT(G451, "dd-mm-yyyy")</f>
        <v>06-12-2020</v>
      </c>
      <c r="L451" s="11"/>
      <c r="M451" t="s">
        <v>27</v>
      </c>
      <c r="N451" t="s">
        <v>228</v>
      </c>
      <c r="O451">
        <v>3</v>
      </c>
      <c r="P451" t="s">
        <v>19</v>
      </c>
      <c r="Q451">
        <v>1</v>
      </c>
      <c r="R451">
        <v>10.39972</v>
      </c>
      <c r="S451">
        <v>-75.514439999999993</v>
      </c>
    </row>
    <row r="452" spans="1:19" x14ac:dyDescent="0.3">
      <c r="A452" t="s">
        <v>15</v>
      </c>
      <c r="B452" t="s">
        <v>16</v>
      </c>
      <c r="C452">
        <v>76600</v>
      </c>
      <c r="D452">
        <v>2300</v>
      </c>
      <c r="E452" s="1">
        <f t="shared" ref="E452:E515" si="37">E451+D452</f>
        <v>11047800</v>
      </c>
      <c r="F452" s="6" t="s">
        <v>427</v>
      </c>
      <c r="G452" s="17" t="str">
        <f t="shared" si="34"/>
        <v>44815</v>
      </c>
      <c r="H452" s="10"/>
      <c r="I452" s="10"/>
      <c r="J452" s="9">
        <f t="shared" si="35"/>
        <v>44815</v>
      </c>
      <c r="K452" s="11" t="str">
        <f t="shared" si="36"/>
        <v>11-09-2022</v>
      </c>
      <c r="L452" s="11"/>
      <c r="M452" t="s">
        <v>53</v>
      </c>
      <c r="N452" t="s">
        <v>13</v>
      </c>
      <c r="O452">
        <v>1</v>
      </c>
      <c r="P452" t="s">
        <v>14</v>
      </c>
      <c r="Q452">
        <v>1</v>
      </c>
      <c r="R452">
        <v>6.2518399999999996</v>
      </c>
      <c r="S452">
        <v>-75.563590000000005</v>
      </c>
    </row>
    <row r="453" spans="1:19" x14ac:dyDescent="0.3">
      <c r="A453" t="s">
        <v>180</v>
      </c>
      <c r="B453" t="s">
        <v>10</v>
      </c>
      <c r="C453">
        <v>678500</v>
      </c>
      <c r="D453">
        <v>36500</v>
      </c>
      <c r="E453" s="1">
        <f t="shared" si="37"/>
        <v>11084300</v>
      </c>
      <c r="F453" s="6" t="s">
        <v>378</v>
      </c>
      <c r="G453" s="17" t="str">
        <f t="shared" si="34"/>
        <v>44576</v>
      </c>
      <c r="H453" s="10"/>
      <c r="I453" s="10"/>
      <c r="J453" s="9">
        <f t="shared" si="35"/>
        <v>44576</v>
      </c>
      <c r="K453" s="11" t="str">
        <f t="shared" si="36"/>
        <v>15-01-2022</v>
      </c>
      <c r="L453" s="11"/>
      <c r="M453" t="s">
        <v>18</v>
      </c>
      <c r="N453" t="s">
        <v>28</v>
      </c>
      <c r="O453">
        <v>5</v>
      </c>
      <c r="P453" t="s">
        <v>14</v>
      </c>
      <c r="Q453">
        <v>1</v>
      </c>
      <c r="R453">
        <v>4.6097099999999998</v>
      </c>
      <c r="S453">
        <v>-74.08175</v>
      </c>
    </row>
    <row r="454" spans="1:19" x14ac:dyDescent="0.3">
      <c r="A454" t="s">
        <v>121</v>
      </c>
      <c r="B454" t="s">
        <v>10</v>
      </c>
      <c r="C454">
        <v>178700</v>
      </c>
      <c r="D454">
        <v>15400</v>
      </c>
      <c r="E454" s="1">
        <f t="shared" si="37"/>
        <v>11099700</v>
      </c>
      <c r="F454" s="6" t="s">
        <v>477</v>
      </c>
      <c r="G454" s="17" t="str">
        <f t="shared" ref="G454:G517" si="38">TEXT(F453, "general")</f>
        <v>43899</v>
      </c>
      <c r="H454" s="10"/>
      <c r="I454" s="10"/>
      <c r="J454" s="9">
        <f t="shared" si="35"/>
        <v>43899</v>
      </c>
      <c r="K454" s="11" t="str">
        <f t="shared" si="36"/>
        <v>09-03-2020</v>
      </c>
      <c r="L454" s="11"/>
      <c r="M454" t="s">
        <v>12</v>
      </c>
      <c r="N454" t="s">
        <v>13</v>
      </c>
      <c r="O454">
        <v>5</v>
      </c>
      <c r="P454" t="s">
        <v>14</v>
      </c>
      <c r="Q454">
        <v>1</v>
      </c>
      <c r="R454">
        <v>6.2518399999999996</v>
      </c>
      <c r="S454">
        <v>-75.563590000000005</v>
      </c>
    </row>
    <row r="455" spans="1:19" x14ac:dyDescent="0.3">
      <c r="A455" t="s">
        <v>104</v>
      </c>
      <c r="B455" t="s">
        <v>38</v>
      </c>
      <c r="C455">
        <v>156000</v>
      </c>
      <c r="D455">
        <v>6500</v>
      </c>
      <c r="E455" s="1">
        <f t="shared" si="37"/>
        <v>11106200</v>
      </c>
      <c r="F455" s="6" t="s">
        <v>478</v>
      </c>
      <c r="G455" s="17" t="str">
        <f t="shared" si="38"/>
        <v>44378</v>
      </c>
      <c r="H455" s="10"/>
      <c r="I455" s="10"/>
      <c r="J455" s="9">
        <f t="shared" si="35"/>
        <v>44378</v>
      </c>
      <c r="K455" s="11" t="str">
        <f t="shared" si="36"/>
        <v>01-07-2021</v>
      </c>
      <c r="L455" s="11"/>
      <c r="M455" t="s">
        <v>24</v>
      </c>
      <c r="N455" t="s">
        <v>56</v>
      </c>
      <c r="O455">
        <v>5</v>
      </c>
      <c r="P455" t="s">
        <v>19</v>
      </c>
      <c r="Q455">
        <v>6</v>
      </c>
      <c r="R455">
        <v>7.89391</v>
      </c>
      <c r="S455">
        <v>-72.507819999999995</v>
      </c>
    </row>
    <row r="456" spans="1:19" x14ac:dyDescent="0.3">
      <c r="A456" t="s">
        <v>191</v>
      </c>
      <c r="B456" t="s">
        <v>38</v>
      </c>
      <c r="C456">
        <v>84400</v>
      </c>
      <c r="D456">
        <v>4700</v>
      </c>
      <c r="E456" s="1">
        <f t="shared" si="37"/>
        <v>11110900</v>
      </c>
      <c r="F456" s="6" t="s">
        <v>401</v>
      </c>
      <c r="G456" s="17" t="str">
        <f t="shared" si="38"/>
        <v>44022</v>
      </c>
      <c r="H456" s="10"/>
      <c r="I456" s="10"/>
      <c r="J456" s="9">
        <f t="shared" si="35"/>
        <v>44022</v>
      </c>
      <c r="K456" s="11" t="str">
        <f t="shared" si="36"/>
        <v>10-07-2020</v>
      </c>
      <c r="L456" s="11"/>
      <c r="M456" t="s">
        <v>53</v>
      </c>
      <c r="N456" t="s">
        <v>28</v>
      </c>
      <c r="O456">
        <v>4</v>
      </c>
      <c r="P456" t="s">
        <v>14</v>
      </c>
      <c r="Q456">
        <v>1</v>
      </c>
      <c r="R456">
        <v>4.6097099999999998</v>
      </c>
      <c r="S456">
        <v>-74.08175</v>
      </c>
    </row>
    <row r="457" spans="1:19" x14ac:dyDescent="0.3">
      <c r="A457" t="s">
        <v>57</v>
      </c>
      <c r="B457" t="s">
        <v>46</v>
      </c>
      <c r="C457">
        <v>21500</v>
      </c>
      <c r="D457">
        <v>2400</v>
      </c>
      <c r="E457" s="1">
        <f t="shared" si="37"/>
        <v>11113300</v>
      </c>
      <c r="F457" s="6" t="s">
        <v>479</v>
      </c>
      <c r="G457" s="17" t="str">
        <f t="shared" si="38"/>
        <v>44396</v>
      </c>
      <c r="H457" s="10"/>
      <c r="I457" s="10"/>
      <c r="J457" s="9">
        <f t="shared" si="35"/>
        <v>44396</v>
      </c>
      <c r="K457" s="11" t="str">
        <f t="shared" si="36"/>
        <v>19-07-2021</v>
      </c>
      <c r="L457" s="11"/>
      <c r="M457" t="s">
        <v>80</v>
      </c>
      <c r="N457" t="s">
        <v>22</v>
      </c>
      <c r="O457">
        <v>1</v>
      </c>
      <c r="P457" t="s">
        <v>19</v>
      </c>
      <c r="Q457">
        <v>1</v>
      </c>
      <c r="R457">
        <v>4.8133299999999997</v>
      </c>
      <c r="S457">
        <v>-75.696110000000004</v>
      </c>
    </row>
    <row r="458" spans="1:19" x14ac:dyDescent="0.3">
      <c r="A458" t="s">
        <v>20</v>
      </c>
      <c r="B458" t="s">
        <v>10</v>
      </c>
      <c r="C458">
        <v>443300</v>
      </c>
      <c r="D458">
        <v>26000</v>
      </c>
      <c r="E458" s="1">
        <f t="shared" si="37"/>
        <v>11139300</v>
      </c>
      <c r="F458" s="6" t="s">
        <v>442</v>
      </c>
      <c r="G458" s="17" t="str">
        <f t="shared" si="38"/>
        <v>44454</v>
      </c>
      <c r="H458" s="10"/>
      <c r="I458" s="10"/>
      <c r="J458" s="9">
        <f t="shared" si="35"/>
        <v>44454</v>
      </c>
      <c r="K458" s="11" t="str">
        <f t="shared" si="36"/>
        <v>15-09-2021</v>
      </c>
      <c r="L458" s="11"/>
      <c r="M458" t="s">
        <v>48</v>
      </c>
      <c r="N458" t="s">
        <v>13</v>
      </c>
      <c r="O458">
        <v>4</v>
      </c>
      <c r="P458" t="s">
        <v>19</v>
      </c>
      <c r="Q458">
        <v>7</v>
      </c>
      <c r="R458">
        <v>6.2518399999999996</v>
      </c>
      <c r="S458">
        <v>-75.563590000000005</v>
      </c>
    </row>
    <row r="459" spans="1:19" x14ac:dyDescent="0.3">
      <c r="A459" t="s">
        <v>81</v>
      </c>
      <c r="B459" t="s">
        <v>51</v>
      </c>
      <c r="C459">
        <v>1549800</v>
      </c>
      <c r="D459">
        <v>83200</v>
      </c>
      <c r="E459" s="1">
        <f t="shared" si="37"/>
        <v>11222500</v>
      </c>
      <c r="F459" s="6" t="s">
        <v>247</v>
      </c>
      <c r="G459" s="17" t="str">
        <f t="shared" si="38"/>
        <v>44102</v>
      </c>
      <c r="H459" s="10"/>
      <c r="I459" s="10"/>
      <c r="J459" s="9">
        <f t="shared" si="35"/>
        <v>44102</v>
      </c>
      <c r="K459" s="11" t="str">
        <f t="shared" si="36"/>
        <v>28-09-2020</v>
      </c>
      <c r="L459" s="11"/>
      <c r="M459" t="s">
        <v>40</v>
      </c>
      <c r="N459" t="s">
        <v>28</v>
      </c>
      <c r="O459">
        <v>5</v>
      </c>
      <c r="P459" t="s">
        <v>19</v>
      </c>
      <c r="Q459">
        <v>5</v>
      </c>
      <c r="R459">
        <v>4.6097099999999998</v>
      </c>
      <c r="S459">
        <v>-74.08175</v>
      </c>
    </row>
    <row r="460" spans="1:19" x14ac:dyDescent="0.3">
      <c r="A460" t="s">
        <v>57</v>
      </c>
      <c r="B460" t="s">
        <v>46</v>
      </c>
      <c r="C460">
        <v>36500</v>
      </c>
      <c r="D460">
        <v>2500</v>
      </c>
      <c r="E460" s="1">
        <f t="shared" si="37"/>
        <v>11225000</v>
      </c>
      <c r="F460" s="6" t="s">
        <v>480</v>
      </c>
      <c r="G460" s="17" t="str">
        <f t="shared" si="38"/>
        <v>44701</v>
      </c>
      <c r="H460" s="10"/>
      <c r="I460" s="10"/>
      <c r="J460" s="9">
        <f t="shared" si="35"/>
        <v>44701</v>
      </c>
      <c r="K460" s="11" t="str">
        <f t="shared" si="36"/>
        <v>20-05-2022</v>
      </c>
      <c r="L460" s="11"/>
      <c r="M460" t="s">
        <v>24</v>
      </c>
      <c r="N460" t="s">
        <v>77</v>
      </c>
      <c r="O460">
        <v>5</v>
      </c>
      <c r="P460" t="s">
        <v>19</v>
      </c>
      <c r="Q460">
        <v>4</v>
      </c>
      <c r="R460">
        <v>11.54444</v>
      </c>
      <c r="S460">
        <v>-72.907219999999995</v>
      </c>
    </row>
    <row r="461" spans="1:19" x14ac:dyDescent="0.3">
      <c r="A461" t="s">
        <v>81</v>
      </c>
      <c r="B461" t="s">
        <v>51</v>
      </c>
      <c r="C461">
        <v>1330900</v>
      </c>
      <c r="D461">
        <v>71300</v>
      </c>
      <c r="E461" s="1">
        <f t="shared" si="37"/>
        <v>11296300</v>
      </c>
      <c r="F461" s="6" t="s">
        <v>481</v>
      </c>
      <c r="G461" s="17" t="str">
        <f t="shared" si="38"/>
        <v>44469</v>
      </c>
      <c r="H461" s="10"/>
      <c r="I461" s="10"/>
      <c r="J461" s="9">
        <f t="shared" si="35"/>
        <v>44469</v>
      </c>
      <c r="K461" s="11" t="str">
        <f t="shared" si="36"/>
        <v>30-09-2021</v>
      </c>
      <c r="L461" s="11"/>
      <c r="M461" t="s">
        <v>40</v>
      </c>
      <c r="N461" t="s">
        <v>28</v>
      </c>
      <c r="O461">
        <v>4</v>
      </c>
      <c r="P461" t="s">
        <v>19</v>
      </c>
      <c r="Q461">
        <v>8</v>
      </c>
      <c r="R461">
        <v>4.6097099999999998</v>
      </c>
      <c r="S461">
        <v>-74.08175</v>
      </c>
    </row>
    <row r="462" spans="1:19" x14ac:dyDescent="0.3">
      <c r="A462" t="s">
        <v>57</v>
      </c>
      <c r="B462" t="s">
        <v>46</v>
      </c>
      <c r="C462">
        <v>36000</v>
      </c>
      <c r="D462">
        <v>2100</v>
      </c>
      <c r="E462" s="1">
        <f t="shared" si="37"/>
        <v>11298400</v>
      </c>
      <c r="F462" s="6" t="s">
        <v>368</v>
      </c>
      <c r="G462" s="17" t="str">
        <f t="shared" si="38"/>
        <v>44237</v>
      </c>
      <c r="H462" s="10"/>
      <c r="I462" s="10"/>
      <c r="J462" s="9">
        <f t="shared" si="35"/>
        <v>44237</v>
      </c>
      <c r="K462" s="11" t="str">
        <f t="shared" si="36"/>
        <v>10-02-2021</v>
      </c>
      <c r="L462" s="11"/>
      <c r="M462" t="s">
        <v>40</v>
      </c>
      <c r="N462" t="s">
        <v>228</v>
      </c>
      <c r="O462">
        <v>5</v>
      </c>
      <c r="P462" t="s">
        <v>19</v>
      </c>
      <c r="Q462">
        <v>3</v>
      </c>
      <c r="R462">
        <v>10.39972</v>
      </c>
      <c r="S462">
        <v>-75.514439999999993</v>
      </c>
    </row>
    <row r="463" spans="1:19" x14ac:dyDescent="0.3">
      <c r="A463" t="s">
        <v>155</v>
      </c>
      <c r="B463" t="s">
        <v>10</v>
      </c>
      <c r="C463">
        <v>227700</v>
      </c>
      <c r="D463">
        <v>12800</v>
      </c>
      <c r="E463" s="1">
        <f t="shared" si="37"/>
        <v>11311200</v>
      </c>
      <c r="F463" s="6" t="s">
        <v>482</v>
      </c>
      <c r="G463" s="17" t="str">
        <f t="shared" si="38"/>
        <v>44122</v>
      </c>
      <c r="H463" s="10"/>
      <c r="I463" s="10"/>
      <c r="J463" s="9">
        <f t="shared" si="35"/>
        <v>44122</v>
      </c>
      <c r="K463" s="11" t="str">
        <f t="shared" si="36"/>
        <v>18-10-2020</v>
      </c>
      <c r="L463" s="11"/>
      <c r="M463" t="s">
        <v>66</v>
      </c>
      <c r="N463" t="s">
        <v>28</v>
      </c>
      <c r="O463">
        <v>5</v>
      </c>
      <c r="P463" t="s">
        <v>19</v>
      </c>
      <c r="Q463">
        <v>3</v>
      </c>
      <c r="R463">
        <v>4.6097099999999998</v>
      </c>
      <c r="S463">
        <v>-74.08175</v>
      </c>
    </row>
    <row r="464" spans="1:19" x14ac:dyDescent="0.3">
      <c r="A464" t="s">
        <v>123</v>
      </c>
      <c r="B464" t="s">
        <v>51</v>
      </c>
      <c r="C464">
        <v>1403600</v>
      </c>
      <c r="D464">
        <v>72900</v>
      </c>
      <c r="E464" s="1">
        <f t="shared" si="37"/>
        <v>11384100</v>
      </c>
      <c r="F464" s="6" t="s">
        <v>483</v>
      </c>
      <c r="G464" s="17" t="str">
        <f t="shared" si="38"/>
        <v>44928</v>
      </c>
      <c r="H464" s="10"/>
      <c r="I464" s="10"/>
      <c r="J464" s="9">
        <f t="shared" si="35"/>
        <v>44928</v>
      </c>
      <c r="K464" s="11" t="str">
        <f t="shared" si="36"/>
        <v>02-01-2023</v>
      </c>
      <c r="L464" s="11"/>
      <c r="M464" t="s">
        <v>18</v>
      </c>
      <c r="N464" t="s">
        <v>28</v>
      </c>
      <c r="O464">
        <v>5</v>
      </c>
      <c r="P464" t="s">
        <v>19</v>
      </c>
      <c r="Q464">
        <v>4</v>
      </c>
      <c r="R464">
        <v>4.6097099999999998</v>
      </c>
      <c r="S464">
        <v>-74.08175</v>
      </c>
    </row>
    <row r="465" spans="1:19" x14ac:dyDescent="0.3">
      <c r="A465" t="s">
        <v>191</v>
      </c>
      <c r="B465" t="s">
        <v>38</v>
      </c>
      <c r="C465">
        <v>132600</v>
      </c>
      <c r="D465">
        <v>5200</v>
      </c>
      <c r="E465" s="1">
        <f t="shared" si="37"/>
        <v>11389300</v>
      </c>
      <c r="F465" s="6" t="s">
        <v>484</v>
      </c>
      <c r="G465" s="17" t="str">
        <f t="shared" si="38"/>
        <v>44577</v>
      </c>
      <c r="H465" s="10"/>
      <c r="I465" s="10"/>
      <c r="J465" s="9">
        <f t="shared" si="35"/>
        <v>44577</v>
      </c>
      <c r="K465" s="11" t="str">
        <f t="shared" si="36"/>
        <v>16-01-2022</v>
      </c>
      <c r="L465" s="11"/>
      <c r="M465" t="s">
        <v>80</v>
      </c>
      <c r="N465" t="s">
        <v>28</v>
      </c>
      <c r="O465">
        <v>1</v>
      </c>
      <c r="P465" t="s">
        <v>19</v>
      </c>
      <c r="Q465">
        <v>7</v>
      </c>
      <c r="R465">
        <v>4.6097099999999998</v>
      </c>
      <c r="S465">
        <v>-74.08175</v>
      </c>
    </row>
    <row r="466" spans="1:19" x14ac:dyDescent="0.3">
      <c r="A466" t="s">
        <v>71</v>
      </c>
      <c r="B466" t="s">
        <v>34</v>
      </c>
      <c r="C466">
        <v>11100</v>
      </c>
      <c r="D466">
        <v>0</v>
      </c>
      <c r="E466" s="1">
        <f t="shared" si="37"/>
        <v>11389300</v>
      </c>
      <c r="F466" s="6" t="s">
        <v>461</v>
      </c>
      <c r="G466" s="17" t="str">
        <f t="shared" si="38"/>
        <v>44188</v>
      </c>
      <c r="H466" s="10"/>
      <c r="I466" s="10"/>
      <c r="J466" s="9">
        <f t="shared" si="35"/>
        <v>44188</v>
      </c>
      <c r="K466" s="11" t="str">
        <f t="shared" si="36"/>
        <v>23-12-2020</v>
      </c>
      <c r="L466" s="11"/>
      <c r="M466" t="s">
        <v>66</v>
      </c>
      <c r="N466" t="s">
        <v>187</v>
      </c>
      <c r="O466">
        <v>5</v>
      </c>
      <c r="P466" t="s">
        <v>19</v>
      </c>
      <c r="Q466">
        <v>7</v>
      </c>
      <c r="R466">
        <v>7.1253900000000003</v>
      </c>
      <c r="S466">
        <v>-73.119799999999998</v>
      </c>
    </row>
    <row r="467" spans="1:19" x14ac:dyDescent="0.3">
      <c r="A467" t="s">
        <v>95</v>
      </c>
      <c r="B467" t="s">
        <v>38</v>
      </c>
      <c r="C467">
        <v>2889200</v>
      </c>
      <c r="D467">
        <v>154500</v>
      </c>
      <c r="E467" s="1">
        <f t="shared" si="37"/>
        <v>11543800</v>
      </c>
      <c r="F467" s="6" t="s">
        <v>485</v>
      </c>
      <c r="G467" s="17" t="str">
        <f t="shared" si="38"/>
        <v>45001</v>
      </c>
      <c r="H467" s="10"/>
      <c r="I467" s="10"/>
      <c r="J467" s="9">
        <f t="shared" si="35"/>
        <v>45001</v>
      </c>
      <c r="K467" s="11" t="str">
        <f t="shared" si="36"/>
        <v>16-03-2023</v>
      </c>
      <c r="L467" s="11"/>
      <c r="M467" t="s">
        <v>68</v>
      </c>
      <c r="N467" t="s">
        <v>28</v>
      </c>
      <c r="O467">
        <v>4</v>
      </c>
      <c r="P467" t="s">
        <v>36</v>
      </c>
      <c r="Q467">
        <v>1</v>
      </c>
      <c r="R467">
        <v>4.6097099999999998</v>
      </c>
      <c r="S467">
        <v>-74.08175</v>
      </c>
    </row>
    <row r="468" spans="1:19" x14ac:dyDescent="0.3">
      <c r="A468" t="s">
        <v>29</v>
      </c>
      <c r="B468" t="s">
        <v>16</v>
      </c>
      <c r="C468">
        <v>324900</v>
      </c>
      <c r="D468">
        <v>15500</v>
      </c>
      <c r="E468" s="1">
        <f t="shared" si="37"/>
        <v>11559300</v>
      </c>
      <c r="F468" s="6" t="s">
        <v>263</v>
      </c>
      <c r="G468" s="17" t="str">
        <f t="shared" si="38"/>
        <v>44585</v>
      </c>
      <c r="H468" s="10"/>
      <c r="I468" s="10"/>
      <c r="J468" s="9">
        <f t="shared" si="35"/>
        <v>44585</v>
      </c>
      <c r="K468" s="11" t="str">
        <f t="shared" si="36"/>
        <v>24-01-2022</v>
      </c>
      <c r="L468" s="11"/>
      <c r="M468" t="s">
        <v>53</v>
      </c>
      <c r="N468" t="s">
        <v>13</v>
      </c>
      <c r="O468">
        <v>5</v>
      </c>
      <c r="P468" t="s">
        <v>19</v>
      </c>
      <c r="Q468">
        <v>5</v>
      </c>
      <c r="R468">
        <v>6.2518399999999996</v>
      </c>
      <c r="S468">
        <v>-75.563590000000005</v>
      </c>
    </row>
    <row r="469" spans="1:19" x14ac:dyDescent="0.3">
      <c r="A469" t="s">
        <v>9</v>
      </c>
      <c r="B469" t="s">
        <v>10</v>
      </c>
      <c r="C469">
        <v>368800</v>
      </c>
      <c r="D469">
        <v>19800</v>
      </c>
      <c r="E469" s="1">
        <f t="shared" si="37"/>
        <v>11579100</v>
      </c>
      <c r="F469" s="6" t="s">
        <v>486</v>
      </c>
      <c r="G469" s="17" t="str">
        <f t="shared" si="38"/>
        <v>44363</v>
      </c>
      <c r="H469" s="10"/>
      <c r="I469" s="10"/>
      <c r="J469" s="9">
        <f t="shared" si="35"/>
        <v>44363</v>
      </c>
      <c r="K469" s="11" t="str">
        <f t="shared" si="36"/>
        <v>16-06-2021</v>
      </c>
      <c r="L469" s="11"/>
      <c r="M469" t="s">
        <v>80</v>
      </c>
      <c r="N469" t="s">
        <v>13</v>
      </c>
      <c r="O469">
        <v>5</v>
      </c>
      <c r="P469" t="s">
        <v>19</v>
      </c>
      <c r="Q469">
        <v>14</v>
      </c>
      <c r="R469">
        <v>6.2518399999999996</v>
      </c>
      <c r="S469">
        <v>-75.563590000000005</v>
      </c>
    </row>
    <row r="470" spans="1:19" x14ac:dyDescent="0.3">
      <c r="A470" t="s">
        <v>107</v>
      </c>
      <c r="B470" t="s">
        <v>46</v>
      </c>
      <c r="C470">
        <v>18500</v>
      </c>
      <c r="D470">
        <v>1700</v>
      </c>
      <c r="E470" s="1">
        <f t="shared" si="37"/>
        <v>11580800</v>
      </c>
      <c r="F470" s="6" t="s">
        <v>428</v>
      </c>
      <c r="G470" s="17" t="str">
        <f t="shared" si="38"/>
        <v>44156</v>
      </c>
      <c r="H470" s="10"/>
      <c r="I470" s="10"/>
      <c r="J470" s="9">
        <f t="shared" si="35"/>
        <v>44156</v>
      </c>
      <c r="K470" s="11" t="str">
        <f t="shared" si="36"/>
        <v>21-11-2020</v>
      </c>
      <c r="L470" s="11"/>
      <c r="M470" t="s">
        <v>18</v>
      </c>
      <c r="N470" t="s">
        <v>28</v>
      </c>
      <c r="O470">
        <v>5</v>
      </c>
      <c r="P470" t="s">
        <v>19</v>
      </c>
      <c r="Q470">
        <v>1</v>
      </c>
      <c r="R470">
        <v>4.6097099999999998</v>
      </c>
      <c r="S470">
        <v>-74.08175</v>
      </c>
    </row>
    <row r="471" spans="1:19" x14ac:dyDescent="0.3">
      <c r="A471" t="s">
        <v>232</v>
      </c>
      <c r="B471" t="s">
        <v>10</v>
      </c>
      <c r="C471">
        <v>336600</v>
      </c>
      <c r="D471">
        <v>16100</v>
      </c>
      <c r="E471" s="1">
        <f t="shared" si="37"/>
        <v>11596900</v>
      </c>
      <c r="F471" s="6" t="s">
        <v>487</v>
      </c>
      <c r="G471" s="17" t="str">
        <f t="shared" si="38"/>
        <v>44438</v>
      </c>
      <c r="H471" s="10"/>
      <c r="I471" s="10"/>
      <c r="J471" s="9">
        <f t="shared" si="35"/>
        <v>44438</v>
      </c>
      <c r="K471" s="11" t="str">
        <f t="shared" si="36"/>
        <v>30-08-2021</v>
      </c>
      <c r="L471" s="11"/>
      <c r="M471" t="s">
        <v>18</v>
      </c>
      <c r="N471" t="s">
        <v>13</v>
      </c>
      <c r="O471">
        <v>5</v>
      </c>
      <c r="P471" t="s">
        <v>19</v>
      </c>
      <c r="Q471">
        <v>10</v>
      </c>
      <c r="R471">
        <v>6.2518399999999996</v>
      </c>
      <c r="S471">
        <v>-75.563590000000005</v>
      </c>
    </row>
    <row r="472" spans="1:19" x14ac:dyDescent="0.3">
      <c r="A472" t="s">
        <v>155</v>
      </c>
      <c r="B472" t="s">
        <v>10</v>
      </c>
      <c r="C472">
        <v>164900</v>
      </c>
      <c r="D472">
        <v>7000</v>
      </c>
      <c r="E472" s="1">
        <f t="shared" si="37"/>
        <v>11603900</v>
      </c>
      <c r="F472" s="6" t="s">
        <v>488</v>
      </c>
      <c r="G472" s="17" t="str">
        <f t="shared" si="38"/>
        <v>44865</v>
      </c>
      <c r="H472" s="10"/>
      <c r="I472" s="10"/>
      <c r="J472" s="9">
        <f t="shared" si="35"/>
        <v>44865</v>
      </c>
      <c r="K472" s="11" t="str">
        <f t="shared" si="36"/>
        <v>31-10-2022</v>
      </c>
      <c r="L472" s="11"/>
      <c r="M472" t="s">
        <v>85</v>
      </c>
      <c r="N472" t="s">
        <v>228</v>
      </c>
      <c r="O472">
        <v>3</v>
      </c>
      <c r="P472" t="s">
        <v>19</v>
      </c>
      <c r="Q472">
        <v>10</v>
      </c>
      <c r="R472">
        <v>10.39972</v>
      </c>
      <c r="S472">
        <v>-75.514439999999993</v>
      </c>
    </row>
    <row r="473" spans="1:19" x14ac:dyDescent="0.3">
      <c r="A473" t="s">
        <v>138</v>
      </c>
      <c r="B473" t="s">
        <v>38</v>
      </c>
      <c r="C473">
        <v>879700</v>
      </c>
      <c r="D473">
        <v>47200</v>
      </c>
      <c r="E473" s="1">
        <f t="shared" si="37"/>
        <v>11651100</v>
      </c>
      <c r="F473" s="6" t="s">
        <v>489</v>
      </c>
      <c r="G473" s="17" t="str">
        <f t="shared" si="38"/>
        <v>44189</v>
      </c>
      <c r="H473" s="10"/>
      <c r="I473" s="10"/>
      <c r="J473" s="9">
        <f t="shared" si="35"/>
        <v>44189</v>
      </c>
      <c r="K473" s="11" t="str">
        <f t="shared" si="36"/>
        <v>24-12-2020</v>
      </c>
      <c r="L473" s="11"/>
      <c r="M473" t="s">
        <v>68</v>
      </c>
      <c r="N473" t="s">
        <v>13</v>
      </c>
      <c r="O473">
        <v>4</v>
      </c>
      <c r="P473" t="s">
        <v>19</v>
      </c>
      <c r="Q473">
        <v>5</v>
      </c>
      <c r="R473">
        <v>6.2518399999999996</v>
      </c>
      <c r="S473">
        <v>-75.563590000000005</v>
      </c>
    </row>
    <row r="474" spans="1:19" x14ac:dyDescent="0.3">
      <c r="A474" t="s">
        <v>241</v>
      </c>
      <c r="B474" t="s">
        <v>38</v>
      </c>
      <c r="C474">
        <v>303300</v>
      </c>
      <c r="D474">
        <v>14300</v>
      </c>
      <c r="E474" s="1">
        <f t="shared" si="37"/>
        <v>11665400</v>
      </c>
      <c r="F474" s="6" t="s">
        <v>96</v>
      </c>
      <c r="G474" s="17" t="str">
        <f t="shared" si="38"/>
        <v>44611</v>
      </c>
      <c r="H474" s="10"/>
      <c r="I474" s="10"/>
      <c r="J474" s="9">
        <f t="shared" si="35"/>
        <v>44611</v>
      </c>
      <c r="K474" s="11" t="str">
        <f t="shared" si="36"/>
        <v>19-02-2022</v>
      </c>
      <c r="L474" s="11"/>
      <c r="M474" t="s">
        <v>18</v>
      </c>
      <c r="N474" t="s">
        <v>28</v>
      </c>
      <c r="O474">
        <v>4</v>
      </c>
      <c r="P474" t="s">
        <v>19</v>
      </c>
      <c r="Q474">
        <v>3</v>
      </c>
      <c r="R474">
        <v>4.6097099999999998</v>
      </c>
      <c r="S474">
        <v>-74.08175</v>
      </c>
    </row>
    <row r="475" spans="1:19" x14ac:dyDescent="0.3">
      <c r="A475" t="s">
        <v>191</v>
      </c>
      <c r="B475" t="s">
        <v>38</v>
      </c>
      <c r="C475">
        <v>128900</v>
      </c>
      <c r="D475">
        <v>7300</v>
      </c>
      <c r="E475" s="1">
        <f t="shared" si="37"/>
        <v>11672700</v>
      </c>
      <c r="F475" s="6" t="s">
        <v>490</v>
      </c>
      <c r="G475" s="17" t="str">
        <f t="shared" si="38"/>
        <v>44295</v>
      </c>
      <c r="H475" s="10"/>
      <c r="I475" s="10"/>
      <c r="J475" s="9">
        <f t="shared" si="35"/>
        <v>44295</v>
      </c>
      <c r="K475" s="11" t="str">
        <f t="shared" si="36"/>
        <v>09-04-2021</v>
      </c>
      <c r="L475" s="11"/>
      <c r="M475" t="s">
        <v>24</v>
      </c>
      <c r="N475" t="s">
        <v>28</v>
      </c>
      <c r="O475">
        <v>5</v>
      </c>
      <c r="P475" t="s">
        <v>19</v>
      </c>
      <c r="Q475">
        <v>9</v>
      </c>
      <c r="R475">
        <v>4.6097099999999998</v>
      </c>
      <c r="S475">
        <v>-74.08175</v>
      </c>
    </row>
    <row r="476" spans="1:19" x14ac:dyDescent="0.3">
      <c r="A476" t="s">
        <v>107</v>
      </c>
      <c r="B476" t="s">
        <v>46</v>
      </c>
      <c r="C476">
        <v>17700</v>
      </c>
      <c r="D476">
        <v>1300</v>
      </c>
      <c r="E476" s="1">
        <f t="shared" si="37"/>
        <v>11674000</v>
      </c>
      <c r="F476" s="6" t="s">
        <v>491</v>
      </c>
      <c r="G476" s="17" t="str">
        <f t="shared" si="38"/>
        <v>44387</v>
      </c>
      <c r="H476" s="10"/>
      <c r="I476" s="10"/>
      <c r="J476" s="9">
        <f t="shared" si="35"/>
        <v>44387</v>
      </c>
      <c r="K476" s="11" t="str">
        <f t="shared" si="36"/>
        <v>10-07-2021</v>
      </c>
      <c r="L476" s="11"/>
      <c r="M476" t="s">
        <v>40</v>
      </c>
      <c r="N476" t="s">
        <v>28</v>
      </c>
      <c r="O476">
        <v>5</v>
      </c>
      <c r="P476" t="s">
        <v>19</v>
      </c>
      <c r="Q476">
        <v>1</v>
      </c>
      <c r="R476">
        <v>4.6097099999999998</v>
      </c>
      <c r="S476">
        <v>-74.08175</v>
      </c>
    </row>
    <row r="477" spans="1:19" x14ac:dyDescent="0.3">
      <c r="A477" t="s">
        <v>45</v>
      </c>
      <c r="B477" t="s">
        <v>46</v>
      </c>
      <c r="C477">
        <v>10900</v>
      </c>
      <c r="D477">
        <v>3000</v>
      </c>
      <c r="E477" s="1">
        <f t="shared" si="37"/>
        <v>11677000</v>
      </c>
      <c r="F477" s="6" t="s">
        <v>492</v>
      </c>
      <c r="G477" s="17" t="str">
        <f t="shared" si="38"/>
        <v>44268</v>
      </c>
      <c r="H477" s="10"/>
      <c r="I477" s="10"/>
      <c r="J477" s="9">
        <f t="shared" si="35"/>
        <v>44268</v>
      </c>
      <c r="K477" s="11" t="str">
        <f t="shared" si="36"/>
        <v>13-03-2021</v>
      </c>
      <c r="L477" s="11"/>
      <c r="M477" t="s">
        <v>12</v>
      </c>
      <c r="N477" t="s">
        <v>228</v>
      </c>
      <c r="O477">
        <v>5</v>
      </c>
      <c r="P477" t="s">
        <v>19</v>
      </c>
      <c r="Q477">
        <v>5</v>
      </c>
      <c r="R477">
        <v>10.39972</v>
      </c>
      <c r="S477">
        <v>-75.514439999999993</v>
      </c>
    </row>
    <row r="478" spans="1:19" x14ac:dyDescent="0.3">
      <c r="A478" t="s">
        <v>161</v>
      </c>
      <c r="B478" t="s">
        <v>10</v>
      </c>
      <c r="C478">
        <v>227400</v>
      </c>
      <c r="D478">
        <v>12500</v>
      </c>
      <c r="E478" s="1">
        <f t="shared" si="37"/>
        <v>11689500</v>
      </c>
      <c r="F478" s="6" t="s">
        <v>493</v>
      </c>
      <c r="G478" s="17" t="str">
        <f t="shared" si="38"/>
        <v>44256</v>
      </c>
      <c r="H478" s="10"/>
      <c r="I478" s="10"/>
      <c r="J478" s="9">
        <f t="shared" si="35"/>
        <v>44256</v>
      </c>
      <c r="K478" s="11" t="str">
        <f t="shared" si="36"/>
        <v>01-03-2021</v>
      </c>
      <c r="L478" s="11"/>
      <c r="M478" t="s">
        <v>80</v>
      </c>
      <c r="N478" t="s">
        <v>77</v>
      </c>
      <c r="O478">
        <v>4</v>
      </c>
      <c r="P478" t="s">
        <v>14</v>
      </c>
      <c r="Q478">
        <v>1</v>
      </c>
      <c r="R478">
        <v>11.54444</v>
      </c>
      <c r="S478">
        <v>-72.907219999999995</v>
      </c>
    </row>
    <row r="479" spans="1:19" x14ac:dyDescent="0.3">
      <c r="A479" t="s">
        <v>131</v>
      </c>
      <c r="B479" t="s">
        <v>16</v>
      </c>
      <c r="C479">
        <v>527600</v>
      </c>
      <c r="D479">
        <v>28300</v>
      </c>
      <c r="E479" s="1">
        <f t="shared" si="37"/>
        <v>11717800</v>
      </c>
      <c r="F479" s="6" t="s">
        <v>199</v>
      </c>
      <c r="G479" s="17" t="str">
        <f t="shared" si="38"/>
        <v>45005</v>
      </c>
      <c r="H479" s="10"/>
      <c r="I479" s="10"/>
      <c r="J479" s="9">
        <f t="shared" si="35"/>
        <v>45005</v>
      </c>
      <c r="K479" s="11" t="str">
        <f t="shared" si="36"/>
        <v>20-03-2023</v>
      </c>
      <c r="L479" s="11"/>
      <c r="M479" t="s">
        <v>27</v>
      </c>
      <c r="N479" t="s">
        <v>28</v>
      </c>
      <c r="O479">
        <v>5</v>
      </c>
      <c r="P479" t="s">
        <v>19</v>
      </c>
      <c r="Q479">
        <v>4</v>
      </c>
      <c r="R479">
        <v>4.6097099999999998</v>
      </c>
      <c r="S479">
        <v>-74.08175</v>
      </c>
    </row>
    <row r="480" spans="1:19" x14ac:dyDescent="0.3">
      <c r="A480" t="s">
        <v>69</v>
      </c>
      <c r="B480" t="s">
        <v>64</v>
      </c>
      <c r="C480">
        <v>34300</v>
      </c>
      <c r="D480">
        <v>0</v>
      </c>
      <c r="E480" s="1">
        <f t="shared" si="37"/>
        <v>11717800</v>
      </c>
      <c r="F480" s="6" t="s">
        <v>494</v>
      </c>
      <c r="G480" s="17" t="str">
        <f t="shared" si="38"/>
        <v>44998</v>
      </c>
      <c r="H480" s="10"/>
      <c r="I480" s="10"/>
      <c r="J480" s="9">
        <f t="shared" si="35"/>
        <v>44998</v>
      </c>
      <c r="K480" s="11" t="str">
        <f t="shared" si="36"/>
        <v>13-03-2023</v>
      </c>
      <c r="L480" s="11"/>
      <c r="M480" t="s">
        <v>24</v>
      </c>
      <c r="N480" t="s">
        <v>28</v>
      </c>
      <c r="O480">
        <v>5</v>
      </c>
      <c r="P480" t="s">
        <v>19</v>
      </c>
      <c r="Q480">
        <v>4</v>
      </c>
      <c r="R480">
        <v>4.6097099999999998</v>
      </c>
      <c r="S480">
        <v>-74.08175</v>
      </c>
    </row>
    <row r="481" spans="1:19" x14ac:dyDescent="0.3">
      <c r="A481" t="s">
        <v>91</v>
      </c>
      <c r="B481" t="s">
        <v>51</v>
      </c>
      <c r="C481">
        <v>610100</v>
      </c>
      <c r="D481">
        <v>30700</v>
      </c>
      <c r="E481" s="1">
        <f t="shared" si="37"/>
        <v>11748500</v>
      </c>
      <c r="F481" s="6" t="s">
        <v>495</v>
      </c>
      <c r="G481" s="17" t="str">
        <f t="shared" si="38"/>
        <v>43901</v>
      </c>
      <c r="H481" s="10"/>
      <c r="I481" s="10"/>
      <c r="J481" s="9">
        <f t="shared" si="35"/>
        <v>43901</v>
      </c>
      <c r="K481" s="11" t="str">
        <f t="shared" si="36"/>
        <v>11-03-2020</v>
      </c>
      <c r="L481" s="11"/>
      <c r="M481" t="s">
        <v>31</v>
      </c>
      <c r="N481" t="s">
        <v>13</v>
      </c>
      <c r="O481">
        <v>5</v>
      </c>
      <c r="P481" t="s">
        <v>19</v>
      </c>
      <c r="Q481">
        <v>1</v>
      </c>
      <c r="R481">
        <v>6.2518399999999996</v>
      </c>
      <c r="S481">
        <v>-75.563590000000005</v>
      </c>
    </row>
    <row r="482" spans="1:19" x14ac:dyDescent="0.3">
      <c r="A482" t="s">
        <v>54</v>
      </c>
      <c r="B482" t="s">
        <v>46</v>
      </c>
      <c r="C482">
        <v>185100</v>
      </c>
      <c r="D482">
        <v>10100</v>
      </c>
      <c r="E482" s="1">
        <f t="shared" si="37"/>
        <v>11758600</v>
      </c>
      <c r="F482" s="6" t="s">
        <v>145</v>
      </c>
      <c r="G482" s="17" t="str">
        <f t="shared" si="38"/>
        <v>44513</v>
      </c>
      <c r="H482" s="10"/>
      <c r="I482" s="10"/>
      <c r="J482" s="9">
        <f t="shared" si="35"/>
        <v>44513</v>
      </c>
      <c r="K482" s="11" t="str">
        <f t="shared" si="36"/>
        <v>13-11-2021</v>
      </c>
      <c r="L482" s="11"/>
      <c r="M482" t="s">
        <v>66</v>
      </c>
      <c r="N482" t="s">
        <v>28</v>
      </c>
      <c r="O482">
        <v>5</v>
      </c>
      <c r="P482" t="s">
        <v>19</v>
      </c>
      <c r="Q482">
        <v>8</v>
      </c>
      <c r="R482">
        <v>4.6097099999999998</v>
      </c>
      <c r="S482">
        <v>-74.08175</v>
      </c>
    </row>
    <row r="483" spans="1:19" x14ac:dyDescent="0.3">
      <c r="A483" t="s">
        <v>29</v>
      </c>
      <c r="B483" t="s">
        <v>16</v>
      </c>
      <c r="C483">
        <v>434900</v>
      </c>
      <c r="D483">
        <v>23400</v>
      </c>
      <c r="E483" s="1">
        <f t="shared" si="37"/>
        <v>11782000</v>
      </c>
      <c r="F483" s="6" t="s">
        <v>460</v>
      </c>
      <c r="G483" s="17" t="str">
        <f t="shared" si="38"/>
        <v>44651</v>
      </c>
      <c r="H483" s="10"/>
      <c r="I483" s="10"/>
      <c r="J483" s="9">
        <f t="shared" si="35"/>
        <v>44651</v>
      </c>
      <c r="K483" s="11" t="str">
        <f t="shared" si="36"/>
        <v>31-03-2022</v>
      </c>
      <c r="L483" s="11"/>
      <c r="M483" t="s">
        <v>40</v>
      </c>
      <c r="N483" t="s">
        <v>28</v>
      </c>
      <c r="O483">
        <v>4</v>
      </c>
      <c r="P483" t="s">
        <v>19</v>
      </c>
      <c r="Q483">
        <v>1</v>
      </c>
      <c r="R483">
        <v>4.6097099999999998</v>
      </c>
      <c r="S483">
        <v>-74.08175</v>
      </c>
    </row>
    <row r="484" spans="1:19" x14ac:dyDescent="0.3">
      <c r="A484" t="s">
        <v>104</v>
      </c>
      <c r="B484" t="s">
        <v>38</v>
      </c>
      <c r="C484">
        <v>52300</v>
      </c>
      <c r="D484">
        <v>7600</v>
      </c>
      <c r="E484" s="1">
        <f t="shared" si="37"/>
        <v>11789600</v>
      </c>
      <c r="F484" s="6" t="s">
        <v>215</v>
      </c>
      <c r="G484" s="17" t="str">
        <f t="shared" si="38"/>
        <v>43917</v>
      </c>
      <c r="H484" s="10"/>
      <c r="I484" s="10"/>
      <c r="J484" s="9">
        <f t="shared" si="35"/>
        <v>43917</v>
      </c>
      <c r="K484" s="11" t="str">
        <f t="shared" si="36"/>
        <v>27-03-2020</v>
      </c>
      <c r="L484" s="11"/>
      <c r="M484" t="s">
        <v>24</v>
      </c>
      <c r="N484" t="s">
        <v>28</v>
      </c>
      <c r="O484">
        <v>1</v>
      </c>
      <c r="P484" t="s">
        <v>19</v>
      </c>
      <c r="Q484">
        <v>3</v>
      </c>
      <c r="R484">
        <v>4.6097099999999998</v>
      </c>
      <c r="S484">
        <v>-74.08175</v>
      </c>
    </row>
    <row r="485" spans="1:19" x14ac:dyDescent="0.3">
      <c r="A485" t="s">
        <v>20</v>
      </c>
      <c r="B485" t="s">
        <v>10</v>
      </c>
      <c r="C485">
        <v>474800</v>
      </c>
      <c r="D485">
        <v>25500</v>
      </c>
      <c r="E485" s="1">
        <f t="shared" si="37"/>
        <v>11815100</v>
      </c>
      <c r="F485" s="6" t="s">
        <v>496</v>
      </c>
      <c r="G485" s="17" t="str">
        <f t="shared" si="38"/>
        <v>44460</v>
      </c>
      <c r="H485" s="10"/>
      <c r="I485" s="10"/>
      <c r="J485" s="9">
        <f t="shared" si="35"/>
        <v>44460</v>
      </c>
      <c r="K485" s="11" t="str">
        <f t="shared" si="36"/>
        <v>21-09-2021</v>
      </c>
      <c r="L485" s="11"/>
      <c r="M485" t="s">
        <v>40</v>
      </c>
      <c r="N485" t="s">
        <v>13</v>
      </c>
      <c r="O485">
        <v>5</v>
      </c>
      <c r="P485" t="s">
        <v>19</v>
      </c>
      <c r="Q485">
        <v>1</v>
      </c>
      <c r="R485">
        <v>6.2518399999999996</v>
      </c>
      <c r="S485">
        <v>-75.563590000000005</v>
      </c>
    </row>
    <row r="486" spans="1:19" x14ac:dyDescent="0.3">
      <c r="A486" t="s">
        <v>113</v>
      </c>
      <c r="B486" t="s">
        <v>10</v>
      </c>
      <c r="C486">
        <v>450700</v>
      </c>
      <c r="D486">
        <v>25200</v>
      </c>
      <c r="E486" s="1">
        <f t="shared" si="37"/>
        <v>11840300</v>
      </c>
      <c r="F486" s="6" t="s">
        <v>497</v>
      </c>
      <c r="G486" s="17" t="str">
        <f t="shared" si="38"/>
        <v>44690</v>
      </c>
      <c r="H486" s="10"/>
      <c r="I486" s="10"/>
      <c r="J486" s="9">
        <f t="shared" si="35"/>
        <v>44690</v>
      </c>
      <c r="K486" s="11" t="str">
        <f t="shared" si="36"/>
        <v>09-05-2022</v>
      </c>
      <c r="L486" s="11"/>
      <c r="M486" t="s">
        <v>68</v>
      </c>
      <c r="N486" t="s">
        <v>13</v>
      </c>
      <c r="O486">
        <v>2</v>
      </c>
      <c r="P486" t="s">
        <v>19</v>
      </c>
      <c r="Q486">
        <v>5</v>
      </c>
      <c r="R486">
        <v>6.2518399999999996</v>
      </c>
      <c r="S486">
        <v>-75.563590000000005</v>
      </c>
    </row>
    <row r="487" spans="1:19" x14ac:dyDescent="0.3">
      <c r="A487" t="s">
        <v>110</v>
      </c>
      <c r="B487" t="s">
        <v>38</v>
      </c>
      <c r="C487">
        <v>1634800</v>
      </c>
      <c r="D487">
        <v>87300</v>
      </c>
      <c r="E487" s="1">
        <f t="shared" si="37"/>
        <v>11927600</v>
      </c>
      <c r="F487" s="6" t="s">
        <v>477</v>
      </c>
      <c r="G487" s="17" t="str">
        <f t="shared" si="38"/>
        <v>44390</v>
      </c>
      <c r="H487" s="10"/>
      <c r="I487" s="10"/>
      <c r="J487" s="9">
        <f t="shared" si="35"/>
        <v>44390</v>
      </c>
      <c r="K487" s="11" t="str">
        <f t="shared" si="36"/>
        <v>13-07-2021</v>
      </c>
      <c r="L487" s="11"/>
      <c r="M487" t="s">
        <v>85</v>
      </c>
      <c r="N487" t="s">
        <v>228</v>
      </c>
      <c r="O487">
        <v>5</v>
      </c>
      <c r="P487" t="s">
        <v>19</v>
      </c>
      <c r="Q487">
        <v>1</v>
      </c>
      <c r="R487">
        <v>10.39972</v>
      </c>
      <c r="S487">
        <v>-75.514439999999993</v>
      </c>
    </row>
    <row r="488" spans="1:19" x14ac:dyDescent="0.3">
      <c r="A488" t="s">
        <v>217</v>
      </c>
      <c r="B488" t="s">
        <v>64</v>
      </c>
      <c r="C488">
        <v>43000</v>
      </c>
      <c r="D488">
        <v>0</v>
      </c>
      <c r="E488" s="1">
        <f t="shared" si="37"/>
        <v>11927600</v>
      </c>
      <c r="F488" s="6" t="s">
        <v>165</v>
      </c>
      <c r="G488" s="17" t="str">
        <f t="shared" si="38"/>
        <v>44378</v>
      </c>
      <c r="H488" s="10"/>
      <c r="I488" s="10"/>
      <c r="J488" s="9">
        <f t="shared" si="35"/>
        <v>44378</v>
      </c>
      <c r="K488" s="11" t="str">
        <f t="shared" si="36"/>
        <v>01-07-2021</v>
      </c>
      <c r="L488" s="11"/>
      <c r="M488" t="s">
        <v>68</v>
      </c>
      <c r="N488" t="s">
        <v>22</v>
      </c>
      <c r="O488">
        <v>4</v>
      </c>
      <c r="P488" t="s">
        <v>127</v>
      </c>
      <c r="Q488">
        <v>1</v>
      </c>
      <c r="R488">
        <v>4.8133299999999997</v>
      </c>
      <c r="S488">
        <v>-75.696110000000004</v>
      </c>
    </row>
    <row r="489" spans="1:19" x14ac:dyDescent="0.3">
      <c r="A489" t="s">
        <v>63</v>
      </c>
      <c r="B489" t="s">
        <v>64</v>
      </c>
      <c r="C489">
        <v>69300</v>
      </c>
      <c r="D489">
        <v>4200</v>
      </c>
      <c r="E489" s="1">
        <f t="shared" si="37"/>
        <v>11931800</v>
      </c>
      <c r="F489" s="6" t="s">
        <v>72</v>
      </c>
      <c r="G489" s="17" t="str">
        <f t="shared" si="38"/>
        <v>44590</v>
      </c>
      <c r="H489" s="10"/>
      <c r="I489" s="10"/>
      <c r="J489" s="9">
        <f t="shared" si="35"/>
        <v>44590</v>
      </c>
      <c r="K489" s="11" t="str">
        <f t="shared" si="36"/>
        <v>29-01-2022</v>
      </c>
      <c r="L489" s="11"/>
      <c r="M489" t="s">
        <v>12</v>
      </c>
      <c r="N489" t="s">
        <v>44</v>
      </c>
      <c r="O489">
        <v>1</v>
      </c>
      <c r="P489" t="s">
        <v>19</v>
      </c>
      <c r="Q489">
        <v>3</v>
      </c>
      <c r="R489">
        <v>10.968540000000001</v>
      </c>
      <c r="S489">
        <v>-74.781319999999994</v>
      </c>
    </row>
    <row r="490" spans="1:19" x14ac:dyDescent="0.3">
      <c r="A490" t="s">
        <v>168</v>
      </c>
      <c r="B490" t="s">
        <v>34</v>
      </c>
      <c r="C490">
        <v>57000</v>
      </c>
      <c r="D490">
        <v>3200</v>
      </c>
      <c r="E490" s="1">
        <f t="shared" si="37"/>
        <v>11935000</v>
      </c>
      <c r="F490" s="6" t="s">
        <v>498</v>
      </c>
      <c r="G490" s="17" t="str">
        <f t="shared" si="38"/>
        <v>43831</v>
      </c>
      <c r="H490" s="10"/>
      <c r="I490" s="10"/>
      <c r="J490" s="9">
        <f t="shared" si="35"/>
        <v>43831</v>
      </c>
      <c r="K490" s="11" t="str">
        <f t="shared" si="36"/>
        <v>01-01-2020</v>
      </c>
      <c r="L490" s="11"/>
      <c r="M490" t="s">
        <v>24</v>
      </c>
      <c r="N490" t="s">
        <v>28</v>
      </c>
      <c r="O490">
        <v>1</v>
      </c>
      <c r="P490" t="s">
        <v>14</v>
      </c>
      <c r="Q490">
        <v>1</v>
      </c>
      <c r="R490">
        <v>4.6097099999999998</v>
      </c>
      <c r="S490">
        <v>-74.08175</v>
      </c>
    </row>
    <row r="491" spans="1:19" x14ac:dyDescent="0.3">
      <c r="A491" t="s">
        <v>78</v>
      </c>
      <c r="B491" t="s">
        <v>64</v>
      </c>
      <c r="C491">
        <v>47600</v>
      </c>
      <c r="D491">
        <v>0</v>
      </c>
      <c r="E491" s="1">
        <f t="shared" si="37"/>
        <v>11935000</v>
      </c>
      <c r="F491" s="6" t="s">
        <v>499</v>
      </c>
      <c r="G491" s="17" t="str">
        <f t="shared" si="38"/>
        <v>44550</v>
      </c>
      <c r="H491" s="10"/>
      <c r="I491" s="10"/>
      <c r="J491" s="9">
        <f t="shared" si="35"/>
        <v>44550</v>
      </c>
      <c r="K491" s="11" t="str">
        <f t="shared" si="36"/>
        <v>20-12-2021</v>
      </c>
      <c r="L491" s="11"/>
      <c r="M491" t="s">
        <v>66</v>
      </c>
      <c r="N491" t="s">
        <v>273</v>
      </c>
      <c r="O491">
        <v>5</v>
      </c>
      <c r="P491" t="s">
        <v>36</v>
      </c>
      <c r="Q491">
        <v>1</v>
      </c>
      <c r="R491">
        <v>1.2136100000000001</v>
      </c>
      <c r="S491">
        <v>-77.281109999999998</v>
      </c>
    </row>
    <row r="492" spans="1:19" x14ac:dyDescent="0.3">
      <c r="A492" t="s">
        <v>113</v>
      </c>
      <c r="B492" t="s">
        <v>10</v>
      </c>
      <c r="C492">
        <v>465800</v>
      </c>
      <c r="D492">
        <v>25500</v>
      </c>
      <c r="E492" s="1">
        <f t="shared" si="37"/>
        <v>11960500</v>
      </c>
      <c r="F492" s="6" t="s">
        <v>464</v>
      </c>
      <c r="G492" s="17" t="str">
        <f t="shared" si="38"/>
        <v>44890</v>
      </c>
      <c r="H492" s="10"/>
      <c r="I492" s="10"/>
      <c r="J492" s="9">
        <f t="shared" si="35"/>
        <v>44890</v>
      </c>
      <c r="K492" s="11" t="str">
        <f t="shared" si="36"/>
        <v>25-11-2022</v>
      </c>
      <c r="L492" s="11"/>
      <c r="M492" t="s">
        <v>48</v>
      </c>
      <c r="N492" t="s">
        <v>28</v>
      </c>
      <c r="O492">
        <v>5</v>
      </c>
      <c r="P492" t="s">
        <v>19</v>
      </c>
      <c r="Q492">
        <v>3</v>
      </c>
      <c r="R492">
        <v>4.6097099999999998</v>
      </c>
      <c r="S492">
        <v>-74.08175</v>
      </c>
    </row>
    <row r="493" spans="1:19" x14ac:dyDescent="0.3">
      <c r="A493" t="s">
        <v>33</v>
      </c>
      <c r="B493" t="s">
        <v>34</v>
      </c>
      <c r="C493">
        <v>104000</v>
      </c>
      <c r="D493">
        <v>11400</v>
      </c>
      <c r="E493" s="1">
        <f t="shared" si="37"/>
        <v>11971900</v>
      </c>
      <c r="F493" s="6" t="s">
        <v>500</v>
      </c>
      <c r="G493" s="17" t="str">
        <f t="shared" si="38"/>
        <v>44284</v>
      </c>
      <c r="H493" s="10"/>
      <c r="I493" s="10"/>
      <c r="J493" s="9">
        <f t="shared" si="35"/>
        <v>44284</v>
      </c>
      <c r="K493" s="11" t="str">
        <f t="shared" si="36"/>
        <v>29-03-2021</v>
      </c>
      <c r="L493" s="11"/>
      <c r="M493" t="s">
        <v>18</v>
      </c>
      <c r="N493" t="s">
        <v>13</v>
      </c>
      <c r="O493">
        <v>5</v>
      </c>
      <c r="P493" t="s">
        <v>19</v>
      </c>
      <c r="Q493">
        <v>6</v>
      </c>
      <c r="R493">
        <v>6.2518399999999996</v>
      </c>
      <c r="S493">
        <v>-75.563590000000005</v>
      </c>
    </row>
    <row r="494" spans="1:19" x14ac:dyDescent="0.3">
      <c r="A494" t="s">
        <v>241</v>
      </c>
      <c r="B494" t="s">
        <v>38</v>
      </c>
      <c r="C494">
        <v>328400</v>
      </c>
      <c r="D494">
        <v>19900</v>
      </c>
      <c r="E494" s="1">
        <f t="shared" si="37"/>
        <v>11991800</v>
      </c>
      <c r="F494" s="6" t="s">
        <v>501</v>
      </c>
      <c r="G494" s="17" t="str">
        <f t="shared" si="38"/>
        <v>44983</v>
      </c>
      <c r="H494" s="10"/>
      <c r="I494" s="10"/>
      <c r="J494" s="9">
        <f t="shared" si="35"/>
        <v>44983</v>
      </c>
      <c r="K494" s="11" t="str">
        <f t="shared" si="36"/>
        <v>26-02-2023</v>
      </c>
      <c r="L494" s="11"/>
      <c r="M494" t="s">
        <v>48</v>
      </c>
      <c r="N494" t="s">
        <v>28</v>
      </c>
      <c r="O494">
        <v>5</v>
      </c>
      <c r="P494" t="s">
        <v>19</v>
      </c>
      <c r="Q494">
        <v>1</v>
      </c>
      <c r="R494">
        <v>4.6097099999999998</v>
      </c>
      <c r="S494">
        <v>-74.08175</v>
      </c>
    </row>
    <row r="495" spans="1:19" x14ac:dyDescent="0.3">
      <c r="A495" t="s">
        <v>20</v>
      </c>
      <c r="B495" t="s">
        <v>10</v>
      </c>
      <c r="C495">
        <v>462100</v>
      </c>
      <c r="D495">
        <v>25300</v>
      </c>
      <c r="E495" s="1">
        <f t="shared" si="37"/>
        <v>12017100</v>
      </c>
      <c r="F495" s="6" t="s">
        <v>502</v>
      </c>
      <c r="G495" s="17" t="str">
        <f t="shared" si="38"/>
        <v>44600</v>
      </c>
      <c r="H495" s="10"/>
      <c r="I495" s="10"/>
      <c r="J495" s="9">
        <f t="shared" si="35"/>
        <v>44600</v>
      </c>
      <c r="K495" s="11" t="str">
        <f t="shared" si="36"/>
        <v>08-02-2022</v>
      </c>
      <c r="L495" s="11"/>
      <c r="M495" t="s">
        <v>40</v>
      </c>
      <c r="N495" t="s">
        <v>28</v>
      </c>
      <c r="O495">
        <v>5</v>
      </c>
      <c r="P495" t="s">
        <v>19</v>
      </c>
      <c r="Q495">
        <v>1</v>
      </c>
      <c r="R495">
        <v>4.6097099999999998</v>
      </c>
      <c r="S495">
        <v>-74.08175</v>
      </c>
    </row>
    <row r="496" spans="1:19" x14ac:dyDescent="0.3">
      <c r="A496" t="s">
        <v>177</v>
      </c>
      <c r="B496" t="s">
        <v>38</v>
      </c>
      <c r="C496">
        <v>280400</v>
      </c>
      <c r="D496">
        <v>19700</v>
      </c>
      <c r="E496" s="1">
        <f t="shared" si="37"/>
        <v>12036800</v>
      </c>
      <c r="F496" s="6" t="s">
        <v>369</v>
      </c>
      <c r="G496" s="17" t="str">
        <f t="shared" si="38"/>
        <v>44050</v>
      </c>
      <c r="H496" s="10"/>
      <c r="I496" s="10"/>
      <c r="J496" s="9">
        <f t="shared" si="35"/>
        <v>44050</v>
      </c>
      <c r="K496" s="11" t="str">
        <f t="shared" si="36"/>
        <v>07-08-2020</v>
      </c>
      <c r="L496" s="11"/>
      <c r="M496" t="s">
        <v>40</v>
      </c>
      <c r="N496" t="s">
        <v>56</v>
      </c>
      <c r="O496">
        <v>5</v>
      </c>
      <c r="P496" t="s">
        <v>19</v>
      </c>
      <c r="Q496">
        <v>1</v>
      </c>
      <c r="R496">
        <v>7.89391</v>
      </c>
      <c r="S496">
        <v>-72.507819999999995</v>
      </c>
    </row>
    <row r="497" spans="1:19" x14ac:dyDescent="0.3">
      <c r="A497" t="s">
        <v>232</v>
      </c>
      <c r="B497" t="s">
        <v>10</v>
      </c>
      <c r="C497">
        <v>225300</v>
      </c>
      <c r="D497">
        <v>12500</v>
      </c>
      <c r="E497" s="1">
        <f t="shared" si="37"/>
        <v>12049300</v>
      </c>
      <c r="F497" s="6" t="s">
        <v>503</v>
      </c>
      <c r="G497" s="17" t="str">
        <f t="shared" si="38"/>
        <v>44560</v>
      </c>
      <c r="H497" s="10"/>
      <c r="I497" s="10"/>
      <c r="J497" s="9">
        <f t="shared" si="35"/>
        <v>44560</v>
      </c>
      <c r="K497" s="11" t="str">
        <f t="shared" si="36"/>
        <v>30-12-2021</v>
      </c>
      <c r="L497" s="11"/>
      <c r="M497" t="s">
        <v>59</v>
      </c>
      <c r="N497" t="s">
        <v>28</v>
      </c>
      <c r="O497">
        <v>5</v>
      </c>
      <c r="P497" t="s">
        <v>19</v>
      </c>
      <c r="Q497">
        <v>1</v>
      </c>
      <c r="R497">
        <v>4.6097099999999998</v>
      </c>
      <c r="S497">
        <v>-74.08175</v>
      </c>
    </row>
    <row r="498" spans="1:19" x14ac:dyDescent="0.3">
      <c r="A498" t="s">
        <v>50</v>
      </c>
      <c r="B498" t="s">
        <v>51</v>
      </c>
      <c r="C498">
        <v>1163800</v>
      </c>
      <c r="D498">
        <v>62400</v>
      </c>
      <c r="E498" s="1">
        <f t="shared" si="37"/>
        <v>12111700</v>
      </c>
      <c r="F498" s="6" t="s">
        <v>504</v>
      </c>
      <c r="G498" s="17" t="str">
        <f t="shared" si="38"/>
        <v>43976</v>
      </c>
      <c r="H498" s="10"/>
      <c r="I498" s="10"/>
      <c r="J498" s="9">
        <f t="shared" si="35"/>
        <v>43976</v>
      </c>
      <c r="K498" s="11" t="str">
        <f t="shared" si="36"/>
        <v>25-05-2020</v>
      </c>
      <c r="L498" s="11"/>
      <c r="M498" t="s">
        <v>40</v>
      </c>
      <c r="N498" t="s">
        <v>25</v>
      </c>
      <c r="O498">
        <v>5</v>
      </c>
      <c r="P498" t="s">
        <v>19</v>
      </c>
      <c r="Q498">
        <v>2</v>
      </c>
      <c r="R498">
        <v>3.4372199999999999</v>
      </c>
      <c r="S498">
        <v>-76.522499999999994</v>
      </c>
    </row>
    <row r="499" spans="1:19" x14ac:dyDescent="0.3">
      <c r="A499" t="s">
        <v>91</v>
      </c>
      <c r="B499" t="s">
        <v>51</v>
      </c>
      <c r="C499">
        <v>583900</v>
      </c>
      <c r="D499">
        <v>35900</v>
      </c>
      <c r="E499" s="1">
        <f t="shared" si="37"/>
        <v>12147600</v>
      </c>
      <c r="F499" s="6" t="s">
        <v>162</v>
      </c>
      <c r="G499" s="17" t="str">
        <f t="shared" si="38"/>
        <v>44719</v>
      </c>
      <c r="H499" s="10"/>
      <c r="I499" s="10"/>
      <c r="J499" s="9">
        <f t="shared" si="35"/>
        <v>44719</v>
      </c>
      <c r="K499" s="11" t="str">
        <f t="shared" si="36"/>
        <v>07-06-2022</v>
      </c>
      <c r="L499" s="11"/>
      <c r="M499" t="s">
        <v>18</v>
      </c>
      <c r="N499" t="s">
        <v>389</v>
      </c>
      <c r="O499">
        <v>5</v>
      </c>
      <c r="P499" t="s">
        <v>14</v>
      </c>
      <c r="Q499">
        <v>1</v>
      </c>
      <c r="R499">
        <v>2.9272999999999998</v>
      </c>
      <c r="S499">
        <v>-75.281890000000004</v>
      </c>
    </row>
    <row r="500" spans="1:19" x14ac:dyDescent="0.3">
      <c r="A500" t="s">
        <v>50</v>
      </c>
      <c r="B500" t="s">
        <v>51</v>
      </c>
      <c r="C500">
        <v>1317800</v>
      </c>
      <c r="D500">
        <v>68400</v>
      </c>
      <c r="E500" s="1">
        <f t="shared" si="37"/>
        <v>12216000</v>
      </c>
      <c r="F500" s="6" t="s">
        <v>505</v>
      </c>
      <c r="G500" s="17" t="str">
        <f t="shared" si="38"/>
        <v>44272</v>
      </c>
      <c r="H500" s="10"/>
      <c r="I500" s="10"/>
      <c r="J500" s="9">
        <f t="shared" si="35"/>
        <v>44272</v>
      </c>
      <c r="K500" s="11" t="str">
        <f t="shared" si="36"/>
        <v>17-03-2021</v>
      </c>
      <c r="L500" s="11"/>
      <c r="M500" t="s">
        <v>12</v>
      </c>
      <c r="N500" t="s">
        <v>28</v>
      </c>
      <c r="O500">
        <v>2</v>
      </c>
      <c r="P500" t="s">
        <v>19</v>
      </c>
      <c r="Q500">
        <v>3</v>
      </c>
      <c r="R500">
        <v>4.6097099999999998</v>
      </c>
      <c r="S500">
        <v>-74.08175</v>
      </c>
    </row>
    <row r="501" spans="1:19" x14ac:dyDescent="0.3">
      <c r="A501" t="s">
        <v>50</v>
      </c>
      <c r="B501" t="s">
        <v>51</v>
      </c>
      <c r="C501">
        <v>983300</v>
      </c>
      <c r="D501">
        <v>50500</v>
      </c>
      <c r="E501" s="1">
        <f t="shared" si="37"/>
        <v>12266500</v>
      </c>
      <c r="F501" s="6" t="s">
        <v>506</v>
      </c>
      <c r="G501" s="17" t="str">
        <f t="shared" si="38"/>
        <v>44900</v>
      </c>
      <c r="H501" s="10"/>
      <c r="I501" s="10"/>
      <c r="J501" s="9">
        <f t="shared" si="35"/>
        <v>44900</v>
      </c>
      <c r="K501" s="11" t="str">
        <f t="shared" si="36"/>
        <v>05-12-2022</v>
      </c>
      <c r="L501" s="11"/>
      <c r="M501" t="s">
        <v>59</v>
      </c>
      <c r="N501" t="s">
        <v>28</v>
      </c>
      <c r="O501">
        <v>1</v>
      </c>
      <c r="P501" t="s">
        <v>19</v>
      </c>
      <c r="Q501">
        <v>1</v>
      </c>
      <c r="R501">
        <v>4.6097099999999998</v>
      </c>
      <c r="S501">
        <v>-74.08175</v>
      </c>
    </row>
    <row r="502" spans="1:19" x14ac:dyDescent="0.3">
      <c r="A502" t="s">
        <v>93</v>
      </c>
      <c r="B502" t="s">
        <v>42</v>
      </c>
      <c r="C502">
        <v>96700</v>
      </c>
      <c r="D502">
        <v>5400</v>
      </c>
      <c r="E502" s="1">
        <f t="shared" si="37"/>
        <v>12271900</v>
      </c>
      <c r="F502" s="6" t="s">
        <v>392</v>
      </c>
      <c r="G502" s="17" t="str">
        <f t="shared" si="38"/>
        <v>44305</v>
      </c>
      <c r="H502" s="10"/>
      <c r="I502" s="10"/>
      <c r="J502" s="9">
        <f t="shared" si="35"/>
        <v>44305</v>
      </c>
      <c r="K502" s="11" t="str">
        <f t="shared" si="36"/>
        <v>19-04-2021</v>
      </c>
      <c r="L502" s="11"/>
      <c r="M502" t="s">
        <v>66</v>
      </c>
      <c r="N502" t="s">
        <v>13</v>
      </c>
      <c r="O502">
        <v>4</v>
      </c>
      <c r="P502" t="s">
        <v>19</v>
      </c>
      <c r="Q502">
        <v>3</v>
      </c>
      <c r="R502">
        <v>6.2518399999999996</v>
      </c>
      <c r="S502">
        <v>-75.563590000000005</v>
      </c>
    </row>
    <row r="503" spans="1:19" x14ac:dyDescent="0.3">
      <c r="A503" t="s">
        <v>110</v>
      </c>
      <c r="B503" t="s">
        <v>38</v>
      </c>
      <c r="C503">
        <v>1678900</v>
      </c>
      <c r="D503">
        <v>90400</v>
      </c>
      <c r="E503" s="1">
        <f t="shared" si="37"/>
        <v>12362300</v>
      </c>
      <c r="F503" s="6" t="s">
        <v>507</v>
      </c>
      <c r="G503" s="17" t="str">
        <f t="shared" si="38"/>
        <v>44303</v>
      </c>
      <c r="H503" s="10"/>
      <c r="I503" s="10"/>
      <c r="J503" s="9">
        <f t="shared" si="35"/>
        <v>44303</v>
      </c>
      <c r="K503" s="11" t="str">
        <f t="shared" si="36"/>
        <v>17-04-2021</v>
      </c>
      <c r="L503" s="11"/>
      <c r="M503" t="s">
        <v>31</v>
      </c>
      <c r="N503" t="s">
        <v>13</v>
      </c>
      <c r="O503">
        <v>1</v>
      </c>
      <c r="P503" t="s">
        <v>19</v>
      </c>
      <c r="Q503">
        <v>3</v>
      </c>
      <c r="R503">
        <v>6.2518399999999996</v>
      </c>
      <c r="S503">
        <v>-75.563590000000005</v>
      </c>
    </row>
    <row r="504" spans="1:19" x14ac:dyDescent="0.3">
      <c r="A504" t="s">
        <v>180</v>
      </c>
      <c r="B504" t="s">
        <v>10</v>
      </c>
      <c r="C504">
        <v>686800</v>
      </c>
      <c r="D504">
        <v>34800</v>
      </c>
      <c r="E504" s="1">
        <f t="shared" si="37"/>
        <v>12397100</v>
      </c>
      <c r="F504" s="6" t="s">
        <v>508</v>
      </c>
      <c r="G504" s="17" t="str">
        <f t="shared" si="38"/>
        <v>43989</v>
      </c>
      <c r="H504" s="10"/>
      <c r="I504" s="10"/>
      <c r="J504" s="9">
        <f t="shared" si="35"/>
        <v>43989</v>
      </c>
      <c r="K504" s="11" t="str">
        <f t="shared" si="36"/>
        <v>07-06-2020</v>
      </c>
      <c r="L504" s="11"/>
      <c r="M504" t="s">
        <v>48</v>
      </c>
      <c r="N504" t="s">
        <v>28</v>
      </c>
      <c r="O504">
        <v>5</v>
      </c>
      <c r="P504" t="s">
        <v>19</v>
      </c>
      <c r="Q504">
        <v>1</v>
      </c>
      <c r="R504">
        <v>4.6097099999999998</v>
      </c>
      <c r="S504">
        <v>-74.08175</v>
      </c>
    </row>
    <row r="505" spans="1:19" x14ac:dyDescent="0.3">
      <c r="A505" t="s">
        <v>155</v>
      </c>
      <c r="B505" t="s">
        <v>10</v>
      </c>
      <c r="C505">
        <v>202400</v>
      </c>
      <c r="D505">
        <v>11300</v>
      </c>
      <c r="E505" s="1">
        <f t="shared" si="37"/>
        <v>12408400</v>
      </c>
      <c r="F505" s="6" t="s">
        <v>509</v>
      </c>
      <c r="G505" s="17" t="str">
        <f t="shared" si="38"/>
        <v>45003</v>
      </c>
      <c r="H505" s="10"/>
      <c r="I505" s="10"/>
      <c r="J505" s="9">
        <f t="shared" si="35"/>
        <v>45003</v>
      </c>
      <c r="K505" s="11" t="str">
        <f t="shared" si="36"/>
        <v>18-03-2023</v>
      </c>
      <c r="L505" s="11"/>
      <c r="M505" t="s">
        <v>68</v>
      </c>
      <c r="N505" t="s">
        <v>28</v>
      </c>
      <c r="O505">
        <v>5</v>
      </c>
      <c r="P505" t="s">
        <v>19</v>
      </c>
      <c r="Q505">
        <v>4</v>
      </c>
      <c r="R505">
        <v>4.6097099999999998</v>
      </c>
      <c r="S505">
        <v>-74.08175</v>
      </c>
    </row>
    <row r="506" spans="1:19" x14ac:dyDescent="0.3">
      <c r="A506" t="s">
        <v>138</v>
      </c>
      <c r="B506" t="s">
        <v>38</v>
      </c>
      <c r="C506">
        <v>973200</v>
      </c>
      <c r="D506">
        <v>50000</v>
      </c>
      <c r="E506" s="1">
        <f t="shared" si="37"/>
        <v>12458400</v>
      </c>
      <c r="F506" s="6" t="s">
        <v>510</v>
      </c>
      <c r="G506" s="17" t="str">
        <f t="shared" si="38"/>
        <v>44606</v>
      </c>
      <c r="H506" s="10"/>
      <c r="I506" s="10"/>
      <c r="J506" s="9">
        <f t="shared" si="35"/>
        <v>44606</v>
      </c>
      <c r="K506" s="11" t="str">
        <f t="shared" si="36"/>
        <v>14-02-2022</v>
      </c>
      <c r="L506" s="11"/>
      <c r="M506" t="s">
        <v>68</v>
      </c>
      <c r="N506" t="s">
        <v>28</v>
      </c>
      <c r="O506">
        <v>5</v>
      </c>
      <c r="P506" t="s">
        <v>19</v>
      </c>
      <c r="Q506">
        <v>2</v>
      </c>
      <c r="R506">
        <v>4.6097099999999998</v>
      </c>
      <c r="S506">
        <v>-74.08175</v>
      </c>
    </row>
    <row r="507" spans="1:19" x14ac:dyDescent="0.3">
      <c r="A507" t="s">
        <v>54</v>
      </c>
      <c r="B507" t="s">
        <v>46</v>
      </c>
      <c r="C507">
        <v>186300</v>
      </c>
      <c r="D507">
        <v>8100</v>
      </c>
      <c r="E507" s="1">
        <f t="shared" si="37"/>
        <v>12466500</v>
      </c>
      <c r="F507" s="6" t="s">
        <v>511</v>
      </c>
      <c r="G507" s="17" t="str">
        <f t="shared" si="38"/>
        <v>44124</v>
      </c>
      <c r="H507" s="10"/>
      <c r="I507" s="10"/>
      <c r="J507" s="9">
        <f t="shared" si="35"/>
        <v>44124</v>
      </c>
      <c r="K507" s="11" t="str">
        <f t="shared" si="36"/>
        <v>20-10-2020</v>
      </c>
      <c r="L507" s="11"/>
      <c r="M507" t="s">
        <v>53</v>
      </c>
      <c r="N507" t="s">
        <v>28</v>
      </c>
      <c r="O507">
        <v>5</v>
      </c>
      <c r="P507" t="s">
        <v>36</v>
      </c>
      <c r="Q507">
        <v>1</v>
      </c>
      <c r="R507">
        <v>4.6097099999999998</v>
      </c>
      <c r="S507">
        <v>-74.08175</v>
      </c>
    </row>
    <row r="508" spans="1:19" x14ac:dyDescent="0.3">
      <c r="A508" t="s">
        <v>91</v>
      </c>
      <c r="B508" t="s">
        <v>51</v>
      </c>
      <c r="C508">
        <v>461200</v>
      </c>
      <c r="D508">
        <v>22700</v>
      </c>
      <c r="E508" s="1">
        <f t="shared" si="37"/>
        <v>12489200</v>
      </c>
      <c r="F508" s="6" t="s">
        <v>512</v>
      </c>
      <c r="G508" s="17" t="str">
        <f t="shared" si="38"/>
        <v>44635</v>
      </c>
      <c r="H508" s="10"/>
      <c r="I508" s="10"/>
      <c r="J508" s="9">
        <f t="shared" si="35"/>
        <v>44635</v>
      </c>
      <c r="K508" s="11" t="str">
        <f t="shared" si="36"/>
        <v>15-03-2022</v>
      </c>
      <c r="L508" s="11"/>
      <c r="M508" t="s">
        <v>31</v>
      </c>
      <c r="N508" t="s">
        <v>25</v>
      </c>
      <c r="O508">
        <v>5</v>
      </c>
      <c r="P508" t="s">
        <v>14</v>
      </c>
      <c r="Q508">
        <v>1</v>
      </c>
      <c r="R508">
        <v>3.4372199999999999</v>
      </c>
      <c r="S508">
        <v>-76.522499999999994</v>
      </c>
    </row>
    <row r="509" spans="1:19" x14ac:dyDescent="0.3">
      <c r="A509" t="s">
        <v>121</v>
      </c>
      <c r="B509" t="s">
        <v>10</v>
      </c>
      <c r="C509">
        <v>131900</v>
      </c>
      <c r="D509">
        <v>5200</v>
      </c>
      <c r="E509" s="1">
        <f t="shared" si="37"/>
        <v>12494400</v>
      </c>
      <c r="F509" s="6" t="s">
        <v>513</v>
      </c>
      <c r="G509" s="17" t="str">
        <f t="shared" si="38"/>
        <v>43851</v>
      </c>
      <c r="H509" s="10"/>
      <c r="I509" s="10"/>
      <c r="J509" s="9">
        <f t="shared" si="35"/>
        <v>43851</v>
      </c>
      <c r="K509" s="11" t="str">
        <f t="shared" si="36"/>
        <v>21-01-2020</v>
      </c>
      <c r="L509" s="11"/>
      <c r="M509" t="s">
        <v>24</v>
      </c>
      <c r="N509" t="s">
        <v>13</v>
      </c>
      <c r="O509">
        <v>4</v>
      </c>
      <c r="P509" t="s">
        <v>14</v>
      </c>
      <c r="Q509">
        <v>1</v>
      </c>
      <c r="R509">
        <v>6.2518399999999996</v>
      </c>
      <c r="S509">
        <v>-75.563590000000005</v>
      </c>
    </row>
    <row r="510" spans="1:19" x14ac:dyDescent="0.3">
      <c r="A510" t="s">
        <v>73</v>
      </c>
      <c r="B510" t="s">
        <v>42</v>
      </c>
      <c r="C510">
        <v>37600</v>
      </c>
      <c r="D510">
        <v>0</v>
      </c>
      <c r="E510" s="1">
        <f t="shared" si="37"/>
        <v>12494400</v>
      </c>
      <c r="F510" s="6" t="s">
        <v>514</v>
      </c>
      <c r="G510" s="17" t="str">
        <f t="shared" si="38"/>
        <v>44450</v>
      </c>
      <c r="H510" s="10"/>
      <c r="I510" s="10"/>
      <c r="J510" s="9">
        <f t="shared" si="35"/>
        <v>44450</v>
      </c>
      <c r="K510" s="11" t="str">
        <f t="shared" si="36"/>
        <v>11-09-2021</v>
      </c>
      <c r="L510" s="11"/>
      <c r="M510" t="s">
        <v>59</v>
      </c>
      <c r="N510" t="s">
        <v>22</v>
      </c>
      <c r="O510">
        <v>4</v>
      </c>
      <c r="P510" t="s">
        <v>36</v>
      </c>
      <c r="Q510">
        <v>1</v>
      </c>
      <c r="R510">
        <v>4.8133299999999997</v>
      </c>
      <c r="S510">
        <v>-75.696110000000004</v>
      </c>
    </row>
    <row r="511" spans="1:19" x14ac:dyDescent="0.3">
      <c r="A511" t="s">
        <v>282</v>
      </c>
      <c r="B511" t="s">
        <v>38</v>
      </c>
      <c r="C511">
        <v>2601400</v>
      </c>
      <c r="D511">
        <v>138700</v>
      </c>
      <c r="E511" s="1">
        <f t="shared" si="37"/>
        <v>12633100</v>
      </c>
      <c r="F511" s="6" t="s">
        <v>515</v>
      </c>
      <c r="G511" s="17" t="str">
        <f t="shared" si="38"/>
        <v>44036</v>
      </c>
      <c r="H511" s="10"/>
      <c r="I511" s="10"/>
      <c r="J511" s="9">
        <f t="shared" si="35"/>
        <v>44036</v>
      </c>
      <c r="K511" s="11" t="str">
        <f t="shared" si="36"/>
        <v>24-07-2020</v>
      </c>
      <c r="L511" s="11"/>
      <c r="M511" t="s">
        <v>27</v>
      </c>
      <c r="N511" t="s">
        <v>13</v>
      </c>
      <c r="O511">
        <v>5</v>
      </c>
      <c r="P511" t="s">
        <v>19</v>
      </c>
      <c r="Q511">
        <v>1</v>
      </c>
      <c r="R511">
        <v>6.2518399999999996</v>
      </c>
      <c r="S511">
        <v>-75.563590000000005</v>
      </c>
    </row>
    <row r="512" spans="1:19" x14ac:dyDescent="0.3">
      <c r="A512" t="s">
        <v>195</v>
      </c>
      <c r="B512" t="s">
        <v>51</v>
      </c>
      <c r="C512">
        <v>802700</v>
      </c>
      <c r="D512">
        <v>47500</v>
      </c>
      <c r="E512" s="1">
        <f t="shared" si="37"/>
        <v>12680600</v>
      </c>
      <c r="F512" s="6" t="s">
        <v>408</v>
      </c>
      <c r="G512" s="17" t="str">
        <f t="shared" si="38"/>
        <v>44910</v>
      </c>
      <c r="H512" s="10"/>
      <c r="I512" s="10"/>
      <c r="J512" s="9">
        <f t="shared" si="35"/>
        <v>44910</v>
      </c>
      <c r="K512" s="11" t="str">
        <f t="shared" si="36"/>
        <v>15-12-2022</v>
      </c>
      <c r="L512" s="11"/>
      <c r="M512" t="s">
        <v>80</v>
      </c>
      <c r="N512" t="s">
        <v>22</v>
      </c>
      <c r="O512">
        <v>4</v>
      </c>
      <c r="P512" t="s">
        <v>14</v>
      </c>
      <c r="Q512">
        <v>1</v>
      </c>
      <c r="R512">
        <v>4.8133299999999997</v>
      </c>
      <c r="S512">
        <v>-75.696110000000004</v>
      </c>
    </row>
    <row r="513" spans="1:19" x14ac:dyDescent="0.3">
      <c r="A513" t="s">
        <v>149</v>
      </c>
      <c r="B513" t="s">
        <v>34</v>
      </c>
      <c r="C513">
        <v>37900</v>
      </c>
      <c r="D513">
        <v>0</v>
      </c>
      <c r="E513" s="1">
        <f t="shared" si="37"/>
        <v>12680600</v>
      </c>
      <c r="F513" s="6" t="s">
        <v>516</v>
      </c>
      <c r="G513" s="17" t="str">
        <f t="shared" si="38"/>
        <v>44304</v>
      </c>
      <c r="H513" s="10"/>
      <c r="I513" s="10"/>
      <c r="J513" s="9">
        <f t="shared" si="35"/>
        <v>44304</v>
      </c>
      <c r="K513" s="11" t="str">
        <f t="shared" si="36"/>
        <v>18-04-2021</v>
      </c>
      <c r="L513" s="11"/>
      <c r="M513" t="s">
        <v>68</v>
      </c>
      <c r="N513" t="s">
        <v>13</v>
      </c>
      <c r="O513">
        <v>5</v>
      </c>
      <c r="P513" t="s">
        <v>14</v>
      </c>
      <c r="Q513">
        <v>1</v>
      </c>
      <c r="R513">
        <v>6.2518399999999996</v>
      </c>
      <c r="S513">
        <v>-75.563590000000005</v>
      </c>
    </row>
    <row r="514" spans="1:19" x14ac:dyDescent="0.3">
      <c r="A514" t="s">
        <v>123</v>
      </c>
      <c r="B514" t="s">
        <v>51</v>
      </c>
      <c r="C514">
        <v>1292100</v>
      </c>
      <c r="D514">
        <v>69000</v>
      </c>
      <c r="E514" s="1">
        <f t="shared" si="37"/>
        <v>12749600</v>
      </c>
      <c r="F514" s="6" t="s">
        <v>517</v>
      </c>
      <c r="G514" s="17" t="str">
        <f t="shared" si="38"/>
        <v>44597</v>
      </c>
      <c r="H514" s="10"/>
      <c r="I514" s="10"/>
      <c r="J514" s="9">
        <f t="shared" si="35"/>
        <v>44597</v>
      </c>
      <c r="K514" s="11" t="str">
        <f t="shared" si="36"/>
        <v>05-02-2022</v>
      </c>
      <c r="L514" s="11"/>
      <c r="M514" t="s">
        <v>48</v>
      </c>
      <c r="N514" t="s">
        <v>25</v>
      </c>
      <c r="O514">
        <v>5</v>
      </c>
      <c r="P514" t="s">
        <v>19</v>
      </c>
      <c r="Q514">
        <v>3</v>
      </c>
      <c r="R514">
        <v>3.4372199999999999</v>
      </c>
      <c r="S514">
        <v>-76.522499999999994</v>
      </c>
    </row>
    <row r="515" spans="1:19" x14ac:dyDescent="0.3">
      <c r="A515" t="s">
        <v>87</v>
      </c>
      <c r="B515" t="s">
        <v>34</v>
      </c>
      <c r="C515">
        <v>64300</v>
      </c>
      <c r="D515">
        <v>1600</v>
      </c>
      <c r="E515" s="1">
        <f t="shared" si="37"/>
        <v>12751200</v>
      </c>
      <c r="F515" s="6" t="s">
        <v>518</v>
      </c>
      <c r="G515" s="17" t="str">
        <f t="shared" si="38"/>
        <v>44920</v>
      </c>
      <c r="H515" s="10"/>
      <c r="I515" s="10"/>
      <c r="J515" s="9">
        <f t="shared" ref="J515:J578" si="39">IF(
  G515=44412,
  DATE(2021,8,4),
  DATE(1900,1,1) + G515 - 1
)</f>
        <v>44920</v>
      </c>
      <c r="K515" s="11" t="str">
        <f t="shared" ref="K515:K578" si="40">TEXT(G515, "dd-mm-yyyy")</f>
        <v>25-12-2022</v>
      </c>
      <c r="L515" s="11"/>
      <c r="M515" t="s">
        <v>66</v>
      </c>
      <c r="N515" t="s">
        <v>13</v>
      </c>
      <c r="O515">
        <v>5</v>
      </c>
      <c r="P515" t="s">
        <v>36</v>
      </c>
      <c r="Q515">
        <v>1</v>
      </c>
      <c r="R515">
        <v>6.2518399999999996</v>
      </c>
      <c r="S515">
        <v>-75.563590000000005</v>
      </c>
    </row>
    <row r="516" spans="1:19" x14ac:dyDescent="0.3">
      <c r="A516" t="s">
        <v>98</v>
      </c>
      <c r="B516" t="s">
        <v>10</v>
      </c>
      <c r="C516">
        <v>260400</v>
      </c>
      <c r="D516">
        <v>14300</v>
      </c>
      <c r="E516" s="1">
        <f t="shared" ref="E516:E579" si="41">E515+D516</f>
        <v>12765500</v>
      </c>
      <c r="F516" s="6" t="s">
        <v>519</v>
      </c>
      <c r="G516" s="17" t="str">
        <f t="shared" si="38"/>
        <v>44967</v>
      </c>
      <c r="H516" s="10"/>
      <c r="I516" s="10"/>
      <c r="J516" s="9">
        <f t="shared" si="39"/>
        <v>44967</v>
      </c>
      <c r="K516" s="11" t="str">
        <f t="shared" si="40"/>
        <v>10-02-2023</v>
      </c>
      <c r="L516" s="11"/>
      <c r="M516" t="s">
        <v>68</v>
      </c>
      <c r="N516" t="s">
        <v>28</v>
      </c>
      <c r="O516">
        <v>5</v>
      </c>
      <c r="P516" t="s">
        <v>19</v>
      </c>
      <c r="Q516">
        <v>1</v>
      </c>
      <c r="R516">
        <v>4.6097099999999998</v>
      </c>
      <c r="S516">
        <v>-74.08175</v>
      </c>
    </row>
    <row r="517" spans="1:19" x14ac:dyDescent="0.3">
      <c r="A517" t="s">
        <v>41</v>
      </c>
      <c r="B517" t="s">
        <v>42</v>
      </c>
      <c r="C517">
        <v>80900</v>
      </c>
      <c r="D517">
        <v>5400</v>
      </c>
      <c r="E517" s="1">
        <f t="shared" si="41"/>
        <v>12770900</v>
      </c>
      <c r="F517" s="6" t="s">
        <v>520</v>
      </c>
      <c r="G517" s="17" t="str">
        <f t="shared" si="38"/>
        <v>44251</v>
      </c>
      <c r="H517" s="10"/>
      <c r="I517" s="10"/>
      <c r="J517" s="9">
        <f t="shared" si="39"/>
        <v>44251</v>
      </c>
      <c r="K517" s="11" t="str">
        <f t="shared" si="40"/>
        <v>24-02-2021</v>
      </c>
      <c r="L517" s="11"/>
      <c r="M517" t="s">
        <v>40</v>
      </c>
      <c r="N517" t="s">
        <v>22</v>
      </c>
      <c r="O517">
        <v>3</v>
      </c>
      <c r="P517" t="s">
        <v>14</v>
      </c>
      <c r="Q517">
        <v>1</v>
      </c>
      <c r="R517">
        <v>4.8133299999999997</v>
      </c>
      <c r="S517">
        <v>-75.696110000000004</v>
      </c>
    </row>
    <row r="518" spans="1:19" x14ac:dyDescent="0.3">
      <c r="A518" t="s">
        <v>123</v>
      </c>
      <c r="B518" t="s">
        <v>51</v>
      </c>
      <c r="C518">
        <v>1513300</v>
      </c>
      <c r="D518">
        <v>80800</v>
      </c>
      <c r="E518" s="1">
        <f t="shared" si="41"/>
        <v>12851700</v>
      </c>
      <c r="F518" s="6" t="s">
        <v>405</v>
      </c>
      <c r="G518" s="17" t="str">
        <f t="shared" ref="G518:G581" si="42">TEXT(F517, "general")</f>
        <v>44079</v>
      </c>
      <c r="H518" s="10"/>
      <c r="I518" s="10"/>
      <c r="J518" s="9">
        <f t="shared" si="39"/>
        <v>44079</v>
      </c>
      <c r="K518" s="11" t="str">
        <f t="shared" si="40"/>
        <v>05-09-2020</v>
      </c>
      <c r="L518" s="11"/>
      <c r="M518" t="s">
        <v>18</v>
      </c>
      <c r="N518" t="s">
        <v>28</v>
      </c>
      <c r="O518">
        <v>1</v>
      </c>
      <c r="P518" t="s">
        <v>19</v>
      </c>
      <c r="Q518">
        <v>3</v>
      </c>
      <c r="R518">
        <v>4.6097099999999998</v>
      </c>
      <c r="S518">
        <v>-74.08175</v>
      </c>
    </row>
    <row r="519" spans="1:19" x14ac:dyDescent="0.3">
      <c r="A519" t="s">
        <v>113</v>
      </c>
      <c r="B519" t="s">
        <v>10</v>
      </c>
      <c r="C519">
        <v>470100</v>
      </c>
      <c r="D519">
        <v>25200</v>
      </c>
      <c r="E519" s="1">
        <f t="shared" si="41"/>
        <v>12876900</v>
      </c>
      <c r="F519" s="6" t="s">
        <v>486</v>
      </c>
      <c r="G519" s="17" t="str">
        <f t="shared" si="42"/>
        <v>43986</v>
      </c>
      <c r="H519" s="10"/>
      <c r="I519" s="10"/>
      <c r="J519" s="9">
        <f t="shared" si="39"/>
        <v>43986</v>
      </c>
      <c r="K519" s="11" t="str">
        <f t="shared" si="40"/>
        <v>04-06-2020</v>
      </c>
      <c r="L519" s="11"/>
      <c r="M519" t="s">
        <v>80</v>
      </c>
      <c r="N519" t="s">
        <v>44</v>
      </c>
      <c r="O519">
        <v>5</v>
      </c>
      <c r="P519" t="s">
        <v>14</v>
      </c>
      <c r="Q519">
        <v>1</v>
      </c>
      <c r="R519">
        <v>10.968540000000001</v>
      </c>
      <c r="S519">
        <v>-74.781319999999994</v>
      </c>
    </row>
    <row r="520" spans="1:19" x14ac:dyDescent="0.3">
      <c r="A520" t="s">
        <v>241</v>
      </c>
      <c r="B520" t="s">
        <v>38</v>
      </c>
      <c r="C520">
        <v>371200</v>
      </c>
      <c r="D520">
        <v>18000</v>
      </c>
      <c r="E520" s="1">
        <f t="shared" si="41"/>
        <v>12894900</v>
      </c>
      <c r="F520" s="6" t="s">
        <v>521</v>
      </c>
      <c r="G520" s="17" t="str">
        <f t="shared" si="42"/>
        <v>44156</v>
      </c>
      <c r="H520" s="10"/>
      <c r="I520" s="10"/>
      <c r="J520" s="9">
        <f t="shared" si="39"/>
        <v>44156</v>
      </c>
      <c r="K520" s="11" t="str">
        <f t="shared" si="40"/>
        <v>21-11-2020</v>
      </c>
      <c r="L520" s="11"/>
      <c r="M520" t="s">
        <v>31</v>
      </c>
      <c r="N520" t="s">
        <v>25</v>
      </c>
      <c r="O520">
        <v>5</v>
      </c>
      <c r="P520" t="s">
        <v>19</v>
      </c>
      <c r="Q520">
        <v>6</v>
      </c>
      <c r="R520">
        <v>3.4372199999999999</v>
      </c>
      <c r="S520">
        <v>-76.522499999999994</v>
      </c>
    </row>
    <row r="521" spans="1:19" x14ac:dyDescent="0.3">
      <c r="A521" t="s">
        <v>184</v>
      </c>
      <c r="B521" t="s">
        <v>46</v>
      </c>
      <c r="C521">
        <v>65900</v>
      </c>
      <c r="D521">
        <v>4200</v>
      </c>
      <c r="E521" s="1">
        <f t="shared" si="41"/>
        <v>12899100</v>
      </c>
      <c r="F521" s="6" t="s">
        <v>522</v>
      </c>
      <c r="G521" s="17" t="str">
        <f t="shared" si="42"/>
        <v>44379</v>
      </c>
      <c r="H521" s="10"/>
      <c r="I521" s="10"/>
      <c r="J521" s="9">
        <f t="shared" si="39"/>
        <v>44379</v>
      </c>
      <c r="K521" s="11" t="str">
        <f t="shared" si="40"/>
        <v>02-07-2021</v>
      </c>
      <c r="L521" s="11"/>
      <c r="M521" t="s">
        <v>53</v>
      </c>
      <c r="N521" t="s">
        <v>13</v>
      </c>
      <c r="O521">
        <v>5</v>
      </c>
      <c r="P521" t="s">
        <v>19</v>
      </c>
      <c r="Q521">
        <v>2</v>
      </c>
      <c r="R521">
        <v>6.2518399999999996</v>
      </c>
      <c r="S521">
        <v>-75.563590000000005</v>
      </c>
    </row>
    <row r="522" spans="1:19" x14ac:dyDescent="0.3">
      <c r="A522" t="s">
        <v>180</v>
      </c>
      <c r="B522" t="s">
        <v>10</v>
      </c>
      <c r="C522">
        <v>682200</v>
      </c>
      <c r="D522">
        <v>34500</v>
      </c>
      <c r="E522" s="1">
        <f t="shared" si="41"/>
        <v>12933600</v>
      </c>
      <c r="F522" s="6" t="s">
        <v>523</v>
      </c>
      <c r="G522" s="17" t="str">
        <f t="shared" si="42"/>
        <v>44889</v>
      </c>
      <c r="H522" s="10"/>
      <c r="I522" s="10"/>
      <c r="J522" s="9">
        <f t="shared" si="39"/>
        <v>44889</v>
      </c>
      <c r="K522" s="11" t="str">
        <f t="shared" si="40"/>
        <v>24-11-2022</v>
      </c>
      <c r="L522" s="11"/>
      <c r="M522" t="s">
        <v>48</v>
      </c>
      <c r="N522" t="s">
        <v>13</v>
      </c>
      <c r="O522">
        <v>5</v>
      </c>
      <c r="P522" t="s">
        <v>19</v>
      </c>
      <c r="Q522">
        <v>1</v>
      </c>
      <c r="R522">
        <v>6.2518399999999996</v>
      </c>
      <c r="S522">
        <v>-75.563590000000005</v>
      </c>
    </row>
    <row r="523" spans="1:19" x14ac:dyDescent="0.3">
      <c r="A523" t="s">
        <v>75</v>
      </c>
      <c r="B523" t="s">
        <v>46</v>
      </c>
      <c r="C523">
        <v>42000</v>
      </c>
      <c r="D523">
        <v>0</v>
      </c>
      <c r="E523" s="1">
        <f t="shared" si="41"/>
        <v>12933600</v>
      </c>
      <c r="F523" s="6" t="s">
        <v>524</v>
      </c>
      <c r="G523" s="17" t="str">
        <f t="shared" si="42"/>
        <v>44420</v>
      </c>
      <c r="H523" s="10"/>
      <c r="I523" s="10"/>
      <c r="J523" s="9">
        <f t="shared" si="39"/>
        <v>44420</v>
      </c>
      <c r="K523" s="11" t="str">
        <f t="shared" si="40"/>
        <v>12-08-2021</v>
      </c>
      <c r="L523" s="11"/>
      <c r="M523" t="s">
        <v>18</v>
      </c>
      <c r="N523" t="s">
        <v>28</v>
      </c>
      <c r="O523">
        <v>2</v>
      </c>
      <c r="P523" t="s">
        <v>14</v>
      </c>
      <c r="Q523">
        <v>1</v>
      </c>
      <c r="R523">
        <v>4.6097099999999998</v>
      </c>
      <c r="S523">
        <v>-74.08175</v>
      </c>
    </row>
    <row r="524" spans="1:19" x14ac:dyDescent="0.3">
      <c r="A524" t="s">
        <v>195</v>
      </c>
      <c r="B524" t="s">
        <v>51</v>
      </c>
      <c r="C524">
        <v>532700</v>
      </c>
      <c r="D524">
        <v>28800</v>
      </c>
      <c r="E524" s="1">
        <f t="shared" si="41"/>
        <v>12962400</v>
      </c>
      <c r="F524" s="6" t="s">
        <v>292</v>
      </c>
      <c r="G524" s="17" t="str">
        <f t="shared" si="42"/>
        <v>44961</v>
      </c>
      <c r="H524" s="10"/>
      <c r="I524" s="10"/>
      <c r="J524" s="9">
        <f t="shared" si="39"/>
        <v>44961</v>
      </c>
      <c r="K524" s="11" t="str">
        <f t="shared" si="40"/>
        <v>04-02-2023</v>
      </c>
      <c r="L524" s="11"/>
      <c r="M524" t="s">
        <v>68</v>
      </c>
      <c r="N524" t="s">
        <v>13</v>
      </c>
      <c r="O524">
        <v>5</v>
      </c>
      <c r="P524" t="s">
        <v>19</v>
      </c>
      <c r="Q524">
        <v>3</v>
      </c>
      <c r="R524">
        <v>6.2518399999999996</v>
      </c>
      <c r="S524">
        <v>-75.563590000000005</v>
      </c>
    </row>
    <row r="525" spans="1:19" x14ac:dyDescent="0.3">
      <c r="A525" t="s">
        <v>9</v>
      </c>
      <c r="B525" t="s">
        <v>10</v>
      </c>
      <c r="C525">
        <v>520000</v>
      </c>
      <c r="D525">
        <v>28100</v>
      </c>
      <c r="E525" s="1">
        <f t="shared" si="41"/>
        <v>12990500</v>
      </c>
      <c r="F525" s="6" t="s">
        <v>350</v>
      </c>
      <c r="G525" s="17" t="str">
        <f t="shared" si="42"/>
        <v>44806</v>
      </c>
      <c r="H525" s="10"/>
      <c r="I525" s="10"/>
      <c r="J525" s="9">
        <f t="shared" si="39"/>
        <v>44806</v>
      </c>
      <c r="K525" s="11" t="str">
        <f t="shared" si="40"/>
        <v>02-09-2022</v>
      </c>
      <c r="L525" s="11"/>
      <c r="M525" t="s">
        <v>27</v>
      </c>
      <c r="N525" t="s">
        <v>187</v>
      </c>
      <c r="O525">
        <v>3</v>
      </c>
      <c r="P525" t="s">
        <v>19</v>
      </c>
      <c r="Q525">
        <v>21</v>
      </c>
      <c r="R525">
        <v>7.1253900000000003</v>
      </c>
      <c r="S525">
        <v>-73.119799999999998</v>
      </c>
    </row>
    <row r="526" spans="1:19" x14ac:dyDescent="0.3">
      <c r="A526" t="s">
        <v>282</v>
      </c>
      <c r="B526" t="s">
        <v>38</v>
      </c>
      <c r="C526">
        <v>1964200</v>
      </c>
      <c r="D526">
        <v>104800</v>
      </c>
      <c r="E526" s="1">
        <f t="shared" si="41"/>
        <v>13095300</v>
      </c>
      <c r="F526" s="6" t="s">
        <v>525</v>
      </c>
      <c r="G526" s="17" t="str">
        <f t="shared" si="42"/>
        <v>44569</v>
      </c>
      <c r="H526" s="10"/>
      <c r="I526" s="10"/>
      <c r="J526" s="9">
        <f t="shared" si="39"/>
        <v>44569</v>
      </c>
      <c r="K526" s="11" t="str">
        <f t="shared" si="40"/>
        <v>08-01-2022</v>
      </c>
      <c r="L526" s="11"/>
      <c r="M526" t="s">
        <v>31</v>
      </c>
      <c r="N526" t="s">
        <v>28</v>
      </c>
      <c r="O526">
        <v>3</v>
      </c>
      <c r="P526" t="s">
        <v>19</v>
      </c>
      <c r="Q526">
        <v>10</v>
      </c>
      <c r="R526">
        <v>4.6097099999999998</v>
      </c>
      <c r="S526">
        <v>-74.08175</v>
      </c>
    </row>
    <row r="527" spans="1:19" x14ac:dyDescent="0.3">
      <c r="A527" t="s">
        <v>98</v>
      </c>
      <c r="B527" t="s">
        <v>10</v>
      </c>
      <c r="C527">
        <v>252500</v>
      </c>
      <c r="D527">
        <v>14200</v>
      </c>
      <c r="E527" s="1">
        <f t="shared" si="41"/>
        <v>13109500</v>
      </c>
      <c r="F527" s="6" t="s">
        <v>526</v>
      </c>
      <c r="G527" s="17" t="str">
        <f t="shared" si="42"/>
        <v>44461</v>
      </c>
      <c r="H527" s="10"/>
      <c r="I527" s="10"/>
      <c r="J527" s="9">
        <f t="shared" si="39"/>
        <v>44461</v>
      </c>
      <c r="K527" s="11" t="str">
        <f t="shared" si="40"/>
        <v>22-09-2021</v>
      </c>
      <c r="L527" s="11"/>
      <c r="M527" t="s">
        <v>101</v>
      </c>
      <c r="N527" t="s">
        <v>25</v>
      </c>
      <c r="O527">
        <v>5</v>
      </c>
      <c r="P527" t="s">
        <v>19</v>
      </c>
      <c r="Q527">
        <v>10</v>
      </c>
      <c r="R527">
        <v>3.4372199999999999</v>
      </c>
      <c r="S527">
        <v>-76.522499999999994</v>
      </c>
    </row>
    <row r="528" spans="1:19" x14ac:dyDescent="0.3">
      <c r="A528" t="s">
        <v>69</v>
      </c>
      <c r="B528" t="s">
        <v>64</v>
      </c>
      <c r="C528">
        <v>44100</v>
      </c>
      <c r="D528">
        <v>0</v>
      </c>
      <c r="E528" s="1">
        <f t="shared" si="41"/>
        <v>13109500</v>
      </c>
      <c r="F528" s="6" t="s">
        <v>527</v>
      </c>
      <c r="G528" s="17" t="str">
        <f t="shared" si="42"/>
        <v>44644</v>
      </c>
      <c r="H528" s="10"/>
      <c r="I528" s="10"/>
      <c r="J528" s="9">
        <f t="shared" si="39"/>
        <v>44644</v>
      </c>
      <c r="K528" s="11" t="str">
        <f t="shared" si="40"/>
        <v>24-03-2022</v>
      </c>
      <c r="L528" s="11"/>
      <c r="M528" t="s">
        <v>53</v>
      </c>
      <c r="N528" t="s">
        <v>13</v>
      </c>
      <c r="O528">
        <v>4</v>
      </c>
      <c r="P528" t="s">
        <v>19</v>
      </c>
      <c r="Q528">
        <v>4</v>
      </c>
      <c r="R528">
        <v>6.2518399999999996</v>
      </c>
      <c r="S528">
        <v>-75.563590000000005</v>
      </c>
    </row>
    <row r="529" spans="1:19" x14ac:dyDescent="0.3">
      <c r="A529" t="s">
        <v>29</v>
      </c>
      <c r="B529" t="s">
        <v>16</v>
      </c>
      <c r="C529">
        <v>208600</v>
      </c>
      <c r="D529">
        <v>11300</v>
      </c>
      <c r="E529" s="1">
        <f t="shared" si="41"/>
        <v>13120800</v>
      </c>
      <c r="F529" s="6" t="s">
        <v>528</v>
      </c>
      <c r="G529" s="17" t="str">
        <f t="shared" si="42"/>
        <v>44252</v>
      </c>
      <c r="H529" s="10"/>
      <c r="I529" s="10"/>
      <c r="J529" s="9">
        <f t="shared" si="39"/>
        <v>44252</v>
      </c>
      <c r="K529" s="11" t="str">
        <f t="shared" si="40"/>
        <v>25-02-2021</v>
      </c>
      <c r="L529" s="11"/>
      <c r="M529" t="s">
        <v>27</v>
      </c>
      <c r="N529" t="s">
        <v>28</v>
      </c>
      <c r="O529">
        <v>4</v>
      </c>
      <c r="P529" t="s">
        <v>19</v>
      </c>
      <c r="Q529">
        <v>5</v>
      </c>
      <c r="R529">
        <v>4.6097099999999998</v>
      </c>
      <c r="S529">
        <v>-74.08175</v>
      </c>
    </row>
    <row r="530" spans="1:19" x14ac:dyDescent="0.3">
      <c r="A530" t="s">
        <v>57</v>
      </c>
      <c r="B530" t="s">
        <v>46</v>
      </c>
      <c r="C530">
        <v>30900</v>
      </c>
      <c r="D530">
        <v>0</v>
      </c>
      <c r="E530" s="1">
        <f t="shared" si="41"/>
        <v>13120800</v>
      </c>
      <c r="F530" s="6" t="s">
        <v>529</v>
      </c>
      <c r="G530" s="17" t="str">
        <f t="shared" si="42"/>
        <v>43969</v>
      </c>
      <c r="H530" s="10"/>
      <c r="I530" s="10"/>
      <c r="J530" s="9">
        <f t="shared" si="39"/>
        <v>43969</v>
      </c>
      <c r="K530" s="11" t="str">
        <f t="shared" si="40"/>
        <v>18-05-2020</v>
      </c>
      <c r="L530" s="11"/>
      <c r="M530" t="s">
        <v>80</v>
      </c>
      <c r="N530" t="s">
        <v>28</v>
      </c>
      <c r="O530">
        <v>5</v>
      </c>
      <c r="P530" t="s">
        <v>19</v>
      </c>
      <c r="Q530">
        <v>2</v>
      </c>
      <c r="R530">
        <v>4.6097099999999998</v>
      </c>
      <c r="S530">
        <v>-74.08175</v>
      </c>
    </row>
    <row r="531" spans="1:19" x14ac:dyDescent="0.3">
      <c r="A531" t="s">
        <v>102</v>
      </c>
      <c r="B531" t="s">
        <v>16</v>
      </c>
      <c r="C531">
        <v>633400</v>
      </c>
      <c r="D531">
        <v>31900</v>
      </c>
      <c r="E531" s="1">
        <f t="shared" si="41"/>
        <v>13152700</v>
      </c>
      <c r="F531" s="6" t="s">
        <v>530</v>
      </c>
      <c r="G531" s="17" t="str">
        <f t="shared" si="42"/>
        <v>44647</v>
      </c>
      <c r="H531" s="10"/>
      <c r="I531" s="10"/>
      <c r="J531" s="9">
        <f t="shared" si="39"/>
        <v>44647</v>
      </c>
      <c r="K531" s="11" t="str">
        <f t="shared" si="40"/>
        <v>27-03-2022</v>
      </c>
      <c r="L531" s="11"/>
      <c r="M531" t="s">
        <v>40</v>
      </c>
      <c r="N531" t="s">
        <v>531</v>
      </c>
      <c r="O531">
        <v>1</v>
      </c>
      <c r="P531" t="s">
        <v>19</v>
      </c>
      <c r="Q531">
        <v>7</v>
      </c>
      <c r="R531">
        <v>4.1420000000000003</v>
      </c>
      <c r="S531">
        <v>-73.626639999999995</v>
      </c>
    </row>
    <row r="532" spans="1:19" x14ac:dyDescent="0.3">
      <c r="A532" t="s">
        <v>91</v>
      </c>
      <c r="B532" t="s">
        <v>51</v>
      </c>
      <c r="C532">
        <v>399800</v>
      </c>
      <c r="D532">
        <v>19500</v>
      </c>
      <c r="E532" s="1">
        <f t="shared" si="41"/>
        <v>13172200</v>
      </c>
      <c r="F532" s="6" t="s">
        <v>532</v>
      </c>
      <c r="G532" s="17" t="str">
        <f t="shared" si="42"/>
        <v>44653</v>
      </c>
      <c r="H532" s="10"/>
      <c r="I532" s="10"/>
      <c r="J532" s="9">
        <f t="shared" si="39"/>
        <v>44653</v>
      </c>
      <c r="K532" s="11" t="str">
        <f t="shared" si="40"/>
        <v>02-04-2022</v>
      </c>
      <c r="L532" s="11"/>
      <c r="M532" t="s">
        <v>18</v>
      </c>
      <c r="N532" t="s">
        <v>13</v>
      </c>
      <c r="O532">
        <v>5</v>
      </c>
      <c r="P532" t="s">
        <v>19</v>
      </c>
      <c r="Q532">
        <v>2</v>
      </c>
      <c r="R532">
        <v>6.2518399999999996</v>
      </c>
      <c r="S532">
        <v>-75.563590000000005</v>
      </c>
    </row>
    <row r="533" spans="1:19" x14ac:dyDescent="0.3">
      <c r="A533" t="s">
        <v>155</v>
      </c>
      <c r="B533" t="s">
        <v>10</v>
      </c>
      <c r="C533">
        <v>162300</v>
      </c>
      <c r="D533">
        <v>6800</v>
      </c>
      <c r="E533" s="1">
        <f t="shared" si="41"/>
        <v>13179000</v>
      </c>
      <c r="F533" s="6" t="s">
        <v>533</v>
      </c>
      <c r="G533" s="17" t="str">
        <f t="shared" si="42"/>
        <v>44748</v>
      </c>
      <c r="H533" s="10"/>
      <c r="I533" s="10"/>
      <c r="J533" s="9">
        <f t="shared" si="39"/>
        <v>44748</v>
      </c>
      <c r="K533" s="11" t="str">
        <f t="shared" si="40"/>
        <v>06-07-2022</v>
      </c>
      <c r="L533" s="11"/>
      <c r="M533" t="s">
        <v>18</v>
      </c>
      <c r="N533" t="s">
        <v>28</v>
      </c>
      <c r="O533">
        <v>4</v>
      </c>
      <c r="P533" t="s">
        <v>19</v>
      </c>
      <c r="Q533">
        <v>3</v>
      </c>
      <c r="R533">
        <v>4.6097099999999998</v>
      </c>
      <c r="S533">
        <v>-74.08175</v>
      </c>
    </row>
    <row r="534" spans="1:19" x14ac:dyDescent="0.3">
      <c r="A534" t="s">
        <v>282</v>
      </c>
      <c r="B534" t="s">
        <v>38</v>
      </c>
      <c r="C534">
        <v>2009000</v>
      </c>
      <c r="D534">
        <v>110300</v>
      </c>
      <c r="E534" s="1">
        <f t="shared" si="41"/>
        <v>13289300</v>
      </c>
      <c r="F534" s="6" t="s">
        <v>534</v>
      </c>
      <c r="G534" s="17" t="str">
        <f t="shared" si="42"/>
        <v>44351</v>
      </c>
      <c r="H534" s="10"/>
      <c r="I534" s="10"/>
      <c r="J534" s="9">
        <f t="shared" si="39"/>
        <v>44351</v>
      </c>
      <c r="K534" s="11" t="str">
        <f t="shared" si="40"/>
        <v>04-06-2021</v>
      </c>
      <c r="L534" s="11"/>
      <c r="M534" t="s">
        <v>85</v>
      </c>
      <c r="N534" t="s">
        <v>13</v>
      </c>
      <c r="O534">
        <v>5</v>
      </c>
      <c r="P534" t="s">
        <v>19</v>
      </c>
      <c r="Q534">
        <v>1</v>
      </c>
      <c r="R534">
        <v>6.2518399999999996</v>
      </c>
      <c r="S534">
        <v>-75.563590000000005</v>
      </c>
    </row>
    <row r="535" spans="1:19" x14ac:dyDescent="0.3">
      <c r="A535" t="s">
        <v>163</v>
      </c>
      <c r="B535" t="s">
        <v>10</v>
      </c>
      <c r="C535">
        <v>313700</v>
      </c>
      <c r="D535">
        <v>17400</v>
      </c>
      <c r="E535" s="1">
        <f t="shared" si="41"/>
        <v>13306700</v>
      </c>
      <c r="F535" s="6" t="s">
        <v>535</v>
      </c>
      <c r="G535" s="17" t="str">
        <f t="shared" si="42"/>
        <v>44695</v>
      </c>
      <c r="H535" s="10"/>
      <c r="I535" s="10"/>
      <c r="J535" s="9">
        <f t="shared" si="39"/>
        <v>44695</v>
      </c>
      <c r="K535" s="11" t="str">
        <f t="shared" si="40"/>
        <v>14-05-2022</v>
      </c>
      <c r="L535" s="11"/>
      <c r="M535" t="s">
        <v>80</v>
      </c>
      <c r="N535" t="s">
        <v>28</v>
      </c>
      <c r="O535">
        <v>5</v>
      </c>
      <c r="P535" t="s">
        <v>19</v>
      </c>
      <c r="Q535">
        <v>2</v>
      </c>
      <c r="R535">
        <v>4.6097099999999998</v>
      </c>
      <c r="S535">
        <v>-74.08175</v>
      </c>
    </row>
    <row r="536" spans="1:19" x14ac:dyDescent="0.3">
      <c r="A536" t="s">
        <v>149</v>
      </c>
      <c r="B536" t="s">
        <v>34</v>
      </c>
      <c r="C536">
        <v>45600</v>
      </c>
      <c r="D536">
        <v>0</v>
      </c>
      <c r="E536" s="1">
        <f t="shared" si="41"/>
        <v>13306700</v>
      </c>
      <c r="F536" s="6" t="s">
        <v>536</v>
      </c>
      <c r="G536" s="17" t="str">
        <f t="shared" si="42"/>
        <v>44361</v>
      </c>
      <c r="H536" s="10"/>
      <c r="I536" s="10"/>
      <c r="J536" s="9">
        <f t="shared" si="39"/>
        <v>44361</v>
      </c>
      <c r="K536" s="11" t="str">
        <f t="shared" si="40"/>
        <v>14-06-2021</v>
      </c>
      <c r="L536" s="11"/>
      <c r="M536" t="s">
        <v>53</v>
      </c>
      <c r="N536" t="s">
        <v>28</v>
      </c>
      <c r="O536">
        <v>4</v>
      </c>
      <c r="P536" t="s">
        <v>19</v>
      </c>
      <c r="Q536">
        <v>1</v>
      </c>
      <c r="R536">
        <v>4.6097099999999998</v>
      </c>
      <c r="S536">
        <v>-74.08175</v>
      </c>
    </row>
    <row r="537" spans="1:19" x14ac:dyDescent="0.3">
      <c r="A537" t="s">
        <v>63</v>
      </c>
      <c r="B537" t="s">
        <v>64</v>
      </c>
      <c r="C537">
        <v>61600</v>
      </c>
      <c r="D537">
        <v>3500</v>
      </c>
      <c r="E537" s="1">
        <f t="shared" si="41"/>
        <v>13310200</v>
      </c>
      <c r="F537" s="6" t="s">
        <v>471</v>
      </c>
      <c r="G537" s="17" t="str">
        <f t="shared" si="42"/>
        <v>44467</v>
      </c>
      <c r="H537" s="10"/>
      <c r="I537" s="10"/>
      <c r="J537" s="9">
        <f t="shared" si="39"/>
        <v>44467</v>
      </c>
      <c r="K537" s="11" t="str">
        <f t="shared" si="40"/>
        <v>28-09-2021</v>
      </c>
      <c r="L537" s="11"/>
      <c r="M537" t="s">
        <v>59</v>
      </c>
      <c r="N537" t="s">
        <v>56</v>
      </c>
      <c r="O537">
        <v>5</v>
      </c>
      <c r="P537" t="s">
        <v>19</v>
      </c>
      <c r="Q537">
        <v>1</v>
      </c>
      <c r="R537">
        <v>7.89391</v>
      </c>
      <c r="S537">
        <v>-72.507819999999995</v>
      </c>
    </row>
    <row r="538" spans="1:19" x14ac:dyDescent="0.3">
      <c r="A538" t="s">
        <v>195</v>
      </c>
      <c r="B538" t="s">
        <v>51</v>
      </c>
      <c r="C538">
        <v>740900</v>
      </c>
      <c r="D538">
        <v>37600</v>
      </c>
      <c r="E538" s="1">
        <f t="shared" si="41"/>
        <v>13347800</v>
      </c>
      <c r="F538" s="6" t="s">
        <v>537</v>
      </c>
      <c r="G538" s="17" t="str">
        <f t="shared" si="42"/>
        <v>44243</v>
      </c>
      <c r="H538" s="10"/>
      <c r="I538" s="10"/>
      <c r="J538" s="9">
        <f t="shared" si="39"/>
        <v>44243</v>
      </c>
      <c r="K538" s="11" t="str">
        <f t="shared" si="40"/>
        <v>16-02-2021</v>
      </c>
      <c r="L538" s="11"/>
      <c r="M538" t="s">
        <v>40</v>
      </c>
      <c r="N538" t="s">
        <v>25</v>
      </c>
      <c r="O538">
        <v>4</v>
      </c>
      <c r="P538" t="s">
        <v>19</v>
      </c>
      <c r="Q538">
        <v>6</v>
      </c>
      <c r="R538">
        <v>3.4372199999999999</v>
      </c>
      <c r="S538">
        <v>-76.522499999999994</v>
      </c>
    </row>
    <row r="539" spans="1:19" x14ac:dyDescent="0.3">
      <c r="A539" t="s">
        <v>131</v>
      </c>
      <c r="B539" t="s">
        <v>16</v>
      </c>
      <c r="C539">
        <v>993200</v>
      </c>
      <c r="D539">
        <v>53100</v>
      </c>
      <c r="E539" s="1">
        <f t="shared" si="41"/>
        <v>13400900</v>
      </c>
      <c r="F539" s="6" t="s">
        <v>538</v>
      </c>
      <c r="G539" s="17" t="str">
        <f t="shared" si="42"/>
        <v>44535</v>
      </c>
      <c r="H539" s="10"/>
      <c r="I539" s="10"/>
      <c r="J539" s="9">
        <f t="shared" si="39"/>
        <v>44535</v>
      </c>
      <c r="K539" s="11" t="str">
        <f t="shared" si="40"/>
        <v>05-12-2021</v>
      </c>
      <c r="L539" s="11"/>
      <c r="M539" t="s">
        <v>80</v>
      </c>
      <c r="N539" t="s">
        <v>13</v>
      </c>
      <c r="O539">
        <v>5</v>
      </c>
      <c r="P539" t="s">
        <v>19</v>
      </c>
      <c r="Q539">
        <v>6</v>
      </c>
      <c r="R539">
        <v>6.2518399999999996</v>
      </c>
      <c r="S539">
        <v>-75.563590000000005</v>
      </c>
    </row>
    <row r="540" spans="1:19" x14ac:dyDescent="0.3">
      <c r="A540" t="s">
        <v>282</v>
      </c>
      <c r="B540" t="s">
        <v>38</v>
      </c>
      <c r="C540">
        <v>2419400</v>
      </c>
      <c r="D540">
        <v>127000</v>
      </c>
      <c r="E540" s="1">
        <f t="shared" si="41"/>
        <v>13527900</v>
      </c>
      <c r="F540" s="6" t="s">
        <v>539</v>
      </c>
      <c r="G540" s="17" t="str">
        <f t="shared" si="42"/>
        <v>44853</v>
      </c>
      <c r="H540" s="10"/>
      <c r="I540" s="10"/>
      <c r="J540" s="9">
        <f t="shared" si="39"/>
        <v>44853</v>
      </c>
      <c r="K540" s="11" t="str">
        <f t="shared" si="40"/>
        <v>19-10-2022</v>
      </c>
      <c r="L540" s="11"/>
      <c r="M540" t="s">
        <v>31</v>
      </c>
      <c r="N540" t="s">
        <v>28</v>
      </c>
      <c r="O540">
        <v>5</v>
      </c>
      <c r="P540" t="s">
        <v>19</v>
      </c>
      <c r="Q540">
        <v>2</v>
      </c>
      <c r="R540">
        <v>4.6097099999999998</v>
      </c>
      <c r="S540">
        <v>-74.08175</v>
      </c>
    </row>
    <row r="541" spans="1:19" x14ac:dyDescent="0.3">
      <c r="A541" t="s">
        <v>54</v>
      </c>
      <c r="B541" t="s">
        <v>46</v>
      </c>
      <c r="C541">
        <v>238100</v>
      </c>
      <c r="D541">
        <v>10900</v>
      </c>
      <c r="E541" s="1">
        <f t="shared" si="41"/>
        <v>13538800</v>
      </c>
      <c r="F541" s="6" t="s">
        <v>540</v>
      </c>
      <c r="G541" s="17" t="str">
        <f t="shared" si="42"/>
        <v>44428</v>
      </c>
      <c r="H541" s="10"/>
      <c r="I541" s="10"/>
      <c r="J541" s="9">
        <f t="shared" si="39"/>
        <v>44428</v>
      </c>
      <c r="K541" s="11" t="str">
        <f t="shared" si="40"/>
        <v>20-08-2021</v>
      </c>
      <c r="L541" s="11"/>
      <c r="M541" t="s">
        <v>18</v>
      </c>
      <c r="N541" t="s">
        <v>13</v>
      </c>
      <c r="O541">
        <v>1</v>
      </c>
      <c r="P541" t="s">
        <v>19</v>
      </c>
      <c r="Q541">
        <v>10</v>
      </c>
      <c r="R541">
        <v>6.2518399999999996</v>
      </c>
      <c r="S541">
        <v>-75.563590000000005</v>
      </c>
    </row>
    <row r="542" spans="1:19" x14ac:dyDescent="0.3">
      <c r="A542" t="s">
        <v>163</v>
      </c>
      <c r="B542" t="s">
        <v>10</v>
      </c>
      <c r="C542">
        <v>521000</v>
      </c>
      <c r="D542">
        <v>25900</v>
      </c>
      <c r="E542" s="1">
        <f t="shared" si="41"/>
        <v>13564700</v>
      </c>
      <c r="F542" s="6" t="s">
        <v>541</v>
      </c>
      <c r="G542" s="17" t="str">
        <f t="shared" si="42"/>
        <v>44276</v>
      </c>
      <c r="H542" s="10"/>
      <c r="I542" s="10"/>
      <c r="J542" s="9">
        <f t="shared" si="39"/>
        <v>44276</v>
      </c>
      <c r="K542" s="11" t="str">
        <f t="shared" si="40"/>
        <v>21-03-2021</v>
      </c>
      <c r="L542" s="11"/>
      <c r="M542" t="s">
        <v>18</v>
      </c>
      <c r="N542" t="s">
        <v>28</v>
      </c>
      <c r="O542">
        <v>5</v>
      </c>
      <c r="P542" t="s">
        <v>19</v>
      </c>
      <c r="Q542">
        <v>3</v>
      </c>
      <c r="R542">
        <v>4.6097099999999998</v>
      </c>
      <c r="S542">
        <v>-74.08175</v>
      </c>
    </row>
    <row r="543" spans="1:19" x14ac:dyDescent="0.3">
      <c r="A543" t="s">
        <v>123</v>
      </c>
      <c r="B543" t="s">
        <v>51</v>
      </c>
      <c r="C543">
        <v>1204800</v>
      </c>
      <c r="D543">
        <v>62300</v>
      </c>
      <c r="E543" s="1">
        <f t="shared" si="41"/>
        <v>13627000</v>
      </c>
      <c r="F543" s="6" t="s">
        <v>542</v>
      </c>
      <c r="G543" s="17" t="str">
        <f t="shared" si="42"/>
        <v>43954</v>
      </c>
      <c r="H543" s="10"/>
      <c r="I543" s="10"/>
      <c r="J543" s="9">
        <f t="shared" si="39"/>
        <v>43954</v>
      </c>
      <c r="K543" s="11" t="str">
        <f t="shared" si="40"/>
        <v>03-05-2020</v>
      </c>
      <c r="L543" s="11"/>
      <c r="M543" t="s">
        <v>48</v>
      </c>
      <c r="N543" t="s">
        <v>28</v>
      </c>
      <c r="O543">
        <v>3</v>
      </c>
      <c r="P543" t="s">
        <v>36</v>
      </c>
      <c r="Q543">
        <v>1</v>
      </c>
      <c r="R543">
        <v>4.6097099999999998</v>
      </c>
      <c r="S543">
        <v>-74.08175</v>
      </c>
    </row>
    <row r="544" spans="1:19" x14ac:dyDescent="0.3">
      <c r="A544" t="s">
        <v>104</v>
      </c>
      <c r="B544" t="s">
        <v>38</v>
      </c>
      <c r="C544">
        <v>145100</v>
      </c>
      <c r="D544">
        <v>15100</v>
      </c>
      <c r="E544" s="1">
        <f t="shared" si="41"/>
        <v>13642100</v>
      </c>
      <c r="F544" s="6" t="s">
        <v>202</v>
      </c>
      <c r="G544" s="17" t="str">
        <f t="shared" si="42"/>
        <v>44038</v>
      </c>
      <c r="H544" s="10"/>
      <c r="I544" s="10"/>
      <c r="J544" s="9">
        <f t="shared" si="39"/>
        <v>44038</v>
      </c>
      <c r="K544" s="11" t="str">
        <f t="shared" si="40"/>
        <v>26-07-2020</v>
      </c>
      <c r="L544" s="11"/>
      <c r="M544" t="s">
        <v>24</v>
      </c>
      <c r="N544" t="s">
        <v>13</v>
      </c>
      <c r="O544">
        <v>5</v>
      </c>
      <c r="P544" t="s">
        <v>19</v>
      </c>
      <c r="Q544">
        <v>4</v>
      </c>
      <c r="R544">
        <v>6.2518399999999996</v>
      </c>
      <c r="S544">
        <v>-75.563590000000005</v>
      </c>
    </row>
    <row r="545" spans="1:19" x14ac:dyDescent="0.3">
      <c r="A545" t="s">
        <v>110</v>
      </c>
      <c r="B545" t="s">
        <v>38</v>
      </c>
      <c r="C545">
        <v>1377400</v>
      </c>
      <c r="D545">
        <v>74000</v>
      </c>
      <c r="E545" s="1">
        <f t="shared" si="41"/>
        <v>13716100</v>
      </c>
      <c r="F545" s="6" t="s">
        <v>215</v>
      </c>
      <c r="G545" s="17" t="str">
        <f t="shared" si="42"/>
        <v>44665</v>
      </c>
      <c r="H545" s="10"/>
      <c r="I545" s="10"/>
      <c r="J545" s="9">
        <f t="shared" si="39"/>
        <v>44665</v>
      </c>
      <c r="K545" s="11" t="str">
        <f t="shared" si="40"/>
        <v>14-04-2022</v>
      </c>
      <c r="L545" s="11"/>
      <c r="M545" t="s">
        <v>85</v>
      </c>
      <c r="N545" t="s">
        <v>28</v>
      </c>
      <c r="O545">
        <v>1</v>
      </c>
      <c r="P545" t="s">
        <v>19</v>
      </c>
      <c r="Q545">
        <v>10</v>
      </c>
      <c r="R545">
        <v>4.6097099999999998</v>
      </c>
      <c r="S545">
        <v>-74.08175</v>
      </c>
    </row>
    <row r="546" spans="1:19" x14ac:dyDescent="0.3">
      <c r="A546" t="s">
        <v>163</v>
      </c>
      <c r="B546" t="s">
        <v>10</v>
      </c>
      <c r="C546">
        <v>722600</v>
      </c>
      <c r="D546">
        <v>36700</v>
      </c>
      <c r="E546" s="1">
        <f t="shared" si="41"/>
        <v>13752800</v>
      </c>
      <c r="F546" s="6" t="s">
        <v>543</v>
      </c>
      <c r="G546" s="17" t="str">
        <f t="shared" si="42"/>
        <v>44460</v>
      </c>
      <c r="H546" s="10"/>
      <c r="I546" s="10"/>
      <c r="J546" s="9">
        <f t="shared" si="39"/>
        <v>44460</v>
      </c>
      <c r="K546" s="11" t="str">
        <f t="shared" si="40"/>
        <v>21-09-2021</v>
      </c>
      <c r="L546" s="11"/>
      <c r="M546" t="s">
        <v>68</v>
      </c>
      <c r="N546" t="s">
        <v>28</v>
      </c>
      <c r="O546">
        <v>2</v>
      </c>
      <c r="P546" t="s">
        <v>19</v>
      </c>
      <c r="Q546">
        <v>1</v>
      </c>
      <c r="R546">
        <v>4.6097099999999998</v>
      </c>
      <c r="S546">
        <v>-74.08175</v>
      </c>
    </row>
    <row r="547" spans="1:19" x14ac:dyDescent="0.3">
      <c r="A547" t="s">
        <v>89</v>
      </c>
      <c r="B547" t="s">
        <v>42</v>
      </c>
      <c r="C547">
        <v>46600</v>
      </c>
      <c r="D547">
        <v>0</v>
      </c>
      <c r="E547" s="1">
        <f t="shared" si="41"/>
        <v>13752800</v>
      </c>
      <c r="F547" s="6" t="s">
        <v>498</v>
      </c>
      <c r="G547" s="17" t="str">
        <f t="shared" si="42"/>
        <v>44401</v>
      </c>
      <c r="H547" s="10"/>
      <c r="I547" s="10"/>
      <c r="J547" s="9">
        <f t="shared" si="39"/>
        <v>44401</v>
      </c>
      <c r="K547" s="11" t="str">
        <f t="shared" si="40"/>
        <v>24-07-2021</v>
      </c>
      <c r="L547" s="11"/>
      <c r="M547" t="s">
        <v>40</v>
      </c>
      <c r="N547" t="s">
        <v>13</v>
      </c>
      <c r="O547">
        <v>5</v>
      </c>
      <c r="P547" t="s">
        <v>14</v>
      </c>
      <c r="Q547">
        <v>1</v>
      </c>
      <c r="R547">
        <v>6.2518399999999996</v>
      </c>
      <c r="S547">
        <v>-75.563590000000005</v>
      </c>
    </row>
    <row r="548" spans="1:19" x14ac:dyDescent="0.3">
      <c r="A548" t="s">
        <v>75</v>
      </c>
      <c r="B548" t="s">
        <v>46</v>
      </c>
      <c r="C548">
        <v>44900</v>
      </c>
      <c r="D548">
        <v>0</v>
      </c>
      <c r="E548" s="1">
        <f t="shared" si="41"/>
        <v>13752800</v>
      </c>
      <c r="F548" s="6" t="s">
        <v>544</v>
      </c>
      <c r="G548" s="17" t="str">
        <f t="shared" si="42"/>
        <v>44550</v>
      </c>
      <c r="H548" s="10"/>
      <c r="I548" s="10"/>
      <c r="J548" s="9">
        <f t="shared" si="39"/>
        <v>44550</v>
      </c>
      <c r="K548" s="11" t="str">
        <f t="shared" si="40"/>
        <v>20-12-2021</v>
      </c>
      <c r="L548" s="11"/>
      <c r="M548" t="s">
        <v>85</v>
      </c>
      <c r="N548" t="s">
        <v>25</v>
      </c>
      <c r="O548">
        <v>4</v>
      </c>
      <c r="P548" t="s">
        <v>19</v>
      </c>
      <c r="Q548">
        <v>1</v>
      </c>
      <c r="R548">
        <v>3.4372199999999999</v>
      </c>
      <c r="S548">
        <v>-76.522499999999994</v>
      </c>
    </row>
    <row r="549" spans="1:19" x14ac:dyDescent="0.3">
      <c r="A549" t="s">
        <v>45</v>
      </c>
      <c r="B549" t="s">
        <v>46</v>
      </c>
      <c r="C549">
        <v>8800</v>
      </c>
      <c r="D549">
        <v>900</v>
      </c>
      <c r="E549" s="1">
        <f t="shared" si="41"/>
        <v>13753700</v>
      </c>
      <c r="F549" s="6" t="s">
        <v>545</v>
      </c>
      <c r="G549" s="17" t="str">
        <f t="shared" si="42"/>
        <v>44185</v>
      </c>
      <c r="H549" s="10"/>
      <c r="I549" s="10"/>
      <c r="J549" s="9">
        <f t="shared" si="39"/>
        <v>44185</v>
      </c>
      <c r="K549" s="11" t="str">
        <f t="shared" si="40"/>
        <v>20-12-2020</v>
      </c>
      <c r="L549" s="11"/>
      <c r="M549" t="s">
        <v>85</v>
      </c>
      <c r="N549" t="s">
        <v>13</v>
      </c>
      <c r="O549">
        <v>4</v>
      </c>
      <c r="P549" t="s">
        <v>19</v>
      </c>
      <c r="Q549">
        <v>10</v>
      </c>
      <c r="R549">
        <v>6.2518399999999996</v>
      </c>
      <c r="S549">
        <v>-75.563590000000005</v>
      </c>
    </row>
    <row r="550" spans="1:19" x14ac:dyDescent="0.3">
      <c r="A550" t="s">
        <v>121</v>
      </c>
      <c r="B550" t="s">
        <v>10</v>
      </c>
      <c r="C550">
        <v>163100</v>
      </c>
      <c r="D550">
        <v>14500</v>
      </c>
      <c r="E550" s="1">
        <f t="shared" si="41"/>
        <v>13768200</v>
      </c>
      <c r="F550" s="6" t="s">
        <v>395</v>
      </c>
      <c r="G550" s="17" t="str">
        <f t="shared" si="42"/>
        <v>44288</v>
      </c>
      <c r="H550" s="10"/>
      <c r="I550" s="10"/>
      <c r="J550" s="9">
        <f t="shared" si="39"/>
        <v>44288</v>
      </c>
      <c r="K550" s="11" t="str">
        <f t="shared" si="40"/>
        <v>02-04-2021</v>
      </c>
      <c r="L550" s="11"/>
      <c r="M550" t="s">
        <v>80</v>
      </c>
      <c r="N550" t="s">
        <v>28</v>
      </c>
      <c r="O550">
        <v>5</v>
      </c>
      <c r="P550" t="s">
        <v>127</v>
      </c>
      <c r="Q550">
        <v>1</v>
      </c>
      <c r="R550">
        <v>4.6097099999999998</v>
      </c>
      <c r="S550">
        <v>-74.08175</v>
      </c>
    </row>
    <row r="551" spans="1:19" x14ac:dyDescent="0.3">
      <c r="A551" t="s">
        <v>180</v>
      </c>
      <c r="B551" t="s">
        <v>10</v>
      </c>
      <c r="C551">
        <v>652900</v>
      </c>
      <c r="D551">
        <v>33000</v>
      </c>
      <c r="E551" s="1">
        <f t="shared" si="41"/>
        <v>13801200</v>
      </c>
      <c r="F551" s="6" t="s">
        <v>295</v>
      </c>
      <c r="G551" s="17" t="str">
        <f t="shared" si="42"/>
        <v>44287</v>
      </c>
      <c r="H551" s="10"/>
      <c r="I551" s="10"/>
      <c r="J551" s="9">
        <f t="shared" si="39"/>
        <v>44287</v>
      </c>
      <c r="K551" s="11" t="str">
        <f t="shared" si="40"/>
        <v>01-04-2021</v>
      </c>
      <c r="L551" s="11"/>
      <c r="M551" t="s">
        <v>59</v>
      </c>
      <c r="N551" t="s">
        <v>28</v>
      </c>
      <c r="O551">
        <v>1</v>
      </c>
      <c r="P551" t="s">
        <v>19</v>
      </c>
      <c r="Q551">
        <v>6</v>
      </c>
      <c r="R551">
        <v>4.6097099999999998</v>
      </c>
      <c r="S551">
        <v>-74.08175</v>
      </c>
    </row>
    <row r="552" spans="1:19" x14ac:dyDescent="0.3">
      <c r="A552" t="s">
        <v>107</v>
      </c>
      <c r="B552" t="s">
        <v>46</v>
      </c>
      <c r="C552">
        <v>18300</v>
      </c>
      <c r="D552">
        <v>0</v>
      </c>
      <c r="E552" s="1">
        <f t="shared" si="41"/>
        <v>13801200</v>
      </c>
      <c r="F552" s="6" t="s">
        <v>384</v>
      </c>
      <c r="G552" s="17" t="str">
        <f t="shared" si="42"/>
        <v>44885</v>
      </c>
      <c r="H552" s="10"/>
      <c r="I552" s="10"/>
      <c r="J552" s="9">
        <f t="shared" si="39"/>
        <v>44885</v>
      </c>
      <c r="K552" s="11" t="str">
        <f t="shared" si="40"/>
        <v>20-11-2022</v>
      </c>
      <c r="L552" s="11"/>
      <c r="M552" t="s">
        <v>68</v>
      </c>
      <c r="N552" t="s">
        <v>13</v>
      </c>
      <c r="O552">
        <v>5</v>
      </c>
      <c r="P552" t="s">
        <v>36</v>
      </c>
      <c r="Q552">
        <v>1</v>
      </c>
      <c r="R552">
        <v>6.2518399999999996</v>
      </c>
      <c r="S552">
        <v>-75.563590000000005</v>
      </c>
    </row>
    <row r="553" spans="1:19" x14ac:dyDescent="0.3">
      <c r="A553" t="s">
        <v>37</v>
      </c>
      <c r="B553" t="s">
        <v>38</v>
      </c>
      <c r="C553">
        <v>1011500</v>
      </c>
      <c r="D553">
        <v>54500</v>
      </c>
      <c r="E553" s="1">
        <f t="shared" si="41"/>
        <v>13855700</v>
      </c>
      <c r="F553" s="6" t="s">
        <v>546</v>
      </c>
      <c r="G553" s="17" t="str">
        <f t="shared" si="42"/>
        <v>44859</v>
      </c>
      <c r="H553" s="10"/>
      <c r="I553" s="10"/>
      <c r="J553" s="9">
        <f t="shared" si="39"/>
        <v>44859</v>
      </c>
      <c r="K553" s="11" t="str">
        <f t="shared" si="40"/>
        <v>25-10-2022</v>
      </c>
      <c r="L553" s="11"/>
      <c r="M553" t="s">
        <v>68</v>
      </c>
      <c r="N553" t="s">
        <v>28</v>
      </c>
      <c r="O553">
        <v>3</v>
      </c>
      <c r="P553" t="s">
        <v>19</v>
      </c>
      <c r="Q553">
        <v>10</v>
      </c>
      <c r="R553">
        <v>4.6097099999999998</v>
      </c>
      <c r="S553">
        <v>-74.08175</v>
      </c>
    </row>
    <row r="554" spans="1:19" x14ac:dyDescent="0.3">
      <c r="A554" t="s">
        <v>81</v>
      </c>
      <c r="B554" t="s">
        <v>51</v>
      </c>
      <c r="C554">
        <v>1175700</v>
      </c>
      <c r="D554">
        <v>63000</v>
      </c>
      <c r="E554" s="1">
        <f t="shared" si="41"/>
        <v>13918700</v>
      </c>
      <c r="F554" s="6" t="s">
        <v>547</v>
      </c>
      <c r="G554" s="17" t="str">
        <f t="shared" si="42"/>
        <v>43852</v>
      </c>
      <c r="H554" s="10"/>
      <c r="I554" s="10"/>
      <c r="J554" s="9">
        <f t="shared" si="39"/>
        <v>43852</v>
      </c>
      <c r="K554" s="11" t="str">
        <f t="shared" si="40"/>
        <v>22-01-2020</v>
      </c>
      <c r="L554" s="11"/>
      <c r="M554" t="s">
        <v>80</v>
      </c>
      <c r="N554" t="s">
        <v>28</v>
      </c>
      <c r="O554">
        <v>1</v>
      </c>
      <c r="P554" t="s">
        <v>36</v>
      </c>
      <c r="Q554">
        <v>1</v>
      </c>
      <c r="R554">
        <v>4.6097099999999998</v>
      </c>
      <c r="S554">
        <v>-74.08175</v>
      </c>
    </row>
    <row r="555" spans="1:19" x14ac:dyDescent="0.3">
      <c r="A555" t="s">
        <v>131</v>
      </c>
      <c r="B555" t="s">
        <v>16</v>
      </c>
      <c r="C555">
        <v>700400</v>
      </c>
      <c r="D555">
        <v>37700</v>
      </c>
      <c r="E555" s="1">
        <f t="shared" si="41"/>
        <v>13956400</v>
      </c>
      <c r="F555" s="6" t="s">
        <v>548</v>
      </c>
      <c r="G555" s="17" t="str">
        <f t="shared" si="42"/>
        <v>44743</v>
      </c>
      <c r="H555" s="10"/>
      <c r="I555" s="10"/>
      <c r="J555" s="9">
        <f t="shared" si="39"/>
        <v>44743</v>
      </c>
      <c r="K555" s="11" t="str">
        <f t="shared" si="40"/>
        <v>01-07-2022</v>
      </c>
      <c r="L555" s="11"/>
      <c r="M555" t="s">
        <v>24</v>
      </c>
      <c r="N555" t="s">
        <v>13</v>
      </c>
      <c r="O555">
        <v>5</v>
      </c>
      <c r="P555" t="s">
        <v>14</v>
      </c>
      <c r="Q555">
        <v>1</v>
      </c>
      <c r="R555">
        <v>6.2518399999999996</v>
      </c>
      <c r="S555">
        <v>-75.563590000000005</v>
      </c>
    </row>
    <row r="556" spans="1:19" x14ac:dyDescent="0.3">
      <c r="A556" t="s">
        <v>57</v>
      </c>
      <c r="B556" t="s">
        <v>46</v>
      </c>
      <c r="C556">
        <v>25100</v>
      </c>
      <c r="D556">
        <v>7200</v>
      </c>
      <c r="E556" s="1">
        <f t="shared" si="41"/>
        <v>13963600</v>
      </c>
      <c r="F556" s="6" t="s">
        <v>549</v>
      </c>
      <c r="G556" s="17" t="str">
        <f t="shared" si="42"/>
        <v>43915</v>
      </c>
      <c r="H556" s="10"/>
      <c r="I556" s="10"/>
      <c r="J556" s="9">
        <f t="shared" si="39"/>
        <v>43915</v>
      </c>
      <c r="K556" s="11" t="str">
        <f t="shared" si="40"/>
        <v>25-03-2020</v>
      </c>
      <c r="L556" s="11"/>
      <c r="M556" t="s">
        <v>53</v>
      </c>
      <c r="N556" t="s">
        <v>25</v>
      </c>
      <c r="O556">
        <v>5</v>
      </c>
      <c r="P556" t="s">
        <v>19</v>
      </c>
      <c r="Q556">
        <v>1</v>
      </c>
      <c r="R556">
        <v>3.4372199999999999</v>
      </c>
      <c r="S556">
        <v>-76.522499999999994</v>
      </c>
    </row>
    <row r="557" spans="1:19" x14ac:dyDescent="0.3">
      <c r="A557" t="s">
        <v>168</v>
      </c>
      <c r="B557" t="s">
        <v>34</v>
      </c>
      <c r="C557">
        <v>41700</v>
      </c>
      <c r="D557">
        <v>0</v>
      </c>
      <c r="E557" s="1">
        <f t="shared" si="41"/>
        <v>13963600</v>
      </c>
      <c r="F557" s="6" t="s">
        <v>550</v>
      </c>
      <c r="G557" s="17" t="str">
        <f t="shared" si="42"/>
        <v>44441</v>
      </c>
      <c r="H557" s="10"/>
      <c r="I557" s="10"/>
      <c r="J557" s="9">
        <f t="shared" si="39"/>
        <v>44441</v>
      </c>
      <c r="K557" s="11" t="str">
        <f t="shared" si="40"/>
        <v>02-09-2021</v>
      </c>
      <c r="L557" s="11"/>
      <c r="M557" t="s">
        <v>40</v>
      </c>
      <c r="N557" t="s">
        <v>28</v>
      </c>
      <c r="O557">
        <v>5</v>
      </c>
      <c r="P557" t="s">
        <v>19</v>
      </c>
      <c r="Q557">
        <v>2</v>
      </c>
      <c r="R557">
        <v>4.6097099999999998</v>
      </c>
      <c r="S557">
        <v>-74.08175</v>
      </c>
    </row>
    <row r="558" spans="1:19" x14ac:dyDescent="0.3">
      <c r="A558" t="s">
        <v>217</v>
      </c>
      <c r="B558" t="s">
        <v>64</v>
      </c>
      <c r="C558">
        <v>41900</v>
      </c>
      <c r="D558">
        <v>4600</v>
      </c>
      <c r="E558" s="1">
        <f t="shared" si="41"/>
        <v>13968200</v>
      </c>
      <c r="F558" s="6" t="s">
        <v>436</v>
      </c>
      <c r="G558" s="17" t="str">
        <f t="shared" si="42"/>
        <v>44042</v>
      </c>
      <c r="H558" s="10"/>
      <c r="I558" s="10"/>
      <c r="J558" s="9">
        <f t="shared" si="39"/>
        <v>44042</v>
      </c>
      <c r="K558" s="11" t="str">
        <f t="shared" si="40"/>
        <v>30-07-2020</v>
      </c>
      <c r="L558" s="11"/>
      <c r="M558" t="s">
        <v>68</v>
      </c>
      <c r="N558" t="s">
        <v>137</v>
      </c>
      <c r="O558">
        <v>3</v>
      </c>
      <c r="P558" t="s">
        <v>19</v>
      </c>
      <c r="Q558">
        <v>9</v>
      </c>
      <c r="R558">
        <v>11.240790000000001</v>
      </c>
      <c r="S558">
        <v>-74.199039999999997</v>
      </c>
    </row>
    <row r="559" spans="1:19" x14ac:dyDescent="0.3">
      <c r="A559" t="s">
        <v>29</v>
      </c>
      <c r="B559" t="s">
        <v>16</v>
      </c>
      <c r="C559">
        <v>242500</v>
      </c>
      <c r="D559">
        <v>11100</v>
      </c>
      <c r="E559" s="1">
        <f t="shared" si="41"/>
        <v>13979300</v>
      </c>
      <c r="F559" s="6" t="s">
        <v>551</v>
      </c>
      <c r="G559" s="17" t="str">
        <f t="shared" si="42"/>
        <v>44044</v>
      </c>
      <c r="H559" s="10"/>
      <c r="I559" s="10"/>
      <c r="J559" s="9">
        <f t="shared" si="39"/>
        <v>44044</v>
      </c>
      <c r="K559" s="11" t="str">
        <f t="shared" si="40"/>
        <v>01-08-2020</v>
      </c>
      <c r="L559" s="11"/>
      <c r="M559" t="s">
        <v>12</v>
      </c>
      <c r="N559" t="s">
        <v>13</v>
      </c>
      <c r="O559">
        <v>1</v>
      </c>
      <c r="P559" t="s">
        <v>19</v>
      </c>
      <c r="Q559">
        <v>10</v>
      </c>
      <c r="R559">
        <v>6.2518399999999996</v>
      </c>
      <c r="S559">
        <v>-75.563590000000005</v>
      </c>
    </row>
    <row r="560" spans="1:19" x14ac:dyDescent="0.3">
      <c r="A560" t="s">
        <v>195</v>
      </c>
      <c r="B560" t="s">
        <v>51</v>
      </c>
      <c r="C560">
        <v>520100</v>
      </c>
      <c r="D560">
        <v>27900</v>
      </c>
      <c r="E560" s="1">
        <f t="shared" si="41"/>
        <v>14007200</v>
      </c>
      <c r="F560" s="6" t="s">
        <v>552</v>
      </c>
      <c r="G560" s="17" t="str">
        <f t="shared" si="42"/>
        <v>43857</v>
      </c>
      <c r="H560" s="10"/>
      <c r="I560" s="10"/>
      <c r="J560" s="9">
        <f t="shared" si="39"/>
        <v>43857</v>
      </c>
      <c r="K560" s="11" t="str">
        <f t="shared" si="40"/>
        <v>27-01-2020</v>
      </c>
      <c r="L560" s="11"/>
      <c r="M560" t="s">
        <v>53</v>
      </c>
      <c r="N560" t="s">
        <v>28</v>
      </c>
      <c r="O560">
        <v>5</v>
      </c>
      <c r="P560" t="s">
        <v>19</v>
      </c>
      <c r="Q560">
        <v>8</v>
      </c>
      <c r="R560">
        <v>4.6097099999999998</v>
      </c>
      <c r="S560">
        <v>-74.08175</v>
      </c>
    </row>
    <row r="561" spans="1:19" x14ac:dyDescent="0.3">
      <c r="A561" t="s">
        <v>282</v>
      </c>
      <c r="B561" t="s">
        <v>38</v>
      </c>
      <c r="C561">
        <v>1288000</v>
      </c>
      <c r="D561">
        <v>69000</v>
      </c>
      <c r="E561" s="1">
        <f t="shared" si="41"/>
        <v>14076200</v>
      </c>
      <c r="F561" s="6" t="s">
        <v>455</v>
      </c>
      <c r="G561" s="17" t="str">
        <f t="shared" si="42"/>
        <v>44978</v>
      </c>
      <c r="H561" s="10"/>
      <c r="I561" s="10"/>
      <c r="J561" s="9">
        <f t="shared" si="39"/>
        <v>44978</v>
      </c>
      <c r="K561" s="11" t="str">
        <f t="shared" si="40"/>
        <v>21-02-2023</v>
      </c>
      <c r="L561" s="11"/>
      <c r="M561" t="s">
        <v>85</v>
      </c>
      <c r="N561" t="s">
        <v>28</v>
      </c>
      <c r="O561">
        <v>5</v>
      </c>
      <c r="P561" t="s">
        <v>14</v>
      </c>
      <c r="Q561">
        <v>1</v>
      </c>
      <c r="R561">
        <v>4.6097099999999998</v>
      </c>
      <c r="S561">
        <v>-74.08175</v>
      </c>
    </row>
    <row r="562" spans="1:19" x14ac:dyDescent="0.3">
      <c r="A562" t="s">
        <v>161</v>
      </c>
      <c r="B562" t="s">
        <v>10</v>
      </c>
      <c r="C562">
        <v>318600</v>
      </c>
      <c r="D562">
        <v>21700</v>
      </c>
      <c r="E562" s="1">
        <f t="shared" si="41"/>
        <v>14097900</v>
      </c>
      <c r="F562" s="6" t="s">
        <v>553</v>
      </c>
      <c r="G562" s="17" t="str">
        <f t="shared" si="42"/>
        <v>44341</v>
      </c>
      <c r="H562" s="10"/>
      <c r="I562" s="10"/>
      <c r="J562" s="9">
        <f t="shared" si="39"/>
        <v>44341</v>
      </c>
      <c r="K562" s="11" t="str">
        <f t="shared" si="40"/>
        <v>25-05-2021</v>
      </c>
      <c r="L562" s="11"/>
      <c r="M562" t="s">
        <v>85</v>
      </c>
      <c r="N562" t="s">
        <v>28</v>
      </c>
      <c r="O562">
        <v>4</v>
      </c>
      <c r="P562" t="s">
        <v>19</v>
      </c>
      <c r="Q562">
        <v>2</v>
      </c>
      <c r="R562">
        <v>4.6097099999999998</v>
      </c>
      <c r="S562">
        <v>-74.08175</v>
      </c>
    </row>
    <row r="563" spans="1:19" x14ac:dyDescent="0.3">
      <c r="A563" t="s">
        <v>177</v>
      </c>
      <c r="B563" t="s">
        <v>38</v>
      </c>
      <c r="C563">
        <v>140100</v>
      </c>
      <c r="D563">
        <v>5600</v>
      </c>
      <c r="E563" s="1">
        <f t="shared" si="41"/>
        <v>14103500</v>
      </c>
      <c r="F563" s="6" t="s">
        <v>474</v>
      </c>
      <c r="G563" s="17" t="str">
        <f t="shared" si="42"/>
        <v>44772</v>
      </c>
      <c r="H563" s="10"/>
      <c r="I563" s="10"/>
      <c r="J563" s="9">
        <f t="shared" si="39"/>
        <v>44772</v>
      </c>
      <c r="K563" s="11" t="str">
        <f t="shared" si="40"/>
        <v>30-07-2022</v>
      </c>
      <c r="L563" s="11"/>
      <c r="M563" t="s">
        <v>12</v>
      </c>
      <c r="N563" t="s">
        <v>28</v>
      </c>
      <c r="O563">
        <v>5</v>
      </c>
      <c r="P563" t="s">
        <v>127</v>
      </c>
      <c r="Q563">
        <v>1</v>
      </c>
      <c r="R563">
        <v>4.6097099999999998</v>
      </c>
      <c r="S563">
        <v>-74.08175</v>
      </c>
    </row>
    <row r="564" spans="1:19" x14ac:dyDescent="0.3">
      <c r="A564" t="s">
        <v>177</v>
      </c>
      <c r="B564" t="s">
        <v>38</v>
      </c>
      <c r="C564">
        <v>130900</v>
      </c>
      <c r="D564">
        <v>7200</v>
      </c>
      <c r="E564" s="1">
        <f t="shared" si="41"/>
        <v>14110700</v>
      </c>
      <c r="F564" s="6" t="s">
        <v>554</v>
      </c>
      <c r="G564" s="17" t="str">
        <f t="shared" si="42"/>
        <v>44689</v>
      </c>
      <c r="H564" s="10"/>
      <c r="I564" s="10"/>
      <c r="J564" s="9">
        <f t="shared" si="39"/>
        <v>44689</v>
      </c>
      <c r="K564" s="11" t="str">
        <f t="shared" si="40"/>
        <v>08-05-2022</v>
      </c>
      <c r="L564" s="11"/>
      <c r="M564" t="s">
        <v>66</v>
      </c>
      <c r="N564" t="s">
        <v>28</v>
      </c>
      <c r="O564">
        <v>4</v>
      </c>
      <c r="P564" t="s">
        <v>19</v>
      </c>
      <c r="Q564">
        <v>1</v>
      </c>
      <c r="R564">
        <v>4.6097099999999998</v>
      </c>
      <c r="S564">
        <v>-74.08175</v>
      </c>
    </row>
    <row r="565" spans="1:19" x14ac:dyDescent="0.3">
      <c r="A565" t="s">
        <v>123</v>
      </c>
      <c r="B565" t="s">
        <v>51</v>
      </c>
      <c r="C565">
        <v>1331000</v>
      </c>
      <c r="D565">
        <v>72100</v>
      </c>
      <c r="E565" s="1">
        <f t="shared" si="41"/>
        <v>14182800</v>
      </c>
      <c r="F565" s="6" t="s">
        <v>555</v>
      </c>
      <c r="G565" s="17" t="str">
        <f t="shared" si="42"/>
        <v>44841</v>
      </c>
      <c r="H565" s="10"/>
      <c r="I565" s="10"/>
      <c r="J565" s="9">
        <f t="shared" si="39"/>
        <v>44841</v>
      </c>
      <c r="K565" s="11" t="str">
        <f t="shared" si="40"/>
        <v>07-10-2022</v>
      </c>
      <c r="L565" s="11"/>
      <c r="M565" t="s">
        <v>59</v>
      </c>
      <c r="N565" t="s">
        <v>13</v>
      </c>
      <c r="O565">
        <v>4</v>
      </c>
      <c r="P565" t="s">
        <v>14</v>
      </c>
      <c r="Q565">
        <v>1</v>
      </c>
      <c r="R565">
        <v>6.2518399999999996</v>
      </c>
      <c r="S565">
        <v>-75.563590000000005</v>
      </c>
    </row>
    <row r="566" spans="1:19" x14ac:dyDescent="0.3">
      <c r="A566" t="s">
        <v>131</v>
      </c>
      <c r="B566" t="s">
        <v>16</v>
      </c>
      <c r="C566">
        <v>698200</v>
      </c>
      <c r="D566">
        <v>35400</v>
      </c>
      <c r="E566" s="1">
        <f t="shared" si="41"/>
        <v>14218200</v>
      </c>
      <c r="F566" s="6" t="s">
        <v>556</v>
      </c>
      <c r="G566" s="17" t="str">
        <f t="shared" si="42"/>
        <v>44332</v>
      </c>
      <c r="H566" s="10"/>
      <c r="I566" s="10"/>
      <c r="J566" s="9">
        <f t="shared" si="39"/>
        <v>44332</v>
      </c>
      <c r="K566" s="11" t="str">
        <f t="shared" si="40"/>
        <v>16-05-2021</v>
      </c>
      <c r="L566" s="11"/>
      <c r="M566" t="s">
        <v>12</v>
      </c>
      <c r="N566" t="s">
        <v>22</v>
      </c>
      <c r="O566">
        <v>4</v>
      </c>
      <c r="P566" t="s">
        <v>19</v>
      </c>
      <c r="Q566">
        <v>4</v>
      </c>
      <c r="R566">
        <v>4.8133299999999997</v>
      </c>
      <c r="S566">
        <v>-75.696110000000004</v>
      </c>
    </row>
    <row r="567" spans="1:19" x14ac:dyDescent="0.3">
      <c r="A567" t="s">
        <v>163</v>
      </c>
      <c r="B567" t="s">
        <v>10</v>
      </c>
      <c r="C567">
        <v>514300</v>
      </c>
      <c r="D567">
        <v>32200</v>
      </c>
      <c r="E567" s="1">
        <f t="shared" si="41"/>
        <v>14250400</v>
      </c>
      <c r="F567" s="6" t="s">
        <v>557</v>
      </c>
      <c r="G567" s="17" t="str">
        <f t="shared" si="42"/>
        <v>44319</v>
      </c>
      <c r="H567" s="10"/>
      <c r="I567" s="10"/>
      <c r="J567" s="9">
        <f t="shared" si="39"/>
        <v>44319</v>
      </c>
      <c r="K567" s="11" t="str">
        <f t="shared" si="40"/>
        <v>03-05-2021</v>
      </c>
      <c r="L567" s="11"/>
      <c r="M567" t="s">
        <v>80</v>
      </c>
      <c r="N567" t="s">
        <v>28</v>
      </c>
      <c r="O567">
        <v>5</v>
      </c>
      <c r="P567" t="s">
        <v>19</v>
      </c>
      <c r="Q567">
        <v>1</v>
      </c>
      <c r="R567">
        <v>4.6097099999999998</v>
      </c>
      <c r="S567">
        <v>-74.08175</v>
      </c>
    </row>
    <row r="568" spans="1:19" x14ac:dyDescent="0.3">
      <c r="A568" t="s">
        <v>131</v>
      </c>
      <c r="B568" t="s">
        <v>16</v>
      </c>
      <c r="C568">
        <v>940300</v>
      </c>
      <c r="D568">
        <v>48300</v>
      </c>
      <c r="E568" s="1">
        <f t="shared" si="41"/>
        <v>14298700</v>
      </c>
      <c r="F568" s="6" t="s">
        <v>156</v>
      </c>
      <c r="G568" s="17" t="str">
        <f t="shared" si="42"/>
        <v>44925</v>
      </c>
      <c r="H568" s="10"/>
      <c r="I568" s="10"/>
      <c r="J568" s="9">
        <f t="shared" si="39"/>
        <v>44925</v>
      </c>
      <c r="K568" s="11" t="str">
        <f t="shared" si="40"/>
        <v>30-12-2022</v>
      </c>
      <c r="L568" s="11"/>
      <c r="M568" t="s">
        <v>40</v>
      </c>
      <c r="N568" t="s">
        <v>13</v>
      </c>
      <c r="O568">
        <v>1</v>
      </c>
      <c r="P568" t="s">
        <v>19</v>
      </c>
      <c r="Q568">
        <v>2</v>
      </c>
      <c r="R568">
        <v>6.2518399999999996</v>
      </c>
      <c r="S568">
        <v>-75.563590000000005</v>
      </c>
    </row>
    <row r="569" spans="1:19" x14ac:dyDescent="0.3">
      <c r="A569" t="s">
        <v>81</v>
      </c>
      <c r="B569" t="s">
        <v>51</v>
      </c>
      <c r="C569">
        <v>1505200</v>
      </c>
      <c r="D569">
        <v>78300</v>
      </c>
      <c r="E569" s="1">
        <f t="shared" si="41"/>
        <v>14377000</v>
      </c>
      <c r="F569" s="6" t="s">
        <v>558</v>
      </c>
      <c r="G569" s="17" t="str">
        <f t="shared" si="42"/>
        <v>44896</v>
      </c>
      <c r="H569" s="10"/>
      <c r="I569" s="10"/>
      <c r="J569" s="9">
        <f t="shared" si="39"/>
        <v>44896</v>
      </c>
      <c r="K569" s="11" t="str">
        <f t="shared" si="40"/>
        <v>01-12-2022</v>
      </c>
      <c r="L569" s="11"/>
      <c r="M569" t="s">
        <v>80</v>
      </c>
      <c r="N569" t="s">
        <v>13</v>
      </c>
      <c r="O569">
        <v>4</v>
      </c>
      <c r="P569" t="s">
        <v>19</v>
      </c>
      <c r="Q569">
        <v>2</v>
      </c>
      <c r="R569">
        <v>6.2518399999999996</v>
      </c>
      <c r="S569">
        <v>-75.563590000000005</v>
      </c>
    </row>
    <row r="570" spans="1:19" x14ac:dyDescent="0.3">
      <c r="A570" t="s">
        <v>214</v>
      </c>
      <c r="B570" t="s">
        <v>38</v>
      </c>
      <c r="C570">
        <v>164400</v>
      </c>
      <c r="D570">
        <v>9000</v>
      </c>
      <c r="E570" s="1">
        <f t="shared" si="41"/>
        <v>14386000</v>
      </c>
      <c r="F570" s="6" t="s">
        <v>559</v>
      </c>
      <c r="G570" s="17" t="str">
        <f t="shared" si="42"/>
        <v>44142</v>
      </c>
      <c r="H570" s="10"/>
      <c r="I570" s="10"/>
      <c r="J570" s="9">
        <f t="shared" si="39"/>
        <v>44142</v>
      </c>
      <c r="K570" s="11" t="str">
        <f t="shared" si="40"/>
        <v>07-11-2020</v>
      </c>
      <c r="L570" s="11"/>
      <c r="M570" t="s">
        <v>27</v>
      </c>
      <c r="N570" t="s">
        <v>25</v>
      </c>
      <c r="O570">
        <v>5</v>
      </c>
      <c r="P570" t="s">
        <v>19</v>
      </c>
      <c r="Q570">
        <v>2</v>
      </c>
      <c r="R570">
        <v>3.4372199999999999</v>
      </c>
      <c r="S570">
        <v>-76.522499999999994</v>
      </c>
    </row>
    <row r="571" spans="1:19" x14ac:dyDescent="0.3">
      <c r="A571" t="s">
        <v>163</v>
      </c>
      <c r="B571" t="s">
        <v>10</v>
      </c>
      <c r="C571">
        <v>617200</v>
      </c>
      <c r="D571">
        <v>33400</v>
      </c>
      <c r="E571" s="1">
        <f t="shared" si="41"/>
        <v>14419400</v>
      </c>
      <c r="F571" s="6" t="s">
        <v>560</v>
      </c>
      <c r="G571" s="17" t="str">
        <f t="shared" si="42"/>
        <v>44104</v>
      </c>
      <c r="H571" s="10"/>
      <c r="I571" s="10"/>
      <c r="J571" s="9">
        <f t="shared" si="39"/>
        <v>44104</v>
      </c>
      <c r="K571" s="11" t="str">
        <f t="shared" si="40"/>
        <v>30-09-2020</v>
      </c>
      <c r="L571" s="11"/>
      <c r="M571" t="s">
        <v>80</v>
      </c>
      <c r="N571" t="s">
        <v>28</v>
      </c>
      <c r="O571">
        <v>5</v>
      </c>
      <c r="P571" t="s">
        <v>19</v>
      </c>
      <c r="Q571">
        <v>5</v>
      </c>
      <c r="R571">
        <v>4.6097099999999998</v>
      </c>
      <c r="S571">
        <v>-74.08175</v>
      </c>
    </row>
    <row r="572" spans="1:19" x14ac:dyDescent="0.3">
      <c r="A572" t="s">
        <v>33</v>
      </c>
      <c r="B572" t="s">
        <v>34</v>
      </c>
      <c r="C572">
        <v>98800</v>
      </c>
      <c r="D572">
        <v>3400</v>
      </c>
      <c r="E572" s="1">
        <f t="shared" si="41"/>
        <v>14422800</v>
      </c>
      <c r="F572" s="6" t="s">
        <v>561</v>
      </c>
      <c r="G572" s="17" t="str">
        <f t="shared" si="42"/>
        <v>44863</v>
      </c>
      <c r="H572" s="10"/>
      <c r="I572" s="10"/>
      <c r="J572" s="9">
        <f t="shared" si="39"/>
        <v>44863</v>
      </c>
      <c r="K572" s="11" t="str">
        <f t="shared" si="40"/>
        <v>29-10-2022</v>
      </c>
      <c r="L572" s="11"/>
      <c r="M572" t="s">
        <v>101</v>
      </c>
      <c r="N572" t="s">
        <v>22</v>
      </c>
      <c r="O572">
        <v>5</v>
      </c>
      <c r="P572" t="s">
        <v>19</v>
      </c>
      <c r="Q572">
        <v>2</v>
      </c>
      <c r="R572">
        <v>4.8133299999999997</v>
      </c>
      <c r="S572">
        <v>-75.696110000000004</v>
      </c>
    </row>
    <row r="573" spans="1:19" x14ac:dyDescent="0.3">
      <c r="A573" t="s">
        <v>95</v>
      </c>
      <c r="B573" t="s">
        <v>38</v>
      </c>
      <c r="C573">
        <v>1803000</v>
      </c>
      <c r="D573">
        <v>94200</v>
      </c>
      <c r="E573" s="1">
        <f t="shared" si="41"/>
        <v>14517000</v>
      </c>
      <c r="F573" s="6" t="s">
        <v>140</v>
      </c>
      <c r="G573" s="17" t="str">
        <f t="shared" si="42"/>
        <v>44286</v>
      </c>
      <c r="H573" s="10"/>
      <c r="I573" s="10"/>
      <c r="J573" s="9">
        <f t="shared" si="39"/>
        <v>44286</v>
      </c>
      <c r="K573" s="11" t="str">
        <f t="shared" si="40"/>
        <v>31-03-2021</v>
      </c>
      <c r="L573" s="11"/>
      <c r="M573" t="s">
        <v>68</v>
      </c>
      <c r="N573" t="s">
        <v>13</v>
      </c>
      <c r="O573">
        <v>5</v>
      </c>
      <c r="P573" t="s">
        <v>19</v>
      </c>
      <c r="Q573">
        <v>2</v>
      </c>
      <c r="R573">
        <v>6.2518399999999996</v>
      </c>
      <c r="S573">
        <v>-75.563590000000005</v>
      </c>
    </row>
    <row r="574" spans="1:19" x14ac:dyDescent="0.3">
      <c r="A574" t="s">
        <v>163</v>
      </c>
      <c r="B574" t="s">
        <v>10</v>
      </c>
      <c r="C574">
        <v>686200</v>
      </c>
      <c r="D574">
        <v>36800</v>
      </c>
      <c r="E574" s="1">
        <f t="shared" si="41"/>
        <v>14553800</v>
      </c>
      <c r="F574" s="6" t="s">
        <v>562</v>
      </c>
      <c r="G574" s="17" t="str">
        <f t="shared" si="42"/>
        <v>44958</v>
      </c>
      <c r="H574" s="10"/>
      <c r="I574" s="10"/>
      <c r="J574" s="9">
        <f t="shared" si="39"/>
        <v>44958</v>
      </c>
      <c r="K574" s="11" t="str">
        <f t="shared" si="40"/>
        <v>01-02-2023</v>
      </c>
      <c r="L574" s="11"/>
      <c r="M574" t="s">
        <v>68</v>
      </c>
      <c r="N574" t="s">
        <v>44</v>
      </c>
      <c r="O574">
        <v>3</v>
      </c>
      <c r="P574" t="s">
        <v>14</v>
      </c>
      <c r="Q574">
        <v>1</v>
      </c>
      <c r="R574">
        <v>10.968540000000001</v>
      </c>
      <c r="S574">
        <v>-74.781319999999994</v>
      </c>
    </row>
    <row r="575" spans="1:19" x14ac:dyDescent="0.3">
      <c r="A575" t="s">
        <v>184</v>
      </c>
      <c r="B575" t="s">
        <v>46</v>
      </c>
      <c r="C575">
        <v>88400</v>
      </c>
      <c r="D575">
        <v>2900</v>
      </c>
      <c r="E575" s="1">
        <f t="shared" si="41"/>
        <v>14556700</v>
      </c>
      <c r="F575" s="6" t="s">
        <v>563</v>
      </c>
      <c r="G575" s="17" t="str">
        <f t="shared" si="42"/>
        <v>44203</v>
      </c>
      <c r="H575" s="10"/>
      <c r="I575" s="10"/>
      <c r="J575" s="9">
        <f t="shared" si="39"/>
        <v>44203</v>
      </c>
      <c r="K575" s="11" t="str">
        <f t="shared" si="40"/>
        <v>07-01-2021</v>
      </c>
      <c r="L575" s="11"/>
      <c r="M575" t="s">
        <v>31</v>
      </c>
      <c r="N575" t="s">
        <v>228</v>
      </c>
      <c r="O575">
        <v>5</v>
      </c>
      <c r="P575" t="s">
        <v>19</v>
      </c>
      <c r="Q575">
        <v>3</v>
      </c>
      <c r="R575">
        <v>10.39972</v>
      </c>
      <c r="S575">
        <v>-75.514439999999993</v>
      </c>
    </row>
    <row r="576" spans="1:19" x14ac:dyDescent="0.3">
      <c r="A576" t="s">
        <v>89</v>
      </c>
      <c r="B576" t="s">
        <v>42</v>
      </c>
      <c r="C576">
        <v>42900</v>
      </c>
      <c r="D576">
        <v>0</v>
      </c>
      <c r="E576" s="1">
        <f t="shared" si="41"/>
        <v>14556700</v>
      </c>
      <c r="F576" s="6" t="s">
        <v>564</v>
      </c>
      <c r="G576" s="17" t="str">
        <f t="shared" si="42"/>
        <v>44810</v>
      </c>
      <c r="H576" s="10"/>
      <c r="I576" s="10"/>
      <c r="J576" s="9">
        <f t="shared" si="39"/>
        <v>44810</v>
      </c>
      <c r="K576" s="11" t="str">
        <f t="shared" si="40"/>
        <v>06-09-2022</v>
      </c>
      <c r="L576" s="11"/>
      <c r="M576" t="s">
        <v>66</v>
      </c>
      <c r="N576" t="s">
        <v>13</v>
      </c>
      <c r="O576">
        <v>3</v>
      </c>
      <c r="P576" t="s">
        <v>19</v>
      </c>
      <c r="Q576">
        <v>4</v>
      </c>
      <c r="R576">
        <v>6.2518399999999996</v>
      </c>
      <c r="S576">
        <v>-75.563590000000005</v>
      </c>
    </row>
    <row r="577" spans="1:19" x14ac:dyDescent="0.3">
      <c r="A577" t="s">
        <v>214</v>
      </c>
      <c r="B577" t="s">
        <v>38</v>
      </c>
      <c r="C577">
        <v>186000</v>
      </c>
      <c r="D577">
        <v>8100</v>
      </c>
      <c r="E577" s="1">
        <f t="shared" si="41"/>
        <v>14564800</v>
      </c>
      <c r="F577" s="6" t="s">
        <v>565</v>
      </c>
      <c r="G577" s="17" t="str">
        <f t="shared" si="42"/>
        <v>43921</v>
      </c>
      <c r="H577" s="10"/>
      <c r="I577" s="10"/>
      <c r="J577" s="9">
        <f t="shared" si="39"/>
        <v>43921</v>
      </c>
      <c r="K577" s="11" t="str">
        <f t="shared" si="40"/>
        <v>31-03-2020</v>
      </c>
      <c r="L577" s="11"/>
      <c r="M577" t="s">
        <v>12</v>
      </c>
      <c r="N577" t="s">
        <v>28</v>
      </c>
      <c r="O577">
        <v>5</v>
      </c>
      <c r="P577" t="s">
        <v>19</v>
      </c>
      <c r="Q577">
        <v>7</v>
      </c>
      <c r="R577">
        <v>4.6097099999999998</v>
      </c>
      <c r="S577">
        <v>-74.08175</v>
      </c>
    </row>
    <row r="578" spans="1:19" x14ac:dyDescent="0.3">
      <c r="A578" t="s">
        <v>113</v>
      </c>
      <c r="B578" t="s">
        <v>10</v>
      </c>
      <c r="C578">
        <v>516300</v>
      </c>
      <c r="D578">
        <v>27700</v>
      </c>
      <c r="E578" s="1">
        <f t="shared" si="41"/>
        <v>14592500</v>
      </c>
      <c r="F578" s="6" t="s">
        <v>493</v>
      </c>
      <c r="G578" s="17" t="str">
        <f t="shared" si="42"/>
        <v>44410</v>
      </c>
      <c r="H578" s="10"/>
      <c r="I578" s="10"/>
      <c r="J578" s="9">
        <f t="shared" si="39"/>
        <v>44410</v>
      </c>
      <c r="K578" s="11" t="str">
        <f t="shared" si="40"/>
        <v>02-08-2021</v>
      </c>
      <c r="L578" s="11"/>
      <c r="M578" t="s">
        <v>66</v>
      </c>
      <c r="N578" t="s">
        <v>13</v>
      </c>
      <c r="O578">
        <v>1</v>
      </c>
      <c r="P578" t="s">
        <v>19</v>
      </c>
      <c r="Q578">
        <v>1</v>
      </c>
      <c r="R578">
        <v>6.2518399999999996</v>
      </c>
      <c r="S578">
        <v>-75.563590000000005</v>
      </c>
    </row>
    <row r="579" spans="1:19" x14ac:dyDescent="0.3">
      <c r="A579" t="s">
        <v>168</v>
      </c>
      <c r="B579" t="s">
        <v>34</v>
      </c>
      <c r="C579">
        <v>55500</v>
      </c>
      <c r="D579">
        <v>7700</v>
      </c>
      <c r="E579" s="1">
        <f t="shared" si="41"/>
        <v>14600200</v>
      </c>
      <c r="F579" s="6" t="s">
        <v>277</v>
      </c>
      <c r="G579" s="17" t="str">
        <f t="shared" si="42"/>
        <v>45005</v>
      </c>
      <c r="H579" s="10"/>
      <c r="I579" s="10"/>
      <c r="J579" s="9">
        <f t="shared" ref="J579:J642" si="43">IF(
  G579=44412,
  DATE(2021,8,4),
  DATE(1900,1,1) + G579 - 1
)</f>
        <v>45005</v>
      </c>
      <c r="K579" s="11" t="str">
        <f t="shared" ref="K579:K642" si="44">TEXT(G579, "dd-mm-yyyy")</f>
        <v>20-03-2023</v>
      </c>
      <c r="L579" s="11"/>
      <c r="M579" t="s">
        <v>27</v>
      </c>
      <c r="N579" t="s">
        <v>28</v>
      </c>
      <c r="O579">
        <v>5</v>
      </c>
      <c r="P579" t="s">
        <v>19</v>
      </c>
      <c r="Q579">
        <v>2</v>
      </c>
      <c r="R579">
        <v>4.6097099999999998</v>
      </c>
      <c r="S579">
        <v>-74.08175</v>
      </c>
    </row>
    <row r="580" spans="1:19" x14ac:dyDescent="0.3">
      <c r="A580" t="s">
        <v>50</v>
      </c>
      <c r="B580" t="s">
        <v>51</v>
      </c>
      <c r="C580">
        <v>1097500</v>
      </c>
      <c r="D580">
        <v>56600</v>
      </c>
      <c r="E580" s="1">
        <f t="shared" ref="E580:E643" si="45">E579+D580</f>
        <v>14656800</v>
      </c>
      <c r="F580" s="6" t="s">
        <v>566</v>
      </c>
      <c r="G580" s="17" t="str">
        <f t="shared" si="42"/>
        <v>44531</v>
      </c>
      <c r="H580" s="10"/>
      <c r="I580" s="10"/>
      <c r="J580" s="9">
        <f t="shared" si="43"/>
        <v>44531</v>
      </c>
      <c r="K580" s="11" t="str">
        <f t="shared" si="44"/>
        <v>01-12-2021</v>
      </c>
      <c r="L580" s="11"/>
      <c r="M580" t="s">
        <v>80</v>
      </c>
      <c r="N580" t="s">
        <v>13</v>
      </c>
      <c r="O580">
        <v>4</v>
      </c>
      <c r="P580" t="s">
        <v>19</v>
      </c>
      <c r="Q580">
        <v>10</v>
      </c>
      <c r="R580">
        <v>6.2518399999999996</v>
      </c>
      <c r="S580">
        <v>-75.563590000000005</v>
      </c>
    </row>
    <row r="581" spans="1:19" x14ac:dyDescent="0.3">
      <c r="A581" t="s">
        <v>161</v>
      </c>
      <c r="B581" t="s">
        <v>10</v>
      </c>
      <c r="C581">
        <v>330000</v>
      </c>
      <c r="D581">
        <v>15800</v>
      </c>
      <c r="E581" s="1">
        <f t="shared" si="45"/>
        <v>14672600</v>
      </c>
      <c r="F581" s="6" t="s">
        <v>357</v>
      </c>
      <c r="G581" s="10" t="str">
        <f t="shared" si="42"/>
        <v>44578</v>
      </c>
      <c r="H581" s="10"/>
      <c r="I581" s="10"/>
      <c r="J581" s="9">
        <f t="shared" si="43"/>
        <v>44578</v>
      </c>
      <c r="K581" s="11" t="str">
        <f t="shared" si="44"/>
        <v>17-01-2022</v>
      </c>
      <c r="L581" s="11"/>
      <c r="M581" t="s">
        <v>59</v>
      </c>
      <c r="N581" t="s">
        <v>28</v>
      </c>
      <c r="O581">
        <v>2</v>
      </c>
      <c r="P581" t="s">
        <v>19</v>
      </c>
      <c r="Q581">
        <v>24</v>
      </c>
      <c r="R581">
        <v>4.6097099999999998</v>
      </c>
      <c r="S581">
        <v>-74.08175</v>
      </c>
    </row>
    <row r="582" spans="1:19" x14ac:dyDescent="0.3">
      <c r="A582" t="s">
        <v>91</v>
      </c>
      <c r="B582" t="s">
        <v>51</v>
      </c>
      <c r="C582">
        <v>715300</v>
      </c>
      <c r="D582">
        <v>36300</v>
      </c>
      <c r="E582" s="1">
        <f t="shared" si="45"/>
        <v>14708900</v>
      </c>
      <c r="F582" s="6" t="s">
        <v>567</v>
      </c>
      <c r="G582" s="10" t="str">
        <f t="shared" ref="G582:G645" si="46">TEXT(F581, "general")</f>
        <v>44283</v>
      </c>
      <c r="H582" s="10"/>
      <c r="I582" s="10"/>
      <c r="J582" s="9">
        <f t="shared" si="43"/>
        <v>44283</v>
      </c>
      <c r="K582" s="11" t="str">
        <f t="shared" si="44"/>
        <v>28-03-2021</v>
      </c>
      <c r="L582" s="11"/>
      <c r="M582" t="s">
        <v>40</v>
      </c>
      <c r="N582" t="s">
        <v>28</v>
      </c>
      <c r="O582">
        <v>3</v>
      </c>
      <c r="P582" t="s">
        <v>19</v>
      </c>
      <c r="Q582">
        <v>1</v>
      </c>
      <c r="R582">
        <v>4.6097099999999998</v>
      </c>
      <c r="S582">
        <v>-74.08175</v>
      </c>
    </row>
    <row r="583" spans="1:19" x14ac:dyDescent="0.3">
      <c r="A583" t="s">
        <v>104</v>
      </c>
      <c r="B583" t="s">
        <v>38</v>
      </c>
      <c r="C583">
        <v>140700</v>
      </c>
      <c r="D583">
        <v>5700</v>
      </c>
      <c r="E583" s="1">
        <f t="shared" si="45"/>
        <v>14714600</v>
      </c>
      <c r="F583" s="6" t="s">
        <v>568</v>
      </c>
      <c r="G583" s="10" t="str">
        <f t="shared" si="46"/>
        <v>44866</v>
      </c>
      <c r="H583" s="10"/>
      <c r="I583" s="10"/>
      <c r="J583" s="9">
        <f t="shared" si="43"/>
        <v>44866</v>
      </c>
      <c r="K583" s="11" t="str">
        <f t="shared" si="44"/>
        <v>01-11-2022</v>
      </c>
      <c r="L583" s="11"/>
      <c r="M583" t="s">
        <v>80</v>
      </c>
      <c r="N583" t="s">
        <v>25</v>
      </c>
      <c r="O583">
        <v>4</v>
      </c>
      <c r="P583" t="s">
        <v>19</v>
      </c>
      <c r="Q583">
        <v>9</v>
      </c>
      <c r="R583">
        <v>3.4372199999999999</v>
      </c>
      <c r="S583">
        <v>-76.522499999999994</v>
      </c>
    </row>
    <row r="584" spans="1:19" x14ac:dyDescent="0.3">
      <c r="A584" t="s">
        <v>29</v>
      </c>
      <c r="B584" t="s">
        <v>16</v>
      </c>
      <c r="C584">
        <v>284700</v>
      </c>
      <c r="D584">
        <v>13300</v>
      </c>
      <c r="E584" s="1">
        <f t="shared" si="45"/>
        <v>14727900</v>
      </c>
      <c r="F584" s="6" t="s">
        <v>569</v>
      </c>
      <c r="G584" s="10" t="str">
        <f t="shared" si="46"/>
        <v>43984</v>
      </c>
      <c r="H584" s="10"/>
      <c r="I584" s="10"/>
      <c r="J584" s="9">
        <f t="shared" si="43"/>
        <v>43984</v>
      </c>
      <c r="K584" s="11" t="str">
        <f t="shared" si="44"/>
        <v>02-06-2020</v>
      </c>
      <c r="L584" s="11"/>
      <c r="M584" t="s">
        <v>18</v>
      </c>
      <c r="N584" t="s">
        <v>22</v>
      </c>
      <c r="O584">
        <v>5</v>
      </c>
      <c r="P584" t="s">
        <v>19</v>
      </c>
      <c r="Q584">
        <v>10</v>
      </c>
      <c r="R584">
        <v>4.8133299999999997</v>
      </c>
      <c r="S584">
        <v>-75.696110000000004</v>
      </c>
    </row>
    <row r="585" spans="1:19" x14ac:dyDescent="0.3">
      <c r="A585" t="s">
        <v>83</v>
      </c>
      <c r="B585" t="s">
        <v>46</v>
      </c>
      <c r="C585">
        <v>26000</v>
      </c>
      <c r="D585">
        <v>0</v>
      </c>
      <c r="E585" s="1">
        <f t="shared" si="45"/>
        <v>14727900</v>
      </c>
      <c r="F585" s="6" t="s">
        <v>166</v>
      </c>
      <c r="G585" s="10" t="str">
        <f t="shared" si="46"/>
        <v>44236</v>
      </c>
      <c r="H585" s="10"/>
      <c r="I585" s="10"/>
      <c r="J585" s="9">
        <f t="shared" si="43"/>
        <v>44236</v>
      </c>
      <c r="K585" s="11" t="str">
        <f t="shared" si="44"/>
        <v>09-02-2021</v>
      </c>
      <c r="L585" s="11"/>
      <c r="M585" t="s">
        <v>12</v>
      </c>
      <c r="N585" t="s">
        <v>28</v>
      </c>
      <c r="O585">
        <v>5</v>
      </c>
      <c r="P585" t="s">
        <v>19</v>
      </c>
      <c r="Q585">
        <v>9</v>
      </c>
      <c r="R585">
        <v>4.6097099999999998</v>
      </c>
      <c r="S585">
        <v>-74.08175</v>
      </c>
    </row>
    <row r="586" spans="1:19" x14ac:dyDescent="0.3">
      <c r="A586" t="s">
        <v>191</v>
      </c>
      <c r="B586" t="s">
        <v>38</v>
      </c>
      <c r="C586">
        <v>121900</v>
      </c>
      <c r="D586">
        <v>4700</v>
      </c>
      <c r="E586" s="1">
        <f t="shared" si="45"/>
        <v>14732600</v>
      </c>
      <c r="F586" s="6" t="s">
        <v>252</v>
      </c>
      <c r="G586" s="10" t="str">
        <f t="shared" si="46"/>
        <v>44063</v>
      </c>
      <c r="H586" s="10"/>
      <c r="I586" s="10"/>
      <c r="J586" s="9">
        <f t="shared" si="43"/>
        <v>44063</v>
      </c>
      <c r="K586" s="11" t="str">
        <f t="shared" si="44"/>
        <v>20-08-2020</v>
      </c>
      <c r="L586" s="11"/>
      <c r="M586" t="s">
        <v>40</v>
      </c>
      <c r="N586" t="s">
        <v>25</v>
      </c>
      <c r="O586">
        <v>5</v>
      </c>
      <c r="P586" t="s">
        <v>19</v>
      </c>
      <c r="Q586">
        <v>1</v>
      </c>
      <c r="R586">
        <v>3.4372199999999999</v>
      </c>
      <c r="S586">
        <v>-76.522499999999994</v>
      </c>
    </row>
    <row r="587" spans="1:19" x14ac:dyDescent="0.3">
      <c r="A587" t="s">
        <v>177</v>
      </c>
      <c r="B587" t="s">
        <v>38</v>
      </c>
      <c r="C587">
        <v>150000</v>
      </c>
      <c r="D587">
        <v>6200</v>
      </c>
      <c r="E587" s="1">
        <f t="shared" si="45"/>
        <v>14738800</v>
      </c>
      <c r="F587" s="6" t="s">
        <v>451</v>
      </c>
      <c r="G587" s="10" t="str">
        <f t="shared" si="46"/>
        <v>44819</v>
      </c>
      <c r="H587" s="10"/>
      <c r="I587" s="10"/>
      <c r="J587" s="9">
        <f t="shared" si="43"/>
        <v>44819</v>
      </c>
      <c r="K587" s="11" t="str">
        <f t="shared" si="44"/>
        <v>15-09-2022</v>
      </c>
      <c r="L587" s="11"/>
      <c r="M587" t="s">
        <v>12</v>
      </c>
      <c r="N587" t="s">
        <v>28</v>
      </c>
      <c r="O587">
        <v>4</v>
      </c>
      <c r="P587" t="s">
        <v>36</v>
      </c>
      <c r="Q587">
        <v>1</v>
      </c>
      <c r="R587">
        <v>4.6097099999999998</v>
      </c>
      <c r="S587">
        <v>-74.08175</v>
      </c>
    </row>
    <row r="588" spans="1:19" x14ac:dyDescent="0.3">
      <c r="A588" t="s">
        <v>107</v>
      </c>
      <c r="B588" t="s">
        <v>46</v>
      </c>
      <c r="C588">
        <v>16500</v>
      </c>
      <c r="D588">
        <v>0</v>
      </c>
      <c r="E588" s="1">
        <f t="shared" si="45"/>
        <v>14738800</v>
      </c>
      <c r="F588" s="6" t="s">
        <v>154</v>
      </c>
      <c r="G588" s="10" t="str">
        <f t="shared" si="46"/>
        <v>43837</v>
      </c>
      <c r="H588" s="10"/>
      <c r="I588" s="10"/>
      <c r="J588" s="9">
        <f t="shared" si="43"/>
        <v>43837</v>
      </c>
      <c r="K588" s="11" t="str">
        <f t="shared" si="44"/>
        <v>07-01-2020</v>
      </c>
      <c r="L588" s="11"/>
      <c r="M588" t="s">
        <v>12</v>
      </c>
      <c r="N588" t="s">
        <v>22</v>
      </c>
      <c r="O588">
        <v>4</v>
      </c>
      <c r="P588" t="s">
        <v>19</v>
      </c>
      <c r="Q588">
        <v>5</v>
      </c>
      <c r="R588">
        <v>4.8133299999999997</v>
      </c>
      <c r="S588">
        <v>-75.696110000000004</v>
      </c>
    </row>
    <row r="589" spans="1:19" x14ac:dyDescent="0.3">
      <c r="A589" t="s">
        <v>241</v>
      </c>
      <c r="B589" t="s">
        <v>38</v>
      </c>
      <c r="C589">
        <v>263800</v>
      </c>
      <c r="D589">
        <v>18800</v>
      </c>
      <c r="E589" s="1">
        <f t="shared" si="45"/>
        <v>14757600</v>
      </c>
      <c r="F589" s="6" t="s">
        <v>520</v>
      </c>
      <c r="G589" s="10" t="str">
        <f t="shared" si="46"/>
        <v>44224</v>
      </c>
      <c r="H589" s="10"/>
      <c r="I589" s="10"/>
      <c r="J589" s="9">
        <f t="shared" si="43"/>
        <v>44224</v>
      </c>
      <c r="K589" s="11" t="str">
        <f t="shared" si="44"/>
        <v>28-01-2021</v>
      </c>
      <c r="L589" s="11"/>
      <c r="M589" t="s">
        <v>12</v>
      </c>
      <c r="N589" t="s">
        <v>13</v>
      </c>
      <c r="O589">
        <v>5</v>
      </c>
      <c r="P589" t="s">
        <v>14</v>
      </c>
      <c r="Q589">
        <v>1</v>
      </c>
      <c r="R589">
        <v>6.2518399999999996</v>
      </c>
      <c r="S589">
        <v>-75.563590000000005</v>
      </c>
    </row>
    <row r="590" spans="1:19" x14ac:dyDescent="0.3">
      <c r="A590" t="s">
        <v>191</v>
      </c>
      <c r="B590" t="s">
        <v>38</v>
      </c>
      <c r="C590">
        <v>65100</v>
      </c>
      <c r="D590">
        <v>3900</v>
      </c>
      <c r="E590" s="1">
        <f t="shared" si="45"/>
        <v>14761500</v>
      </c>
      <c r="F590" s="6" t="s">
        <v>570</v>
      </c>
      <c r="G590" s="10" t="str">
        <f t="shared" si="46"/>
        <v>44079</v>
      </c>
      <c r="H590" s="10"/>
      <c r="I590" s="10"/>
      <c r="J590" s="9">
        <f t="shared" si="43"/>
        <v>44079</v>
      </c>
      <c r="K590" s="11" t="str">
        <f t="shared" si="44"/>
        <v>05-09-2020</v>
      </c>
      <c r="L590" s="11"/>
      <c r="M590" t="s">
        <v>18</v>
      </c>
      <c r="N590" t="s">
        <v>44</v>
      </c>
      <c r="O590">
        <v>2</v>
      </c>
      <c r="P590" t="s">
        <v>19</v>
      </c>
      <c r="Q590">
        <v>10</v>
      </c>
      <c r="R590">
        <v>10.968540000000001</v>
      </c>
      <c r="S590">
        <v>-74.781319999999994</v>
      </c>
    </row>
    <row r="591" spans="1:19" x14ac:dyDescent="0.3">
      <c r="A591" t="s">
        <v>217</v>
      </c>
      <c r="B591" t="s">
        <v>64</v>
      </c>
      <c r="C591">
        <v>66900</v>
      </c>
      <c r="D591">
        <v>1800</v>
      </c>
      <c r="E591" s="1">
        <f t="shared" si="45"/>
        <v>14763300</v>
      </c>
      <c r="F591" s="6" t="s">
        <v>571</v>
      </c>
      <c r="G591" s="10" t="str">
        <f t="shared" si="46"/>
        <v>44254</v>
      </c>
      <c r="H591" s="10"/>
      <c r="I591" s="10"/>
      <c r="J591" s="9">
        <f t="shared" si="43"/>
        <v>44254</v>
      </c>
      <c r="K591" s="11" t="str">
        <f t="shared" si="44"/>
        <v>27-02-2021</v>
      </c>
      <c r="L591" s="11"/>
      <c r="M591" t="s">
        <v>31</v>
      </c>
      <c r="N591" t="s">
        <v>25</v>
      </c>
      <c r="O591">
        <v>5</v>
      </c>
      <c r="P591" t="s">
        <v>19</v>
      </c>
      <c r="Q591">
        <v>10</v>
      </c>
      <c r="R591">
        <v>3.4372199999999999</v>
      </c>
      <c r="S591">
        <v>-76.522499999999994</v>
      </c>
    </row>
    <row r="592" spans="1:19" x14ac:dyDescent="0.3">
      <c r="A592" t="s">
        <v>121</v>
      </c>
      <c r="B592" t="s">
        <v>10</v>
      </c>
      <c r="C592">
        <v>135800</v>
      </c>
      <c r="D592">
        <v>5400</v>
      </c>
      <c r="E592" s="1">
        <f t="shared" si="45"/>
        <v>14768700</v>
      </c>
      <c r="F592" s="6" t="s">
        <v>572</v>
      </c>
      <c r="G592" s="10" t="str">
        <f t="shared" si="46"/>
        <v>44381</v>
      </c>
      <c r="H592" s="10"/>
      <c r="I592" s="10"/>
      <c r="J592" s="9">
        <f t="shared" si="43"/>
        <v>44381</v>
      </c>
      <c r="K592" s="11" t="str">
        <f t="shared" si="44"/>
        <v>04-07-2021</v>
      </c>
      <c r="L592" s="11"/>
      <c r="M592" t="s">
        <v>80</v>
      </c>
      <c r="N592" t="s">
        <v>28</v>
      </c>
      <c r="O592">
        <v>5</v>
      </c>
      <c r="P592" t="s">
        <v>19</v>
      </c>
      <c r="Q592">
        <v>3</v>
      </c>
      <c r="R592">
        <v>4.6097099999999998</v>
      </c>
      <c r="S592">
        <v>-74.08175</v>
      </c>
    </row>
    <row r="593" spans="1:19" x14ac:dyDescent="0.3">
      <c r="A593" t="s">
        <v>71</v>
      </c>
      <c r="B593" t="s">
        <v>34</v>
      </c>
      <c r="C593">
        <v>18300</v>
      </c>
      <c r="D593">
        <v>0</v>
      </c>
      <c r="E593" s="1">
        <f t="shared" si="45"/>
        <v>14768700</v>
      </c>
      <c r="F593" s="6" t="s">
        <v>573</v>
      </c>
      <c r="G593" s="10" t="str">
        <f t="shared" si="46"/>
        <v>44041</v>
      </c>
      <c r="H593" s="10"/>
      <c r="I593" s="10"/>
      <c r="J593" s="9">
        <f t="shared" si="43"/>
        <v>44041</v>
      </c>
      <c r="K593" s="11" t="str">
        <f t="shared" si="44"/>
        <v>29-07-2020</v>
      </c>
      <c r="L593" s="11"/>
      <c r="M593" t="s">
        <v>66</v>
      </c>
      <c r="N593" t="s">
        <v>13</v>
      </c>
      <c r="O593">
        <v>3</v>
      </c>
      <c r="P593" t="s">
        <v>14</v>
      </c>
      <c r="Q593">
        <v>1</v>
      </c>
      <c r="R593">
        <v>6.2518399999999996</v>
      </c>
      <c r="S593">
        <v>-75.563590000000005</v>
      </c>
    </row>
    <row r="594" spans="1:19" x14ac:dyDescent="0.3">
      <c r="A594" t="s">
        <v>73</v>
      </c>
      <c r="B594" t="s">
        <v>42</v>
      </c>
      <c r="C594">
        <v>37600</v>
      </c>
      <c r="D594">
        <v>0</v>
      </c>
      <c r="E594" s="1">
        <f t="shared" si="45"/>
        <v>14768700</v>
      </c>
      <c r="F594" s="6" t="s">
        <v>574</v>
      </c>
      <c r="G594" s="10" t="str">
        <f t="shared" si="46"/>
        <v>44174</v>
      </c>
      <c r="H594" s="10"/>
      <c r="I594" s="10"/>
      <c r="J594" s="9">
        <f t="shared" si="43"/>
        <v>44174</v>
      </c>
      <c r="K594" s="11" t="str">
        <f t="shared" si="44"/>
        <v>09-12-2020</v>
      </c>
      <c r="L594" s="11"/>
      <c r="M594" t="s">
        <v>59</v>
      </c>
      <c r="N594" t="s">
        <v>25</v>
      </c>
      <c r="O594">
        <v>5</v>
      </c>
      <c r="P594" t="s">
        <v>19</v>
      </c>
      <c r="Q594">
        <v>1</v>
      </c>
      <c r="R594">
        <v>3.4372199999999999</v>
      </c>
      <c r="S594">
        <v>-76.522499999999994</v>
      </c>
    </row>
    <row r="595" spans="1:19" x14ac:dyDescent="0.3">
      <c r="A595" t="s">
        <v>118</v>
      </c>
      <c r="B595" t="s">
        <v>51</v>
      </c>
      <c r="C595">
        <v>2054600</v>
      </c>
      <c r="D595">
        <v>114100</v>
      </c>
      <c r="E595" s="1">
        <f t="shared" si="45"/>
        <v>14882800</v>
      </c>
      <c r="F595" s="6" t="s">
        <v>527</v>
      </c>
      <c r="G595" s="10" t="str">
        <f t="shared" si="46"/>
        <v>44615</v>
      </c>
      <c r="H595" s="10"/>
      <c r="I595" s="10"/>
      <c r="J595" s="9">
        <f t="shared" si="43"/>
        <v>44615</v>
      </c>
      <c r="K595" s="11" t="str">
        <f t="shared" si="44"/>
        <v>23-02-2022</v>
      </c>
      <c r="L595" s="11"/>
      <c r="M595" t="s">
        <v>80</v>
      </c>
      <c r="N595" t="s">
        <v>28</v>
      </c>
      <c r="O595">
        <v>5</v>
      </c>
      <c r="P595" t="s">
        <v>14</v>
      </c>
      <c r="Q595">
        <v>1</v>
      </c>
      <c r="R595">
        <v>4.6097099999999998</v>
      </c>
      <c r="S595">
        <v>-74.08175</v>
      </c>
    </row>
    <row r="596" spans="1:19" x14ac:dyDescent="0.3">
      <c r="A596" t="s">
        <v>155</v>
      </c>
      <c r="B596" t="s">
        <v>10</v>
      </c>
      <c r="C596">
        <v>158900</v>
      </c>
      <c r="D596">
        <v>9700</v>
      </c>
      <c r="E596" s="1">
        <f t="shared" si="45"/>
        <v>14892500</v>
      </c>
      <c r="F596" s="6" t="s">
        <v>541</v>
      </c>
      <c r="G596" s="10" t="str">
        <f t="shared" si="46"/>
        <v>44252</v>
      </c>
      <c r="H596" s="10"/>
      <c r="I596" s="10"/>
      <c r="J596" s="9">
        <f t="shared" si="43"/>
        <v>44252</v>
      </c>
      <c r="K596" s="11" t="str">
        <f t="shared" si="44"/>
        <v>25-02-2021</v>
      </c>
      <c r="L596" s="11"/>
      <c r="M596" t="s">
        <v>24</v>
      </c>
      <c r="N596" t="s">
        <v>13</v>
      </c>
      <c r="O596">
        <v>5</v>
      </c>
      <c r="P596" t="s">
        <v>19</v>
      </c>
      <c r="Q596">
        <v>3</v>
      </c>
      <c r="R596">
        <v>6.2518399999999996</v>
      </c>
      <c r="S596">
        <v>-75.563590000000005</v>
      </c>
    </row>
    <row r="597" spans="1:19" x14ac:dyDescent="0.3">
      <c r="A597" t="s">
        <v>83</v>
      </c>
      <c r="B597" t="s">
        <v>46</v>
      </c>
      <c r="C597">
        <v>29900</v>
      </c>
      <c r="D597">
        <v>2100</v>
      </c>
      <c r="E597" s="1">
        <f t="shared" si="45"/>
        <v>14894600</v>
      </c>
      <c r="F597" s="6" t="s">
        <v>122</v>
      </c>
      <c r="G597" s="10" t="str">
        <f t="shared" si="46"/>
        <v>43954</v>
      </c>
      <c r="H597" s="10"/>
      <c r="I597" s="10"/>
      <c r="J597" s="9">
        <f t="shared" si="43"/>
        <v>43954</v>
      </c>
      <c r="K597" s="11" t="str">
        <f t="shared" si="44"/>
        <v>03-05-2020</v>
      </c>
      <c r="L597" s="11"/>
      <c r="M597" t="s">
        <v>101</v>
      </c>
      <c r="N597" t="s">
        <v>28</v>
      </c>
      <c r="O597">
        <v>1</v>
      </c>
      <c r="P597" t="s">
        <v>19</v>
      </c>
      <c r="Q597">
        <v>5</v>
      </c>
      <c r="R597">
        <v>4.6097099999999998</v>
      </c>
      <c r="S597">
        <v>-74.08175</v>
      </c>
    </row>
    <row r="598" spans="1:19" x14ac:dyDescent="0.3">
      <c r="A598" t="s">
        <v>54</v>
      </c>
      <c r="B598" t="s">
        <v>46</v>
      </c>
      <c r="C598">
        <v>230300</v>
      </c>
      <c r="D598">
        <v>10500</v>
      </c>
      <c r="E598" s="1">
        <f t="shared" si="45"/>
        <v>14905100</v>
      </c>
      <c r="F598" s="6" t="s">
        <v>575</v>
      </c>
      <c r="G598" s="10" t="str">
        <f t="shared" si="46"/>
        <v>44376</v>
      </c>
      <c r="H598" s="10"/>
      <c r="I598" s="10"/>
      <c r="J598" s="9">
        <f t="shared" si="43"/>
        <v>44376</v>
      </c>
      <c r="K598" s="11" t="str">
        <f t="shared" si="44"/>
        <v>29-06-2021</v>
      </c>
      <c r="L598" s="11"/>
      <c r="M598" t="s">
        <v>31</v>
      </c>
      <c r="N598" t="s">
        <v>13</v>
      </c>
      <c r="O598">
        <v>5</v>
      </c>
      <c r="P598" t="s">
        <v>19</v>
      </c>
      <c r="Q598">
        <v>1</v>
      </c>
      <c r="R598">
        <v>6.2518399999999996</v>
      </c>
      <c r="S598">
        <v>-75.563590000000005</v>
      </c>
    </row>
    <row r="599" spans="1:19" x14ac:dyDescent="0.3">
      <c r="A599" t="s">
        <v>184</v>
      </c>
      <c r="B599" t="s">
        <v>46</v>
      </c>
      <c r="C599">
        <v>75600</v>
      </c>
      <c r="D599">
        <v>2200</v>
      </c>
      <c r="E599" s="1">
        <f t="shared" si="45"/>
        <v>14907300</v>
      </c>
      <c r="F599" s="6" t="s">
        <v>576</v>
      </c>
      <c r="G599" s="10" t="str">
        <f t="shared" si="46"/>
        <v>44683</v>
      </c>
      <c r="H599" s="10"/>
      <c r="I599" s="10"/>
      <c r="J599" s="9">
        <f t="shared" si="43"/>
        <v>44683</v>
      </c>
      <c r="K599" s="11" t="str">
        <f t="shared" si="44"/>
        <v>02-05-2022</v>
      </c>
      <c r="L599" s="11"/>
      <c r="M599" t="s">
        <v>85</v>
      </c>
      <c r="N599" t="s">
        <v>13</v>
      </c>
      <c r="O599">
        <v>5</v>
      </c>
      <c r="P599" t="s">
        <v>19</v>
      </c>
      <c r="Q599">
        <v>2</v>
      </c>
      <c r="R599">
        <v>6.2518399999999996</v>
      </c>
      <c r="S599">
        <v>-75.563590000000005</v>
      </c>
    </row>
    <row r="600" spans="1:19" x14ac:dyDescent="0.3">
      <c r="A600" t="s">
        <v>217</v>
      </c>
      <c r="B600" t="s">
        <v>64</v>
      </c>
      <c r="C600">
        <v>33100</v>
      </c>
      <c r="D600">
        <v>2000</v>
      </c>
      <c r="E600" s="1">
        <f t="shared" si="45"/>
        <v>14909300</v>
      </c>
      <c r="F600" s="6" t="s">
        <v>577</v>
      </c>
      <c r="G600" s="10" t="str">
        <f t="shared" si="46"/>
        <v>44655</v>
      </c>
      <c r="H600" s="10"/>
      <c r="I600" s="10"/>
      <c r="J600" s="9">
        <f t="shared" si="43"/>
        <v>44655</v>
      </c>
      <c r="K600" s="11" t="str">
        <f t="shared" si="44"/>
        <v>04-04-2022</v>
      </c>
      <c r="L600" s="11"/>
      <c r="M600" t="s">
        <v>27</v>
      </c>
      <c r="N600" t="s">
        <v>28</v>
      </c>
      <c r="O600">
        <v>5</v>
      </c>
      <c r="P600" t="s">
        <v>19</v>
      </c>
      <c r="Q600">
        <v>9</v>
      </c>
      <c r="R600">
        <v>4.6097099999999998</v>
      </c>
      <c r="S600">
        <v>-74.08175</v>
      </c>
    </row>
    <row r="601" spans="1:19" x14ac:dyDescent="0.3">
      <c r="A601" t="s">
        <v>78</v>
      </c>
      <c r="B601" t="s">
        <v>64</v>
      </c>
      <c r="C601">
        <v>71500</v>
      </c>
      <c r="D601">
        <v>4000</v>
      </c>
      <c r="E601" s="1">
        <f t="shared" si="45"/>
        <v>14913300</v>
      </c>
      <c r="F601" s="6" t="s">
        <v>182</v>
      </c>
      <c r="G601" s="10" t="str">
        <f t="shared" si="46"/>
        <v>43985</v>
      </c>
      <c r="H601" s="10"/>
      <c r="I601" s="10"/>
      <c r="J601" s="9">
        <f t="shared" si="43"/>
        <v>43985</v>
      </c>
      <c r="K601" s="11" t="str">
        <f t="shared" si="44"/>
        <v>03-06-2020</v>
      </c>
      <c r="L601" s="11"/>
      <c r="M601" t="s">
        <v>12</v>
      </c>
      <c r="N601" t="s">
        <v>13</v>
      </c>
      <c r="O601">
        <v>5</v>
      </c>
      <c r="P601" t="s">
        <v>19</v>
      </c>
      <c r="Q601">
        <v>10</v>
      </c>
      <c r="R601">
        <v>6.2518399999999996</v>
      </c>
      <c r="S601">
        <v>-75.563590000000005</v>
      </c>
    </row>
    <row r="602" spans="1:19" x14ac:dyDescent="0.3">
      <c r="A602" t="s">
        <v>131</v>
      </c>
      <c r="B602" t="s">
        <v>16</v>
      </c>
      <c r="C602">
        <v>651300</v>
      </c>
      <c r="D602">
        <v>35300</v>
      </c>
      <c r="E602" s="1">
        <f t="shared" si="45"/>
        <v>14948600</v>
      </c>
      <c r="F602" s="6" t="s">
        <v>578</v>
      </c>
      <c r="G602" s="10" t="str">
        <f t="shared" si="46"/>
        <v>44199</v>
      </c>
      <c r="H602" s="10"/>
      <c r="I602" s="10"/>
      <c r="J602" s="9">
        <f t="shared" si="43"/>
        <v>44199</v>
      </c>
      <c r="K602" s="11" t="str">
        <f t="shared" si="44"/>
        <v>03-01-2021</v>
      </c>
      <c r="L602" s="11"/>
      <c r="M602" t="s">
        <v>12</v>
      </c>
      <c r="N602" t="s">
        <v>28</v>
      </c>
      <c r="O602">
        <v>4</v>
      </c>
      <c r="P602" t="s">
        <v>19</v>
      </c>
      <c r="Q602">
        <v>2</v>
      </c>
      <c r="R602">
        <v>4.6097099999999998</v>
      </c>
      <c r="S602">
        <v>-74.08175</v>
      </c>
    </row>
    <row r="603" spans="1:19" x14ac:dyDescent="0.3">
      <c r="A603" t="s">
        <v>95</v>
      </c>
      <c r="B603" t="s">
        <v>38</v>
      </c>
      <c r="C603">
        <v>2202400</v>
      </c>
      <c r="D603">
        <v>115500</v>
      </c>
      <c r="E603" s="1">
        <f t="shared" si="45"/>
        <v>15064100</v>
      </c>
      <c r="F603" s="6" t="s">
        <v>579</v>
      </c>
      <c r="G603" s="10" t="str">
        <f t="shared" si="46"/>
        <v>44777</v>
      </c>
      <c r="H603" s="10"/>
      <c r="I603" s="10"/>
      <c r="J603" s="9">
        <f t="shared" si="43"/>
        <v>44777</v>
      </c>
      <c r="K603" s="11" t="str">
        <f t="shared" si="44"/>
        <v>04-08-2022</v>
      </c>
      <c r="L603" s="11"/>
      <c r="M603" t="s">
        <v>80</v>
      </c>
      <c r="N603" t="s">
        <v>28</v>
      </c>
      <c r="O603">
        <v>5</v>
      </c>
      <c r="P603" t="s">
        <v>36</v>
      </c>
      <c r="Q603">
        <v>1</v>
      </c>
      <c r="R603">
        <v>4.6097099999999998</v>
      </c>
      <c r="S603">
        <v>-74.08175</v>
      </c>
    </row>
    <row r="604" spans="1:19" x14ac:dyDescent="0.3">
      <c r="A604" t="s">
        <v>75</v>
      </c>
      <c r="B604" t="s">
        <v>46</v>
      </c>
      <c r="C604">
        <v>45100</v>
      </c>
      <c r="D604">
        <v>0</v>
      </c>
      <c r="E604" s="1">
        <f t="shared" si="45"/>
        <v>15064100</v>
      </c>
      <c r="F604" s="6" t="s">
        <v>580</v>
      </c>
      <c r="G604" s="10" t="str">
        <f t="shared" si="46"/>
        <v>44855</v>
      </c>
      <c r="H604" s="10"/>
      <c r="I604" s="10"/>
      <c r="J604" s="9">
        <f t="shared" si="43"/>
        <v>44855</v>
      </c>
      <c r="K604" s="11" t="str">
        <f t="shared" si="44"/>
        <v>21-10-2022</v>
      </c>
      <c r="L604" s="11"/>
      <c r="M604" t="s">
        <v>53</v>
      </c>
      <c r="N604" t="s">
        <v>28</v>
      </c>
      <c r="O604">
        <v>4</v>
      </c>
      <c r="P604" t="s">
        <v>19</v>
      </c>
      <c r="Q604">
        <v>8</v>
      </c>
      <c r="R604">
        <v>4.6097099999999998</v>
      </c>
      <c r="S604">
        <v>-74.08175</v>
      </c>
    </row>
    <row r="605" spans="1:19" x14ac:dyDescent="0.3">
      <c r="A605" t="s">
        <v>37</v>
      </c>
      <c r="B605" t="s">
        <v>38</v>
      </c>
      <c r="C605">
        <v>891200</v>
      </c>
      <c r="D605">
        <v>48100</v>
      </c>
      <c r="E605" s="1">
        <f t="shared" si="45"/>
        <v>15112200</v>
      </c>
      <c r="F605" s="6" t="s">
        <v>581</v>
      </c>
      <c r="G605" s="10" t="str">
        <f t="shared" si="46"/>
        <v>44018</v>
      </c>
      <c r="H605" s="10"/>
      <c r="I605" s="10"/>
      <c r="J605" s="9">
        <f t="shared" si="43"/>
        <v>44018</v>
      </c>
      <c r="K605" s="11" t="str">
        <f t="shared" si="44"/>
        <v>06-07-2020</v>
      </c>
      <c r="L605" s="11"/>
      <c r="M605" t="s">
        <v>48</v>
      </c>
      <c r="N605" t="s">
        <v>13</v>
      </c>
      <c r="O605">
        <v>4</v>
      </c>
      <c r="P605" t="s">
        <v>19</v>
      </c>
      <c r="Q605">
        <v>2</v>
      </c>
      <c r="R605">
        <v>6.2518399999999996</v>
      </c>
      <c r="S605">
        <v>-75.563590000000005</v>
      </c>
    </row>
    <row r="606" spans="1:19" x14ac:dyDescent="0.3">
      <c r="A606" t="s">
        <v>138</v>
      </c>
      <c r="B606" t="s">
        <v>38</v>
      </c>
      <c r="C606">
        <v>731200</v>
      </c>
      <c r="D606">
        <v>44800</v>
      </c>
      <c r="E606" s="1">
        <f t="shared" si="45"/>
        <v>15157000</v>
      </c>
      <c r="F606" s="6" t="s">
        <v>62</v>
      </c>
      <c r="G606" s="10" t="str">
        <f t="shared" si="46"/>
        <v>44965</v>
      </c>
      <c r="H606" s="10"/>
      <c r="I606" s="10"/>
      <c r="J606" s="9">
        <f t="shared" si="43"/>
        <v>44965</v>
      </c>
      <c r="K606" s="11" t="str">
        <f t="shared" si="44"/>
        <v>08-02-2023</v>
      </c>
      <c r="L606" s="11"/>
      <c r="M606" t="s">
        <v>66</v>
      </c>
      <c r="N606" t="s">
        <v>28</v>
      </c>
      <c r="O606">
        <v>1</v>
      </c>
      <c r="P606" t="s">
        <v>36</v>
      </c>
      <c r="Q606">
        <v>1</v>
      </c>
      <c r="R606">
        <v>4.6097099999999998</v>
      </c>
      <c r="S606">
        <v>-74.08175</v>
      </c>
    </row>
    <row r="607" spans="1:19" x14ac:dyDescent="0.3">
      <c r="A607" t="s">
        <v>113</v>
      </c>
      <c r="B607" t="s">
        <v>10</v>
      </c>
      <c r="C607">
        <v>485100</v>
      </c>
      <c r="D607">
        <v>24000</v>
      </c>
      <c r="E607" s="1">
        <f t="shared" si="45"/>
        <v>15181000</v>
      </c>
      <c r="F607" s="6" t="s">
        <v>582</v>
      </c>
      <c r="G607" s="10" t="str">
        <f t="shared" si="46"/>
        <v>44883</v>
      </c>
      <c r="H607" s="10"/>
      <c r="I607" s="10"/>
      <c r="J607" s="9">
        <f t="shared" si="43"/>
        <v>44883</v>
      </c>
      <c r="K607" s="11" t="str">
        <f t="shared" si="44"/>
        <v>18-11-2022</v>
      </c>
      <c r="L607" s="11"/>
      <c r="M607" t="s">
        <v>40</v>
      </c>
      <c r="N607" t="s">
        <v>28</v>
      </c>
      <c r="O607">
        <v>5</v>
      </c>
      <c r="P607" t="s">
        <v>19</v>
      </c>
      <c r="Q607">
        <v>2</v>
      </c>
      <c r="R607">
        <v>4.6097099999999998</v>
      </c>
      <c r="S607">
        <v>-74.08175</v>
      </c>
    </row>
    <row r="608" spans="1:19" x14ac:dyDescent="0.3">
      <c r="A608" t="s">
        <v>168</v>
      </c>
      <c r="B608" t="s">
        <v>34</v>
      </c>
      <c r="C608">
        <v>58200</v>
      </c>
      <c r="D608">
        <v>4200</v>
      </c>
      <c r="E608" s="1">
        <f t="shared" si="45"/>
        <v>15185200</v>
      </c>
      <c r="F608" s="6" t="s">
        <v>583</v>
      </c>
      <c r="G608" s="10" t="str">
        <f t="shared" si="46"/>
        <v>43842</v>
      </c>
      <c r="H608" s="10"/>
      <c r="I608" s="10"/>
      <c r="J608" s="9">
        <f t="shared" si="43"/>
        <v>43842</v>
      </c>
      <c r="K608" s="11" t="str">
        <f t="shared" si="44"/>
        <v>12-01-2020</v>
      </c>
      <c r="L608" s="11"/>
      <c r="M608" t="s">
        <v>48</v>
      </c>
      <c r="N608" t="s">
        <v>56</v>
      </c>
      <c r="O608">
        <v>5</v>
      </c>
      <c r="P608" t="s">
        <v>14</v>
      </c>
      <c r="Q608">
        <v>1</v>
      </c>
      <c r="R608">
        <v>7.89391</v>
      </c>
      <c r="S608">
        <v>-72.507819999999995</v>
      </c>
    </row>
    <row r="609" spans="1:19" x14ac:dyDescent="0.3">
      <c r="A609" t="s">
        <v>107</v>
      </c>
      <c r="B609" t="s">
        <v>46</v>
      </c>
      <c r="C609">
        <v>16900</v>
      </c>
      <c r="D609">
        <v>0</v>
      </c>
      <c r="E609" s="1">
        <f t="shared" si="45"/>
        <v>15185200</v>
      </c>
      <c r="F609" s="6" t="s">
        <v>305</v>
      </c>
      <c r="G609" s="10" t="str">
        <f t="shared" si="46"/>
        <v>44187</v>
      </c>
      <c r="H609" s="10"/>
      <c r="I609" s="10"/>
      <c r="J609" s="9">
        <f t="shared" si="43"/>
        <v>44187</v>
      </c>
      <c r="K609" s="11" t="str">
        <f t="shared" si="44"/>
        <v>22-12-2020</v>
      </c>
      <c r="L609" s="11"/>
      <c r="M609" t="s">
        <v>59</v>
      </c>
      <c r="N609" t="s">
        <v>13</v>
      </c>
      <c r="O609">
        <v>5</v>
      </c>
      <c r="P609" t="s">
        <v>14</v>
      </c>
      <c r="Q609">
        <v>1</v>
      </c>
      <c r="R609">
        <v>6.2518399999999996</v>
      </c>
      <c r="S609">
        <v>-75.563590000000005</v>
      </c>
    </row>
    <row r="610" spans="1:19" x14ac:dyDescent="0.3">
      <c r="A610" t="s">
        <v>102</v>
      </c>
      <c r="B610" t="s">
        <v>16</v>
      </c>
      <c r="C610">
        <v>850600</v>
      </c>
      <c r="D610">
        <v>45700</v>
      </c>
      <c r="E610" s="1">
        <f t="shared" si="45"/>
        <v>15230900</v>
      </c>
      <c r="F610" s="6" t="s">
        <v>328</v>
      </c>
      <c r="G610" s="10" t="str">
        <f t="shared" si="46"/>
        <v>44117</v>
      </c>
      <c r="H610" s="10"/>
      <c r="I610" s="10"/>
      <c r="J610" s="9">
        <f t="shared" si="43"/>
        <v>44117</v>
      </c>
      <c r="K610" s="11" t="str">
        <f t="shared" si="44"/>
        <v>13-10-2020</v>
      </c>
      <c r="L610" s="11"/>
      <c r="M610" t="s">
        <v>80</v>
      </c>
      <c r="N610" t="s">
        <v>25</v>
      </c>
      <c r="O610">
        <v>5</v>
      </c>
      <c r="P610" t="s">
        <v>19</v>
      </c>
      <c r="Q610">
        <v>1</v>
      </c>
      <c r="R610">
        <v>3.4372199999999999</v>
      </c>
      <c r="S610">
        <v>-76.522499999999994</v>
      </c>
    </row>
    <row r="611" spans="1:19" x14ac:dyDescent="0.3">
      <c r="A611" t="s">
        <v>282</v>
      </c>
      <c r="B611" t="s">
        <v>38</v>
      </c>
      <c r="C611">
        <v>1760500</v>
      </c>
      <c r="D611">
        <v>94800</v>
      </c>
      <c r="E611" s="1">
        <f t="shared" si="45"/>
        <v>15325700</v>
      </c>
      <c r="F611" s="6" t="s">
        <v>380</v>
      </c>
      <c r="G611" s="10" t="str">
        <f t="shared" si="46"/>
        <v>44972</v>
      </c>
      <c r="H611" s="10"/>
      <c r="I611" s="10"/>
      <c r="J611" s="9">
        <f t="shared" si="43"/>
        <v>44972</v>
      </c>
      <c r="K611" s="11" t="str">
        <f t="shared" si="44"/>
        <v>15-02-2023</v>
      </c>
      <c r="L611" s="11"/>
      <c r="M611" t="s">
        <v>53</v>
      </c>
      <c r="N611" t="s">
        <v>28</v>
      </c>
      <c r="O611">
        <v>5</v>
      </c>
      <c r="P611" t="s">
        <v>19</v>
      </c>
      <c r="Q611">
        <v>6</v>
      </c>
      <c r="R611">
        <v>4.6097099999999998</v>
      </c>
      <c r="S611">
        <v>-74.08175</v>
      </c>
    </row>
    <row r="612" spans="1:19" x14ac:dyDescent="0.3">
      <c r="A612" t="s">
        <v>214</v>
      </c>
      <c r="B612" t="s">
        <v>38</v>
      </c>
      <c r="C612">
        <v>184600</v>
      </c>
      <c r="D612">
        <v>8000</v>
      </c>
      <c r="E612" s="1">
        <f t="shared" si="45"/>
        <v>15333700</v>
      </c>
      <c r="F612" s="6" t="s">
        <v>584</v>
      </c>
      <c r="G612" s="10" t="str">
        <f t="shared" si="46"/>
        <v>44745</v>
      </c>
      <c r="H612" s="10"/>
      <c r="I612" s="10"/>
      <c r="J612" s="9">
        <f t="shared" si="43"/>
        <v>44745</v>
      </c>
      <c r="K612" s="11" t="str">
        <f t="shared" si="44"/>
        <v>03-07-2022</v>
      </c>
      <c r="L612" s="11"/>
      <c r="M612" t="s">
        <v>80</v>
      </c>
      <c r="N612" t="s">
        <v>13</v>
      </c>
      <c r="O612">
        <v>2</v>
      </c>
      <c r="P612" t="s">
        <v>14</v>
      </c>
      <c r="Q612">
        <v>1</v>
      </c>
      <c r="R612">
        <v>6.2518399999999996</v>
      </c>
      <c r="S612">
        <v>-75.563590000000005</v>
      </c>
    </row>
    <row r="613" spans="1:19" x14ac:dyDescent="0.3">
      <c r="A613" t="s">
        <v>107</v>
      </c>
      <c r="B613" t="s">
        <v>46</v>
      </c>
      <c r="C613">
        <v>17300</v>
      </c>
      <c r="D613">
        <v>1300</v>
      </c>
      <c r="E613" s="1">
        <f t="shared" si="45"/>
        <v>15335000</v>
      </c>
      <c r="F613" s="6" t="s">
        <v>112</v>
      </c>
      <c r="G613" s="10" t="str">
        <f t="shared" si="46"/>
        <v>44408</v>
      </c>
      <c r="H613" s="10"/>
      <c r="I613" s="10"/>
      <c r="J613" s="9">
        <f t="shared" si="43"/>
        <v>44408</v>
      </c>
      <c r="K613" s="11" t="str">
        <f t="shared" si="44"/>
        <v>31-07-2021</v>
      </c>
      <c r="L613" s="11"/>
      <c r="M613" t="s">
        <v>27</v>
      </c>
      <c r="N613" t="s">
        <v>13</v>
      </c>
      <c r="O613">
        <v>3</v>
      </c>
      <c r="P613" t="s">
        <v>19</v>
      </c>
      <c r="Q613">
        <v>3</v>
      </c>
      <c r="R613">
        <v>6.2518399999999996</v>
      </c>
      <c r="S613">
        <v>-75.563590000000005</v>
      </c>
    </row>
    <row r="614" spans="1:19" x14ac:dyDescent="0.3">
      <c r="A614" t="s">
        <v>41</v>
      </c>
      <c r="B614" t="s">
        <v>42</v>
      </c>
      <c r="C614">
        <v>81200</v>
      </c>
      <c r="D614">
        <v>4700</v>
      </c>
      <c r="E614" s="1">
        <f t="shared" si="45"/>
        <v>15339700</v>
      </c>
      <c r="F614" s="6" t="s">
        <v>585</v>
      </c>
      <c r="G614" s="10" t="str">
        <f t="shared" si="46"/>
        <v>44943</v>
      </c>
      <c r="H614" s="10"/>
      <c r="I614" s="10"/>
      <c r="J614" s="9">
        <f t="shared" si="43"/>
        <v>44943</v>
      </c>
      <c r="K614" s="11" t="str">
        <f t="shared" si="44"/>
        <v>17-01-2023</v>
      </c>
      <c r="L614" s="11"/>
      <c r="M614" t="s">
        <v>101</v>
      </c>
      <c r="N614" t="s">
        <v>13</v>
      </c>
      <c r="O614">
        <v>5</v>
      </c>
      <c r="P614" t="s">
        <v>19</v>
      </c>
      <c r="Q614">
        <v>8</v>
      </c>
      <c r="R614">
        <v>6.2518399999999996</v>
      </c>
      <c r="S614">
        <v>-75.563590000000005</v>
      </c>
    </row>
    <row r="615" spans="1:19" x14ac:dyDescent="0.3">
      <c r="A615" t="s">
        <v>121</v>
      </c>
      <c r="B615" t="s">
        <v>10</v>
      </c>
      <c r="C615">
        <v>169800</v>
      </c>
      <c r="D615">
        <v>7200</v>
      </c>
      <c r="E615" s="1">
        <f t="shared" si="45"/>
        <v>15346900</v>
      </c>
      <c r="F615" s="6" t="s">
        <v>323</v>
      </c>
      <c r="G615" s="10" t="str">
        <f t="shared" si="46"/>
        <v>44479</v>
      </c>
      <c r="H615" s="10"/>
      <c r="I615" s="10"/>
      <c r="J615" s="9">
        <f t="shared" si="43"/>
        <v>44479</v>
      </c>
      <c r="K615" s="11" t="str">
        <f t="shared" si="44"/>
        <v>10-10-2021</v>
      </c>
      <c r="L615" s="11"/>
      <c r="M615" t="s">
        <v>80</v>
      </c>
      <c r="N615" t="s">
        <v>13</v>
      </c>
      <c r="O615">
        <v>4</v>
      </c>
      <c r="P615" t="s">
        <v>19</v>
      </c>
      <c r="Q615">
        <v>4</v>
      </c>
      <c r="R615">
        <v>6.2518399999999996</v>
      </c>
      <c r="S615">
        <v>-75.563590000000005</v>
      </c>
    </row>
    <row r="616" spans="1:19" x14ac:dyDescent="0.3">
      <c r="A616" t="s">
        <v>60</v>
      </c>
      <c r="B616" t="s">
        <v>34</v>
      </c>
      <c r="C616">
        <v>455100</v>
      </c>
      <c r="D616">
        <v>22400</v>
      </c>
      <c r="E616" s="1">
        <f t="shared" si="45"/>
        <v>15369300</v>
      </c>
      <c r="F616" s="6" t="s">
        <v>586</v>
      </c>
      <c r="G616" s="10" t="str">
        <f t="shared" si="46"/>
        <v>44932</v>
      </c>
      <c r="H616" s="10"/>
      <c r="I616" s="10"/>
      <c r="J616" s="9">
        <f t="shared" si="43"/>
        <v>44932</v>
      </c>
      <c r="K616" s="11" t="str">
        <f t="shared" si="44"/>
        <v>06-01-2023</v>
      </c>
      <c r="L616" s="11"/>
      <c r="M616" t="s">
        <v>53</v>
      </c>
      <c r="N616" t="s">
        <v>44</v>
      </c>
      <c r="O616">
        <v>3</v>
      </c>
      <c r="P616" t="s">
        <v>19</v>
      </c>
      <c r="Q616">
        <v>5</v>
      </c>
      <c r="R616">
        <v>10.968540000000001</v>
      </c>
      <c r="S616">
        <v>-74.781319999999994</v>
      </c>
    </row>
    <row r="617" spans="1:19" x14ac:dyDescent="0.3">
      <c r="A617" t="s">
        <v>118</v>
      </c>
      <c r="B617" t="s">
        <v>51</v>
      </c>
      <c r="C617">
        <v>2320100</v>
      </c>
      <c r="D617">
        <v>121700</v>
      </c>
      <c r="E617" s="1">
        <f t="shared" si="45"/>
        <v>15491000</v>
      </c>
      <c r="F617" s="6" t="s">
        <v>587</v>
      </c>
      <c r="G617" s="10" t="str">
        <f t="shared" si="46"/>
        <v>44418</v>
      </c>
      <c r="H617" s="10"/>
      <c r="I617" s="10"/>
      <c r="J617" s="9">
        <f t="shared" si="43"/>
        <v>44418</v>
      </c>
      <c r="K617" s="11" t="str">
        <f t="shared" si="44"/>
        <v>10-08-2021</v>
      </c>
      <c r="L617" s="11"/>
      <c r="M617" t="s">
        <v>12</v>
      </c>
      <c r="N617" t="s">
        <v>28</v>
      </c>
      <c r="O617">
        <v>4</v>
      </c>
      <c r="P617" t="s">
        <v>19</v>
      </c>
      <c r="Q617">
        <v>1</v>
      </c>
      <c r="R617">
        <v>4.6097099999999998</v>
      </c>
      <c r="S617">
        <v>-74.08175</v>
      </c>
    </row>
    <row r="618" spans="1:19" x14ac:dyDescent="0.3">
      <c r="A618" t="s">
        <v>232</v>
      </c>
      <c r="B618" t="s">
        <v>10</v>
      </c>
      <c r="C618">
        <v>320100</v>
      </c>
      <c r="D618">
        <v>15200</v>
      </c>
      <c r="E618" s="1">
        <f t="shared" si="45"/>
        <v>15506200</v>
      </c>
      <c r="F618" s="6" t="s">
        <v>210</v>
      </c>
      <c r="G618" s="10" t="str">
        <f t="shared" si="46"/>
        <v>44127</v>
      </c>
      <c r="H618" s="10"/>
      <c r="I618" s="10"/>
      <c r="J618" s="9">
        <f t="shared" si="43"/>
        <v>44127</v>
      </c>
      <c r="K618" s="11" t="str">
        <f t="shared" si="44"/>
        <v>23-10-2020</v>
      </c>
      <c r="L618" s="11"/>
      <c r="M618" t="s">
        <v>80</v>
      </c>
      <c r="N618" t="s">
        <v>28</v>
      </c>
      <c r="O618">
        <v>5</v>
      </c>
      <c r="P618" t="s">
        <v>14</v>
      </c>
      <c r="Q618">
        <v>1</v>
      </c>
      <c r="R618">
        <v>4.6097099999999998</v>
      </c>
      <c r="S618">
        <v>-74.08175</v>
      </c>
    </row>
    <row r="619" spans="1:19" x14ac:dyDescent="0.3">
      <c r="A619" t="s">
        <v>29</v>
      </c>
      <c r="B619" t="s">
        <v>16</v>
      </c>
      <c r="C619">
        <v>296200</v>
      </c>
      <c r="D619">
        <v>16200</v>
      </c>
      <c r="E619" s="1">
        <f t="shared" si="45"/>
        <v>15522400</v>
      </c>
      <c r="F619" s="6" t="s">
        <v>408</v>
      </c>
      <c r="G619" s="10" t="str">
        <f t="shared" si="46"/>
        <v>44170</v>
      </c>
      <c r="H619" s="10"/>
      <c r="I619" s="10"/>
      <c r="J619" s="9">
        <f t="shared" si="43"/>
        <v>44170</v>
      </c>
      <c r="K619" s="11" t="str">
        <f t="shared" si="44"/>
        <v>05-12-2020</v>
      </c>
      <c r="L619" s="11"/>
      <c r="M619" t="s">
        <v>80</v>
      </c>
      <c r="N619" t="s">
        <v>25</v>
      </c>
      <c r="O619">
        <v>5</v>
      </c>
      <c r="P619" t="s">
        <v>36</v>
      </c>
      <c r="Q619">
        <v>1</v>
      </c>
      <c r="R619">
        <v>3.4372199999999999</v>
      </c>
      <c r="S619">
        <v>-76.522499999999994</v>
      </c>
    </row>
    <row r="620" spans="1:19" x14ac:dyDescent="0.3">
      <c r="A620" t="s">
        <v>69</v>
      </c>
      <c r="B620" t="s">
        <v>64</v>
      </c>
      <c r="C620">
        <v>31600</v>
      </c>
      <c r="D620">
        <v>1900</v>
      </c>
      <c r="E620" s="1">
        <f t="shared" si="45"/>
        <v>15524300</v>
      </c>
      <c r="F620" s="6" t="s">
        <v>588</v>
      </c>
      <c r="G620" s="10" t="str">
        <f t="shared" si="46"/>
        <v>44304</v>
      </c>
      <c r="H620" s="10"/>
      <c r="I620" s="10"/>
      <c r="J620" s="9">
        <f t="shared" si="43"/>
        <v>44304</v>
      </c>
      <c r="K620" s="11" t="str">
        <f t="shared" si="44"/>
        <v>18-04-2021</v>
      </c>
      <c r="L620" s="11"/>
      <c r="M620" t="s">
        <v>24</v>
      </c>
      <c r="N620" t="s">
        <v>28</v>
      </c>
      <c r="O620">
        <v>5</v>
      </c>
      <c r="P620" t="s">
        <v>19</v>
      </c>
      <c r="Q620">
        <v>1</v>
      </c>
      <c r="R620">
        <v>4.6097099999999998</v>
      </c>
      <c r="S620">
        <v>-74.08175</v>
      </c>
    </row>
    <row r="621" spans="1:19" x14ac:dyDescent="0.3">
      <c r="A621" t="s">
        <v>110</v>
      </c>
      <c r="B621" t="s">
        <v>38</v>
      </c>
      <c r="C621">
        <v>1697600</v>
      </c>
      <c r="D621">
        <v>95200</v>
      </c>
      <c r="E621" s="1">
        <f t="shared" si="45"/>
        <v>15619500</v>
      </c>
      <c r="F621" s="6" t="s">
        <v>573</v>
      </c>
      <c r="G621" s="10" t="str">
        <f t="shared" si="46"/>
        <v>43998</v>
      </c>
      <c r="H621" s="10"/>
      <c r="I621" s="10"/>
      <c r="J621" s="9">
        <f t="shared" si="43"/>
        <v>43998</v>
      </c>
      <c r="K621" s="11" t="str">
        <f t="shared" si="44"/>
        <v>16-06-2020</v>
      </c>
      <c r="L621" s="11"/>
      <c r="M621" t="s">
        <v>18</v>
      </c>
      <c r="N621" t="s">
        <v>28</v>
      </c>
      <c r="O621">
        <v>5</v>
      </c>
      <c r="P621" t="s">
        <v>19</v>
      </c>
      <c r="Q621">
        <v>2</v>
      </c>
      <c r="R621">
        <v>4.6097099999999998</v>
      </c>
      <c r="S621">
        <v>-74.08175</v>
      </c>
    </row>
    <row r="622" spans="1:19" x14ac:dyDescent="0.3">
      <c r="A622" t="s">
        <v>71</v>
      </c>
      <c r="B622" t="s">
        <v>34</v>
      </c>
      <c r="C622">
        <v>21200</v>
      </c>
      <c r="D622">
        <v>0</v>
      </c>
      <c r="E622" s="1">
        <f t="shared" si="45"/>
        <v>15619500</v>
      </c>
      <c r="F622" s="6" t="s">
        <v>249</v>
      </c>
      <c r="G622" s="10" t="str">
        <f t="shared" si="46"/>
        <v>44174</v>
      </c>
      <c r="H622" s="10"/>
      <c r="I622" s="10"/>
      <c r="J622" s="9">
        <f t="shared" si="43"/>
        <v>44174</v>
      </c>
      <c r="K622" s="11" t="str">
        <f t="shared" si="44"/>
        <v>09-12-2020</v>
      </c>
      <c r="L622" s="11"/>
      <c r="M622" t="s">
        <v>24</v>
      </c>
      <c r="N622" t="s">
        <v>13</v>
      </c>
      <c r="O622">
        <v>5</v>
      </c>
      <c r="P622" t="s">
        <v>19</v>
      </c>
      <c r="Q622">
        <v>1</v>
      </c>
      <c r="R622">
        <v>6.2518399999999996</v>
      </c>
      <c r="S622">
        <v>-75.563590000000005</v>
      </c>
    </row>
    <row r="623" spans="1:19" x14ac:dyDescent="0.3">
      <c r="A623" t="s">
        <v>180</v>
      </c>
      <c r="B623" t="s">
        <v>10</v>
      </c>
      <c r="C623">
        <v>600900</v>
      </c>
      <c r="D623">
        <v>32200</v>
      </c>
      <c r="E623" s="1">
        <f t="shared" si="45"/>
        <v>15651700</v>
      </c>
      <c r="F623" s="6" t="s">
        <v>589</v>
      </c>
      <c r="G623" s="10" t="str">
        <f t="shared" si="46"/>
        <v>44626</v>
      </c>
      <c r="H623" s="10"/>
      <c r="I623" s="10"/>
      <c r="J623" s="9">
        <f t="shared" si="43"/>
        <v>44626</v>
      </c>
      <c r="K623" s="11" t="str">
        <f t="shared" si="44"/>
        <v>06-03-2022</v>
      </c>
      <c r="L623" s="11"/>
      <c r="M623" t="s">
        <v>24</v>
      </c>
      <c r="N623" t="s">
        <v>25</v>
      </c>
      <c r="O623">
        <v>5</v>
      </c>
      <c r="P623" t="s">
        <v>19</v>
      </c>
      <c r="Q623">
        <v>10</v>
      </c>
      <c r="R623">
        <v>3.4372199999999999</v>
      </c>
      <c r="S623">
        <v>-76.522499999999994</v>
      </c>
    </row>
    <row r="624" spans="1:19" x14ac:dyDescent="0.3">
      <c r="A624" t="s">
        <v>110</v>
      </c>
      <c r="B624" t="s">
        <v>38</v>
      </c>
      <c r="C624">
        <v>1561300</v>
      </c>
      <c r="D624">
        <v>83800</v>
      </c>
      <c r="E624" s="1">
        <f t="shared" si="45"/>
        <v>15735500</v>
      </c>
      <c r="F624" s="6" t="s">
        <v>590</v>
      </c>
      <c r="G624" s="10" t="str">
        <f t="shared" si="46"/>
        <v>44510</v>
      </c>
      <c r="H624" s="10"/>
      <c r="I624" s="10"/>
      <c r="J624" s="9">
        <f t="shared" si="43"/>
        <v>44510</v>
      </c>
      <c r="K624" s="11" t="str">
        <f t="shared" si="44"/>
        <v>10-11-2021</v>
      </c>
      <c r="L624" s="11"/>
      <c r="M624" t="s">
        <v>85</v>
      </c>
      <c r="N624" t="s">
        <v>137</v>
      </c>
      <c r="O624">
        <v>5</v>
      </c>
      <c r="P624" t="s">
        <v>19</v>
      </c>
      <c r="Q624">
        <v>5</v>
      </c>
      <c r="R624">
        <v>11.240790000000001</v>
      </c>
      <c r="S624">
        <v>-74.199039999999997</v>
      </c>
    </row>
    <row r="625" spans="1:19" x14ac:dyDescent="0.3">
      <c r="A625" t="s">
        <v>50</v>
      </c>
      <c r="B625" t="s">
        <v>51</v>
      </c>
      <c r="C625">
        <v>637000</v>
      </c>
      <c r="D625">
        <v>32100</v>
      </c>
      <c r="E625" s="1">
        <f t="shared" si="45"/>
        <v>15767600</v>
      </c>
      <c r="F625" s="6" t="s">
        <v>591</v>
      </c>
      <c r="G625" s="10" t="str">
        <f t="shared" si="46"/>
        <v>44747</v>
      </c>
      <c r="H625" s="10"/>
      <c r="I625" s="10"/>
      <c r="J625" s="9">
        <f t="shared" si="43"/>
        <v>44747</v>
      </c>
      <c r="K625" s="11" t="str">
        <f t="shared" si="44"/>
        <v>05-07-2022</v>
      </c>
      <c r="L625" s="11"/>
      <c r="M625" t="s">
        <v>40</v>
      </c>
      <c r="N625" t="s">
        <v>13</v>
      </c>
      <c r="O625">
        <v>2</v>
      </c>
      <c r="P625" t="s">
        <v>14</v>
      </c>
      <c r="Q625">
        <v>1</v>
      </c>
      <c r="R625">
        <v>6.2518399999999996</v>
      </c>
      <c r="S625">
        <v>-75.563590000000005</v>
      </c>
    </row>
    <row r="626" spans="1:19" x14ac:dyDescent="0.3">
      <c r="A626" t="s">
        <v>282</v>
      </c>
      <c r="B626" t="s">
        <v>38</v>
      </c>
      <c r="C626">
        <v>2545500</v>
      </c>
      <c r="D626">
        <v>137900</v>
      </c>
      <c r="E626" s="1">
        <f t="shared" si="45"/>
        <v>15905500</v>
      </c>
      <c r="F626" s="6" t="s">
        <v>259</v>
      </c>
      <c r="G626" s="10" t="str">
        <f t="shared" si="46"/>
        <v>44349</v>
      </c>
      <c r="H626" s="10"/>
      <c r="I626" s="10"/>
      <c r="J626" s="9">
        <f t="shared" si="43"/>
        <v>44349</v>
      </c>
      <c r="K626" s="11" t="str">
        <f t="shared" si="44"/>
        <v>02-06-2021</v>
      </c>
      <c r="L626" s="11"/>
      <c r="M626" t="s">
        <v>18</v>
      </c>
      <c r="N626" t="s">
        <v>13</v>
      </c>
      <c r="O626">
        <v>3</v>
      </c>
      <c r="P626" t="s">
        <v>19</v>
      </c>
      <c r="Q626">
        <v>1</v>
      </c>
      <c r="R626">
        <v>6.2518399999999996</v>
      </c>
      <c r="S626">
        <v>-75.563590000000005</v>
      </c>
    </row>
    <row r="627" spans="1:19" x14ac:dyDescent="0.3">
      <c r="A627" t="s">
        <v>184</v>
      </c>
      <c r="B627" t="s">
        <v>46</v>
      </c>
      <c r="C627">
        <v>87700</v>
      </c>
      <c r="D627">
        <v>2900</v>
      </c>
      <c r="E627" s="1">
        <f t="shared" si="45"/>
        <v>15908400</v>
      </c>
      <c r="F627" s="6" t="s">
        <v>592</v>
      </c>
      <c r="G627" s="10" t="str">
        <f t="shared" si="46"/>
        <v>44838</v>
      </c>
      <c r="H627" s="10"/>
      <c r="I627" s="10"/>
      <c r="J627" s="9">
        <f t="shared" si="43"/>
        <v>44838</v>
      </c>
      <c r="K627" s="11" t="str">
        <f t="shared" si="44"/>
        <v>04-10-2022</v>
      </c>
      <c r="L627" s="11"/>
      <c r="M627" t="s">
        <v>40</v>
      </c>
      <c r="N627" t="s">
        <v>28</v>
      </c>
      <c r="O627">
        <v>5</v>
      </c>
      <c r="P627" t="s">
        <v>19</v>
      </c>
      <c r="Q627">
        <v>2</v>
      </c>
      <c r="R627">
        <v>4.6097099999999998</v>
      </c>
      <c r="S627">
        <v>-74.08175</v>
      </c>
    </row>
    <row r="628" spans="1:19" x14ac:dyDescent="0.3">
      <c r="A628" t="s">
        <v>214</v>
      </c>
      <c r="B628" t="s">
        <v>38</v>
      </c>
      <c r="C628">
        <v>218700</v>
      </c>
      <c r="D628">
        <v>12000</v>
      </c>
      <c r="E628" s="1">
        <f t="shared" si="45"/>
        <v>15920400</v>
      </c>
      <c r="F628" s="6" t="s">
        <v>593</v>
      </c>
      <c r="G628" s="10" t="str">
        <f t="shared" si="46"/>
        <v>44822</v>
      </c>
      <c r="H628" s="10"/>
      <c r="I628" s="10"/>
      <c r="J628" s="9">
        <f t="shared" si="43"/>
        <v>44822</v>
      </c>
      <c r="K628" s="11" t="str">
        <f t="shared" si="44"/>
        <v>18-09-2022</v>
      </c>
      <c r="L628" s="11"/>
      <c r="M628" t="s">
        <v>80</v>
      </c>
      <c r="N628" t="s">
        <v>28</v>
      </c>
      <c r="O628">
        <v>4</v>
      </c>
      <c r="P628" t="s">
        <v>14</v>
      </c>
      <c r="Q628">
        <v>1</v>
      </c>
      <c r="R628">
        <v>4.6097099999999998</v>
      </c>
      <c r="S628">
        <v>-74.08175</v>
      </c>
    </row>
    <row r="629" spans="1:19" x14ac:dyDescent="0.3">
      <c r="A629" t="s">
        <v>118</v>
      </c>
      <c r="B629" t="s">
        <v>51</v>
      </c>
      <c r="C629">
        <v>2481900</v>
      </c>
      <c r="D629">
        <v>130300</v>
      </c>
      <c r="E629" s="1">
        <f t="shared" si="45"/>
        <v>16050700</v>
      </c>
      <c r="F629" s="6" t="s">
        <v>477</v>
      </c>
      <c r="G629" s="10" t="str">
        <f t="shared" si="46"/>
        <v>43864</v>
      </c>
      <c r="H629" s="10"/>
      <c r="I629" s="10"/>
      <c r="J629" s="9">
        <f t="shared" si="43"/>
        <v>43864</v>
      </c>
      <c r="K629" s="11" t="str">
        <f t="shared" si="44"/>
        <v>03-02-2020</v>
      </c>
      <c r="L629" s="11"/>
      <c r="M629" t="s">
        <v>85</v>
      </c>
      <c r="N629" t="s">
        <v>22</v>
      </c>
      <c r="O629">
        <v>1</v>
      </c>
      <c r="P629" t="s">
        <v>19</v>
      </c>
      <c r="Q629">
        <v>4</v>
      </c>
      <c r="R629">
        <v>4.8133299999999997</v>
      </c>
      <c r="S629">
        <v>-75.696110000000004</v>
      </c>
    </row>
    <row r="630" spans="1:19" x14ac:dyDescent="0.3">
      <c r="A630" t="s">
        <v>71</v>
      </c>
      <c r="B630" t="s">
        <v>34</v>
      </c>
      <c r="C630">
        <v>8300</v>
      </c>
      <c r="D630">
        <v>3800</v>
      </c>
      <c r="E630" s="1">
        <f t="shared" si="45"/>
        <v>16054500</v>
      </c>
      <c r="F630" s="6" t="s">
        <v>220</v>
      </c>
      <c r="G630" s="10" t="str">
        <f t="shared" si="46"/>
        <v>44378</v>
      </c>
      <c r="H630" s="10"/>
      <c r="I630" s="10"/>
      <c r="J630" s="9">
        <f t="shared" si="43"/>
        <v>44378</v>
      </c>
      <c r="K630" s="11" t="str">
        <f t="shared" si="44"/>
        <v>01-07-2021</v>
      </c>
      <c r="L630" s="11"/>
      <c r="M630" t="s">
        <v>12</v>
      </c>
      <c r="N630" t="s">
        <v>28</v>
      </c>
      <c r="O630">
        <v>5</v>
      </c>
      <c r="P630" t="s">
        <v>19</v>
      </c>
      <c r="Q630">
        <v>4</v>
      </c>
      <c r="R630">
        <v>4.6097099999999998</v>
      </c>
      <c r="S630">
        <v>-74.08175</v>
      </c>
    </row>
    <row r="631" spans="1:19" x14ac:dyDescent="0.3">
      <c r="A631" t="s">
        <v>78</v>
      </c>
      <c r="B631" t="s">
        <v>64</v>
      </c>
      <c r="C631">
        <v>64900</v>
      </c>
      <c r="D631">
        <v>4100</v>
      </c>
      <c r="E631" s="1">
        <f t="shared" si="45"/>
        <v>16058600</v>
      </c>
      <c r="F631" s="6" t="s">
        <v>359</v>
      </c>
      <c r="G631" s="10" t="str">
        <f t="shared" si="46"/>
        <v>44582</v>
      </c>
      <c r="H631" s="10"/>
      <c r="I631" s="10"/>
      <c r="J631" s="9">
        <f t="shared" si="43"/>
        <v>44582</v>
      </c>
      <c r="K631" s="11" t="str">
        <f t="shared" si="44"/>
        <v>21-01-2022</v>
      </c>
      <c r="L631" s="11"/>
      <c r="M631" t="s">
        <v>48</v>
      </c>
      <c r="N631" t="s">
        <v>228</v>
      </c>
      <c r="O631">
        <v>1</v>
      </c>
      <c r="P631" t="s">
        <v>19</v>
      </c>
      <c r="Q631">
        <v>10</v>
      </c>
      <c r="R631">
        <v>10.39972</v>
      </c>
      <c r="S631">
        <v>-75.514439999999993</v>
      </c>
    </row>
    <row r="632" spans="1:19" x14ac:dyDescent="0.3">
      <c r="A632" t="s">
        <v>15</v>
      </c>
      <c r="B632" t="s">
        <v>16</v>
      </c>
      <c r="C632">
        <v>85300</v>
      </c>
      <c r="D632">
        <v>5200</v>
      </c>
      <c r="E632" s="1">
        <f t="shared" si="45"/>
        <v>16063800</v>
      </c>
      <c r="F632" s="6" t="s">
        <v>594</v>
      </c>
      <c r="G632" s="10" t="str">
        <f t="shared" si="46"/>
        <v>44796</v>
      </c>
      <c r="H632" s="10"/>
      <c r="I632" s="10"/>
      <c r="J632" s="9">
        <f t="shared" si="43"/>
        <v>44796</v>
      </c>
      <c r="K632" s="11" t="str">
        <f t="shared" si="44"/>
        <v>23-08-2022</v>
      </c>
      <c r="L632" s="11"/>
      <c r="M632" t="s">
        <v>59</v>
      </c>
      <c r="N632" t="s">
        <v>228</v>
      </c>
      <c r="O632">
        <v>4</v>
      </c>
      <c r="P632" t="s">
        <v>19</v>
      </c>
      <c r="Q632">
        <v>10</v>
      </c>
      <c r="R632">
        <v>10.39972</v>
      </c>
      <c r="S632">
        <v>-75.514439999999993</v>
      </c>
    </row>
    <row r="633" spans="1:19" x14ac:dyDescent="0.3">
      <c r="A633" t="s">
        <v>60</v>
      </c>
      <c r="B633" t="s">
        <v>34</v>
      </c>
      <c r="C633">
        <v>747100</v>
      </c>
      <c r="D633">
        <v>40400</v>
      </c>
      <c r="E633" s="1">
        <f t="shared" si="45"/>
        <v>16104200</v>
      </c>
      <c r="F633" s="6" t="s">
        <v>524</v>
      </c>
      <c r="G633" s="10" t="str">
        <f t="shared" si="46"/>
        <v>44677</v>
      </c>
      <c r="H633" s="10"/>
      <c r="I633" s="10"/>
      <c r="J633" s="9">
        <f t="shared" si="43"/>
        <v>44677</v>
      </c>
      <c r="K633" s="11" t="str">
        <f t="shared" si="44"/>
        <v>26-04-2022</v>
      </c>
      <c r="L633" s="11"/>
      <c r="M633" t="s">
        <v>24</v>
      </c>
      <c r="N633" t="s">
        <v>28</v>
      </c>
      <c r="O633">
        <v>5</v>
      </c>
      <c r="P633" t="s">
        <v>14</v>
      </c>
      <c r="Q633">
        <v>1</v>
      </c>
      <c r="R633">
        <v>4.6097099999999998</v>
      </c>
      <c r="S633">
        <v>-74.08175</v>
      </c>
    </row>
    <row r="634" spans="1:19" x14ac:dyDescent="0.3">
      <c r="A634" t="s">
        <v>161</v>
      </c>
      <c r="B634" t="s">
        <v>10</v>
      </c>
      <c r="C634">
        <v>342100</v>
      </c>
      <c r="D634">
        <v>24100</v>
      </c>
      <c r="E634" s="1">
        <f t="shared" si="45"/>
        <v>16128300</v>
      </c>
      <c r="F634" s="6" t="s">
        <v>595</v>
      </c>
      <c r="G634" s="10" t="str">
        <f t="shared" si="46"/>
        <v>44961</v>
      </c>
      <c r="H634" s="10"/>
      <c r="I634" s="10"/>
      <c r="J634" s="9">
        <f t="shared" si="43"/>
        <v>44961</v>
      </c>
      <c r="K634" s="11" t="str">
        <f t="shared" si="44"/>
        <v>04-02-2023</v>
      </c>
      <c r="L634" s="11"/>
      <c r="M634" t="s">
        <v>85</v>
      </c>
      <c r="N634" t="s">
        <v>28</v>
      </c>
      <c r="O634">
        <v>2</v>
      </c>
      <c r="P634" t="s">
        <v>19</v>
      </c>
      <c r="Q634">
        <v>3</v>
      </c>
      <c r="R634">
        <v>4.6097099999999998</v>
      </c>
      <c r="S634">
        <v>-74.08175</v>
      </c>
    </row>
    <row r="635" spans="1:19" x14ac:dyDescent="0.3">
      <c r="A635" t="s">
        <v>73</v>
      </c>
      <c r="B635" t="s">
        <v>42</v>
      </c>
      <c r="C635">
        <v>30900</v>
      </c>
      <c r="D635">
        <v>0</v>
      </c>
      <c r="E635" s="1">
        <f t="shared" si="45"/>
        <v>16128300</v>
      </c>
      <c r="F635" s="6" t="s">
        <v>347</v>
      </c>
      <c r="G635" s="10" t="str">
        <f t="shared" si="46"/>
        <v>44314</v>
      </c>
      <c r="H635" s="10"/>
      <c r="I635" s="10"/>
      <c r="J635" s="9">
        <f t="shared" si="43"/>
        <v>44314</v>
      </c>
      <c r="K635" s="11" t="str">
        <f t="shared" si="44"/>
        <v>28-04-2021</v>
      </c>
      <c r="L635" s="11"/>
      <c r="M635" t="s">
        <v>66</v>
      </c>
      <c r="N635" t="s">
        <v>28</v>
      </c>
      <c r="O635">
        <v>5</v>
      </c>
      <c r="P635" t="s">
        <v>19</v>
      </c>
      <c r="Q635">
        <v>3</v>
      </c>
      <c r="R635">
        <v>4.6097099999999998</v>
      </c>
      <c r="S635">
        <v>-74.08175</v>
      </c>
    </row>
    <row r="636" spans="1:19" x14ac:dyDescent="0.3">
      <c r="A636" t="s">
        <v>217</v>
      </c>
      <c r="B636" t="s">
        <v>64</v>
      </c>
      <c r="C636">
        <v>42000</v>
      </c>
      <c r="D636">
        <v>2500</v>
      </c>
      <c r="E636" s="1">
        <f t="shared" si="45"/>
        <v>16130800</v>
      </c>
      <c r="F636" s="6" t="s">
        <v>596</v>
      </c>
      <c r="G636" s="10" t="str">
        <f t="shared" si="46"/>
        <v>44876</v>
      </c>
      <c r="H636" s="10"/>
      <c r="I636" s="10"/>
      <c r="J636" s="9">
        <f t="shared" si="43"/>
        <v>44876</v>
      </c>
      <c r="K636" s="11" t="str">
        <f t="shared" si="44"/>
        <v>11-11-2022</v>
      </c>
      <c r="L636" s="11"/>
      <c r="M636" t="s">
        <v>31</v>
      </c>
      <c r="N636" t="s">
        <v>13</v>
      </c>
      <c r="O636">
        <v>3</v>
      </c>
      <c r="P636" t="s">
        <v>14</v>
      </c>
      <c r="Q636">
        <v>1</v>
      </c>
      <c r="R636">
        <v>6.2518399999999996</v>
      </c>
      <c r="S636">
        <v>-75.563590000000005</v>
      </c>
    </row>
    <row r="637" spans="1:19" x14ac:dyDescent="0.3">
      <c r="A637" t="s">
        <v>163</v>
      </c>
      <c r="B637" t="s">
        <v>10</v>
      </c>
      <c r="C637">
        <v>630500</v>
      </c>
      <c r="D637">
        <v>34200</v>
      </c>
      <c r="E637" s="1">
        <f t="shared" si="45"/>
        <v>16165000</v>
      </c>
      <c r="F637" s="6" t="s">
        <v>597</v>
      </c>
      <c r="G637" s="10" t="str">
        <f t="shared" si="46"/>
        <v>44480</v>
      </c>
      <c r="H637" s="10"/>
      <c r="I637" s="10"/>
      <c r="J637" s="9">
        <f t="shared" si="43"/>
        <v>44480</v>
      </c>
      <c r="K637" s="11" t="str">
        <f t="shared" si="44"/>
        <v>11-10-2021</v>
      </c>
      <c r="L637" s="11"/>
      <c r="M637" t="s">
        <v>40</v>
      </c>
      <c r="N637" t="s">
        <v>44</v>
      </c>
      <c r="O637">
        <v>5</v>
      </c>
      <c r="P637" t="s">
        <v>36</v>
      </c>
      <c r="Q637">
        <v>1</v>
      </c>
      <c r="R637">
        <v>10.968540000000001</v>
      </c>
      <c r="S637">
        <v>-74.781319999999994</v>
      </c>
    </row>
    <row r="638" spans="1:19" x14ac:dyDescent="0.3">
      <c r="A638" t="s">
        <v>155</v>
      </c>
      <c r="B638" t="s">
        <v>10</v>
      </c>
      <c r="C638">
        <v>330900</v>
      </c>
      <c r="D638">
        <v>18000</v>
      </c>
      <c r="E638" s="1">
        <f t="shared" si="45"/>
        <v>16183000</v>
      </c>
      <c r="F638" s="6" t="s">
        <v>61</v>
      </c>
      <c r="G638" s="10" t="str">
        <f t="shared" si="46"/>
        <v>44082</v>
      </c>
      <c r="H638" s="10"/>
      <c r="I638" s="10"/>
      <c r="J638" s="9">
        <f t="shared" si="43"/>
        <v>44082</v>
      </c>
      <c r="K638" s="11" t="str">
        <f t="shared" si="44"/>
        <v>08-09-2020</v>
      </c>
      <c r="L638" s="11"/>
      <c r="M638" t="s">
        <v>85</v>
      </c>
      <c r="N638" t="s">
        <v>13</v>
      </c>
      <c r="O638">
        <v>5</v>
      </c>
      <c r="P638" t="s">
        <v>19</v>
      </c>
      <c r="Q638">
        <v>3</v>
      </c>
      <c r="R638">
        <v>6.2518399999999996</v>
      </c>
      <c r="S638">
        <v>-75.563590000000005</v>
      </c>
    </row>
    <row r="639" spans="1:19" x14ac:dyDescent="0.3">
      <c r="A639" t="s">
        <v>91</v>
      </c>
      <c r="B639" t="s">
        <v>51</v>
      </c>
      <c r="C639">
        <v>833900</v>
      </c>
      <c r="D639">
        <v>51600</v>
      </c>
      <c r="E639" s="1">
        <f t="shared" si="45"/>
        <v>16234600</v>
      </c>
      <c r="F639" s="6" t="s">
        <v>598</v>
      </c>
      <c r="G639" s="10" t="str">
        <f t="shared" si="46"/>
        <v>44511</v>
      </c>
      <c r="H639" s="10"/>
      <c r="I639" s="10"/>
      <c r="J639" s="9">
        <f t="shared" si="43"/>
        <v>44511</v>
      </c>
      <c r="K639" s="11" t="str">
        <f t="shared" si="44"/>
        <v>11-11-2021</v>
      </c>
      <c r="L639" s="11"/>
      <c r="M639" t="s">
        <v>59</v>
      </c>
      <c r="N639" t="s">
        <v>13</v>
      </c>
      <c r="O639">
        <v>2</v>
      </c>
      <c r="P639" t="s">
        <v>19</v>
      </c>
      <c r="Q639">
        <v>1</v>
      </c>
      <c r="R639">
        <v>6.2518399999999996</v>
      </c>
      <c r="S639">
        <v>-75.563590000000005</v>
      </c>
    </row>
    <row r="640" spans="1:19" x14ac:dyDescent="0.3">
      <c r="A640" t="s">
        <v>98</v>
      </c>
      <c r="B640" t="s">
        <v>10</v>
      </c>
      <c r="C640">
        <v>295200</v>
      </c>
      <c r="D640">
        <v>18100</v>
      </c>
      <c r="E640" s="1">
        <f t="shared" si="45"/>
        <v>16252700</v>
      </c>
      <c r="F640" s="6" t="s">
        <v>268</v>
      </c>
      <c r="G640" s="10" t="str">
        <f t="shared" si="46"/>
        <v>44013</v>
      </c>
      <c r="H640" s="10"/>
      <c r="I640" s="10"/>
      <c r="J640" s="9">
        <f t="shared" si="43"/>
        <v>44013</v>
      </c>
      <c r="K640" s="11" t="str">
        <f t="shared" si="44"/>
        <v>01-07-2020</v>
      </c>
      <c r="L640" s="11"/>
      <c r="M640" t="s">
        <v>101</v>
      </c>
      <c r="N640" t="s">
        <v>599</v>
      </c>
      <c r="O640">
        <v>1</v>
      </c>
      <c r="P640" t="s">
        <v>19</v>
      </c>
      <c r="Q640">
        <v>10</v>
      </c>
      <c r="R640">
        <v>4.5793699999999999</v>
      </c>
      <c r="S640">
        <v>-74.216819999999998</v>
      </c>
    </row>
    <row r="641" spans="1:19" x14ac:dyDescent="0.3">
      <c r="A641" t="s">
        <v>95</v>
      </c>
      <c r="B641" t="s">
        <v>38</v>
      </c>
      <c r="C641">
        <v>2770500</v>
      </c>
      <c r="D641">
        <v>147900</v>
      </c>
      <c r="E641" s="1">
        <f t="shared" si="45"/>
        <v>16400600</v>
      </c>
      <c r="F641" s="6" t="s">
        <v>600</v>
      </c>
      <c r="G641" s="10" t="str">
        <f t="shared" si="46"/>
        <v>44909</v>
      </c>
      <c r="H641" s="10"/>
      <c r="I641" s="10"/>
      <c r="J641" s="9">
        <f t="shared" si="43"/>
        <v>44909</v>
      </c>
      <c r="K641" s="11" t="str">
        <f t="shared" si="44"/>
        <v>14-12-2022</v>
      </c>
      <c r="L641" s="11"/>
      <c r="M641" t="s">
        <v>40</v>
      </c>
      <c r="N641" t="s">
        <v>28</v>
      </c>
      <c r="O641">
        <v>4</v>
      </c>
      <c r="P641" t="s">
        <v>19</v>
      </c>
      <c r="Q641">
        <v>1</v>
      </c>
      <c r="R641">
        <v>4.6097099999999998</v>
      </c>
      <c r="S641">
        <v>-74.08175</v>
      </c>
    </row>
    <row r="642" spans="1:19" x14ac:dyDescent="0.3">
      <c r="A642" t="s">
        <v>180</v>
      </c>
      <c r="B642" t="s">
        <v>10</v>
      </c>
      <c r="C642">
        <v>732700</v>
      </c>
      <c r="D642">
        <v>39400</v>
      </c>
      <c r="E642" s="1">
        <f t="shared" si="45"/>
        <v>16440000</v>
      </c>
      <c r="F642" s="6" t="s">
        <v>601</v>
      </c>
      <c r="G642" s="10" t="str">
        <f t="shared" si="46"/>
        <v>43932</v>
      </c>
      <c r="H642" s="10"/>
      <c r="I642" s="10"/>
      <c r="J642" s="9">
        <f t="shared" si="43"/>
        <v>43932</v>
      </c>
      <c r="K642" s="11" t="str">
        <f t="shared" si="44"/>
        <v>11-04-2020</v>
      </c>
      <c r="L642" s="11"/>
      <c r="M642" t="s">
        <v>40</v>
      </c>
      <c r="N642" t="s">
        <v>28</v>
      </c>
      <c r="O642">
        <v>5</v>
      </c>
      <c r="P642" t="s">
        <v>36</v>
      </c>
      <c r="Q642">
        <v>1</v>
      </c>
      <c r="R642">
        <v>4.6097099999999998</v>
      </c>
      <c r="S642">
        <v>-74.08175</v>
      </c>
    </row>
    <row r="643" spans="1:19" x14ac:dyDescent="0.3">
      <c r="A643" t="s">
        <v>63</v>
      </c>
      <c r="B643" t="s">
        <v>64</v>
      </c>
      <c r="C643">
        <v>81700</v>
      </c>
      <c r="D643">
        <v>4800</v>
      </c>
      <c r="E643" s="1">
        <f t="shared" si="45"/>
        <v>16444800</v>
      </c>
      <c r="F643" s="6" t="s">
        <v>361</v>
      </c>
      <c r="G643" s="10" t="str">
        <f t="shared" si="46"/>
        <v>44492</v>
      </c>
      <c r="H643" s="10"/>
      <c r="I643" s="10"/>
      <c r="J643" s="9">
        <f t="shared" ref="J643:J706" si="47">IF(
  G643=44412,
  DATE(2021,8,4),
  DATE(1900,1,1) + G643 - 1
)</f>
        <v>44492</v>
      </c>
      <c r="K643" s="11" t="str">
        <f t="shared" ref="K643:K706" si="48">TEXT(G643, "dd-mm-yyyy")</f>
        <v>23-10-2021</v>
      </c>
      <c r="L643" s="11"/>
      <c r="M643" t="s">
        <v>24</v>
      </c>
      <c r="N643" t="s">
        <v>28</v>
      </c>
      <c r="O643">
        <v>5</v>
      </c>
      <c r="P643" t="s">
        <v>19</v>
      </c>
      <c r="Q643">
        <v>5</v>
      </c>
      <c r="R643">
        <v>4.6097099999999998</v>
      </c>
      <c r="S643">
        <v>-74.08175</v>
      </c>
    </row>
    <row r="644" spans="1:19" x14ac:dyDescent="0.3">
      <c r="A644" t="s">
        <v>9</v>
      </c>
      <c r="B644" t="s">
        <v>10</v>
      </c>
      <c r="C644">
        <v>384100</v>
      </c>
      <c r="D644">
        <v>18600</v>
      </c>
      <c r="E644" s="1">
        <f t="shared" ref="E644:E707" si="49">E643+D644</f>
        <v>16463400</v>
      </c>
      <c r="F644" s="6" t="s">
        <v>602</v>
      </c>
      <c r="G644" s="10" t="str">
        <f t="shared" si="46"/>
        <v>45006</v>
      </c>
      <c r="H644" s="10"/>
      <c r="I644" s="10"/>
      <c r="J644" s="9">
        <f t="shared" si="47"/>
        <v>45006</v>
      </c>
      <c r="K644" s="11" t="str">
        <f t="shared" si="48"/>
        <v>21-03-2023</v>
      </c>
      <c r="L644" s="11"/>
      <c r="M644" t="s">
        <v>12</v>
      </c>
      <c r="N644" t="s">
        <v>44</v>
      </c>
      <c r="O644">
        <v>4</v>
      </c>
      <c r="P644" t="s">
        <v>19</v>
      </c>
      <c r="Q644">
        <v>1</v>
      </c>
      <c r="R644">
        <v>10.968540000000001</v>
      </c>
      <c r="S644">
        <v>-74.781319999999994</v>
      </c>
    </row>
    <row r="645" spans="1:19" x14ac:dyDescent="0.3">
      <c r="A645" t="s">
        <v>57</v>
      </c>
      <c r="B645" t="s">
        <v>46</v>
      </c>
      <c r="C645">
        <v>29800</v>
      </c>
      <c r="D645">
        <v>0</v>
      </c>
      <c r="E645" s="1">
        <f t="shared" si="49"/>
        <v>16463400</v>
      </c>
      <c r="F645" s="6" t="s">
        <v>603</v>
      </c>
      <c r="G645" s="10" t="str">
        <f t="shared" si="46"/>
        <v>44751</v>
      </c>
      <c r="H645" s="10"/>
      <c r="I645" s="10"/>
      <c r="J645" s="9">
        <f t="shared" si="47"/>
        <v>44751</v>
      </c>
      <c r="K645" s="11" t="str">
        <f t="shared" si="48"/>
        <v>09-07-2022</v>
      </c>
      <c r="L645" s="11"/>
      <c r="M645" t="s">
        <v>101</v>
      </c>
      <c r="N645" t="s">
        <v>22</v>
      </c>
      <c r="O645">
        <v>5</v>
      </c>
      <c r="P645" t="s">
        <v>19</v>
      </c>
      <c r="Q645">
        <v>3</v>
      </c>
      <c r="R645">
        <v>4.8133299999999997</v>
      </c>
      <c r="S645">
        <v>-75.696110000000004</v>
      </c>
    </row>
    <row r="646" spans="1:19" x14ac:dyDescent="0.3">
      <c r="A646" t="s">
        <v>168</v>
      </c>
      <c r="B646" t="s">
        <v>34</v>
      </c>
      <c r="C646">
        <v>45100</v>
      </c>
      <c r="D646">
        <v>2800</v>
      </c>
      <c r="E646" s="1">
        <f t="shared" si="49"/>
        <v>16466200</v>
      </c>
      <c r="F646" s="6" t="s">
        <v>604</v>
      </c>
      <c r="G646" s="10" t="str">
        <f t="shared" ref="G646:G709" si="50">TEXT(F645, "general")</f>
        <v>43981</v>
      </c>
      <c r="H646" s="10"/>
      <c r="I646" s="10"/>
      <c r="J646" s="9">
        <f t="shared" si="47"/>
        <v>43981</v>
      </c>
      <c r="K646" s="11" t="str">
        <f t="shared" si="48"/>
        <v>30-05-2020</v>
      </c>
      <c r="L646" s="11"/>
      <c r="M646" t="s">
        <v>27</v>
      </c>
      <c r="N646" t="s">
        <v>28</v>
      </c>
      <c r="O646">
        <v>5</v>
      </c>
      <c r="P646" t="s">
        <v>14</v>
      </c>
      <c r="Q646">
        <v>1</v>
      </c>
      <c r="R646">
        <v>4.6097099999999998</v>
      </c>
      <c r="S646">
        <v>-74.08175</v>
      </c>
    </row>
    <row r="647" spans="1:19" x14ac:dyDescent="0.3">
      <c r="A647" t="s">
        <v>69</v>
      </c>
      <c r="B647" t="s">
        <v>64</v>
      </c>
      <c r="C647">
        <v>41600</v>
      </c>
      <c r="D647">
        <v>2600</v>
      </c>
      <c r="E647" s="1">
        <f t="shared" si="49"/>
        <v>16468800</v>
      </c>
      <c r="F647" s="6" t="s">
        <v>563</v>
      </c>
      <c r="G647" s="10" t="str">
        <f t="shared" si="50"/>
        <v>44630</v>
      </c>
      <c r="H647" s="10"/>
      <c r="I647" s="10"/>
      <c r="J647" s="9">
        <f t="shared" si="47"/>
        <v>44630</v>
      </c>
      <c r="K647" s="11" t="str">
        <f t="shared" si="48"/>
        <v>10-03-2022</v>
      </c>
      <c r="L647" s="11"/>
      <c r="M647" t="s">
        <v>80</v>
      </c>
      <c r="N647" t="s">
        <v>137</v>
      </c>
      <c r="O647">
        <v>5</v>
      </c>
      <c r="P647" t="s">
        <v>19</v>
      </c>
      <c r="Q647">
        <v>3</v>
      </c>
      <c r="R647">
        <v>11.240790000000001</v>
      </c>
      <c r="S647">
        <v>-74.199039999999997</v>
      </c>
    </row>
    <row r="648" spans="1:19" x14ac:dyDescent="0.3">
      <c r="A648" t="s">
        <v>180</v>
      </c>
      <c r="B648" t="s">
        <v>10</v>
      </c>
      <c r="C648">
        <v>616500</v>
      </c>
      <c r="D648">
        <v>31000</v>
      </c>
      <c r="E648" s="1">
        <f t="shared" si="49"/>
        <v>16499800</v>
      </c>
      <c r="F648" s="6" t="s">
        <v>605</v>
      </c>
      <c r="G648" s="10" t="str">
        <f t="shared" si="50"/>
        <v>44810</v>
      </c>
      <c r="H648" s="10"/>
      <c r="I648" s="10"/>
      <c r="J648" s="9">
        <f t="shared" si="47"/>
        <v>44810</v>
      </c>
      <c r="K648" s="11" t="str">
        <f t="shared" si="48"/>
        <v>06-09-2022</v>
      </c>
      <c r="L648" s="11"/>
      <c r="M648" t="s">
        <v>27</v>
      </c>
      <c r="N648" t="s">
        <v>28</v>
      </c>
      <c r="O648">
        <v>4</v>
      </c>
      <c r="P648" t="s">
        <v>19</v>
      </c>
      <c r="Q648">
        <v>1</v>
      </c>
      <c r="R648">
        <v>4.6097099999999998</v>
      </c>
      <c r="S648">
        <v>-74.08175</v>
      </c>
    </row>
    <row r="649" spans="1:19" x14ac:dyDescent="0.3">
      <c r="A649" t="s">
        <v>75</v>
      </c>
      <c r="B649" t="s">
        <v>46</v>
      </c>
      <c r="C649">
        <v>48100</v>
      </c>
      <c r="D649">
        <v>4900</v>
      </c>
      <c r="E649" s="1">
        <f t="shared" si="49"/>
        <v>16504700</v>
      </c>
      <c r="F649" s="6" t="s">
        <v>233</v>
      </c>
      <c r="G649" s="10" t="str">
        <f t="shared" si="50"/>
        <v>44417</v>
      </c>
      <c r="H649" s="10"/>
      <c r="I649" s="10"/>
      <c r="J649" s="9">
        <f t="shared" si="47"/>
        <v>44417</v>
      </c>
      <c r="K649" s="11" t="str">
        <f t="shared" si="48"/>
        <v>09-08-2021</v>
      </c>
      <c r="L649" s="11"/>
      <c r="M649" t="s">
        <v>59</v>
      </c>
      <c r="N649" t="s">
        <v>28</v>
      </c>
      <c r="O649">
        <v>1</v>
      </c>
      <c r="P649" t="s">
        <v>19</v>
      </c>
      <c r="Q649">
        <v>1</v>
      </c>
      <c r="R649">
        <v>4.6097099999999998</v>
      </c>
      <c r="S649">
        <v>-74.08175</v>
      </c>
    </row>
    <row r="650" spans="1:19" x14ac:dyDescent="0.3">
      <c r="A650" t="s">
        <v>232</v>
      </c>
      <c r="B650" t="s">
        <v>10</v>
      </c>
      <c r="C650">
        <v>237600</v>
      </c>
      <c r="D650">
        <v>13300</v>
      </c>
      <c r="E650" s="1">
        <f t="shared" si="49"/>
        <v>16518000</v>
      </c>
      <c r="F650" s="6" t="s">
        <v>606</v>
      </c>
      <c r="G650" s="10" t="str">
        <f t="shared" si="50"/>
        <v>44459</v>
      </c>
      <c r="H650" s="10"/>
      <c r="I650" s="10"/>
      <c r="J650" s="9">
        <f t="shared" si="47"/>
        <v>44459</v>
      </c>
      <c r="K650" s="11" t="str">
        <f t="shared" si="48"/>
        <v>20-09-2021</v>
      </c>
      <c r="L650" s="11"/>
      <c r="M650" t="s">
        <v>12</v>
      </c>
      <c r="N650" t="s">
        <v>44</v>
      </c>
      <c r="O650">
        <v>1</v>
      </c>
      <c r="P650" t="s">
        <v>19</v>
      </c>
      <c r="Q650">
        <v>3</v>
      </c>
      <c r="R650">
        <v>10.968540000000001</v>
      </c>
      <c r="S650">
        <v>-74.781319999999994</v>
      </c>
    </row>
    <row r="651" spans="1:19" x14ac:dyDescent="0.3">
      <c r="A651" t="s">
        <v>195</v>
      </c>
      <c r="B651" t="s">
        <v>51</v>
      </c>
      <c r="C651">
        <v>822400</v>
      </c>
      <c r="D651">
        <v>42000</v>
      </c>
      <c r="E651" s="1">
        <f t="shared" si="49"/>
        <v>16560000</v>
      </c>
      <c r="F651" s="6" t="s">
        <v>607</v>
      </c>
      <c r="G651" s="10" t="str">
        <f t="shared" si="50"/>
        <v>44712</v>
      </c>
      <c r="H651" s="10"/>
      <c r="I651" s="10"/>
      <c r="J651" s="9">
        <f t="shared" si="47"/>
        <v>44712</v>
      </c>
      <c r="K651" s="11" t="str">
        <f t="shared" si="48"/>
        <v>31-05-2022</v>
      </c>
      <c r="L651" s="11"/>
      <c r="M651" t="s">
        <v>53</v>
      </c>
      <c r="N651" t="s">
        <v>28</v>
      </c>
      <c r="O651">
        <v>3</v>
      </c>
      <c r="P651" t="s">
        <v>19</v>
      </c>
      <c r="Q651">
        <v>4</v>
      </c>
      <c r="R651">
        <v>4.6097099999999998</v>
      </c>
      <c r="S651">
        <v>-74.08175</v>
      </c>
    </row>
    <row r="652" spans="1:19" x14ac:dyDescent="0.3">
      <c r="A652" t="s">
        <v>33</v>
      </c>
      <c r="B652" t="s">
        <v>34</v>
      </c>
      <c r="C652">
        <v>102200</v>
      </c>
      <c r="D652">
        <v>5800</v>
      </c>
      <c r="E652" s="1">
        <f t="shared" si="49"/>
        <v>16565800</v>
      </c>
      <c r="F652" s="6" t="s">
        <v>608</v>
      </c>
      <c r="G652" s="10" t="str">
        <f t="shared" si="50"/>
        <v>44638</v>
      </c>
      <c r="H652" s="10"/>
      <c r="I652" s="10"/>
      <c r="J652" s="9">
        <f t="shared" si="47"/>
        <v>44638</v>
      </c>
      <c r="K652" s="11" t="str">
        <f t="shared" si="48"/>
        <v>18-03-2022</v>
      </c>
      <c r="L652" s="11"/>
      <c r="M652" t="s">
        <v>66</v>
      </c>
      <c r="N652" t="s">
        <v>28</v>
      </c>
      <c r="O652">
        <v>5</v>
      </c>
      <c r="P652" t="s">
        <v>19</v>
      </c>
      <c r="Q652">
        <v>4</v>
      </c>
      <c r="R652">
        <v>4.6097099999999998</v>
      </c>
      <c r="S652">
        <v>-74.08175</v>
      </c>
    </row>
    <row r="653" spans="1:19" x14ac:dyDescent="0.3">
      <c r="A653" t="s">
        <v>20</v>
      </c>
      <c r="B653" t="s">
        <v>10</v>
      </c>
      <c r="C653">
        <v>619600</v>
      </c>
      <c r="D653">
        <v>31200</v>
      </c>
      <c r="E653" s="1">
        <f t="shared" si="49"/>
        <v>16597000</v>
      </c>
      <c r="F653" s="6" t="s">
        <v>609</v>
      </c>
      <c r="G653" s="10" t="str">
        <f t="shared" si="50"/>
        <v>44814</v>
      </c>
      <c r="H653" s="10"/>
      <c r="I653" s="10"/>
      <c r="J653" s="9">
        <f t="shared" si="47"/>
        <v>44814</v>
      </c>
      <c r="K653" s="11" t="str">
        <f t="shared" si="48"/>
        <v>10-09-2022</v>
      </c>
      <c r="L653" s="11"/>
      <c r="M653" t="s">
        <v>40</v>
      </c>
      <c r="N653" t="s">
        <v>25</v>
      </c>
      <c r="O653">
        <v>5</v>
      </c>
      <c r="P653" t="s">
        <v>19</v>
      </c>
      <c r="Q653">
        <v>4</v>
      </c>
      <c r="R653">
        <v>3.4372199999999999</v>
      </c>
      <c r="S653">
        <v>-76.522499999999994</v>
      </c>
    </row>
    <row r="654" spans="1:19" x14ac:dyDescent="0.3">
      <c r="A654" t="s">
        <v>180</v>
      </c>
      <c r="B654" t="s">
        <v>10</v>
      </c>
      <c r="C654">
        <v>625100</v>
      </c>
      <c r="D654">
        <v>34000</v>
      </c>
      <c r="E654" s="1">
        <f t="shared" si="49"/>
        <v>16631000</v>
      </c>
      <c r="F654" s="6" t="s">
        <v>373</v>
      </c>
      <c r="G654" s="10" t="str">
        <f t="shared" si="50"/>
        <v>44218</v>
      </c>
      <c r="H654" s="10"/>
      <c r="I654" s="10"/>
      <c r="J654" s="9">
        <f t="shared" si="47"/>
        <v>44218</v>
      </c>
      <c r="K654" s="11" t="str">
        <f t="shared" si="48"/>
        <v>22-01-2021</v>
      </c>
      <c r="L654" s="11"/>
      <c r="M654" t="s">
        <v>18</v>
      </c>
      <c r="N654" t="s">
        <v>28</v>
      </c>
      <c r="O654">
        <v>1</v>
      </c>
      <c r="P654" t="s">
        <v>14</v>
      </c>
      <c r="Q654">
        <v>1</v>
      </c>
      <c r="R654">
        <v>4.6097099999999998</v>
      </c>
      <c r="S654">
        <v>-74.08175</v>
      </c>
    </row>
    <row r="655" spans="1:19" x14ac:dyDescent="0.3">
      <c r="A655" t="s">
        <v>9</v>
      </c>
      <c r="B655" t="s">
        <v>10</v>
      </c>
      <c r="C655">
        <v>445800</v>
      </c>
      <c r="D655">
        <v>29800</v>
      </c>
      <c r="E655" s="1">
        <f t="shared" si="49"/>
        <v>16660800</v>
      </c>
      <c r="F655" s="6" t="s">
        <v>610</v>
      </c>
      <c r="G655" s="10" t="str">
        <f t="shared" si="50"/>
        <v>44661</v>
      </c>
      <c r="H655" s="10"/>
      <c r="I655" s="10"/>
      <c r="J655" s="9">
        <f t="shared" si="47"/>
        <v>44661</v>
      </c>
      <c r="K655" s="11" t="str">
        <f t="shared" si="48"/>
        <v>10-04-2022</v>
      </c>
      <c r="L655" s="11"/>
      <c r="M655" t="s">
        <v>101</v>
      </c>
      <c r="N655" t="s">
        <v>28</v>
      </c>
      <c r="O655">
        <v>5</v>
      </c>
      <c r="P655" t="s">
        <v>14</v>
      </c>
      <c r="Q655">
        <v>1</v>
      </c>
      <c r="R655">
        <v>4.6097099999999998</v>
      </c>
      <c r="S655">
        <v>-74.08175</v>
      </c>
    </row>
    <row r="656" spans="1:19" x14ac:dyDescent="0.3">
      <c r="A656" t="s">
        <v>123</v>
      </c>
      <c r="B656" t="s">
        <v>51</v>
      </c>
      <c r="C656">
        <v>1229900</v>
      </c>
      <c r="D656">
        <v>63700</v>
      </c>
      <c r="E656" s="1">
        <f t="shared" si="49"/>
        <v>16724500</v>
      </c>
      <c r="F656" s="6" t="s">
        <v>611</v>
      </c>
      <c r="G656" s="10" t="str">
        <f t="shared" si="50"/>
        <v>44057</v>
      </c>
      <c r="H656" s="10"/>
      <c r="I656" s="10"/>
      <c r="J656" s="9">
        <f t="shared" si="47"/>
        <v>44057</v>
      </c>
      <c r="K656" s="11" t="str">
        <f t="shared" si="48"/>
        <v>14-08-2020</v>
      </c>
      <c r="L656" s="11"/>
      <c r="M656" t="s">
        <v>53</v>
      </c>
      <c r="N656" t="s">
        <v>13</v>
      </c>
      <c r="O656">
        <v>5</v>
      </c>
      <c r="P656" t="s">
        <v>36</v>
      </c>
      <c r="Q656">
        <v>1</v>
      </c>
      <c r="R656">
        <v>6.2518399999999996</v>
      </c>
      <c r="S656">
        <v>-75.563590000000005</v>
      </c>
    </row>
    <row r="657" spans="1:19" x14ac:dyDescent="0.3">
      <c r="A657" t="s">
        <v>15</v>
      </c>
      <c r="B657" t="s">
        <v>16</v>
      </c>
      <c r="C657">
        <v>64600</v>
      </c>
      <c r="D657">
        <v>1600</v>
      </c>
      <c r="E657" s="1">
        <f t="shared" si="49"/>
        <v>16726100</v>
      </c>
      <c r="F657" s="6" t="s">
        <v>498</v>
      </c>
      <c r="G657" s="10" t="str">
        <f t="shared" si="50"/>
        <v>44002</v>
      </c>
      <c r="H657" s="10"/>
      <c r="I657" s="10"/>
      <c r="J657" s="9">
        <f t="shared" si="47"/>
        <v>44002</v>
      </c>
      <c r="K657" s="11" t="str">
        <f t="shared" si="48"/>
        <v>20-06-2020</v>
      </c>
      <c r="L657" s="11"/>
      <c r="M657" t="s">
        <v>40</v>
      </c>
      <c r="N657" t="s">
        <v>56</v>
      </c>
      <c r="O657">
        <v>4</v>
      </c>
      <c r="P657" t="s">
        <v>19</v>
      </c>
      <c r="Q657">
        <v>6</v>
      </c>
      <c r="R657">
        <v>7.89391</v>
      </c>
      <c r="S657">
        <v>-72.507819999999995</v>
      </c>
    </row>
    <row r="658" spans="1:19" x14ac:dyDescent="0.3">
      <c r="A658" t="s">
        <v>20</v>
      </c>
      <c r="B658" t="s">
        <v>10</v>
      </c>
      <c r="C658">
        <v>392400</v>
      </c>
      <c r="D658">
        <v>21300</v>
      </c>
      <c r="E658" s="1">
        <f t="shared" si="49"/>
        <v>16747400</v>
      </c>
      <c r="F658" s="6" t="s">
        <v>366</v>
      </c>
      <c r="G658" s="10" t="str">
        <f t="shared" si="50"/>
        <v>44550</v>
      </c>
      <c r="H658" s="10"/>
      <c r="I658" s="10"/>
      <c r="J658" s="9">
        <f t="shared" si="47"/>
        <v>44550</v>
      </c>
      <c r="K658" s="11" t="str">
        <f t="shared" si="48"/>
        <v>20-12-2021</v>
      </c>
      <c r="L658" s="11"/>
      <c r="M658" t="s">
        <v>18</v>
      </c>
      <c r="N658" t="s">
        <v>32</v>
      </c>
      <c r="O658">
        <v>5</v>
      </c>
      <c r="P658" t="s">
        <v>19</v>
      </c>
      <c r="Q658">
        <v>3</v>
      </c>
      <c r="R658">
        <v>-4.2152799999999999</v>
      </c>
      <c r="S658">
        <v>-69.940560000000005</v>
      </c>
    </row>
    <row r="659" spans="1:19" x14ac:dyDescent="0.3">
      <c r="A659" t="s">
        <v>54</v>
      </c>
      <c r="B659" t="s">
        <v>46</v>
      </c>
      <c r="C659">
        <v>190600</v>
      </c>
      <c r="D659">
        <v>18000</v>
      </c>
      <c r="E659" s="1">
        <f t="shared" si="49"/>
        <v>16765400</v>
      </c>
      <c r="F659" s="6" t="s">
        <v>612</v>
      </c>
      <c r="G659" s="10" t="str">
        <f t="shared" si="50"/>
        <v>44220</v>
      </c>
      <c r="H659" s="10"/>
      <c r="I659" s="10"/>
      <c r="J659" s="9">
        <f t="shared" si="47"/>
        <v>44220</v>
      </c>
      <c r="K659" s="11" t="str">
        <f t="shared" si="48"/>
        <v>24-01-2021</v>
      </c>
      <c r="L659" s="11"/>
      <c r="M659" t="s">
        <v>53</v>
      </c>
      <c r="N659" t="s">
        <v>28</v>
      </c>
      <c r="O659">
        <v>4</v>
      </c>
      <c r="P659" t="s">
        <v>19</v>
      </c>
      <c r="Q659">
        <v>3</v>
      </c>
      <c r="R659">
        <v>4.6097099999999998</v>
      </c>
      <c r="S659">
        <v>-74.08175</v>
      </c>
    </row>
    <row r="660" spans="1:19" x14ac:dyDescent="0.3">
      <c r="A660" t="s">
        <v>78</v>
      </c>
      <c r="B660" t="s">
        <v>64</v>
      </c>
      <c r="C660">
        <v>45400</v>
      </c>
      <c r="D660">
        <v>0</v>
      </c>
      <c r="E660" s="1">
        <f t="shared" si="49"/>
        <v>16765400</v>
      </c>
      <c r="F660" s="6" t="s">
        <v>613</v>
      </c>
      <c r="G660" s="10" t="str">
        <f t="shared" si="50"/>
        <v>44386</v>
      </c>
      <c r="H660" s="10"/>
      <c r="I660" s="10"/>
      <c r="J660" s="9">
        <f t="shared" si="47"/>
        <v>44386</v>
      </c>
      <c r="K660" s="11" t="str">
        <f t="shared" si="48"/>
        <v>09-07-2021</v>
      </c>
      <c r="L660" s="11"/>
      <c r="M660" t="s">
        <v>24</v>
      </c>
      <c r="N660" t="s">
        <v>28</v>
      </c>
      <c r="O660">
        <v>4</v>
      </c>
      <c r="P660" t="s">
        <v>19</v>
      </c>
      <c r="Q660">
        <v>3</v>
      </c>
      <c r="R660">
        <v>4.6097099999999998</v>
      </c>
      <c r="S660">
        <v>-74.08175</v>
      </c>
    </row>
    <row r="661" spans="1:19" x14ac:dyDescent="0.3">
      <c r="A661" t="s">
        <v>63</v>
      </c>
      <c r="B661" t="s">
        <v>64</v>
      </c>
      <c r="C661">
        <v>45800</v>
      </c>
      <c r="D661">
        <v>2800</v>
      </c>
      <c r="E661" s="1">
        <f t="shared" si="49"/>
        <v>16768200</v>
      </c>
      <c r="F661" s="6" t="s">
        <v>545</v>
      </c>
      <c r="G661" s="10" t="str">
        <f t="shared" si="50"/>
        <v>44086</v>
      </c>
      <c r="H661" s="10"/>
      <c r="I661" s="10"/>
      <c r="J661" s="9">
        <f t="shared" si="47"/>
        <v>44086</v>
      </c>
      <c r="K661" s="11" t="str">
        <f t="shared" si="48"/>
        <v>12-09-2020</v>
      </c>
      <c r="L661" s="11"/>
      <c r="M661" t="s">
        <v>59</v>
      </c>
      <c r="N661" t="s">
        <v>44</v>
      </c>
      <c r="O661">
        <v>5</v>
      </c>
      <c r="P661" t="s">
        <v>19</v>
      </c>
      <c r="Q661">
        <v>10</v>
      </c>
      <c r="R661">
        <v>10.968540000000001</v>
      </c>
      <c r="S661">
        <v>-74.781319999999994</v>
      </c>
    </row>
    <row r="662" spans="1:19" x14ac:dyDescent="0.3">
      <c r="A662" t="s">
        <v>123</v>
      </c>
      <c r="B662" t="s">
        <v>51</v>
      </c>
      <c r="C662">
        <v>1201200</v>
      </c>
      <c r="D662">
        <v>64400</v>
      </c>
      <c r="E662" s="1">
        <f t="shared" si="49"/>
        <v>16832600</v>
      </c>
      <c r="F662" s="6" t="s">
        <v>372</v>
      </c>
      <c r="G662" s="10" t="str">
        <f t="shared" si="50"/>
        <v>44288</v>
      </c>
      <c r="H662" s="10"/>
      <c r="I662" s="10"/>
      <c r="J662" s="9">
        <f t="shared" si="47"/>
        <v>44288</v>
      </c>
      <c r="K662" s="11" t="str">
        <f t="shared" si="48"/>
        <v>02-04-2021</v>
      </c>
      <c r="L662" s="11"/>
      <c r="M662" t="s">
        <v>12</v>
      </c>
      <c r="N662" t="s">
        <v>28</v>
      </c>
      <c r="O662">
        <v>2</v>
      </c>
      <c r="P662" t="s">
        <v>19</v>
      </c>
      <c r="Q662">
        <v>1</v>
      </c>
      <c r="R662">
        <v>4.6097099999999998</v>
      </c>
      <c r="S662">
        <v>-74.08175</v>
      </c>
    </row>
    <row r="663" spans="1:19" x14ac:dyDescent="0.3">
      <c r="A663" t="s">
        <v>20</v>
      </c>
      <c r="B663" t="s">
        <v>10</v>
      </c>
      <c r="C663">
        <v>864600</v>
      </c>
      <c r="D663">
        <v>44200</v>
      </c>
      <c r="E663" s="1">
        <f t="shared" si="49"/>
        <v>16876800</v>
      </c>
      <c r="F663" s="6" t="s">
        <v>614</v>
      </c>
      <c r="G663" s="10" t="str">
        <f t="shared" si="50"/>
        <v>44587</v>
      </c>
      <c r="H663" s="10"/>
      <c r="I663" s="10"/>
      <c r="J663" s="9">
        <f t="shared" si="47"/>
        <v>44587</v>
      </c>
      <c r="K663" s="11" t="str">
        <f t="shared" si="48"/>
        <v>26-01-2022</v>
      </c>
      <c r="L663" s="11"/>
      <c r="M663" t="s">
        <v>59</v>
      </c>
      <c r="N663" t="s">
        <v>56</v>
      </c>
      <c r="O663">
        <v>5</v>
      </c>
      <c r="P663" t="s">
        <v>19</v>
      </c>
      <c r="Q663">
        <v>8</v>
      </c>
      <c r="R663">
        <v>7.89391</v>
      </c>
      <c r="S663">
        <v>-72.507819999999995</v>
      </c>
    </row>
    <row r="664" spans="1:19" x14ac:dyDescent="0.3">
      <c r="A664" t="s">
        <v>121</v>
      </c>
      <c r="B664" t="s">
        <v>10</v>
      </c>
      <c r="C664">
        <v>193900</v>
      </c>
      <c r="D664">
        <v>10700</v>
      </c>
      <c r="E664" s="1">
        <f t="shared" si="49"/>
        <v>16887500</v>
      </c>
      <c r="F664" s="6" t="s">
        <v>23</v>
      </c>
      <c r="G664" s="10" t="str">
        <f t="shared" si="50"/>
        <v>43841</v>
      </c>
      <c r="H664" s="10"/>
      <c r="I664" s="10"/>
      <c r="J664" s="9">
        <f t="shared" si="47"/>
        <v>43841</v>
      </c>
      <c r="K664" s="11" t="str">
        <f t="shared" si="48"/>
        <v>11-01-2020</v>
      </c>
      <c r="L664" s="11"/>
      <c r="M664" t="s">
        <v>31</v>
      </c>
      <c r="N664" t="s">
        <v>228</v>
      </c>
      <c r="O664">
        <v>4</v>
      </c>
      <c r="P664" t="s">
        <v>19</v>
      </c>
      <c r="Q664">
        <v>6</v>
      </c>
      <c r="R664">
        <v>10.39972</v>
      </c>
      <c r="S664">
        <v>-75.514439999999993</v>
      </c>
    </row>
    <row r="665" spans="1:19" x14ac:dyDescent="0.3">
      <c r="A665" t="s">
        <v>123</v>
      </c>
      <c r="B665" t="s">
        <v>51</v>
      </c>
      <c r="C665">
        <v>1372600</v>
      </c>
      <c r="D665">
        <v>76400</v>
      </c>
      <c r="E665" s="1">
        <f t="shared" si="49"/>
        <v>16963900</v>
      </c>
      <c r="F665" s="6" t="s">
        <v>615</v>
      </c>
      <c r="G665" s="10" t="str">
        <f t="shared" si="50"/>
        <v>44685</v>
      </c>
      <c r="H665" s="10"/>
      <c r="I665" s="10"/>
      <c r="J665" s="9">
        <f t="shared" si="47"/>
        <v>44685</v>
      </c>
      <c r="K665" s="11" t="str">
        <f t="shared" si="48"/>
        <v>04-05-2022</v>
      </c>
      <c r="L665" s="11"/>
      <c r="M665" t="s">
        <v>18</v>
      </c>
      <c r="N665" t="s">
        <v>28</v>
      </c>
      <c r="O665">
        <v>4</v>
      </c>
      <c r="P665" t="s">
        <v>14</v>
      </c>
      <c r="Q665">
        <v>1</v>
      </c>
      <c r="R665">
        <v>4.6097099999999998</v>
      </c>
      <c r="S665">
        <v>-74.08175</v>
      </c>
    </row>
    <row r="666" spans="1:19" x14ac:dyDescent="0.3">
      <c r="A666" t="s">
        <v>104</v>
      </c>
      <c r="B666" t="s">
        <v>38</v>
      </c>
      <c r="C666">
        <v>86900</v>
      </c>
      <c r="D666">
        <v>2800</v>
      </c>
      <c r="E666" s="1">
        <f t="shared" si="49"/>
        <v>16966700</v>
      </c>
      <c r="F666" s="6" t="s">
        <v>616</v>
      </c>
      <c r="G666" s="10" t="str">
        <f t="shared" si="50"/>
        <v>44554</v>
      </c>
      <c r="H666" s="10"/>
      <c r="I666" s="10"/>
      <c r="J666" s="9">
        <f t="shared" si="47"/>
        <v>44554</v>
      </c>
      <c r="K666" s="11" t="str">
        <f t="shared" si="48"/>
        <v>24-12-2021</v>
      </c>
      <c r="L666" s="11"/>
      <c r="M666" t="s">
        <v>48</v>
      </c>
      <c r="N666" t="s">
        <v>13</v>
      </c>
      <c r="O666">
        <v>5</v>
      </c>
      <c r="P666" t="s">
        <v>19</v>
      </c>
      <c r="Q666">
        <v>2</v>
      </c>
      <c r="R666">
        <v>6.2518399999999996</v>
      </c>
      <c r="S666">
        <v>-75.563590000000005</v>
      </c>
    </row>
    <row r="667" spans="1:19" x14ac:dyDescent="0.3">
      <c r="A667" t="s">
        <v>9</v>
      </c>
      <c r="B667" t="s">
        <v>10</v>
      </c>
      <c r="C667">
        <v>291500</v>
      </c>
      <c r="D667">
        <v>15700</v>
      </c>
      <c r="E667" s="1">
        <f t="shared" si="49"/>
        <v>16982400</v>
      </c>
      <c r="F667" s="6" t="s">
        <v>617</v>
      </c>
      <c r="G667" s="10" t="str">
        <f t="shared" si="50"/>
        <v>44790</v>
      </c>
      <c r="H667" s="10"/>
      <c r="I667" s="10"/>
      <c r="J667" s="9">
        <f t="shared" si="47"/>
        <v>44790</v>
      </c>
      <c r="K667" s="11" t="str">
        <f t="shared" si="48"/>
        <v>17-08-2022</v>
      </c>
      <c r="L667" s="11"/>
      <c r="M667" t="s">
        <v>101</v>
      </c>
      <c r="N667" t="s">
        <v>28</v>
      </c>
      <c r="O667">
        <v>5</v>
      </c>
      <c r="P667" t="s">
        <v>19</v>
      </c>
      <c r="Q667">
        <v>5</v>
      </c>
      <c r="R667">
        <v>4.6097099999999998</v>
      </c>
      <c r="S667">
        <v>-74.08175</v>
      </c>
    </row>
    <row r="668" spans="1:19" x14ac:dyDescent="0.3">
      <c r="A668" t="s">
        <v>20</v>
      </c>
      <c r="B668" t="s">
        <v>10</v>
      </c>
      <c r="C668">
        <v>700000</v>
      </c>
      <c r="D668">
        <v>37500</v>
      </c>
      <c r="E668" s="1">
        <f t="shared" si="49"/>
        <v>17019900</v>
      </c>
      <c r="F668" s="6" t="s">
        <v>618</v>
      </c>
      <c r="G668" s="10" t="str">
        <f t="shared" si="50"/>
        <v>44402</v>
      </c>
      <c r="H668" s="10"/>
      <c r="I668" s="10"/>
      <c r="J668" s="9">
        <f t="shared" si="47"/>
        <v>44402</v>
      </c>
      <c r="K668" s="11" t="str">
        <f t="shared" si="48"/>
        <v>25-07-2021</v>
      </c>
      <c r="L668" s="11"/>
      <c r="M668" t="s">
        <v>53</v>
      </c>
      <c r="N668" t="s">
        <v>28</v>
      </c>
      <c r="O668">
        <v>5</v>
      </c>
      <c r="P668" t="s">
        <v>19</v>
      </c>
      <c r="Q668">
        <v>1</v>
      </c>
      <c r="R668">
        <v>4.6097099999999998</v>
      </c>
      <c r="S668">
        <v>-74.08175</v>
      </c>
    </row>
    <row r="669" spans="1:19" x14ac:dyDescent="0.3">
      <c r="A669" t="s">
        <v>241</v>
      </c>
      <c r="B669" t="s">
        <v>38</v>
      </c>
      <c r="C669">
        <v>260700</v>
      </c>
      <c r="D669">
        <v>14300</v>
      </c>
      <c r="E669" s="1">
        <f t="shared" si="49"/>
        <v>17034200</v>
      </c>
      <c r="F669" s="6" t="s">
        <v>619</v>
      </c>
      <c r="G669" s="10" t="str">
        <f t="shared" si="50"/>
        <v>44714</v>
      </c>
      <c r="H669" s="10"/>
      <c r="I669" s="10"/>
      <c r="J669" s="9">
        <f t="shared" si="47"/>
        <v>44714</v>
      </c>
      <c r="K669" s="11" t="str">
        <f t="shared" si="48"/>
        <v>02-06-2022</v>
      </c>
      <c r="L669" s="11"/>
      <c r="M669" t="s">
        <v>12</v>
      </c>
      <c r="N669" t="s">
        <v>22</v>
      </c>
      <c r="O669">
        <v>5</v>
      </c>
      <c r="P669" t="s">
        <v>19</v>
      </c>
      <c r="Q669">
        <v>6</v>
      </c>
      <c r="R669">
        <v>4.8133299999999997</v>
      </c>
      <c r="S669">
        <v>-75.696110000000004</v>
      </c>
    </row>
    <row r="670" spans="1:19" x14ac:dyDescent="0.3">
      <c r="A670" t="s">
        <v>37</v>
      </c>
      <c r="B670" t="s">
        <v>38</v>
      </c>
      <c r="C670">
        <v>1212000</v>
      </c>
      <c r="D670">
        <v>64900</v>
      </c>
      <c r="E670" s="1">
        <f t="shared" si="49"/>
        <v>17099100</v>
      </c>
      <c r="F670" s="6" t="s">
        <v>512</v>
      </c>
      <c r="G670" s="10" t="str">
        <f t="shared" si="50"/>
        <v>44561</v>
      </c>
      <c r="H670" s="10"/>
      <c r="I670" s="10"/>
      <c r="J670" s="9">
        <f t="shared" si="47"/>
        <v>44561</v>
      </c>
      <c r="K670" s="11" t="str">
        <f t="shared" si="48"/>
        <v>31-12-2021</v>
      </c>
      <c r="L670" s="11"/>
      <c r="M670" t="s">
        <v>101</v>
      </c>
      <c r="N670" t="s">
        <v>28</v>
      </c>
      <c r="O670">
        <v>5</v>
      </c>
      <c r="P670" t="s">
        <v>19</v>
      </c>
      <c r="Q670">
        <v>1</v>
      </c>
      <c r="R670">
        <v>4.6097099999999998</v>
      </c>
      <c r="S670">
        <v>-74.08175</v>
      </c>
    </row>
    <row r="671" spans="1:19" x14ac:dyDescent="0.3">
      <c r="A671" t="s">
        <v>104</v>
      </c>
      <c r="B671" t="s">
        <v>38</v>
      </c>
      <c r="C671">
        <v>82900</v>
      </c>
      <c r="D671">
        <v>2600</v>
      </c>
      <c r="E671" s="1">
        <f t="shared" si="49"/>
        <v>17101700</v>
      </c>
      <c r="F671" s="6" t="s">
        <v>620</v>
      </c>
      <c r="G671" s="10" t="str">
        <f t="shared" si="50"/>
        <v>43851</v>
      </c>
      <c r="H671" s="10"/>
      <c r="I671" s="10"/>
      <c r="J671" s="9">
        <f t="shared" si="47"/>
        <v>43851</v>
      </c>
      <c r="K671" s="11" t="str">
        <f t="shared" si="48"/>
        <v>21-01-2020</v>
      </c>
      <c r="L671" s="11"/>
      <c r="M671" t="s">
        <v>59</v>
      </c>
      <c r="N671" t="s">
        <v>28</v>
      </c>
      <c r="O671">
        <v>5</v>
      </c>
      <c r="P671" t="s">
        <v>19</v>
      </c>
      <c r="Q671">
        <v>2</v>
      </c>
      <c r="R671">
        <v>4.6097099999999998</v>
      </c>
      <c r="S671">
        <v>-74.08175</v>
      </c>
    </row>
    <row r="672" spans="1:19" x14ac:dyDescent="0.3">
      <c r="A672" t="s">
        <v>98</v>
      </c>
      <c r="B672" t="s">
        <v>10</v>
      </c>
      <c r="C672">
        <v>207300</v>
      </c>
      <c r="D672">
        <v>9200</v>
      </c>
      <c r="E672" s="1">
        <f t="shared" si="49"/>
        <v>17110900</v>
      </c>
      <c r="F672" s="6" t="s">
        <v>178</v>
      </c>
      <c r="G672" s="10" t="str">
        <f t="shared" si="50"/>
        <v>44337</v>
      </c>
      <c r="H672" s="10"/>
      <c r="I672" s="10"/>
      <c r="J672" s="9">
        <f t="shared" si="47"/>
        <v>44337</v>
      </c>
      <c r="K672" s="11" t="str">
        <f t="shared" si="48"/>
        <v>21-05-2021</v>
      </c>
      <c r="L672" s="11"/>
      <c r="M672" t="s">
        <v>31</v>
      </c>
      <c r="N672" t="s">
        <v>56</v>
      </c>
      <c r="O672">
        <v>5</v>
      </c>
      <c r="P672" t="s">
        <v>19</v>
      </c>
      <c r="Q672">
        <v>8</v>
      </c>
      <c r="R672">
        <v>7.89391</v>
      </c>
      <c r="S672">
        <v>-72.507819999999995</v>
      </c>
    </row>
    <row r="673" spans="1:19" x14ac:dyDescent="0.3">
      <c r="A673" t="s">
        <v>241</v>
      </c>
      <c r="B673" t="s">
        <v>38</v>
      </c>
      <c r="C673">
        <v>295100</v>
      </c>
      <c r="D673">
        <v>22500</v>
      </c>
      <c r="E673" s="1">
        <f t="shared" si="49"/>
        <v>17133400</v>
      </c>
      <c r="F673" s="6" t="s">
        <v>621</v>
      </c>
      <c r="G673" s="10" t="str">
        <f t="shared" si="50"/>
        <v>44403</v>
      </c>
      <c r="H673" s="10"/>
      <c r="I673" s="10"/>
      <c r="J673" s="9">
        <f t="shared" si="47"/>
        <v>44403</v>
      </c>
      <c r="K673" s="11" t="str">
        <f t="shared" si="48"/>
        <v>26-07-2021</v>
      </c>
      <c r="L673" s="11"/>
      <c r="M673" t="s">
        <v>18</v>
      </c>
      <c r="N673" t="s">
        <v>28</v>
      </c>
      <c r="O673">
        <v>5</v>
      </c>
      <c r="P673" t="s">
        <v>14</v>
      </c>
      <c r="Q673">
        <v>1</v>
      </c>
      <c r="R673">
        <v>4.6097099999999998</v>
      </c>
      <c r="S673">
        <v>-74.08175</v>
      </c>
    </row>
    <row r="674" spans="1:19" x14ac:dyDescent="0.3">
      <c r="A674" t="s">
        <v>69</v>
      </c>
      <c r="B674" t="s">
        <v>64</v>
      </c>
      <c r="C674">
        <v>34600</v>
      </c>
      <c r="D674">
        <v>0</v>
      </c>
      <c r="E674" s="1">
        <f t="shared" si="49"/>
        <v>17133400</v>
      </c>
      <c r="F674" s="6" t="s">
        <v>622</v>
      </c>
      <c r="G674" s="10" t="str">
        <f t="shared" si="50"/>
        <v>44094</v>
      </c>
      <c r="H674" s="10"/>
      <c r="I674" s="10"/>
      <c r="J674" s="9">
        <f t="shared" si="47"/>
        <v>44094</v>
      </c>
      <c r="K674" s="11" t="str">
        <f t="shared" si="48"/>
        <v>20-09-2020</v>
      </c>
      <c r="L674" s="11"/>
      <c r="M674" t="s">
        <v>24</v>
      </c>
      <c r="N674" t="s">
        <v>187</v>
      </c>
      <c r="O674">
        <v>5</v>
      </c>
      <c r="P674" t="s">
        <v>19</v>
      </c>
      <c r="Q674">
        <v>1</v>
      </c>
      <c r="R674">
        <v>7.1253900000000003</v>
      </c>
      <c r="S674">
        <v>-73.119799999999998</v>
      </c>
    </row>
    <row r="675" spans="1:19" x14ac:dyDescent="0.3">
      <c r="A675" t="s">
        <v>45</v>
      </c>
      <c r="B675" t="s">
        <v>46</v>
      </c>
      <c r="C675">
        <v>11200</v>
      </c>
      <c r="D675">
        <v>800</v>
      </c>
      <c r="E675" s="1">
        <f t="shared" si="49"/>
        <v>17134200</v>
      </c>
      <c r="F675" s="6" t="s">
        <v>144</v>
      </c>
      <c r="G675" s="10" t="str">
        <f t="shared" si="50"/>
        <v>44598</v>
      </c>
      <c r="H675" s="10"/>
      <c r="I675" s="10"/>
      <c r="J675" s="9">
        <f t="shared" si="47"/>
        <v>44598</v>
      </c>
      <c r="K675" s="11" t="str">
        <f t="shared" si="48"/>
        <v>06-02-2022</v>
      </c>
      <c r="L675" s="11"/>
      <c r="M675" t="s">
        <v>18</v>
      </c>
      <c r="N675" t="s">
        <v>28</v>
      </c>
      <c r="O675">
        <v>5</v>
      </c>
      <c r="P675" t="s">
        <v>19</v>
      </c>
      <c r="Q675">
        <v>1</v>
      </c>
      <c r="R675">
        <v>4.6097099999999998</v>
      </c>
      <c r="S675">
        <v>-74.08175</v>
      </c>
    </row>
    <row r="676" spans="1:19" x14ac:dyDescent="0.3">
      <c r="A676" t="s">
        <v>75</v>
      </c>
      <c r="B676" t="s">
        <v>46</v>
      </c>
      <c r="C676">
        <v>47200</v>
      </c>
      <c r="D676">
        <v>3200</v>
      </c>
      <c r="E676" s="1">
        <f t="shared" si="49"/>
        <v>17137400</v>
      </c>
      <c r="F676" s="6" t="s">
        <v>623</v>
      </c>
      <c r="G676" s="10" t="str">
        <f t="shared" si="50"/>
        <v>44059</v>
      </c>
      <c r="H676" s="10"/>
      <c r="I676" s="10"/>
      <c r="J676" s="9">
        <f t="shared" si="47"/>
        <v>44059</v>
      </c>
      <c r="K676" s="11" t="str">
        <f t="shared" si="48"/>
        <v>16-08-2020</v>
      </c>
      <c r="L676" s="11"/>
      <c r="M676" t="s">
        <v>27</v>
      </c>
      <c r="N676" t="s">
        <v>28</v>
      </c>
      <c r="O676">
        <v>5</v>
      </c>
      <c r="P676" t="s">
        <v>19</v>
      </c>
      <c r="Q676">
        <v>3</v>
      </c>
      <c r="R676">
        <v>4.6097099999999998</v>
      </c>
      <c r="S676">
        <v>-74.08175</v>
      </c>
    </row>
    <row r="677" spans="1:19" x14ac:dyDescent="0.3">
      <c r="A677" t="s">
        <v>163</v>
      </c>
      <c r="B677" t="s">
        <v>10</v>
      </c>
      <c r="C677">
        <v>678100</v>
      </c>
      <c r="D677">
        <v>34300</v>
      </c>
      <c r="E677" s="1">
        <f t="shared" si="49"/>
        <v>17171700</v>
      </c>
      <c r="F677" s="6" t="s">
        <v>624</v>
      </c>
      <c r="G677" s="10" t="str">
        <f t="shared" si="50"/>
        <v>44100</v>
      </c>
      <c r="H677" s="10"/>
      <c r="I677" s="10"/>
      <c r="J677" s="9">
        <f t="shared" si="47"/>
        <v>44100</v>
      </c>
      <c r="K677" s="11" t="str">
        <f t="shared" si="48"/>
        <v>26-09-2020</v>
      </c>
      <c r="L677" s="11"/>
      <c r="M677" t="s">
        <v>31</v>
      </c>
      <c r="N677" t="s">
        <v>28</v>
      </c>
      <c r="O677">
        <v>4</v>
      </c>
      <c r="P677" t="s">
        <v>19</v>
      </c>
      <c r="Q677">
        <v>5</v>
      </c>
      <c r="R677">
        <v>4.6097099999999998</v>
      </c>
      <c r="S677">
        <v>-74.08175</v>
      </c>
    </row>
    <row r="678" spans="1:19" x14ac:dyDescent="0.3">
      <c r="A678" t="s">
        <v>121</v>
      </c>
      <c r="B678" t="s">
        <v>10</v>
      </c>
      <c r="C678">
        <v>182400</v>
      </c>
      <c r="D678">
        <v>10100</v>
      </c>
      <c r="E678" s="1">
        <f t="shared" si="49"/>
        <v>17181800</v>
      </c>
      <c r="F678" s="6" t="s">
        <v>625</v>
      </c>
      <c r="G678" s="10" t="str">
        <f t="shared" si="50"/>
        <v>44375</v>
      </c>
      <c r="H678" s="10"/>
      <c r="I678" s="10"/>
      <c r="J678" s="9">
        <f t="shared" si="47"/>
        <v>44375</v>
      </c>
      <c r="K678" s="11" t="str">
        <f t="shared" si="48"/>
        <v>28-06-2021</v>
      </c>
      <c r="L678" s="11"/>
      <c r="M678" t="s">
        <v>40</v>
      </c>
      <c r="N678" t="s">
        <v>13</v>
      </c>
      <c r="O678">
        <v>5</v>
      </c>
      <c r="P678" t="s">
        <v>19</v>
      </c>
      <c r="Q678">
        <v>2</v>
      </c>
      <c r="R678">
        <v>6.2518399999999996</v>
      </c>
      <c r="S678">
        <v>-75.563590000000005</v>
      </c>
    </row>
    <row r="679" spans="1:19" x14ac:dyDescent="0.3">
      <c r="A679" t="s">
        <v>149</v>
      </c>
      <c r="B679" t="s">
        <v>34</v>
      </c>
      <c r="C679">
        <v>71800</v>
      </c>
      <c r="D679">
        <v>2000</v>
      </c>
      <c r="E679" s="1">
        <f t="shared" si="49"/>
        <v>17183800</v>
      </c>
      <c r="F679" s="6" t="s">
        <v>208</v>
      </c>
      <c r="G679" s="10" t="str">
        <f t="shared" si="50"/>
        <v>44076</v>
      </c>
      <c r="H679" s="10"/>
      <c r="I679" s="10"/>
      <c r="J679" s="9">
        <f t="shared" si="47"/>
        <v>44076</v>
      </c>
      <c r="K679" s="11" t="str">
        <f t="shared" si="48"/>
        <v>02-09-2020</v>
      </c>
      <c r="L679" s="11"/>
      <c r="M679" t="s">
        <v>80</v>
      </c>
      <c r="N679" t="s">
        <v>28</v>
      </c>
      <c r="O679">
        <v>4</v>
      </c>
      <c r="P679" t="s">
        <v>19</v>
      </c>
      <c r="Q679">
        <v>1</v>
      </c>
      <c r="R679">
        <v>4.6097099999999998</v>
      </c>
      <c r="S679">
        <v>-74.08175</v>
      </c>
    </row>
    <row r="680" spans="1:19" x14ac:dyDescent="0.3">
      <c r="A680" t="s">
        <v>29</v>
      </c>
      <c r="B680" t="s">
        <v>16</v>
      </c>
      <c r="C680">
        <v>418000</v>
      </c>
      <c r="D680">
        <v>22500</v>
      </c>
      <c r="E680" s="1">
        <f t="shared" si="49"/>
        <v>17206300</v>
      </c>
      <c r="F680" s="6" t="s">
        <v>626</v>
      </c>
      <c r="G680" s="10" t="str">
        <f t="shared" si="50"/>
        <v>44667</v>
      </c>
      <c r="H680" s="10"/>
      <c r="I680" s="10"/>
      <c r="J680" s="9">
        <f t="shared" si="47"/>
        <v>44667</v>
      </c>
      <c r="K680" s="11" t="str">
        <f t="shared" si="48"/>
        <v>16-04-2022</v>
      </c>
      <c r="L680" s="11"/>
      <c r="M680" t="s">
        <v>31</v>
      </c>
      <c r="N680" t="s">
        <v>25</v>
      </c>
      <c r="O680">
        <v>2</v>
      </c>
      <c r="P680" t="s">
        <v>14</v>
      </c>
      <c r="Q680">
        <v>1</v>
      </c>
      <c r="R680">
        <v>3.4372199999999999</v>
      </c>
      <c r="S680">
        <v>-76.522499999999994</v>
      </c>
    </row>
    <row r="681" spans="1:19" x14ac:dyDescent="0.3">
      <c r="A681" t="s">
        <v>282</v>
      </c>
      <c r="B681" t="s">
        <v>38</v>
      </c>
      <c r="C681">
        <v>2493600</v>
      </c>
      <c r="D681">
        <v>133300</v>
      </c>
      <c r="E681" s="1">
        <f t="shared" si="49"/>
        <v>17339600</v>
      </c>
      <c r="F681" s="6" t="s">
        <v>627</v>
      </c>
      <c r="G681" s="10" t="str">
        <f t="shared" si="50"/>
        <v>44176</v>
      </c>
      <c r="H681" s="10"/>
      <c r="I681" s="10"/>
      <c r="J681" s="9">
        <f t="shared" si="47"/>
        <v>44176</v>
      </c>
      <c r="K681" s="11" t="str">
        <f t="shared" si="48"/>
        <v>11-12-2020</v>
      </c>
      <c r="L681" s="11"/>
      <c r="M681" t="s">
        <v>66</v>
      </c>
      <c r="N681" t="s">
        <v>28</v>
      </c>
      <c r="O681">
        <v>4</v>
      </c>
      <c r="P681" t="s">
        <v>19</v>
      </c>
      <c r="Q681">
        <v>1</v>
      </c>
      <c r="R681">
        <v>4.6097099999999998</v>
      </c>
      <c r="S681">
        <v>-74.08175</v>
      </c>
    </row>
    <row r="682" spans="1:19" x14ac:dyDescent="0.3">
      <c r="A682" t="s">
        <v>57</v>
      </c>
      <c r="B682" t="s">
        <v>46</v>
      </c>
      <c r="C682">
        <v>30400</v>
      </c>
      <c r="D682">
        <v>2000</v>
      </c>
      <c r="E682" s="1">
        <f t="shared" si="49"/>
        <v>17341600</v>
      </c>
      <c r="F682" s="6" t="s">
        <v>250</v>
      </c>
      <c r="G682" s="10" t="str">
        <f t="shared" si="50"/>
        <v>44536</v>
      </c>
      <c r="H682" s="10"/>
      <c r="I682" s="10"/>
      <c r="J682" s="9">
        <f t="shared" si="47"/>
        <v>44536</v>
      </c>
      <c r="K682" s="11" t="str">
        <f t="shared" si="48"/>
        <v>06-12-2021</v>
      </c>
      <c r="L682" s="11"/>
      <c r="M682" t="s">
        <v>31</v>
      </c>
      <c r="N682" t="s">
        <v>137</v>
      </c>
      <c r="O682">
        <v>1</v>
      </c>
      <c r="P682" t="s">
        <v>19</v>
      </c>
      <c r="Q682">
        <v>3</v>
      </c>
      <c r="R682">
        <v>11.240790000000001</v>
      </c>
      <c r="S682">
        <v>-74.199039999999997</v>
      </c>
    </row>
    <row r="683" spans="1:19" x14ac:dyDescent="0.3">
      <c r="A683" t="s">
        <v>104</v>
      </c>
      <c r="B683" t="s">
        <v>38</v>
      </c>
      <c r="C683">
        <v>108200</v>
      </c>
      <c r="D683">
        <v>4000</v>
      </c>
      <c r="E683" s="1">
        <f t="shared" si="49"/>
        <v>17345600</v>
      </c>
      <c r="F683" s="6" t="s">
        <v>628</v>
      </c>
      <c r="G683" s="10" t="str">
        <f t="shared" si="50"/>
        <v>43968</v>
      </c>
      <c r="H683" s="10"/>
      <c r="I683" s="10"/>
      <c r="J683" s="9">
        <f t="shared" si="47"/>
        <v>43968</v>
      </c>
      <c r="K683" s="11" t="str">
        <f t="shared" si="48"/>
        <v>17-05-2020</v>
      </c>
      <c r="L683" s="11"/>
      <c r="M683" t="s">
        <v>59</v>
      </c>
      <c r="N683" t="s">
        <v>28</v>
      </c>
      <c r="O683">
        <v>5</v>
      </c>
      <c r="P683" t="s">
        <v>14</v>
      </c>
      <c r="Q683">
        <v>1</v>
      </c>
      <c r="R683">
        <v>4.6097099999999998</v>
      </c>
      <c r="S683">
        <v>-74.08175</v>
      </c>
    </row>
    <row r="684" spans="1:19" x14ac:dyDescent="0.3">
      <c r="A684" t="s">
        <v>41</v>
      </c>
      <c r="B684" t="s">
        <v>42</v>
      </c>
      <c r="C684">
        <v>60700</v>
      </c>
      <c r="D684">
        <v>1400</v>
      </c>
      <c r="E684" s="1">
        <f t="shared" si="49"/>
        <v>17347000</v>
      </c>
      <c r="F684" s="6" t="s">
        <v>629</v>
      </c>
      <c r="G684" s="10" t="str">
        <f t="shared" si="50"/>
        <v>44515</v>
      </c>
      <c r="H684" s="10"/>
      <c r="I684" s="10"/>
      <c r="J684" s="9">
        <f t="shared" si="47"/>
        <v>44515</v>
      </c>
      <c r="K684" s="11" t="str">
        <f t="shared" si="48"/>
        <v>15-11-2021</v>
      </c>
      <c r="L684" s="11"/>
      <c r="M684" t="s">
        <v>31</v>
      </c>
      <c r="N684" t="s">
        <v>28</v>
      </c>
      <c r="O684">
        <v>5</v>
      </c>
      <c r="P684" t="s">
        <v>19</v>
      </c>
      <c r="Q684">
        <v>5</v>
      </c>
      <c r="R684">
        <v>4.6097099999999998</v>
      </c>
      <c r="S684">
        <v>-74.08175</v>
      </c>
    </row>
    <row r="685" spans="1:19" x14ac:dyDescent="0.3">
      <c r="A685" t="s">
        <v>123</v>
      </c>
      <c r="B685" t="s">
        <v>51</v>
      </c>
      <c r="C685">
        <v>1316700</v>
      </c>
      <c r="D685">
        <v>68300</v>
      </c>
      <c r="E685" s="1">
        <f t="shared" si="49"/>
        <v>17415300</v>
      </c>
      <c r="F685" s="6" t="s">
        <v>630</v>
      </c>
      <c r="G685" s="10" t="str">
        <f t="shared" si="50"/>
        <v>44632</v>
      </c>
      <c r="H685" s="10"/>
      <c r="I685" s="10"/>
      <c r="J685" s="9">
        <f t="shared" si="47"/>
        <v>44632</v>
      </c>
      <c r="K685" s="11" t="str">
        <f t="shared" si="48"/>
        <v>12-03-2022</v>
      </c>
      <c r="L685" s="11"/>
      <c r="M685" t="s">
        <v>12</v>
      </c>
      <c r="N685" t="s">
        <v>13</v>
      </c>
      <c r="O685">
        <v>1</v>
      </c>
      <c r="P685" t="s">
        <v>19</v>
      </c>
      <c r="Q685">
        <v>10</v>
      </c>
      <c r="R685">
        <v>6.2518399999999996</v>
      </c>
      <c r="S685">
        <v>-75.563590000000005</v>
      </c>
    </row>
    <row r="686" spans="1:19" x14ac:dyDescent="0.3">
      <c r="A686" t="s">
        <v>15</v>
      </c>
      <c r="B686" t="s">
        <v>16</v>
      </c>
      <c r="C686">
        <v>37400</v>
      </c>
      <c r="D686">
        <v>0</v>
      </c>
      <c r="E686" s="1">
        <f t="shared" si="49"/>
        <v>17415300</v>
      </c>
      <c r="F686" s="6" t="s">
        <v>611</v>
      </c>
      <c r="G686" s="10" t="str">
        <f t="shared" si="50"/>
        <v>44064</v>
      </c>
      <c r="H686" s="10"/>
      <c r="I686" s="10"/>
      <c r="J686" s="9">
        <f t="shared" si="47"/>
        <v>44064</v>
      </c>
      <c r="K686" s="11" t="str">
        <f t="shared" si="48"/>
        <v>21-08-2020</v>
      </c>
      <c r="L686" s="11"/>
      <c r="M686" t="s">
        <v>48</v>
      </c>
      <c r="N686" t="s">
        <v>28</v>
      </c>
      <c r="O686">
        <v>5</v>
      </c>
      <c r="P686" t="s">
        <v>19</v>
      </c>
      <c r="Q686">
        <v>10</v>
      </c>
      <c r="R686">
        <v>4.6097099999999998</v>
      </c>
      <c r="S686">
        <v>-74.08175</v>
      </c>
    </row>
    <row r="687" spans="1:19" x14ac:dyDescent="0.3">
      <c r="A687" t="s">
        <v>217</v>
      </c>
      <c r="B687" t="s">
        <v>64</v>
      </c>
      <c r="C687">
        <v>37800</v>
      </c>
      <c r="D687">
        <v>7700</v>
      </c>
      <c r="E687" s="1">
        <f t="shared" si="49"/>
        <v>17423000</v>
      </c>
      <c r="F687" s="6" t="s">
        <v>631</v>
      </c>
      <c r="G687" s="10" t="str">
        <f t="shared" si="50"/>
        <v>44002</v>
      </c>
      <c r="H687" s="10"/>
      <c r="I687" s="10"/>
      <c r="J687" s="9">
        <f t="shared" si="47"/>
        <v>44002</v>
      </c>
      <c r="K687" s="11" t="str">
        <f t="shared" si="48"/>
        <v>20-06-2020</v>
      </c>
      <c r="L687" s="11"/>
      <c r="M687" t="s">
        <v>66</v>
      </c>
      <c r="N687" t="s">
        <v>13</v>
      </c>
      <c r="O687">
        <v>1</v>
      </c>
      <c r="P687" t="s">
        <v>36</v>
      </c>
      <c r="Q687">
        <v>1</v>
      </c>
      <c r="R687">
        <v>6.2518399999999996</v>
      </c>
      <c r="S687">
        <v>-75.563590000000005</v>
      </c>
    </row>
    <row r="688" spans="1:19" x14ac:dyDescent="0.3">
      <c r="A688" t="s">
        <v>37</v>
      </c>
      <c r="B688" t="s">
        <v>38</v>
      </c>
      <c r="C688">
        <v>1695700</v>
      </c>
      <c r="D688">
        <v>88500</v>
      </c>
      <c r="E688" s="1">
        <f t="shared" si="49"/>
        <v>17511500</v>
      </c>
      <c r="F688" s="6" t="s">
        <v>632</v>
      </c>
      <c r="G688" s="10" t="str">
        <f t="shared" si="50"/>
        <v>44244</v>
      </c>
      <c r="H688" s="10"/>
      <c r="I688" s="10"/>
      <c r="J688" s="9">
        <f t="shared" si="47"/>
        <v>44244</v>
      </c>
      <c r="K688" s="11" t="str">
        <f t="shared" si="48"/>
        <v>17-02-2021</v>
      </c>
      <c r="L688" s="11"/>
      <c r="M688" t="s">
        <v>66</v>
      </c>
      <c r="N688" t="s">
        <v>273</v>
      </c>
      <c r="O688">
        <v>4</v>
      </c>
      <c r="P688" t="s">
        <v>14</v>
      </c>
      <c r="Q688">
        <v>1</v>
      </c>
      <c r="R688">
        <v>1.2136100000000001</v>
      </c>
      <c r="S688">
        <v>-77.281109999999998</v>
      </c>
    </row>
    <row r="689" spans="1:19" x14ac:dyDescent="0.3">
      <c r="A689" t="s">
        <v>69</v>
      </c>
      <c r="B689" t="s">
        <v>64</v>
      </c>
      <c r="C689">
        <v>37900</v>
      </c>
      <c r="D689">
        <v>9400</v>
      </c>
      <c r="E689" s="1">
        <f t="shared" si="49"/>
        <v>17520900</v>
      </c>
      <c r="F689" s="6" t="s">
        <v>633</v>
      </c>
      <c r="G689" s="10" t="str">
        <f t="shared" si="50"/>
        <v>44694</v>
      </c>
      <c r="H689" s="10"/>
      <c r="I689" s="10"/>
      <c r="J689" s="9">
        <f t="shared" si="47"/>
        <v>44694</v>
      </c>
      <c r="K689" s="11" t="str">
        <f t="shared" si="48"/>
        <v>13-05-2022</v>
      </c>
      <c r="L689" s="11"/>
      <c r="M689" t="s">
        <v>18</v>
      </c>
      <c r="N689" t="s">
        <v>28</v>
      </c>
      <c r="O689">
        <v>4</v>
      </c>
      <c r="P689" t="s">
        <v>14</v>
      </c>
      <c r="Q689">
        <v>1</v>
      </c>
      <c r="R689">
        <v>4.6097099999999998</v>
      </c>
      <c r="S689">
        <v>-74.08175</v>
      </c>
    </row>
    <row r="690" spans="1:19" x14ac:dyDescent="0.3">
      <c r="A690" t="s">
        <v>102</v>
      </c>
      <c r="B690" t="s">
        <v>16</v>
      </c>
      <c r="C690">
        <v>716500</v>
      </c>
      <c r="D690">
        <v>36300</v>
      </c>
      <c r="E690" s="1">
        <f t="shared" si="49"/>
        <v>17557200</v>
      </c>
      <c r="F690" s="6" t="s">
        <v>634</v>
      </c>
      <c r="G690" s="10" t="str">
        <f t="shared" si="50"/>
        <v>44693</v>
      </c>
      <c r="H690" s="10"/>
      <c r="I690" s="10"/>
      <c r="J690" s="9">
        <f t="shared" si="47"/>
        <v>44693</v>
      </c>
      <c r="K690" s="11" t="str">
        <f t="shared" si="48"/>
        <v>12-05-2022</v>
      </c>
      <c r="L690" s="11"/>
      <c r="M690" t="s">
        <v>101</v>
      </c>
      <c r="N690" t="s">
        <v>13</v>
      </c>
      <c r="O690">
        <v>5</v>
      </c>
      <c r="P690" t="s">
        <v>36</v>
      </c>
      <c r="Q690">
        <v>1</v>
      </c>
      <c r="R690">
        <v>6.2518399999999996</v>
      </c>
      <c r="S690">
        <v>-75.563590000000005</v>
      </c>
    </row>
    <row r="691" spans="1:19" x14ac:dyDescent="0.3">
      <c r="A691" t="s">
        <v>177</v>
      </c>
      <c r="B691" t="s">
        <v>38</v>
      </c>
      <c r="C691">
        <v>247500</v>
      </c>
      <c r="D691">
        <v>13400</v>
      </c>
      <c r="E691" s="1">
        <f t="shared" si="49"/>
        <v>17570600</v>
      </c>
      <c r="F691" s="6" t="s">
        <v>367</v>
      </c>
      <c r="G691" s="10" t="str">
        <f t="shared" si="50"/>
        <v>44015</v>
      </c>
      <c r="H691" s="10"/>
      <c r="I691" s="10"/>
      <c r="J691" s="9">
        <f t="shared" si="47"/>
        <v>44015</v>
      </c>
      <c r="K691" s="11" t="str">
        <f t="shared" si="48"/>
        <v>03-07-2020</v>
      </c>
      <c r="L691" s="11"/>
      <c r="M691" t="s">
        <v>27</v>
      </c>
      <c r="N691" t="s">
        <v>13</v>
      </c>
      <c r="O691">
        <v>5</v>
      </c>
      <c r="P691" t="s">
        <v>14</v>
      </c>
      <c r="Q691">
        <v>1</v>
      </c>
      <c r="R691">
        <v>6.2518399999999996</v>
      </c>
      <c r="S691">
        <v>-75.563590000000005</v>
      </c>
    </row>
    <row r="692" spans="1:19" x14ac:dyDescent="0.3">
      <c r="A692" t="s">
        <v>78</v>
      </c>
      <c r="B692" t="s">
        <v>64</v>
      </c>
      <c r="C692">
        <v>38500</v>
      </c>
      <c r="D692">
        <v>2400</v>
      </c>
      <c r="E692" s="1">
        <f t="shared" si="49"/>
        <v>17573000</v>
      </c>
      <c r="F692" s="6" t="s">
        <v>635</v>
      </c>
      <c r="G692" s="10" t="str">
        <f t="shared" si="50"/>
        <v>44808</v>
      </c>
      <c r="H692" s="10"/>
      <c r="I692" s="10"/>
      <c r="J692" s="9">
        <f t="shared" si="47"/>
        <v>44808</v>
      </c>
      <c r="K692" s="11" t="str">
        <f t="shared" si="48"/>
        <v>04-09-2022</v>
      </c>
      <c r="L692" s="11"/>
      <c r="M692" t="s">
        <v>101</v>
      </c>
      <c r="N692" t="s">
        <v>13</v>
      </c>
      <c r="O692">
        <v>4</v>
      </c>
      <c r="P692" t="s">
        <v>19</v>
      </c>
      <c r="Q692">
        <v>10</v>
      </c>
      <c r="R692">
        <v>6.2518399999999996</v>
      </c>
      <c r="S692">
        <v>-75.563590000000005</v>
      </c>
    </row>
    <row r="693" spans="1:19" x14ac:dyDescent="0.3">
      <c r="A693" t="s">
        <v>180</v>
      </c>
      <c r="B693" t="s">
        <v>10</v>
      </c>
      <c r="C693">
        <v>736600</v>
      </c>
      <c r="D693">
        <v>37400</v>
      </c>
      <c r="E693" s="1">
        <f t="shared" si="49"/>
        <v>17610400</v>
      </c>
      <c r="F693" s="6" t="s">
        <v>636</v>
      </c>
      <c r="G693" s="10" t="str">
        <f t="shared" si="50"/>
        <v>43902</v>
      </c>
      <c r="H693" s="10"/>
      <c r="I693" s="10"/>
      <c r="J693" s="9">
        <f t="shared" si="47"/>
        <v>43902</v>
      </c>
      <c r="K693" s="11" t="str">
        <f t="shared" si="48"/>
        <v>12-03-2020</v>
      </c>
      <c r="L693" s="11"/>
      <c r="M693" t="s">
        <v>80</v>
      </c>
      <c r="N693" t="s">
        <v>28</v>
      </c>
      <c r="O693">
        <v>5</v>
      </c>
      <c r="P693" t="s">
        <v>19</v>
      </c>
      <c r="Q693">
        <v>3</v>
      </c>
      <c r="R693">
        <v>4.6097099999999998</v>
      </c>
      <c r="S693">
        <v>-74.08175</v>
      </c>
    </row>
    <row r="694" spans="1:19" x14ac:dyDescent="0.3">
      <c r="A694" t="s">
        <v>113</v>
      </c>
      <c r="B694" t="s">
        <v>10</v>
      </c>
      <c r="C694">
        <v>485700</v>
      </c>
      <c r="D694">
        <v>28200</v>
      </c>
      <c r="E694" s="1">
        <f t="shared" si="49"/>
        <v>17638600</v>
      </c>
      <c r="F694" s="6" t="s">
        <v>401</v>
      </c>
      <c r="G694" s="10" t="str">
        <f t="shared" si="50"/>
        <v>44852</v>
      </c>
      <c r="H694" s="10"/>
      <c r="I694" s="10"/>
      <c r="J694" s="9">
        <f t="shared" si="47"/>
        <v>44852</v>
      </c>
      <c r="K694" s="11" t="str">
        <f t="shared" si="48"/>
        <v>18-10-2022</v>
      </c>
      <c r="L694" s="11"/>
      <c r="M694" t="s">
        <v>66</v>
      </c>
      <c r="N694" t="s">
        <v>187</v>
      </c>
      <c r="O694">
        <v>2</v>
      </c>
      <c r="P694" t="s">
        <v>19</v>
      </c>
      <c r="Q694">
        <v>8</v>
      </c>
      <c r="R694">
        <v>7.1253900000000003</v>
      </c>
      <c r="S694">
        <v>-73.119799999999998</v>
      </c>
    </row>
    <row r="695" spans="1:19" x14ac:dyDescent="0.3">
      <c r="A695" t="s">
        <v>241</v>
      </c>
      <c r="B695" t="s">
        <v>38</v>
      </c>
      <c r="C695">
        <v>293700</v>
      </c>
      <c r="D695">
        <v>16300</v>
      </c>
      <c r="E695" s="1">
        <f t="shared" si="49"/>
        <v>17654900</v>
      </c>
      <c r="F695" s="6" t="s">
        <v>637</v>
      </c>
      <c r="G695" s="10" t="str">
        <f t="shared" si="50"/>
        <v>44396</v>
      </c>
      <c r="H695" s="10"/>
      <c r="I695" s="10"/>
      <c r="J695" s="9">
        <f t="shared" si="47"/>
        <v>44396</v>
      </c>
      <c r="K695" s="11" t="str">
        <f t="shared" si="48"/>
        <v>19-07-2021</v>
      </c>
      <c r="L695" s="11"/>
      <c r="M695" t="s">
        <v>31</v>
      </c>
      <c r="N695" t="s">
        <v>28</v>
      </c>
      <c r="O695">
        <v>5</v>
      </c>
      <c r="P695" t="s">
        <v>19</v>
      </c>
      <c r="Q695">
        <v>1</v>
      </c>
      <c r="R695">
        <v>4.6097099999999998</v>
      </c>
      <c r="S695">
        <v>-74.08175</v>
      </c>
    </row>
    <row r="696" spans="1:19" x14ac:dyDescent="0.3">
      <c r="A696" t="s">
        <v>131</v>
      </c>
      <c r="B696" t="s">
        <v>16</v>
      </c>
      <c r="C696">
        <v>549200</v>
      </c>
      <c r="D696">
        <v>29600</v>
      </c>
      <c r="E696" s="1">
        <f t="shared" si="49"/>
        <v>17684500</v>
      </c>
      <c r="F696" s="6" t="s">
        <v>620</v>
      </c>
      <c r="G696" s="10" t="str">
        <f t="shared" si="50"/>
        <v>43907</v>
      </c>
      <c r="H696" s="10"/>
      <c r="I696" s="10"/>
      <c r="J696" s="9">
        <f t="shared" si="47"/>
        <v>43907</v>
      </c>
      <c r="K696" s="11" t="str">
        <f t="shared" si="48"/>
        <v>17-03-2020</v>
      </c>
      <c r="L696" s="11"/>
      <c r="M696" t="s">
        <v>66</v>
      </c>
      <c r="N696" t="s">
        <v>28</v>
      </c>
      <c r="O696">
        <v>5</v>
      </c>
      <c r="P696" t="s">
        <v>14</v>
      </c>
      <c r="Q696">
        <v>1</v>
      </c>
      <c r="R696">
        <v>4.6097099999999998</v>
      </c>
      <c r="S696">
        <v>-74.08175</v>
      </c>
    </row>
    <row r="697" spans="1:19" x14ac:dyDescent="0.3">
      <c r="A697" t="s">
        <v>75</v>
      </c>
      <c r="B697" t="s">
        <v>46</v>
      </c>
      <c r="C697">
        <v>53600</v>
      </c>
      <c r="D697">
        <v>1000</v>
      </c>
      <c r="E697" s="1">
        <f t="shared" si="49"/>
        <v>17685500</v>
      </c>
      <c r="F697" s="6" t="s">
        <v>638</v>
      </c>
      <c r="G697" s="10" t="str">
        <f t="shared" si="50"/>
        <v>44337</v>
      </c>
      <c r="H697" s="10"/>
      <c r="I697" s="10"/>
      <c r="J697" s="9">
        <f t="shared" si="47"/>
        <v>44337</v>
      </c>
      <c r="K697" s="11" t="str">
        <f t="shared" si="48"/>
        <v>21-05-2021</v>
      </c>
      <c r="L697" s="11"/>
      <c r="M697" t="s">
        <v>101</v>
      </c>
      <c r="N697" t="s">
        <v>28</v>
      </c>
      <c r="O697">
        <v>1</v>
      </c>
      <c r="P697" t="s">
        <v>36</v>
      </c>
      <c r="Q697">
        <v>1</v>
      </c>
      <c r="R697">
        <v>4.6097099999999998</v>
      </c>
      <c r="S697">
        <v>-74.08175</v>
      </c>
    </row>
    <row r="698" spans="1:19" x14ac:dyDescent="0.3">
      <c r="A698" t="s">
        <v>50</v>
      </c>
      <c r="B698" t="s">
        <v>51</v>
      </c>
      <c r="C698">
        <v>1153900</v>
      </c>
      <c r="D698">
        <v>61800</v>
      </c>
      <c r="E698" s="1">
        <f t="shared" si="49"/>
        <v>17747300</v>
      </c>
      <c r="F698" s="6" t="s">
        <v>637</v>
      </c>
      <c r="G698" s="10" t="str">
        <f t="shared" si="50"/>
        <v>44274</v>
      </c>
      <c r="H698" s="10"/>
      <c r="I698" s="10"/>
      <c r="J698" s="9">
        <f t="shared" si="47"/>
        <v>44274</v>
      </c>
      <c r="K698" s="11" t="str">
        <f t="shared" si="48"/>
        <v>19-03-2021</v>
      </c>
      <c r="L698" s="11"/>
      <c r="M698" t="s">
        <v>85</v>
      </c>
      <c r="N698" t="s">
        <v>13</v>
      </c>
      <c r="O698">
        <v>5</v>
      </c>
      <c r="P698" t="s">
        <v>36</v>
      </c>
      <c r="Q698">
        <v>1</v>
      </c>
      <c r="R698">
        <v>6.2518399999999996</v>
      </c>
      <c r="S698">
        <v>-75.563590000000005</v>
      </c>
    </row>
    <row r="699" spans="1:19" x14ac:dyDescent="0.3">
      <c r="A699" t="s">
        <v>191</v>
      </c>
      <c r="B699" t="s">
        <v>38</v>
      </c>
      <c r="C699">
        <v>130400</v>
      </c>
      <c r="D699">
        <v>5100</v>
      </c>
      <c r="E699" s="1">
        <f t="shared" si="49"/>
        <v>17752400</v>
      </c>
      <c r="F699" s="6" t="s">
        <v>639</v>
      </c>
      <c r="G699" s="10" t="str">
        <f t="shared" si="50"/>
        <v>43907</v>
      </c>
      <c r="H699" s="10"/>
      <c r="I699" s="10"/>
      <c r="J699" s="9">
        <f t="shared" si="47"/>
        <v>43907</v>
      </c>
      <c r="K699" s="11" t="str">
        <f t="shared" si="48"/>
        <v>17-03-2020</v>
      </c>
      <c r="L699" s="11"/>
      <c r="M699" t="s">
        <v>101</v>
      </c>
      <c r="N699" t="s">
        <v>13</v>
      </c>
      <c r="O699">
        <v>5</v>
      </c>
      <c r="P699" t="s">
        <v>19</v>
      </c>
      <c r="Q699">
        <v>1</v>
      </c>
      <c r="R699">
        <v>6.2518399999999996</v>
      </c>
      <c r="S699">
        <v>-75.563590000000005</v>
      </c>
    </row>
    <row r="700" spans="1:19" x14ac:dyDescent="0.3">
      <c r="A700" t="s">
        <v>78</v>
      </c>
      <c r="B700" t="s">
        <v>64</v>
      </c>
      <c r="C700">
        <v>61200</v>
      </c>
      <c r="D700">
        <v>5600</v>
      </c>
      <c r="E700" s="1">
        <f t="shared" si="49"/>
        <v>17758000</v>
      </c>
      <c r="F700" s="6" t="s">
        <v>640</v>
      </c>
      <c r="G700" s="10" t="str">
        <f t="shared" si="50"/>
        <v>44525</v>
      </c>
      <c r="H700" s="10"/>
      <c r="I700" s="10"/>
      <c r="J700" s="9">
        <f t="shared" si="47"/>
        <v>44525</v>
      </c>
      <c r="K700" s="11" t="str">
        <f t="shared" si="48"/>
        <v>25-11-2021</v>
      </c>
      <c r="L700" s="11"/>
      <c r="M700" t="s">
        <v>24</v>
      </c>
      <c r="N700" t="s">
        <v>228</v>
      </c>
      <c r="O700">
        <v>5</v>
      </c>
      <c r="P700" t="s">
        <v>19</v>
      </c>
      <c r="Q700">
        <v>1</v>
      </c>
      <c r="R700">
        <v>10.39972</v>
      </c>
      <c r="S700">
        <v>-75.514439999999993</v>
      </c>
    </row>
    <row r="701" spans="1:19" x14ac:dyDescent="0.3">
      <c r="A701" t="s">
        <v>95</v>
      </c>
      <c r="B701" t="s">
        <v>38</v>
      </c>
      <c r="C701">
        <v>1578400</v>
      </c>
      <c r="D701">
        <v>84400</v>
      </c>
      <c r="E701" s="1">
        <f t="shared" si="49"/>
        <v>17842400</v>
      </c>
      <c r="F701" s="6" t="s">
        <v>641</v>
      </c>
      <c r="G701" s="10" t="str">
        <f t="shared" si="50"/>
        <v>44735</v>
      </c>
      <c r="H701" s="10"/>
      <c r="I701" s="10"/>
      <c r="J701" s="9">
        <f t="shared" si="47"/>
        <v>44735</v>
      </c>
      <c r="K701" s="11" t="str">
        <f t="shared" si="48"/>
        <v>23-06-2022</v>
      </c>
      <c r="L701" s="11"/>
      <c r="M701" t="s">
        <v>12</v>
      </c>
      <c r="N701" t="s">
        <v>28</v>
      </c>
      <c r="O701">
        <v>1</v>
      </c>
      <c r="P701" t="s">
        <v>36</v>
      </c>
      <c r="Q701">
        <v>1</v>
      </c>
      <c r="R701">
        <v>4.6097099999999998</v>
      </c>
      <c r="S701">
        <v>-74.08175</v>
      </c>
    </row>
    <row r="702" spans="1:19" x14ac:dyDescent="0.3">
      <c r="A702" t="s">
        <v>73</v>
      </c>
      <c r="B702" t="s">
        <v>42</v>
      </c>
      <c r="C702">
        <v>40800</v>
      </c>
      <c r="D702">
        <v>0</v>
      </c>
      <c r="E702" s="1">
        <f t="shared" si="49"/>
        <v>17842400</v>
      </c>
      <c r="F702" s="6" t="s">
        <v>642</v>
      </c>
      <c r="G702" s="10" t="str">
        <f t="shared" si="50"/>
        <v>44077</v>
      </c>
      <c r="H702" s="10"/>
      <c r="I702" s="10"/>
      <c r="J702" s="9">
        <f t="shared" si="47"/>
        <v>44077</v>
      </c>
      <c r="K702" s="11" t="str">
        <f t="shared" si="48"/>
        <v>03-09-2020</v>
      </c>
      <c r="L702" s="11"/>
      <c r="M702" t="s">
        <v>53</v>
      </c>
      <c r="N702" t="s">
        <v>28</v>
      </c>
      <c r="O702">
        <v>4</v>
      </c>
      <c r="P702" t="s">
        <v>19</v>
      </c>
      <c r="Q702">
        <v>2</v>
      </c>
      <c r="R702">
        <v>4.6097099999999998</v>
      </c>
      <c r="S702">
        <v>-74.08175</v>
      </c>
    </row>
    <row r="703" spans="1:19" x14ac:dyDescent="0.3">
      <c r="A703" t="s">
        <v>118</v>
      </c>
      <c r="B703" t="s">
        <v>51</v>
      </c>
      <c r="C703">
        <v>2109200</v>
      </c>
      <c r="D703">
        <v>110500</v>
      </c>
      <c r="E703" s="1">
        <f t="shared" si="49"/>
        <v>17952900</v>
      </c>
      <c r="F703" s="6" t="s">
        <v>643</v>
      </c>
      <c r="G703" s="10" t="str">
        <f t="shared" si="50"/>
        <v>44526</v>
      </c>
      <c r="H703" s="10"/>
      <c r="I703" s="10"/>
      <c r="J703" s="9">
        <f t="shared" si="47"/>
        <v>44526</v>
      </c>
      <c r="K703" s="11" t="str">
        <f t="shared" si="48"/>
        <v>26-11-2021</v>
      </c>
      <c r="L703" s="11"/>
      <c r="M703" t="s">
        <v>12</v>
      </c>
      <c r="N703" t="s">
        <v>28</v>
      </c>
      <c r="O703">
        <v>2</v>
      </c>
      <c r="P703" t="s">
        <v>19</v>
      </c>
      <c r="Q703">
        <v>2</v>
      </c>
      <c r="R703">
        <v>4.6097099999999998</v>
      </c>
      <c r="S703">
        <v>-74.08175</v>
      </c>
    </row>
    <row r="704" spans="1:19" x14ac:dyDescent="0.3">
      <c r="A704" t="s">
        <v>107</v>
      </c>
      <c r="B704" t="s">
        <v>46</v>
      </c>
      <c r="C704">
        <v>17500</v>
      </c>
      <c r="D704">
        <v>1300</v>
      </c>
      <c r="E704" s="1">
        <f t="shared" si="49"/>
        <v>17954200</v>
      </c>
      <c r="F704" s="6" t="s">
        <v>644</v>
      </c>
      <c r="G704" s="10" t="str">
        <f t="shared" si="50"/>
        <v>44113</v>
      </c>
      <c r="H704" s="10"/>
      <c r="I704" s="10"/>
      <c r="J704" s="9">
        <f t="shared" si="47"/>
        <v>44113</v>
      </c>
      <c r="K704" s="11" t="str">
        <f t="shared" si="48"/>
        <v>09-10-2020</v>
      </c>
      <c r="L704" s="11"/>
      <c r="M704" t="s">
        <v>12</v>
      </c>
      <c r="N704" t="s">
        <v>22</v>
      </c>
      <c r="O704">
        <v>5</v>
      </c>
      <c r="P704" t="s">
        <v>19</v>
      </c>
      <c r="Q704">
        <v>3</v>
      </c>
      <c r="R704">
        <v>4.8133299999999997</v>
      </c>
      <c r="S704">
        <v>-75.696110000000004</v>
      </c>
    </row>
    <row r="705" spans="1:19" x14ac:dyDescent="0.3">
      <c r="A705" t="s">
        <v>177</v>
      </c>
      <c r="B705" t="s">
        <v>38</v>
      </c>
      <c r="C705">
        <v>296700</v>
      </c>
      <c r="D705">
        <v>16200</v>
      </c>
      <c r="E705" s="1">
        <f t="shared" si="49"/>
        <v>17970400</v>
      </c>
      <c r="F705" s="6" t="s">
        <v>292</v>
      </c>
      <c r="G705" s="10" t="str">
        <f t="shared" si="50"/>
        <v>44302</v>
      </c>
      <c r="H705" s="10"/>
      <c r="I705" s="10"/>
      <c r="J705" s="9">
        <f t="shared" si="47"/>
        <v>44302</v>
      </c>
      <c r="K705" s="11" t="str">
        <f t="shared" si="48"/>
        <v>16-04-2021</v>
      </c>
      <c r="L705" s="11"/>
      <c r="M705" t="s">
        <v>40</v>
      </c>
      <c r="N705" t="s">
        <v>28</v>
      </c>
      <c r="O705">
        <v>5</v>
      </c>
      <c r="P705" t="s">
        <v>19</v>
      </c>
      <c r="Q705">
        <v>2</v>
      </c>
      <c r="R705">
        <v>4.6097099999999998</v>
      </c>
      <c r="S705">
        <v>-74.08175</v>
      </c>
    </row>
    <row r="706" spans="1:19" x14ac:dyDescent="0.3">
      <c r="A706" t="s">
        <v>232</v>
      </c>
      <c r="B706" t="s">
        <v>10</v>
      </c>
      <c r="C706">
        <v>263300</v>
      </c>
      <c r="D706">
        <v>12200</v>
      </c>
      <c r="E706" s="1">
        <f t="shared" si="49"/>
        <v>17982600</v>
      </c>
      <c r="F706" s="6" t="s">
        <v>357</v>
      </c>
      <c r="G706" s="10" t="str">
        <f t="shared" si="50"/>
        <v>44806</v>
      </c>
      <c r="H706" s="10"/>
      <c r="I706" s="10"/>
      <c r="J706" s="9">
        <f t="shared" si="47"/>
        <v>44806</v>
      </c>
      <c r="K706" s="11" t="str">
        <f t="shared" si="48"/>
        <v>02-09-2022</v>
      </c>
      <c r="L706" s="11"/>
      <c r="M706" t="s">
        <v>40</v>
      </c>
      <c r="N706" t="s">
        <v>28</v>
      </c>
      <c r="O706">
        <v>5</v>
      </c>
      <c r="P706" t="s">
        <v>14</v>
      </c>
      <c r="Q706">
        <v>1</v>
      </c>
      <c r="R706">
        <v>4.6097099999999998</v>
      </c>
      <c r="S706">
        <v>-74.08175</v>
      </c>
    </row>
    <row r="707" spans="1:19" x14ac:dyDescent="0.3">
      <c r="A707" t="s">
        <v>37</v>
      </c>
      <c r="B707" t="s">
        <v>38</v>
      </c>
      <c r="C707">
        <v>1462600</v>
      </c>
      <c r="D707">
        <v>78400</v>
      </c>
      <c r="E707" s="1">
        <f t="shared" si="49"/>
        <v>18061000</v>
      </c>
      <c r="F707" s="6" t="s">
        <v>645</v>
      </c>
      <c r="G707" s="10" t="str">
        <f t="shared" si="50"/>
        <v>44283</v>
      </c>
      <c r="H707" s="10"/>
      <c r="I707" s="10"/>
      <c r="J707" s="9">
        <f t="shared" ref="J707:J770" si="51">IF(
  G707=44412,
  DATE(2021,8,4),
  DATE(1900,1,1) + G707 - 1
)</f>
        <v>44283</v>
      </c>
      <c r="K707" s="11" t="str">
        <f t="shared" ref="K707:K770" si="52">TEXT(G707, "dd-mm-yyyy")</f>
        <v>28-03-2021</v>
      </c>
      <c r="L707" s="11"/>
      <c r="M707" t="s">
        <v>27</v>
      </c>
      <c r="N707" t="s">
        <v>28</v>
      </c>
      <c r="O707">
        <v>4</v>
      </c>
      <c r="P707" t="s">
        <v>19</v>
      </c>
      <c r="Q707">
        <v>3</v>
      </c>
      <c r="R707">
        <v>4.6097099999999998</v>
      </c>
      <c r="S707">
        <v>-74.08175</v>
      </c>
    </row>
    <row r="708" spans="1:19" x14ac:dyDescent="0.3">
      <c r="A708" t="s">
        <v>37</v>
      </c>
      <c r="B708" t="s">
        <v>38</v>
      </c>
      <c r="C708">
        <v>934800</v>
      </c>
      <c r="D708">
        <v>48000</v>
      </c>
      <c r="E708" s="1">
        <f t="shared" ref="E708:E771" si="53">E707+D708</f>
        <v>18109000</v>
      </c>
      <c r="F708" s="6" t="s">
        <v>147</v>
      </c>
      <c r="G708" s="10" t="str">
        <f t="shared" si="50"/>
        <v>44091</v>
      </c>
      <c r="H708" s="10"/>
      <c r="I708" s="10"/>
      <c r="J708" s="9">
        <f t="shared" si="51"/>
        <v>44091</v>
      </c>
      <c r="K708" s="11" t="str">
        <f t="shared" si="52"/>
        <v>17-09-2020</v>
      </c>
      <c r="L708" s="11"/>
      <c r="M708" t="s">
        <v>101</v>
      </c>
      <c r="N708" t="s">
        <v>25</v>
      </c>
      <c r="O708">
        <v>1</v>
      </c>
      <c r="P708" t="s">
        <v>14</v>
      </c>
      <c r="Q708">
        <v>1</v>
      </c>
      <c r="R708">
        <v>3.4372199999999999</v>
      </c>
      <c r="S708">
        <v>-76.522499999999994</v>
      </c>
    </row>
    <row r="709" spans="1:19" x14ac:dyDescent="0.3">
      <c r="A709" t="s">
        <v>214</v>
      </c>
      <c r="B709" t="s">
        <v>38</v>
      </c>
      <c r="C709">
        <v>160600</v>
      </c>
      <c r="D709">
        <v>6700</v>
      </c>
      <c r="E709" s="1">
        <f t="shared" si="53"/>
        <v>18115700</v>
      </c>
      <c r="F709" s="6" t="s">
        <v>646</v>
      </c>
      <c r="G709" s="10" t="str">
        <f t="shared" si="50"/>
        <v>44431</v>
      </c>
      <c r="H709" s="10"/>
      <c r="I709" s="10"/>
      <c r="J709" s="9">
        <f t="shared" si="51"/>
        <v>44431</v>
      </c>
      <c r="K709" s="11" t="str">
        <f t="shared" si="52"/>
        <v>23-08-2021</v>
      </c>
      <c r="L709" s="11"/>
      <c r="M709" t="s">
        <v>101</v>
      </c>
      <c r="N709" t="s">
        <v>28</v>
      </c>
      <c r="O709">
        <v>3</v>
      </c>
      <c r="P709" t="s">
        <v>14</v>
      </c>
      <c r="Q709">
        <v>1</v>
      </c>
      <c r="R709">
        <v>4.6097099999999998</v>
      </c>
      <c r="S709">
        <v>-74.08175</v>
      </c>
    </row>
    <row r="710" spans="1:19" x14ac:dyDescent="0.3">
      <c r="A710" t="s">
        <v>91</v>
      </c>
      <c r="B710" t="s">
        <v>51</v>
      </c>
      <c r="C710">
        <v>737500</v>
      </c>
      <c r="D710">
        <v>44100</v>
      </c>
      <c r="E710" s="1">
        <f t="shared" si="53"/>
        <v>18159800</v>
      </c>
      <c r="F710" s="6" t="s">
        <v>370</v>
      </c>
      <c r="G710" s="10" t="str">
        <f t="shared" ref="G710:G773" si="54">TEXT(F709, "general")</f>
        <v>44544</v>
      </c>
      <c r="H710" s="10"/>
      <c r="I710" s="10"/>
      <c r="J710" s="9">
        <f t="shared" si="51"/>
        <v>44544</v>
      </c>
      <c r="K710" s="11" t="str">
        <f t="shared" si="52"/>
        <v>14-12-2021</v>
      </c>
      <c r="L710" s="11"/>
      <c r="M710" t="s">
        <v>85</v>
      </c>
      <c r="N710" t="s">
        <v>25</v>
      </c>
      <c r="O710">
        <v>5</v>
      </c>
      <c r="P710" t="s">
        <v>19</v>
      </c>
      <c r="Q710">
        <v>8</v>
      </c>
      <c r="R710">
        <v>3.4372199999999999</v>
      </c>
      <c r="S710">
        <v>-76.522499999999994</v>
      </c>
    </row>
    <row r="711" spans="1:19" x14ac:dyDescent="0.3">
      <c r="A711" t="s">
        <v>282</v>
      </c>
      <c r="B711" t="s">
        <v>38</v>
      </c>
      <c r="C711">
        <v>1743600</v>
      </c>
      <c r="D711">
        <v>93100</v>
      </c>
      <c r="E711" s="1">
        <f t="shared" si="53"/>
        <v>18252900</v>
      </c>
      <c r="F711" s="6" t="s">
        <v>647</v>
      </c>
      <c r="G711" s="10" t="str">
        <f t="shared" si="54"/>
        <v>44202</v>
      </c>
      <c r="H711" s="10"/>
      <c r="I711" s="10"/>
      <c r="J711" s="9">
        <f t="shared" si="51"/>
        <v>44202</v>
      </c>
      <c r="K711" s="11" t="str">
        <f t="shared" si="52"/>
        <v>06-01-2021</v>
      </c>
      <c r="L711" s="11"/>
      <c r="M711" t="s">
        <v>101</v>
      </c>
      <c r="N711" t="s">
        <v>28</v>
      </c>
      <c r="O711">
        <v>5</v>
      </c>
      <c r="P711" t="s">
        <v>19</v>
      </c>
      <c r="Q711">
        <v>5</v>
      </c>
      <c r="R711">
        <v>4.6097099999999998</v>
      </c>
      <c r="S711">
        <v>-74.08175</v>
      </c>
    </row>
    <row r="712" spans="1:19" x14ac:dyDescent="0.3">
      <c r="A712" t="s">
        <v>73</v>
      </c>
      <c r="B712" t="s">
        <v>42</v>
      </c>
      <c r="C712">
        <v>44700</v>
      </c>
      <c r="D712">
        <v>7100</v>
      </c>
      <c r="E712" s="1">
        <f t="shared" si="53"/>
        <v>18260000</v>
      </c>
      <c r="F712" s="6" t="s">
        <v>648</v>
      </c>
      <c r="G712" s="10" t="str">
        <f t="shared" si="54"/>
        <v>44707</v>
      </c>
      <c r="H712" s="10"/>
      <c r="I712" s="10"/>
      <c r="J712" s="9">
        <f t="shared" si="51"/>
        <v>44707</v>
      </c>
      <c r="K712" s="11" t="str">
        <f t="shared" si="52"/>
        <v>26-05-2022</v>
      </c>
      <c r="L712" s="11"/>
      <c r="M712" t="s">
        <v>80</v>
      </c>
      <c r="N712" t="s">
        <v>28</v>
      </c>
      <c r="O712">
        <v>5</v>
      </c>
      <c r="P712" t="s">
        <v>19</v>
      </c>
      <c r="Q712">
        <v>2</v>
      </c>
      <c r="R712">
        <v>4.6097099999999998</v>
      </c>
      <c r="S712">
        <v>-74.08175</v>
      </c>
    </row>
    <row r="713" spans="1:19" x14ac:dyDescent="0.3">
      <c r="A713" t="s">
        <v>81</v>
      </c>
      <c r="B713" t="s">
        <v>51</v>
      </c>
      <c r="C713">
        <v>1454200</v>
      </c>
      <c r="D713">
        <v>82200</v>
      </c>
      <c r="E713" s="1">
        <f t="shared" si="53"/>
        <v>18342200</v>
      </c>
      <c r="F713" s="6" t="s">
        <v>649</v>
      </c>
      <c r="G713" s="10" t="str">
        <f t="shared" si="54"/>
        <v>44471</v>
      </c>
      <c r="H713" s="10"/>
      <c r="I713" s="10"/>
      <c r="J713" s="9">
        <f t="shared" si="51"/>
        <v>44471</v>
      </c>
      <c r="K713" s="11" t="str">
        <f t="shared" si="52"/>
        <v>02-10-2021</v>
      </c>
      <c r="L713" s="11"/>
      <c r="M713" t="s">
        <v>66</v>
      </c>
      <c r="N713" t="s">
        <v>28</v>
      </c>
      <c r="O713">
        <v>5</v>
      </c>
      <c r="P713" t="s">
        <v>19</v>
      </c>
      <c r="Q713">
        <v>1</v>
      </c>
      <c r="R713">
        <v>4.6097099999999998</v>
      </c>
      <c r="S713">
        <v>-74.08175</v>
      </c>
    </row>
    <row r="714" spans="1:19" x14ac:dyDescent="0.3">
      <c r="A714" t="s">
        <v>45</v>
      </c>
      <c r="B714" t="s">
        <v>46</v>
      </c>
      <c r="C714">
        <v>18300</v>
      </c>
      <c r="D714">
        <v>0</v>
      </c>
      <c r="E714" s="1">
        <f t="shared" si="53"/>
        <v>18342200</v>
      </c>
      <c r="F714" s="6" t="s">
        <v>405</v>
      </c>
      <c r="G714" s="10" t="str">
        <f t="shared" si="54"/>
        <v>44269</v>
      </c>
      <c r="H714" s="10"/>
      <c r="I714" s="10"/>
      <c r="J714" s="9">
        <f t="shared" si="51"/>
        <v>44269</v>
      </c>
      <c r="K714" s="11" t="str">
        <f t="shared" si="52"/>
        <v>14-03-2021</v>
      </c>
      <c r="L714" s="11"/>
      <c r="M714" t="s">
        <v>85</v>
      </c>
      <c r="N714" t="s">
        <v>228</v>
      </c>
      <c r="O714">
        <v>1</v>
      </c>
      <c r="P714" t="s">
        <v>14</v>
      </c>
      <c r="Q714">
        <v>1</v>
      </c>
      <c r="R714">
        <v>10.39972</v>
      </c>
      <c r="S714">
        <v>-75.514439999999993</v>
      </c>
    </row>
    <row r="715" spans="1:19" x14ac:dyDescent="0.3">
      <c r="A715" t="s">
        <v>73</v>
      </c>
      <c r="B715" t="s">
        <v>42</v>
      </c>
      <c r="C715">
        <v>23500</v>
      </c>
      <c r="D715">
        <v>0</v>
      </c>
      <c r="E715" s="1">
        <f t="shared" si="53"/>
        <v>18342200</v>
      </c>
      <c r="F715" s="6" t="s">
        <v>513</v>
      </c>
      <c r="G715" s="10" t="str">
        <f t="shared" si="54"/>
        <v>43986</v>
      </c>
      <c r="H715" s="10"/>
      <c r="I715" s="10"/>
      <c r="J715" s="9">
        <f t="shared" si="51"/>
        <v>43986</v>
      </c>
      <c r="K715" s="11" t="str">
        <f t="shared" si="52"/>
        <v>04-06-2020</v>
      </c>
      <c r="L715" s="11"/>
      <c r="M715" t="s">
        <v>31</v>
      </c>
      <c r="N715" t="s">
        <v>28</v>
      </c>
      <c r="O715">
        <v>4</v>
      </c>
      <c r="P715" t="s">
        <v>19</v>
      </c>
      <c r="Q715">
        <v>1</v>
      </c>
      <c r="R715">
        <v>4.6097099999999998</v>
      </c>
      <c r="S715">
        <v>-74.08175</v>
      </c>
    </row>
    <row r="716" spans="1:19" x14ac:dyDescent="0.3">
      <c r="A716" t="s">
        <v>87</v>
      </c>
      <c r="B716" t="s">
        <v>34</v>
      </c>
      <c r="C716">
        <v>55100</v>
      </c>
      <c r="D716">
        <v>3300</v>
      </c>
      <c r="E716" s="1">
        <f t="shared" si="53"/>
        <v>18345500</v>
      </c>
      <c r="F716" s="6" t="s">
        <v>179</v>
      </c>
      <c r="G716" s="10" t="str">
        <f t="shared" si="54"/>
        <v>44450</v>
      </c>
      <c r="H716" s="10"/>
      <c r="I716" s="10"/>
      <c r="J716" s="9">
        <f t="shared" si="51"/>
        <v>44450</v>
      </c>
      <c r="K716" s="11" t="str">
        <f t="shared" si="52"/>
        <v>11-09-2021</v>
      </c>
      <c r="L716" s="11"/>
      <c r="M716" t="s">
        <v>66</v>
      </c>
      <c r="N716" t="s">
        <v>28</v>
      </c>
      <c r="O716">
        <v>5</v>
      </c>
      <c r="P716" t="s">
        <v>36</v>
      </c>
      <c r="Q716">
        <v>1</v>
      </c>
      <c r="R716">
        <v>4.6097099999999998</v>
      </c>
      <c r="S716">
        <v>-74.08175</v>
      </c>
    </row>
    <row r="717" spans="1:19" x14ac:dyDescent="0.3">
      <c r="A717" t="s">
        <v>75</v>
      </c>
      <c r="B717" t="s">
        <v>46</v>
      </c>
      <c r="C717">
        <v>48000</v>
      </c>
      <c r="D717">
        <v>3000</v>
      </c>
      <c r="E717" s="1">
        <f t="shared" si="53"/>
        <v>18348500</v>
      </c>
      <c r="F717" s="6" t="s">
        <v>650</v>
      </c>
      <c r="G717" s="10" t="str">
        <f t="shared" si="54"/>
        <v>44870</v>
      </c>
      <c r="H717" s="10"/>
      <c r="I717" s="10"/>
      <c r="J717" s="9">
        <f t="shared" si="51"/>
        <v>44870</v>
      </c>
      <c r="K717" s="11" t="str">
        <f t="shared" si="52"/>
        <v>05-11-2022</v>
      </c>
      <c r="L717" s="11"/>
      <c r="M717" t="s">
        <v>12</v>
      </c>
      <c r="N717" t="s">
        <v>28</v>
      </c>
      <c r="O717">
        <v>1</v>
      </c>
      <c r="P717" t="s">
        <v>14</v>
      </c>
      <c r="Q717">
        <v>1</v>
      </c>
      <c r="R717">
        <v>4.6097099999999998</v>
      </c>
      <c r="S717">
        <v>-74.08175</v>
      </c>
    </row>
    <row r="718" spans="1:19" x14ac:dyDescent="0.3">
      <c r="A718" t="s">
        <v>121</v>
      </c>
      <c r="B718" t="s">
        <v>10</v>
      </c>
      <c r="C718">
        <v>148400</v>
      </c>
      <c r="D718">
        <v>6100</v>
      </c>
      <c r="E718" s="1">
        <f t="shared" si="53"/>
        <v>18354600</v>
      </c>
      <c r="F718" s="6" t="s">
        <v>651</v>
      </c>
      <c r="G718" s="10" t="str">
        <f t="shared" si="54"/>
        <v>44355</v>
      </c>
      <c r="H718" s="10"/>
      <c r="I718" s="10"/>
      <c r="J718" s="9">
        <f t="shared" si="51"/>
        <v>44355</v>
      </c>
      <c r="K718" s="11" t="str">
        <f t="shared" si="52"/>
        <v>08-06-2021</v>
      </c>
      <c r="L718" s="11"/>
      <c r="M718" t="s">
        <v>53</v>
      </c>
      <c r="N718" t="s">
        <v>13</v>
      </c>
      <c r="O718">
        <v>3</v>
      </c>
      <c r="P718" t="s">
        <v>19</v>
      </c>
      <c r="Q718">
        <v>1</v>
      </c>
      <c r="R718">
        <v>6.2518399999999996</v>
      </c>
      <c r="S718">
        <v>-75.563590000000005</v>
      </c>
    </row>
    <row r="719" spans="1:19" x14ac:dyDescent="0.3">
      <c r="A719" t="s">
        <v>214</v>
      </c>
      <c r="B719" t="s">
        <v>38</v>
      </c>
      <c r="C719">
        <v>151300</v>
      </c>
      <c r="D719">
        <v>6200</v>
      </c>
      <c r="E719" s="1">
        <f t="shared" si="53"/>
        <v>18360800</v>
      </c>
      <c r="F719" s="6" t="s">
        <v>652</v>
      </c>
      <c r="G719" s="10" t="str">
        <f t="shared" si="54"/>
        <v>44154</v>
      </c>
      <c r="H719" s="10"/>
      <c r="I719" s="10"/>
      <c r="J719" s="9">
        <f t="shared" si="51"/>
        <v>44154</v>
      </c>
      <c r="K719" s="11" t="str">
        <f t="shared" si="52"/>
        <v>19-11-2020</v>
      </c>
      <c r="L719" s="11"/>
      <c r="M719" t="s">
        <v>59</v>
      </c>
      <c r="N719" t="s">
        <v>28</v>
      </c>
      <c r="O719">
        <v>4</v>
      </c>
      <c r="P719" t="s">
        <v>19</v>
      </c>
      <c r="Q719">
        <v>4</v>
      </c>
      <c r="R719">
        <v>4.6097099999999998</v>
      </c>
      <c r="S719">
        <v>-74.08175</v>
      </c>
    </row>
    <row r="720" spans="1:19" x14ac:dyDescent="0.3">
      <c r="A720" t="s">
        <v>217</v>
      </c>
      <c r="B720" t="s">
        <v>64</v>
      </c>
      <c r="C720">
        <v>44600</v>
      </c>
      <c r="D720">
        <v>0</v>
      </c>
      <c r="E720" s="1">
        <f t="shared" si="53"/>
        <v>18360800</v>
      </c>
      <c r="F720" s="6" t="s">
        <v>167</v>
      </c>
      <c r="G720" s="10" t="str">
        <f t="shared" si="54"/>
        <v>43836</v>
      </c>
      <c r="H720" s="10"/>
      <c r="I720" s="10"/>
      <c r="J720" s="9">
        <f t="shared" si="51"/>
        <v>43836</v>
      </c>
      <c r="K720" s="11" t="str">
        <f t="shared" si="52"/>
        <v>06-01-2020</v>
      </c>
      <c r="L720" s="11"/>
      <c r="M720" t="s">
        <v>66</v>
      </c>
      <c r="N720" t="s">
        <v>28</v>
      </c>
      <c r="O720">
        <v>5</v>
      </c>
      <c r="P720" t="s">
        <v>19</v>
      </c>
      <c r="Q720">
        <v>10</v>
      </c>
      <c r="R720">
        <v>4.6097099999999998</v>
      </c>
      <c r="S720">
        <v>-74.08175</v>
      </c>
    </row>
    <row r="721" spans="1:19" x14ac:dyDescent="0.3">
      <c r="A721" t="s">
        <v>50</v>
      </c>
      <c r="B721" t="s">
        <v>51</v>
      </c>
      <c r="C721">
        <v>1046400</v>
      </c>
      <c r="D721">
        <v>59100</v>
      </c>
      <c r="E721" s="1">
        <f t="shared" si="53"/>
        <v>18419900</v>
      </c>
      <c r="F721" s="6" t="s">
        <v>653</v>
      </c>
      <c r="G721" s="10" t="str">
        <f t="shared" si="54"/>
        <v>43987</v>
      </c>
      <c r="H721" s="10"/>
      <c r="I721" s="10"/>
      <c r="J721" s="9">
        <f t="shared" si="51"/>
        <v>43987</v>
      </c>
      <c r="K721" s="11" t="str">
        <f t="shared" si="52"/>
        <v>05-06-2020</v>
      </c>
      <c r="L721" s="11"/>
      <c r="M721" t="s">
        <v>40</v>
      </c>
      <c r="N721" t="s">
        <v>28</v>
      </c>
      <c r="O721">
        <v>4</v>
      </c>
      <c r="P721" t="s">
        <v>19</v>
      </c>
      <c r="Q721">
        <v>1</v>
      </c>
      <c r="R721">
        <v>4.6097099999999998</v>
      </c>
      <c r="S721">
        <v>-74.08175</v>
      </c>
    </row>
    <row r="722" spans="1:19" x14ac:dyDescent="0.3">
      <c r="A722" t="s">
        <v>180</v>
      </c>
      <c r="B722" t="s">
        <v>10</v>
      </c>
      <c r="C722">
        <v>734600</v>
      </c>
      <c r="D722">
        <v>47800</v>
      </c>
      <c r="E722" s="1">
        <f t="shared" si="53"/>
        <v>18467700</v>
      </c>
      <c r="F722" s="6" t="s">
        <v>654</v>
      </c>
      <c r="G722" s="10" t="str">
        <f t="shared" si="54"/>
        <v>44955</v>
      </c>
      <c r="H722" s="10"/>
      <c r="I722" s="10"/>
      <c r="J722" s="9">
        <f t="shared" si="51"/>
        <v>44955</v>
      </c>
      <c r="K722" s="11" t="str">
        <f t="shared" si="52"/>
        <v>29-01-2023</v>
      </c>
      <c r="L722" s="11"/>
      <c r="M722" t="s">
        <v>24</v>
      </c>
      <c r="N722" t="s">
        <v>32</v>
      </c>
      <c r="O722">
        <v>4</v>
      </c>
      <c r="P722" t="s">
        <v>19</v>
      </c>
      <c r="Q722">
        <v>2</v>
      </c>
      <c r="R722">
        <v>-4.2152799999999999</v>
      </c>
      <c r="S722">
        <v>-69.940560000000005</v>
      </c>
    </row>
    <row r="723" spans="1:19" x14ac:dyDescent="0.3">
      <c r="A723" t="s">
        <v>20</v>
      </c>
      <c r="B723" t="s">
        <v>10</v>
      </c>
      <c r="C723">
        <v>417100</v>
      </c>
      <c r="D723">
        <v>22600</v>
      </c>
      <c r="E723" s="1">
        <f t="shared" si="53"/>
        <v>18490300</v>
      </c>
      <c r="F723" s="6" t="s">
        <v>489</v>
      </c>
      <c r="G723" s="10" t="str">
        <f t="shared" si="54"/>
        <v>44575</v>
      </c>
      <c r="H723" s="10"/>
      <c r="I723" s="10"/>
      <c r="J723" s="9">
        <f t="shared" si="51"/>
        <v>44575</v>
      </c>
      <c r="K723" s="11" t="str">
        <f t="shared" si="52"/>
        <v>14-01-2022</v>
      </c>
      <c r="L723" s="11"/>
      <c r="M723" t="s">
        <v>80</v>
      </c>
      <c r="N723" t="s">
        <v>28</v>
      </c>
      <c r="O723">
        <v>3</v>
      </c>
      <c r="P723" t="s">
        <v>14</v>
      </c>
      <c r="Q723">
        <v>1</v>
      </c>
      <c r="R723">
        <v>4.6097099999999998</v>
      </c>
      <c r="S723">
        <v>-74.08175</v>
      </c>
    </row>
    <row r="724" spans="1:19" x14ac:dyDescent="0.3">
      <c r="A724" t="s">
        <v>37</v>
      </c>
      <c r="B724" t="s">
        <v>38</v>
      </c>
      <c r="C724">
        <v>1455400</v>
      </c>
      <c r="D724">
        <v>77700</v>
      </c>
      <c r="E724" s="1">
        <f t="shared" si="53"/>
        <v>18568000</v>
      </c>
      <c r="F724" s="6" t="s">
        <v>437</v>
      </c>
      <c r="G724" s="10" t="str">
        <f t="shared" si="54"/>
        <v>44611</v>
      </c>
      <c r="H724" s="10"/>
      <c r="I724" s="10"/>
      <c r="J724" s="9">
        <f t="shared" si="51"/>
        <v>44611</v>
      </c>
      <c r="K724" s="11" t="str">
        <f t="shared" si="52"/>
        <v>19-02-2022</v>
      </c>
      <c r="L724" s="11"/>
      <c r="M724" t="s">
        <v>66</v>
      </c>
      <c r="N724" t="s">
        <v>13</v>
      </c>
      <c r="O724">
        <v>5</v>
      </c>
      <c r="P724" t="s">
        <v>19</v>
      </c>
      <c r="Q724">
        <v>3</v>
      </c>
      <c r="R724">
        <v>6.2518399999999996</v>
      </c>
      <c r="S724">
        <v>-75.563590000000005</v>
      </c>
    </row>
    <row r="725" spans="1:19" x14ac:dyDescent="0.3">
      <c r="A725" t="s">
        <v>15</v>
      </c>
      <c r="B725" t="s">
        <v>16</v>
      </c>
      <c r="C725">
        <v>52300</v>
      </c>
      <c r="D725">
        <v>3000</v>
      </c>
      <c r="E725" s="1">
        <f t="shared" si="53"/>
        <v>18571000</v>
      </c>
      <c r="F725" s="6" t="s">
        <v>655</v>
      </c>
      <c r="G725" s="10" t="str">
        <f t="shared" si="54"/>
        <v>43866</v>
      </c>
      <c r="H725" s="10"/>
      <c r="I725" s="10"/>
      <c r="J725" s="9">
        <f t="shared" si="51"/>
        <v>43866</v>
      </c>
      <c r="K725" s="11" t="str">
        <f t="shared" si="52"/>
        <v>05-02-2020</v>
      </c>
      <c r="L725" s="11"/>
      <c r="M725" t="s">
        <v>85</v>
      </c>
      <c r="N725" t="s">
        <v>25</v>
      </c>
      <c r="O725">
        <v>5</v>
      </c>
      <c r="P725" t="s">
        <v>19</v>
      </c>
      <c r="Q725">
        <v>1</v>
      </c>
      <c r="R725">
        <v>3.4372199999999999</v>
      </c>
      <c r="S725">
        <v>-76.522499999999994</v>
      </c>
    </row>
    <row r="726" spans="1:19" x14ac:dyDescent="0.3">
      <c r="A726" t="s">
        <v>33</v>
      </c>
      <c r="B726" t="s">
        <v>34</v>
      </c>
      <c r="C726">
        <v>102600</v>
      </c>
      <c r="D726">
        <v>6000</v>
      </c>
      <c r="E726" s="1">
        <f t="shared" si="53"/>
        <v>18577000</v>
      </c>
      <c r="F726" s="6" t="s">
        <v>655</v>
      </c>
      <c r="G726" s="10" t="str">
        <f t="shared" si="54"/>
        <v>44382</v>
      </c>
      <c r="H726" s="10"/>
      <c r="I726" s="10"/>
      <c r="J726" s="9">
        <f t="shared" si="51"/>
        <v>44382</v>
      </c>
      <c r="K726" s="11" t="str">
        <f t="shared" si="52"/>
        <v>05-07-2021</v>
      </c>
      <c r="L726" s="11"/>
      <c r="M726" t="s">
        <v>101</v>
      </c>
      <c r="N726" t="s">
        <v>13</v>
      </c>
      <c r="O726">
        <v>5</v>
      </c>
      <c r="P726" t="s">
        <v>19</v>
      </c>
      <c r="Q726">
        <v>1</v>
      </c>
      <c r="R726">
        <v>6.2518399999999996</v>
      </c>
      <c r="S726">
        <v>-75.563590000000005</v>
      </c>
    </row>
    <row r="727" spans="1:19" x14ac:dyDescent="0.3">
      <c r="A727" t="s">
        <v>73</v>
      </c>
      <c r="B727" t="s">
        <v>42</v>
      </c>
      <c r="C727">
        <v>35900</v>
      </c>
      <c r="D727">
        <v>2300</v>
      </c>
      <c r="E727" s="1">
        <f t="shared" si="53"/>
        <v>18579300</v>
      </c>
      <c r="F727" s="6" t="s">
        <v>656</v>
      </c>
      <c r="G727" s="10" t="str">
        <f t="shared" si="54"/>
        <v>44382</v>
      </c>
      <c r="H727" s="10"/>
      <c r="I727" s="10"/>
      <c r="J727" s="9">
        <f t="shared" si="51"/>
        <v>44382</v>
      </c>
      <c r="K727" s="11" t="str">
        <f t="shared" si="52"/>
        <v>05-07-2021</v>
      </c>
      <c r="L727" s="11"/>
      <c r="M727" t="s">
        <v>24</v>
      </c>
      <c r="N727" t="s">
        <v>13</v>
      </c>
      <c r="O727">
        <v>5</v>
      </c>
      <c r="P727" t="s">
        <v>19</v>
      </c>
      <c r="Q727">
        <v>1</v>
      </c>
      <c r="R727">
        <v>6.2518399999999996</v>
      </c>
      <c r="S727">
        <v>-75.563590000000005</v>
      </c>
    </row>
    <row r="728" spans="1:19" x14ac:dyDescent="0.3">
      <c r="A728" t="s">
        <v>104</v>
      </c>
      <c r="B728" t="s">
        <v>38</v>
      </c>
      <c r="C728">
        <v>61400</v>
      </c>
      <c r="D728">
        <v>3800</v>
      </c>
      <c r="E728" s="1">
        <f t="shared" si="53"/>
        <v>18583100</v>
      </c>
      <c r="F728" s="6" t="s">
        <v>657</v>
      </c>
      <c r="G728" s="10" t="str">
        <f t="shared" si="54"/>
        <v>44098</v>
      </c>
      <c r="H728" s="10"/>
      <c r="I728" s="10"/>
      <c r="J728" s="9">
        <f t="shared" si="51"/>
        <v>44098</v>
      </c>
      <c r="K728" s="11" t="str">
        <f t="shared" si="52"/>
        <v>24-09-2020</v>
      </c>
      <c r="L728" s="11"/>
      <c r="M728" t="s">
        <v>53</v>
      </c>
      <c r="N728" t="s">
        <v>25</v>
      </c>
      <c r="O728">
        <v>5</v>
      </c>
      <c r="P728" t="s">
        <v>19</v>
      </c>
      <c r="Q728">
        <v>1</v>
      </c>
      <c r="R728">
        <v>3.4372199999999999</v>
      </c>
      <c r="S728">
        <v>-76.522499999999994</v>
      </c>
    </row>
    <row r="729" spans="1:19" x14ac:dyDescent="0.3">
      <c r="A729" t="s">
        <v>113</v>
      </c>
      <c r="B729" t="s">
        <v>10</v>
      </c>
      <c r="C729">
        <v>490000</v>
      </c>
      <c r="D729">
        <v>26500</v>
      </c>
      <c r="E729" s="1">
        <f t="shared" si="53"/>
        <v>18609600</v>
      </c>
      <c r="F729" s="6" t="s">
        <v>288</v>
      </c>
      <c r="G729" s="10" t="str">
        <f t="shared" si="54"/>
        <v>44786</v>
      </c>
      <c r="H729" s="10"/>
      <c r="I729" s="10"/>
      <c r="J729" s="9">
        <f t="shared" si="51"/>
        <v>44786</v>
      </c>
      <c r="K729" s="11" t="str">
        <f t="shared" si="52"/>
        <v>13-08-2022</v>
      </c>
      <c r="L729" s="11"/>
      <c r="M729" t="s">
        <v>48</v>
      </c>
      <c r="N729" t="s">
        <v>25</v>
      </c>
      <c r="O729">
        <v>5</v>
      </c>
      <c r="P729" t="s">
        <v>19</v>
      </c>
      <c r="Q729">
        <v>2</v>
      </c>
      <c r="R729">
        <v>3.4372199999999999</v>
      </c>
      <c r="S729">
        <v>-76.522499999999994</v>
      </c>
    </row>
    <row r="730" spans="1:19" x14ac:dyDescent="0.3">
      <c r="A730" t="s">
        <v>282</v>
      </c>
      <c r="B730" t="s">
        <v>38</v>
      </c>
      <c r="C730">
        <v>1868700</v>
      </c>
      <c r="D730">
        <v>101900</v>
      </c>
      <c r="E730" s="1">
        <f t="shared" si="53"/>
        <v>18711500</v>
      </c>
      <c r="F730" s="6" t="s">
        <v>658</v>
      </c>
      <c r="G730" s="10" t="str">
        <f t="shared" si="54"/>
        <v>43884</v>
      </c>
      <c r="H730" s="10"/>
      <c r="I730" s="10"/>
      <c r="J730" s="9">
        <f t="shared" si="51"/>
        <v>43884</v>
      </c>
      <c r="K730" s="11" t="str">
        <f t="shared" si="52"/>
        <v>23-02-2020</v>
      </c>
      <c r="L730" s="11"/>
      <c r="M730" t="s">
        <v>101</v>
      </c>
      <c r="N730" t="s">
        <v>273</v>
      </c>
      <c r="O730">
        <v>5</v>
      </c>
      <c r="P730" t="s">
        <v>19</v>
      </c>
      <c r="Q730">
        <v>3</v>
      </c>
      <c r="R730">
        <v>1.2136100000000001</v>
      </c>
      <c r="S730">
        <v>-77.281109999999998</v>
      </c>
    </row>
    <row r="731" spans="1:19" x14ac:dyDescent="0.3">
      <c r="A731" t="s">
        <v>118</v>
      </c>
      <c r="B731" t="s">
        <v>51</v>
      </c>
      <c r="C731">
        <v>2170700</v>
      </c>
      <c r="D731">
        <v>115800</v>
      </c>
      <c r="E731" s="1">
        <f t="shared" si="53"/>
        <v>18827300</v>
      </c>
      <c r="F731" s="6" t="s">
        <v>659</v>
      </c>
      <c r="G731" s="10" t="str">
        <f t="shared" si="54"/>
        <v>44572</v>
      </c>
      <c r="H731" s="10"/>
      <c r="I731" s="10"/>
      <c r="J731" s="9">
        <f t="shared" si="51"/>
        <v>44572</v>
      </c>
      <c r="K731" s="11" t="str">
        <f t="shared" si="52"/>
        <v>11-01-2022</v>
      </c>
      <c r="L731" s="11"/>
      <c r="M731" t="s">
        <v>12</v>
      </c>
      <c r="N731" t="s">
        <v>25</v>
      </c>
      <c r="O731">
        <v>5</v>
      </c>
      <c r="P731" t="s">
        <v>14</v>
      </c>
      <c r="Q731">
        <v>1</v>
      </c>
      <c r="R731">
        <v>3.4372199999999999</v>
      </c>
      <c r="S731">
        <v>-76.522499999999994</v>
      </c>
    </row>
    <row r="732" spans="1:19" x14ac:dyDescent="0.3">
      <c r="A732" t="s">
        <v>102</v>
      </c>
      <c r="B732" t="s">
        <v>16</v>
      </c>
      <c r="C732">
        <v>829300</v>
      </c>
      <c r="D732">
        <v>44600</v>
      </c>
      <c r="E732" s="1">
        <f t="shared" si="53"/>
        <v>18871900</v>
      </c>
      <c r="F732" s="6" t="s">
        <v>660</v>
      </c>
      <c r="G732" s="10" t="str">
        <f t="shared" si="54"/>
        <v>43990</v>
      </c>
      <c r="H732" s="10"/>
      <c r="I732" s="10"/>
      <c r="J732" s="9">
        <f t="shared" si="51"/>
        <v>43990</v>
      </c>
      <c r="K732" s="11" t="str">
        <f t="shared" si="52"/>
        <v>08-06-2020</v>
      </c>
      <c r="L732" s="11"/>
      <c r="M732" t="s">
        <v>66</v>
      </c>
      <c r="N732" t="s">
        <v>187</v>
      </c>
      <c r="O732">
        <v>1</v>
      </c>
      <c r="P732" t="s">
        <v>14</v>
      </c>
      <c r="Q732">
        <v>1</v>
      </c>
      <c r="R732">
        <v>7.1253900000000003</v>
      </c>
      <c r="S732">
        <v>-73.119799999999998</v>
      </c>
    </row>
    <row r="733" spans="1:19" x14ac:dyDescent="0.3">
      <c r="A733" t="s">
        <v>93</v>
      </c>
      <c r="B733" t="s">
        <v>42</v>
      </c>
      <c r="C733">
        <v>221800</v>
      </c>
      <c r="D733">
        <v>10000</v>
      </c>
      <c r="E733" s="1">
        <f t="shared" si="53"/>
        <v>18881900</v>
      </c>
      <c r="F733" s="6" t="s">
        <v>661</v>
      </c>
      <c r="G733" s="10" t="str">
        <f t="shared" si="54"/>
        <v>44763</v>
      </c>
      <c r="H733" s="10"/>
      <c r="I733" s="10"/>
      <c r="J733" s="9">
        <f t="shared" si="51"/>
        <v>44763</v>
      </c>
      <c r="K733" s="11" t="str">
        <f t="shared" si="52"/>
        <v>21-07-2022</v>
      </c>
      <c r="L733" s="11"/>
      <c r="M733" t="s">
        <v>12</v>
      </c>
      <c r="N733" t="s">
        <v>28</v>
      </c>
      <c r="O733">
        <v>5</v>
      </c>
      <c r="P733" t="s">
        <v>19</v>
      </c>
      <c r="Q733">
        <v>1</v>
      </c>
      <c r="R733">
        <v>4.6097099999999998</v>
      </c>
      <c r="S733">
        <v>-74.08175</v>
      </c>
    </row>
    <row r="734" spans="1:19" x14ac:dyDescent="0.3">
      <c r="A734" t="s">
        <v>81</v>
      </c>
      <c r="B734" t="s">
        <v>51</v>
      </c>
      <c r="C734">
        <v>1155100</v>
      </c>
      <c r="D734">
        <v>61700</v>
      </c>
      <c r="E734" s="1">
        <f t="shared" si="53"/>
        <v>18943600</v>
      </c>
      <c r="F734" s="6" t="s">
        <v>662</v>
      </c>
      <c r="G734" s="10" t="str">
        <f t="shared" si="54"/>
        <v>44061</v>
      </c>
      <c r="H734" s="10"/>
      <c r="I734" s="10"/>
      <c r="J734" s="9">
        <f t="shared" si="51"/>
        <v>44061</v>
      </c>
      <c r="K734" s="11" t="str">
        <f t="shared" si="52"/>
        <v>18-08-2020</v>
      </c>
      <c r="L734" s="11"/>
      <c r="M734" t="s">
        <v>24</v>
      </c>
      <c r="N734" t="s">
        <v>28</v>
      </c>
      <c r="O734">
        <v>5</v>
      </c>
      <c r="P734" t="s">
        <v>14</v>
      </c>
      <c r="Q734">
        <v>1</v>
      </c>
      <c r="R734">
        <v>4.6097099999999998</v>
      </c>
      <c r="S734">
        <v>-74.08175</v>
      </c>
    </row>
    <row r="735" spans="1:19" x14ac:dyDescent="0.3">
      <c r="A735" t="s">
        <v>33</v>
      </c>
      <c r="B735" t="s">
        <v>34</v>
      </c>
      <c r="C735">
        <v>106100</v>
      </c>
      <c r="D735">
        <v>14400</v>
      </c>
      <c r="E735" s="1">
        <f t="shared" si="53"/>
        <v>18958000</v>
      </c>
      <c r="F735" s="6" t="s">
        <v>663</v>
      </c>
      <c r="G735" s="10" t="str">
        <f t="shared" si="54"/>
        <v>44704</v>
      </c>
      <c r="H735" s="10"/>
      <c r="I735" s="10"/>
      <c r="J735" s="9">
        <f t="shared" si="51"/>
        <v>44704</v>
      </c>
      <c r="K735" s="11" t="str">
        <f t="shared" si="52"/>
        <v>23-05-2022</v>
      </c>
      <c r="L735" s="11"/>
      <c r="M735" t="s">
        <v>31</v>
      </c>
      <c r="N735" t="s">
        <v>28</v>
      </c>
      <c r="O735">
        <v>5</v>
      </c>
      <c r="P735" t="s">
        <v>19</v>
      </c>
      <c r="Q735">
        <v>4</v>
      </c>
      <c r="R735">
        <v>4.6097099999999998</v>
      </c>
      <c r="S735">
        <v>-74.08175</v>
      </c>
    </row>
    <row r="736" spans="1:19" x14ac:dyDescent="0.3">
      <c r="A736" t="s">
        <v>37</v>
      </c>
      <c r="B736" t="s">
        <v>38</v>
      </c>
      <c r="C736">
        <v>1545100</v>
      </c>
      <c r="D736">
        <v>80500</v>
      </c>
      <c r="E736" s="1">
        <f t="shared" si="53"/>
        <v>19038500</v>
      </c>
      <c r="F736" s="6" t="s">
        <v>664</v>
      </c>
      <c r="G736" s="10" t="str">
        <f t="shared" si="54"/>
        <v>44424</v>
      </c>
      <c r="H736" s="10"/>
      <c r="I736" s="10"/>
      <c r="J736" s="9">
        <f t="shared" si="51"/>
        <v>44424</v>
      </c>
      <c r="K736" s="11" t="str">
        <f t="shared" si="52"/>
        <v>16-08-2021</v>
      </c>
      <c r="L736" s="11"/>
      <c r="M736" t="s">
        <v>59</v>
      </c>
      <c r="N736" t="s">
        <v>28</v>
      </c>
      <c r="O736">
        <v>4</v>
      </c>
      <c r="P736" t="s">
        <v>19</v>
      </c>
      <c r="Q736">
        <v>3</v>
      </c>
      <c r="R736">
        <v>4.6097099999999998</v>
      </c>
      <c r="S736">
        <v>-74.08175</v>
      </c>
    </row>
    <row r="737" spans="1:19" x14ac:dyDescent="0.3">
      <c r="A737" t="s">
        <v>138</v>
      </c>
      <c r="B737" t="s">
        <v>38</v>
      </c>
      <c r="C737">
        <v>1290900</v>
      </c>
      <c r="D737">
        <v>66900</v>
      </c>
      <c r="E737" s="1">
        <f t="shared" si="53"/>
        <v>19105400</v>
      </c>
      <c r="F737" s="6" t="s">
        <v>370</v>
      </c>
      <c r="G737" s="10" t="str">
        <f t="shared" si="54"/>
        <v>44783</v>
      </c>
      <c r="H737" s="10"/>
      <c r="I737" s="10"/>
      <c r="J737" s="9">
        <f t="shared" si="51"/>
        <v>44783</v>
      </c>
      <c r="K737" s="11" t="str">
        <f t="shared" si="52"/>
        <v>10-08-2022</v>
      </c>
      <c r="L737" s="11"/>
      <c r="M737" t="s">
        <v>24</v>
      </c>
      <c r="N737" t="s">
        <v>28</v>
      </c>
      <c r="O737">
        <v>5</v>
      </c>
      <c r="P737" t="s">
        <v>19</v>
      </c>
      <c r="Q737">
        <v>2</v>
      </c>
      <c r="R737">
        <v>4.6097099999999998</v>
      </c>
      <c r="S737">
        <v>-74.08175</v>
      </c>
    </row>
    <row r="738" spans="1:19" x14ac:dyDescent="0.3">
      <c r="A738" t="s">
        <v>177</v>
      </c>
      <c r="B738" t="s">
        <v>38</v>
      </c>
      <c r="C738">
        <v>169000</v>
      </c>
      <c r="D738">
        <v>7200</v>
      </c>
      <c r="E738" s="1">
        <f t="shared" si="53"/>
        <v>19112600</v>
      </c>
      <c r="F738" s="6" t="s">
        <v>665</v>
      </c>
      <c r="G738" s="10" t="str">
        <f t="shared" si="54"/>
        <v>44202</v>
      </c>
      <c r="H738" s="10"/>
      <c r="I738" s="10"/>
      <c r="J738" s="9">
        <f t="shared" si="51"/>
        <v>44202</v>
      </c>
      <c r="K738" s="11" t="str">
        <f t="shared" si="52"/>
        <v>06-01-2021</v>
      </c>
      <c r="L738" s="11"/>
      <c r="M738" t="s">
        <v>80</v>
      </c>
      <c r="N738" t="s">
        <v>28</v>
      </c>
      <c r="O738">
        <v>2</v>
      </c>
      <c r="P738" t="s">
        <v>19</v>
      </c>
      <c r="Q738">
        <v>3</v>
      </c>
      <c r="R738">
        <v>4.6097099999999998</v>
      </c>
      <c r="S738">
        <v>-74.08175</v>
      </c>
    </row>
    <row r="739" spans="1:19" x14ac:dyDescent="0.3">
      <c r="A739" t="s">
        <v>33</v>
      </c>
      <c r="B739" t="s">
        <v>34</v>
      </c>
      <c r="C739">
        <v>84300</v>
      </c>
      <c r="D739">
        <v>2700</v>
      </c>
      <c r="E739" s="1">
        <f t="shared" si="53"/>
        <v>19115300</v>
      </c>
      <c r="F739" s="6" t="s">
        <v>666</v>
      </c>
      <c r="G739" s="10" t="str">
        <f t="shared" si="54"/>
        <v>44087</v>
      </c>
      <c r="H739" s="10"/>
      <c r="I739" s="10"/>
      <c r="J739" s="9">
        <f t="shared" si="51"/>
        <v>44087</v>
      </c>
      <c r="K739" s="11" t="str">
        <f t="shared" si="52"/>
        <v>13-09-2020</v>
      </c>
      <c r="L739" s="11"/>
      <c r="M739" t="s">
        <v>85</v>
      </c>
      <c r="N739" t="s">
        <v>28</v>
      </c>
      <c r="O739">
        <v>3</v>
      </c>
      <c r="P739" t="s">
        <v>19</v>
      </c>
      <c r="Q739">
        <v>2</v>
      </c>
      <c r="R739">
        <v>4.6097099999999998</v>
      </c>
      <c r="S739">
        <v>-74.08175</v>
      </c>
    </row>
    <row r="740" spans="1:19" x14ac:dyDescent="0.3">
      <c r="A740" t="s">
        <v>191</v>
      </c>
      <c r="B740" t="s">
        <v>38</v>
      </c>
      <c r="C740">
        <v>42200</v>
      </c>
      <c r="D740">
        <v>0</v>
      </c>
      <c r="E740" s="1">
        <f t="shared" si="53"/>
        <v>19115300</v>
      </c>
      <c r="F740" s="6" t="s">
        <v>156</v>
      </c>
      <c r="G740" s="10" t="str">
        <f t="shared" si="54"/>
        <v>43994</v>
      </c>
      <c r="H740" s="10"/>
      <c r="I740" s="10"/>
      <c r="J740" s="9">
        <f t="shared" si="51"/>
        <v>43994</v>
      </c>
      <c r="K740" s="11" t="str">
        <f t="shared" si="52"/>
        <v>12-06-2020</v>
      </c>
      <c r="L740" s="11"/>
      <c r="M740" t="s">
        <v>27</v>
      </c>
      <c r="N740" t="s">
        <v>28</v>
      </c>
      <c r="O740">
        <v>5</v>
      </c>
      <c r="P740" t="s">
        <v>19</v>
      </c>
      <c r="Q740">
        <v>2</v>
      </c>
      <c r="R740">
        <v>4.6097099999999998</v>
      </c>
      <c r="S740">
        <v>-74.08175</v>
      </c>
    </row>
    <row r="741" spans="1:19" x14ac:dyDescent="0.3">
      <c r="A741" t="s">
        <v>121</v>
      </c>
      <c r="B741" t="s">
        <v>10</v>
      </c>
      <c r="C741">
        <v>223000</v>
      </c>
      <c r="D741">
        <v>10100</v>
      </c>
      <c r="E741" s="1">
        <f t="shared" si="53"/>
        <v>19125400</v>
      </c>
      <c r="F741" s="6" t="s">
        <v>510</v>
      </c>
      <c r="G741" s="10" t="str">
        <f t="shared" si="54"/>
        <v>44896</v>
      </c>
      <c r="H741" s="10"/>
      <c r="I741" s="10"/>
      <c r="J741" s="9">
        <f t="shared" si="51"/>
        <v>44896</v>
      </c>
      <c r="K741" s="11" t="str">
        <f t="shared" si="52"/>
        <v>01-12-2022</v>
      </c>
      <c r="L741" s="11"/>
      <c r="M741" t="s">
        <v>27</v>
      </c>
      <c r="N741" t="s">
        <v>44</v>
      </c>
      <c r="O741">
        <v>3</v>
      </c>
      <c r="P741" t="s">
        <v>19</v>
      </c>
      <c r="Q741">
        <v>1</v>
      </c>
      <c r="R741">
        <v>10.968540000000001</v>
      </c>
      <c r="S741">
        <v>-74.781319999999994</v>
      </c>
    </row>
    <row r="742" spans="1:19" x14ac:dyDescent="0.3">
      <c r="A742" t="s">
        <v>29</v>
      </c>
      <c r="B742" t="s">
        <v>16</v>
      </c>
      <c r="C742">
        <v>290900</v>
      </c>
      <c r="D742">
        <v>13700</v>
      </c>
      <c r="E742" s="1">
        <f t="shared" si="53"/>
        <v>19139100</v>
      </c>
      <c r="F742" s="6" t="s">
        <v>139</v>
      </c>
      <c r="G742" s="10" t="str">
        <f t="shared" si="54"/>
        <v>44124</v>
      </c>
      <c r="H742" s="10"/>
      <c r="I742" s="10"/>
      <c r="J742" s="9">
        <f t="shared" si="51"/>
        <v>44124</v>
      </c>
      <c r="K742" s="11" t="str">
        <f t="shared" si="52"/>
        <v>20-10-2020</v>
      </c>
      <c r="L742" s="11"/>
      <c r="M742" t="s">
        <v>85</v>
      </c>
      <c r="N742" t="s">
        <v>273</v>
      </c>
      <c r="O742">
        <v>5</v>
      </c>
      <c r="P742" t="s">
        <v>19</v>
      </c>
      <c r="Q742">
        <v>4</v>
      </c>
      <c r="R742">
        <v>1.2136100000000001</v>
      </c>
      <c r="S742">
        <v>-77.281109999999998</v>
      </c>
    </row>
    <row r="743" spans="1:19" x14ac:dyDescent="0.3">
      <c r="A743" t="s">
        <v>98</v>
      </c>
      <c r="B743" t="s">
        <v>10</v>
      </c>
      <c r="C743">
        <v>250400</v>
      </c>
      <c r="D743">
        <v>18100</v>
      </c>
      <c r="E743" s="1">
        <f t="shared" si="53"/>
        <v>19157200</v>
      </c>
      <c r="F743" s="6" t="s">
        <v>331</v>
      </c>
      <c r="G743" s="10" t="str">
        <f t="shared" si="54"/>
        <v>44483</v>
      </c>
      <c r="H743" s="10"/>
      <c r="I743" s="10"/>
      <c r="J743" s="9">
        <f t="shared" si="51"/>
        <v>44483</v>
      </c>
      <c r="K743" s="11" t="str">
        <f t="shared" si="52"/>
        <v>14-10-2021</v>
      </c>
      <c r="L743" s="11"/>
      <c r="M743" t="s">
        <v>12</v>
      </c>
      <c r="N743" t="s">
        <v>28</v>
      </c>
      <c r="O743">
        <v>5</v>
      </c>
      <c r="P743" t="s">
        <v>14</v>
      </c>
      <c r="Q743">
        <v>1</v>
      </c>
      <c r="R743">
        <v>4.6097099999999998</v>
      </c>
      <c r="S743">
        <v>-74.08175</v>
      </c>
    </row>
    <row r="744" spans="1:19" x14ac:dyDescent="0.3">
      <c r="A744" t="s">
        <v>123</v>
      </c>
      <c r="B744" t="s">
        <v>51</v>
      </c>
      <c r="C744">
        <v>1247100</v>
      </c>
      <c r="D744">
        <v>67100</v>
      </c>
      <c r="E744" s="1">
        <f t="shared" si="53"/>
        <v>19224300</v>
      </c>
      <c r="F744" s="6" t="s">
        <v>634</v>
      </c>
      <c r="G744" s="10" t="str">
        <f t="shared" si="54"/>
        <v>44270</v>
      </c>
      <c r="H744" s="10"/>
      <c r="I744" s="10"/>
      <c r="J744" s="9">
        <f t="shared" si="51"/>
        <v>44270</v>
      </c>
      <c r="K744" s="11" t="str">
        <f t="shared" si="52"/>
        <v>15-03-2021</v>
      </c>
      <c r="L744" s="11"/>
      <c r="M744" t="s">
        <v>59</v>
      </c>
      <c r="N744" t="s">
        <v>28</v>
      </c>
      <c r="O744">
        <v>3</v>
      </c>
      <c r="P744" t="s">
        <v>19</v>
      </c>
      <c r="Q744">
        <v>1</v>
      </c>
      <c r="R744">
        <v>4.6097099999999998</v>
      </c>
      <c r="S744">
        <v>-74.08175</v>
      </c>
    </row>
    <row r="745" spans="1:19" x14ac:dyDescent="0.3">
      <c r="A745" t="s">
        <v>155</v>
      </c>
      <c r="B745" t="s">
        <v>10</v>
      </c>
      <c r="C745">
        <v>241100</v>
      </c>
      <c r="D745">
        <v>13000</v>
      </c>
      <c r="E745" s="1">
        <f t="shared" si="53"/>
        <v>19237300</v>
      </c>
      <c r="F745" s="6" t="s">
        <v>351</v>
      </c>
      <c r="G745" s="10" t="str">
        <f t="shared" si="54"/>
        <v>44015</v>
      </c>
      <c r="H745" s="10"/>
      <c r="I745" s="10"/>
      <c r="J745" s="9">
        <f t="shared" si="51"/>
        <v>44015</v>
      </c>
      <c r="K745" s="11" t="str">
        <f t="shared" si="52"/>
        <v>03-07-2020</v>
      </c>
      <c r="L745" s="11"/>
      <c r="M745" t="s">
        <v>18</v>
      </c>
      <c r="N745" t="s">
        <v>13</v>
      </c>
      <c r="O745">
        <v>4</v>
      </c>
      <c r="P745" t="s">
        <v>19</v>
      </c>
      <c r="Q745">
        <v>1</v>
      </c>
      <c r="R745">
        <v>6.2518399999999996</v>
      </c>
      <c r="S745">
        <v>-75.563590000000005</v>
      </c>
    </row>
    <row r="746" spans="1:19" x14ac:dyDescent="0.3">
      <c r="A746" t="s">
        <v>282</v>
      </c>
      <c r="B746" t="s">
        <v>38</v>
      </c>
      <c r="C746">
        <v>2024500</v>
      </c>
      <c r="D746">
        <v>106000</v>
      </c>
      <c r="E746" s="1">
        <f t="shared" si="53"/>
        <v>19343300</v>
      </c>
      <c r="F746" s="6" t="s">
        <v>451</v>
      </c>
      <c r="G746" s="10" t="str">
        <f t="shared" si="54"/>
        <v>45010</v>
      </c>
      <c r="H746" s="10"/>
      <c r="I746" s="10"/>
      <c r="J746" s="9">
        <f t="shared" si="51"/>
        <v>45010</v>
      </c>
      <c r="K746" s="11" t="str">
        <f t="shared" si="52"/>
        <v>25-03-2023</v>
      </c>
      <c r="L746" s="11"/>
      <c r="M746" t="s">
        <v>85</v>
      </c>
      <c r="N746" t="s">
        <v>25</v>
      </c>
      <c r="O746">
        <v>2</v>
      </c>
      <c r="P746" t="s">
        <v>14</v>
      </c>
      <c r="Q746">
        <v>1</v>
      </c>
      <c r="R746">
        <v>3.4372199999999999</v>
      </c>
      <c r="S746">
        <v>-76.522499999999994</v>
      </c>
    </row>
    <row r="747" spans="1:19" x14ac:dyDescent="0.3">
      <c r="A747" t="s">
        <v>73</v>
      </c>
      <c r="B747" t="s">
        <v>42</v>
      </c>
      <c r="C747">
        <v>26300</v>
      </c>
      <c r="D747">
        <v>1600</v>
      </c>
      <c r="E747" s="1">
        <f t="shared" si="53"/>
        <v>19344900</v>
      </c>
      <c r="F747" s="6" t="s">
        <v>181</v>
      </c>
      <c r="G747" s="10" t="str">
        <f t="shared" si="54"/>
        <v>43837</v>
      </c>
      <c r="H747" s="10"/>
      <c r="I747" s="10"/>
      <c r="J747" s="9">
        <f t="shared" si="51"/>
        <v>43837</v>
      </c>
      <c r="K747" s="11" t="str">
        <f t="shared" si="52"/>
        <v>07-01-2020</v>
      </c>
      <c r="L747" s="11"/>
      <c r="M747" t="s">
        <v>80</v>
      </c>
      <c r="N747" t="s">
        <v>13</v>
      </c>
      <c r="O747">
        <v>2</v>
      </c>
      <c r="P747" t="s">
        <v>19</v>
      </c>
      <c r="Q747">
        <v>2</v>
      </c>
      <c r="R747">
        <v>6.2518399999999996</v>
      </c>
      <c r="S747">
        <v>-75.563590000000005</v>
      </c>
    </row>
    <row r="748" spans="1:19" x14ac:dyDescent="0.3">
      <c r="A748" t="s">
        <v>29</v>
      </c>
      <c r="B748" t="s">
        <v>16</v>
      </c>
      <c r="C748">
        <v>375700</v>
      </c>
      <c r="D748">
        <v>18200</v>
      </c>
      <c r="E748" s="1">
        <f t="shared" si="53"/>
        <v>19363100</v>
      </c>
      <c r="F748" s="6" t="s">
        <v>11</v>
      </c>
      <c r="G748" s="10" t="str">
        <f t="shared" si="54"/>
        <v>44558</v>
      </c>
      <c r="H748" s="10"/>
      <c r="I748" s="10"/>
      <c r="J748" s="9">
        <f t="shared" si="51"/>
        <v>44558</v>
      </c>
      <c r="K748" s="11" t="str">
        <f t="shared" si="52"/>
        <v>28-12-2021</v>
      </c>
      <c r="L748" s="11"/>
      <c r="M748" t="s">
        <v>48</v>
      </c>
      <c r="N748" t="s">
        <v>25</v>
      </c>
      <c r="O748">
        <v>5</v>
      </c>
      <c r="P748" t="s">
        <v>36</v>
      </c>
      <c r="Q748">
        <v>1</v>
      </c>
      <c r="R748">
        <v>3.4372199999999999</v>
      </c>
      <c r="S748">
        <v>-76.522499999999994</v>
      </c>
    </row>
    <row r="749" spans="1:19" x14ac:dyDescent="0.3">
      <c r="A749" t="s">
        <v>118</v>
      </c>
      <c r="B749" t="s">
        <v>51</v>
      </c>
      <c r="C749">
        <v>1508700</v>
      </c>
      <c r="D749">
        <v>80500</v>
      </c>
      <c r="E749" s="1">
        <f t="shared" si="53"/>
        <v>19443600</v>
      </c>
      <c r="F749" s="6" t="s">
        <v>667</v>
      </c>
      <c r="G749" s="10" t="str">
        <f t="shared" si="54"/>
        <v>44412</v>
      </c>
      <c r="H749" s="10"/>
      <c r="I749" s="10"/>
      <c r="J749" s="9">
        <f t="shared" si="51"/>
        <v>44412</v>
      </c>
      <c r="K749" s="11" t="str">
        <f t="shared" si="52"/>
        <v>04-08-2021</v>
      </c>
      <c r="L749" s="11"/>
      <c r="M749" t="s">
        <v>53</v>
      </c>
      <c r="N749" t="s">
        <v>28</v>
      </c>
      <c r="O749">
        <v>4</v>
      </c>
      <c r="P749" t="s">
        <v>19</v>
      </c>
      <c r="Q749">
        <v>1</v>
      </c>
      <c r="R749">
        <v>4.6097099999999998</v>
      </c>
      <c r="S749">
        <v>-74.08175</v>
      </c>
    </row>
    <row r="750" spans="1:19" x14ac:dyDescent="0.3">
      <c r="A750" t="s">
        <v>29</v>
      </c>
      <c r="B750" t="s">
        <v>16</v>
      </c>
      <c r="C750">
        <v>392000</v>
      </c>
      <c r="D750">
        <v>26700</v>
      </c>
      <c r="E750" s="1">
        <f t="shared" si="53"/>
        <v>19470300</v>
      </c>
      <c r="F750" s="6" t="s">
        <v>360</v>
      </c>
      <c r="G750" s="10" t="str">
        <f t="shared" si="54"/>
        <v>44486</v>
      </c>
      <c r="H750" s="10"/>
      <c r="I750" s="10"/>
      <c r="J750" s="9">
        <f t="shared" si="51"/>
        <v>44486</v>
      </c>
      <c r="K750" s="11" t="str">
        <f t="shared" si="52"/>
        <v>17-10-2021</v>
      </c>
      <c r="L750" s="11"/>
      <c r="M750" t="s">
        <v>80</v>
      </c>
      <c r="N750" t="s">
        <v>28</v>
      </c>
      <c r="O750">
        <v>5</v>
      </c>
      <c r="P750" t="s">
        <v>19</v>
      </c>
      <c r="Q750">
        <v>1</v>
      </c>
      <c r="R750">
        <v>4.6097099999999998</v>
      </c>
      <c r="S750">
        <v>-74.08175</v>
      </c>
    </row>
    <row r="751" spans="1:19" x14ac:dyDescent="0.3">
      <c r="A751" t="s">
        <v>161</v>
      </c>
      <c r="B751" t="s">
        <v>10</v>
      </c>
      <c r="C751">
        <v>320200</v>
      </c>
      <c r="D751">
        <v>17400</v>
      </c>
      <c r="E751" s="1">
        <f t="shared" si="53"/>
        <v>19487700</v>
      </c>
      <c r="F751" s="6" t="s">
        <v>375</v>
      </c>
      <c r="G751" s="10" t="str">
        <f t="shared" si="54"/>
        <v>44923</v>
      </c>
      <c r="H751" s="10"/>
      <c r="I751" s="10"/>
      <c r="J751" s="9">
        <f t="shared" si="51"/>
        <v>44923</v>
      </c>
      <c r="K751" s="11" t="str">
        <f t="shared" si="52"/>
        <v>28-12-2022</v>
      </c>
      <c r="L751" s="11"/>
      <c r="M751" t="s">
        <v>85</v>
      </c>
      <c r="N751" t="s">
        <v>28</v>
      </c>
      <c r="O751">
        <v>4</v>
      </c>
      <c r="P751" t="s">
        <v>19</v>
      </c>
      <c r="Q751">
        <v>4</v>
      </c>
      <c r="R751">
        <v>4.6097099999999998</v>
      </c>
      <c r="S751">
        <v>-74.08175</v>
      </c>
    </row>
    <row r="752" spans="1:19" x14ac:dyDescent="0.3">
      <c r="A752" t="s">
        <v>214</v>
      </c>
      <c r="B752" t="s">
        <v>38</v>
      </c>
      <c r="C752">
        <v>204500</v>
      </c>
      <c r="D752">
        <v>11600</v>
      </c>
      <c r="E752" s="1">
        <f t="shared" si="53"/>
        <v>19499300</v>
      </c>
      <c r="F752" s="6" t="s">
        <v>47</v>
      </c>
      <c r="G752" s="10" t="str">
        <f t="shared" si="54"/>
        <v>44540</v>
      </c>
      <c r="H752" s="10"/>
      <c r="I752" s="10"/>
      <c r="J752" s="9">
        <f t="shared" si="51"/>
        <v>44540</v>
      </c>
      <c r="K752" s="11" t="str">
        <f t="shared" si="52"/>
        <v>10-12-2021</v>
      </c>
      <c r="L752" s="11"/>
      <c r="M752" t="s">
        <v>27</v>
      </c>
      <c r="N752" t="s">
        <v>13</v>
      </c>
      <c r="O752">
        <v>1</v>
      </c>
      <c r="P752" t="s">
        <v>19</v>
      </c>
      <c r="Q752">
        <v>3</v>
      </c>
      <c r="R752">
        <v>6.2518399999999996</v>
      </c>
      <c r="S752">
        <v>-75.563590000000005</v>
      </c>
    </row>
    <row r="753" spans="1:19" x14ac:dyDescent="0.3">
      <c r="A753" t="s">
        <v>168</v>
      </c>
      <c r="B753" t="s">
        <v>34</v>
      </c>
      <c r="C753">
        <v>49400</v>
      </c>
      <c r="D753">
        <v>7300</v>
      </c>
      <c r="E753" s="1">
        <f t="shared" si="53"/>
        <v>19506600</v>
      </c>
      <c r="F753" s="6" t="s">
        <v>206</v>
      </c>
      <c r="G753" s="10" t="str">
        <f t="shared" si="54"/>
        <v>44443</v>
      </c>
      <c r="H753" s="10"/>
      <c r="I753" s="10"/>
      <c r="J753" s="9">
        <f t="shared" si="51"/>
        <v>44443</v>
      </c>
      <c r="K753" s="11" t="str">
        <f t="shared" si="52"/>
        <v>04-09-2021</v>
      </c>
      <c r="L753" s="11"/>
      <c r="M753" t="s">
        <v>12</v>
      </c>
      <c r="N753" t="s">
        <v>28</v>
      </c>
      <c r="O753">
        <v>2</v>
      </c>
      <c r="P753" t="s">
        <v>19</v>
      </c>
      <c r="Q753">
        <v>10</v>
      </c>
      <c r="R753">
        <v>4.6097099999999998</v>
      </c>
      <c r="S753">
        <v>-74.08175</v>
      </c>
    </row>
    <row r="754" spans="1:19" x14ac:dyDescent="0.3">
      <c r="A754" t="s">
        <v>69</v>
      </c>
      <c r="B754" t="s">
        <v>64</v>
      </c>
      <c r="C754">
        <v>35000</v>
      </c>
      <c r="D754">
        <v>6500</v>
      </c>
      <c r="E754" s="1">
        <f t="shared" si="53"/>
        <v>19513100</v>
      </c>
      <c r="F754" s="6" t="s">
        <v>154</v>
      </c>
      <c r="G754" s="10" t="str">
        <f t="shared" si="54"/>
        <v>43833</v>
      </c>
      <c r="H754" s="10"/>
      <c r="I754" s="10"/>
      <c r="J754" s="9">
        <f t="shared" si="51"/>
        <v>43833</v>
      </c>
      <c r="K754" s="11" t="str">
        <f t="shared" si="52"/>
        <v>03-01-2020</v>
      </c>
      <c r="L754" s="11"/>
      <c r="M754" t="s">
        <v>66</v>
      </c>
      <c r="N754" t="s">
        <v>13</v>
      </c>
      <c r="O754">
        <v>4</v>
      </c>
      <c r="P754" t="s">
        <v>19</v>
      </c>
      <c r="Q754">
        <v>1</v>
      </c>
      <c r="R754">
        <v>6.2518399999999996</v>
      </c>
      <c r="S754">
        <v>-75.563590000000005</v>
      </c>
    </row>
    <row r="755" spans="1:19" x14ac:dyDescent="0.3">
      <c r="A755" t="s">
        <v>57</v>
      </c>
      <c r="B755" t="s">
        <v>46</v>
      </c>
      <c r="C755">
        <v>27000</v>
      </c>
      <c r="D755">
        <v>0</v>
      </c>
      <c r="E755" s="1">
        <f t="shared" si="53"/>
        <v>19513100</v>
      </c>
      <c r="F755" s="6" t="s">
        <v>362</v>
      </c>
      <c r="G755" s="10" t="str">
        <f t="shared" si="54"/>
        <v>44224</v>
      </c>
      <c r="H755" s="10"/>
      <c r="I755" s="10"/>
      <c r="J755" s="9">
        <f t="shared" si="51"/>
        <v>44224</v>
      </c>
      <c r="K755" s="11" t="str">
        <f t="shared" si="52"/>
        <v>28-01-2021</v>
      </c>
      <c r="L755" s="11"/>
      <c r="M755" t="s">
        <v>101</v>
      </c>
      <c r="N755" t="s">
        <v>25</v>
      </c>
      <c r="O755">
        <v>5</v>
      </c>
      <c r="P755" t="s">
        <v>19</v>
      </c>
      <c r="Q755">
        <v>5</v>
      </c>
      <c r="R755">
        <v>3.4372199999999999</v>
      </c>
      <c r="S755">
        <v>-76.522499999999994</v>
      </c>
    </row>
    <row r="756" spans="1:19" x14ac:dyDescent="0.3">
      <c r="A756" t="s">
        <v>69</v>
      </c>
      <c r="B756" t="s">
        <v>64</v>
      </c>
      <c r="C756">
        <v>44900</v>
      </c>
      <c r="D756">
        <v>2900</v>
      </c>
      <c r="E756" s="1">
        <f t="shared" si="53"/>
        <v>19516000</v>
      </c>
      <c r="F756" s="6" t="s">
        <v>668</v>
      </c>
      <c r="G756" s="10" t="str">
        <f t="shared" si="54"/>
        <v>44339</v>
      </c>
      <c r="H756" s="10"/>
      <c r="I756" s="10"/>
      <c r="J756" s="9">
        <f t="shared" si="51"/>
        <v>44339</v>
      </c>
      <c r="K756" s="11" t="str">
        <f t="shared" si="52"/>
        <v>23-05-2021</v>
      </c>
      <c r="L756" s="11"/>
      <c r="M756" t="s">
        <v>27</v>
      </c>
      <c r="N756" t="s">
        <v>28</v>
      </c>
      <c r="O756">
        <v>5</v>
      </c>
      <c r="P756" t="s">
        <v>19</v>
      </c>
      <c r="Q756">
        <v>2</v>
      </c>
      <c r="R756">
        <v>4.6097099999999998</v>
      </c>
      <c r="S756">
        <v>-74.08175</v>
      </c>
    </row>
    <row r="757" spans="1:19" x14ac:dyDescent="0.3">
      <c r="A757" t="s">
        <v>241</v>
      </c>
      <c r="B757" t="s">
        <v>38</v>
      </c>
      <c r="C757">
        <v>346800</v>
      </c>
      <c r="D757">
        <v>19100</v>
      </c>
      <c r="E757" s="1">
        <f t="shared" si="53"/>
        <v>19535100</v>
      </c>
      <c r="F757" s="6" t="s">
        <v>305</v>
      </c>
      <c r="G757" s="10" t="str">
        <f t="shared" si="54"/>
        <v>44213</v>
      </c>
      <c r="H757" s="10"/>
      <c r="I757" s="10"/>
      <c r="J757" s="9">
        <f t="shared" si="51"/>
        <v>44213</v>
      </c>
      <c r="K757" s="11" t="str">
        <f t="shared" si="52"/>
        <v>17-01-2021</v>
      </c>
      <c r="L757" s="11"/>
      <c r="M757" t="s">
        <v>59</v>
      </c>
      <c r="N757" t="s">
        <v>273</v>
      </c>
      <c r="O757">
        <v>4</v>
      </c>
      <c r="P757" t="s">
        <v>19</v>
      </c>
      <c r="Q757">
        <v>6</v>
      </c>
      <c r="R757">
        <v>1.2136100000000001</v>
      </c>
      <c r="S757">
        <v>-77.281109999999998</v>
      </c>
    </row>
    <row r="758" spans="1:19" x14ac:dyDescent="0.3">
      <c r="A758" t="s">
        <v>118</v>
      </c>
      <c r="B758" t="s">
        <v>51</v>
      </c>
      <c r="C758">
        <v>2111600</v>
      </c>
      <c r="D758">
        <v>110600</v>
      </c>
      <c r="E758" s="1">
        <f t="shared" si="53"/>
        <v>19645700</v>
      </c>
      <c r="F758" s="6" t="s">
        <v>392</v>
      </c>
      <c r="G758" s="10" t="str">
        <f t="shared" si="54"/>
        <v>44117</v>
      </c>
      <c r="H758" s="10"/>
      <c r="I758" s="10"/>
      <c r="J758" s="9">
        <f t="shared" si="51"/>
        <v>44117</v>
      </c>
      <c r="K758" s="11" t="str">
        <f t="shared" si="52"/>
        <v>13-10-2020</v>
      </c>
      <c r="L758" s="11"/>
      <c r="M758" t="s">
        <v>53</v>
      </c>
      <c r="N758" t="s">
        <v>13</v>
      </c>
      <c r="O758">
        <v>5</v>
      </c>
      <c r="P758" t="s">
        <v>14</v>
      </c>
      <c r="Q758">
        <v>1</v>
      </c>
      <c r="R758">
        <v>6.2518399999999996</v>
      </c>
      <c r="S758">
        <v>-75.563590000000005</v>
      </c>
    </row>
    <row r="759" spans="1:19" x14ac:dyDescent="0.3">
      <c r="A759" t="s">
        <v>121</v>
      </c>
      <c r="B759" t="s">
        <v>10</v>
      </c>
      <c r="C759">
        <v>158200</v>
      </c>
      <c r="D759">
        <v>9100</v>
      </c>
      <c r="E759" s="1">
        <f t="shared" si="53"/>
        <v>19654800</v>
      </c>
      <c r="F759" s="6" t="s">
        <v>669</v>
      </c>
      <c r="G759" s="10" t="str">
        <f t="shared" si="54"/>
        <v>44303</v>
      </c>
      <c r="H759" s="10"/>
      <c r="I759" s="10"/>
      <c r="J759" s="9">
        <f t="shared" si="51"/>
        <v>44303</v>
      </c>
      <c r="K759" s="11" t="str">
        <f t="shared" si="52"/>
        <v>17-04-2021</v>
      </c>
      <c r="L759" s="11"/>
      <c r="M759" t="s">
        <v>18</v>
      </c>
      <c r="N759" t="s">
        <v>28</v>
      </c>
      <c r="O759">
        <v>5</v>
      </c>
      <c r="P759" t="s">
        <v>19</v>
      </c>
      <c r="Q759">
        <v>5</v>
      </c>
      <c r="R759">
        <v>4.6097099999999998</v>
      </c>
      <c r="S759">
        <v>-74.08175</v>
      </c>
    </row>
    <row r="760" spans="1:19" x14ac:dyDescent="0.3">
      <c r="A760" t="s">
        <v>71</v>
      </c>
      <c r="B760" t="s">
        <v>34</v>
      </c>
      <c r="C760">
        <v>24400</v>
      </c>
      <c r="D760">
        <v>1500</v>
      </c>
      <c r="E760" s="1">
        <f t="shared" si="53"/>
        <v>19656300</v>
      </c>
      <c r="F760" s="6" t="s">
        <v>670</v>
      </c>
      <c r="G760" s="10" t="str">
        <f t="shared" si="54"/>
        <v>44913</v>
      </c>
      <c r="H760" s="10"/>
      <c r="I760" s="10"/>
      <c r="J760" s="9">
        <f t="shared" si="51"/>
        <v>44913</v>
      </c>
      <c r="K760" s="11" t="str">
        <f t="shared" si="52"/>
        <v>18-12-2022</v>
      </c>
      <c r="L760" s="11"/>
      <c r="M760" t="s">
        <v>59</v>
      </c>
      <c r="N760" t="s">
        <v>28</v>
      </c>
      <c r="O760">
        <v>1</v>
      </c>
      <c r="P760" t="s">
        <v>19</v>
      </c>
      <c r="Q760">
        <v>2</v>
      </c>
      <c r="R760">
        <v>4.6097099999999998</v>
      </c>
      <c r="S760">
        <v>-74.08175</v>
      </c>
    </row>
    <row r="761" spans="1:19" x14ac:dyDescent="0.3">
      <c r="A761" t="s">
        <v>93</v>
      </c>
      <c r="B761" t="s">
        <v>42</v>
      </c>
      <c r="C761">
        <v>142700</v>
      </c>
      <c r="D761">
        <v>5800</v>
      </c>
      <c r="E761" s="1">
        <f t="shared" si="53"/>
        <v>19662100</v>
      </c>
      <c r="F761" s="6" t="s">
        <v>153</v>
      </c>
      <c r="G761" s="10" t="str">
        <f t="shared" si="54"/>
        <v>44026</v>
      </c>
      <c r="H761" s="10"/>
      <c r="I761" s="10"/>
      <c r="J761" s="9">
        <f t="shared" si="51"/>
        <v>44026</v>
      </c>
      <c r="K761" s="11" t="str">
        <f t="shared" si="52"/>
        <v>14-07-2020</v>
      </c>
      <c r="L761" s="11"/>
      <c r="M761" t="s">
        <v>68</v>
      </c>
      <c r="N761" t="s">
        <v>22</v>
      </c>
      <c r="O761">
        <v>3</v>
      </c>
      <c r="P761" t="s">
        <v>19</v>
      </c>
      <c r="Q761">
        <v>3</v>
      </c>
      <c r="R761">
        <v>4.8133299999999997</v>
      </c>
      <c r="S761">
        <v>-75.696110000000004</v>
      </c>
    </row>
    <row r="762" spans="1:19" x14ac:dyDescent="0.3">
      <c r="A762" t="s">
        <v>104</v>
      </c>
      <c r="B762" t="s">
        <v>38</v>
      </c>
      <c r="C762">
        <v>55300</v>
      </c>
      <c r="D762">
        <v>1100</v>
      </c>
      <c r="E762" s="1">
        <f t="shared" si="53"/>
        <v>19663200</v>
      </c>
      <c r="F762" s="6" t="s">
        <v>668</v>
      </c>
      <c r="G762" s="10" t="str">
        <f t="shared" si="54"/>
        <v>44364</v>
      </c>
      <c r="H762" s="10"/>
      <c r="I762" s="10"/>
      <c r="J762" s="9">
        <f t="shared" si="51"/>
        <v>44364</v>
      </c>
      <c r="K762" s="11" t="str">
        <f t="shared" si="52"/>
        <v>17-06-2021</v>
      </c>
      <c r="L762" s="11"/>
      <c r="M762" t="s">
        <v>12</v>
      </c>
      <c r="N762" t="s">
        <v>28</v>
      </c>
      <c r="O762">
        <v>4</v>
      </c>
      <c r="P762" t="s">
        <v>14</v>
      </c>
      <c r="Q762">
        <v>1</v>
      </c>
      <c r="R762">
        <v>4.6097099999999998</v>
      </c>
      <c r="S762">
        <v>-74.08175</v>
      </c>
    </row>
    <row r="763" spans="1:19" x14ac:dyDescent="0.3">
      <c r="A763" t="s">
        <v>102</v>
      </c>
      <c r="B763" t="s">
        <v>16</v>
      </c>
      <c r="C763">
        <v>912000</v>
      </c>
      <c r="D763">
        <v>46700</v>
      </c>
      <c r="E763" s="1">
        <f t="shared" si="53"/>
        <v>19709900</v>
      </c>
      <c r="F763" s="6" t="s">
        <v>43</v>
      </c>
      <c r="G763" s="10" t="str">
        <f t="shared" si="54"/>
        <v>44213</v>
      </c>
      <c r="H763" s="10"/>
      <c r="I763" s="10"/>
      <c r="J763" s="9">
        <f t="shared" si="51"/>
        <v>44213</v>
      </c>
      <c r="K763" s="11" t="str">
        <f t="shared" si="52"/>
        <v>17-01-2021</v>
      </c>
      <c r="L763" s="11"/>
      <c r="M763" t="s">
        <v>59</v>
      </c>
      <c r="N763" t="s">
        <v>28</v>
      </c>
      <c r="O763">
        <v>1</v>
      </c>
      <c r="P763" t="s">
        <v>19</v>
      </c>
      <c r="Q763">
        <v>2</v>
      </c>
      <c r="R763">
        <v>4.6097099999999998</v>
      </c>
      <c r="S763">
        <v>-74.08175</v>
      </c>
    </row>
    <row r="764" spans="1:19" x14ac:dyDescent="0.3">
      <c r="A764" t="s">
        <v>121</v>
      </c>
      <c r="B764" t="s">
        <v>10</v>
      </c>
      <c r="C764">
        <v>213400</v>
      </c>
      <c r="D764">
        <v>11800</v>
      </c>
      <c r="E764" s="1">
        <f t="shared" si="53"/>
        <v>19721700</v>
      </c>
      <c r="F764" s="6" t="s">
        <v>591</v>
      </c>
      <c r="G764" s="10" t="str">
        <f t="shared" si="54"/>
        <v>44662</v>
      </c>
      <c r="H764" s="10"/>
      <c r="I764" s="10"/>
      <c r="J764" s="9">
        <f t="shared" si="51"/>
        <v>44662</v>
      </c>
      <c r="K764" s="11" t="str">
        <f t="shared" si="52"/>
        <v>11-04-2022</v>
      </c>
      <c r="L764" s="11"/>
      <c r="M764" t="s">
        <v>68</v>
      </c>
      <c r="N764" t="s">
        <v>187</v>
      </c>
      <c r="O764">
        <v>5</v>
      </c>
      <c r="P764" t="s">
        <v>19</v>
      </c>
      <c r="Q764">
        <v>1</v>
      </c>
      <c r="R764">
        <v>7.1253900000000003</v>
      </c>
      <c r="S764">
        <v>-73.119799999999998</v>
      </c>
    </row>
    <row r="765" spans="1:19" x14ac:dyDescent="0.3">
      <c r="A765" t="s">
        <v>15</v>
      </c>
      <c r="B765" t="s">
        <v>16</v>
      </c>
      <c r="C765">
        <v>92600</v>
      </c>
      <c r="D765">
        <v>3100</v>
      </c>
      <c r="E765" s="1">
        <f t="shared" si="53"/>
        <v>19724800</v>
      </c>
      <c r="F765" s="6" t="s">
        <v>671</v>
      </c>
      <c r="G765" s="10" t="str">
        <f t="shared" si="54"/>
        <v>44349</v>
      </c>
      <c r="H765" s="10"/>
      <c r="I765" s="10"/>
      <c r="J765" s="9">
        <f t="shared" si="51"/>
        <v>44349</v>
      </c>
      <c r="K765" s="11" t="str">
        <f t="shared" si="52"/>
        <v>02-06-2021</v>
      </c>
      <c r="L765" s="11"/>
      <c r="M765" t="s">
        <v>12</v>
      </c>
      <c r="N765" t="s">
        <v>193</v>
      </c>
      <c r="O765">
        <v>5</v>
      </c>
      <c r="P765" t="s">
        <v>19</v>
      </c>
      <c r="Q765">
        <v>8</v>
      </c>
      <c r="R765">
        <v>5.0688899999999997</v>
      </c>
      <c r="S765">
        <v>-75.517380000000003</v>
      </c>
    </row>
    <row r="766" spans="1:19" x14ac:dyDescent="0.3">
      <c r="A766" t="s">
        <v>83</v>
      </c>
      <c r="B766" t="s">
        <v>46</v>
      </c>
      <c r="C766">
        <v>29500</v>
      </c>
      <c r="D766">
        <v>0</v>
      </c>
      <c r="E766" s="1">
        <f t="shared" si="53"/>
        <v>19724800</v>
      </c>
      <c r="F766" s="6" t="s">
        <v>231</v>
      </c>
      <c r="G766" s="10" t="str">
        <f t="shared" si="54"/>
        <v>44775</v>
      </c>
      <c r="H766" s="10"/>
      <c r="I766" s="10"/>
      <c r="J766" s="9">
        <f t="shared" si="51"/>
        <v>44775</v>
      </c>
      <c r="K766" s="11" t="str">
        <f t="shared" si="52"/>
        <v>02-08-2022</v>
      </c>
      <c r="L766" s="11"/>
      <c r="M766" t="s">
        <v>53</v>
      </c>
      <c r="N766" t="s">
        <v>28</v>
      </c>
      <c r="O766">
        <v>5</v>
      </c>
      <c r="P766" t="s">
        <v>19</v>
      </c>
      <c r="Q766">
        <v>1</v>
      </c>
      <c r="R766">
        <v>4.6097099999999998</v>
      </c>
      <c r="S766">
        <v>-74.08175</v>
      </c>
    </row>
    <row r="767" spans="1:19" x14ac:dyDescent="0.3">
      <c r="A767" t="s">
        <v>69</v>
      </c>
      <c r="B767" t="s">
        <v>64</v>
      </c>
      <c r="C767">
        <v>31400</v>
      </c>
      <c r="D767">
        <v>0</v>
      </c>
      <c r="E767" s="1">
        <f t="shared" si="53"/>
        <v>19724800</v>
      </c>
      <c r="F767" s="6" t="s">
        <v>672</v>
      </c>
      <c r="G767" s="10" t="str">
        <f t="shared" si="54"/>
        <v>44774</v>
      </c>
      <c r="H767" s="10"/>
      <c r="I767" s="10"/>
      <c r="J767" s="9">
        <f t="shared" si="51"/>
        <v>44774</v>
      </c>
      <c r="K767" s="11" t="str">
        <f t="shared" si="52"/>
        <v>01-08-2022</v>
      </c>
      <c r="L767" s="11"/>
      <c r="M767" t="s">
        <v>68</v>
      </c>
      <c r="N767" t="s">
        <v>28</v>
      </c>
      <c r="O767">
        <v>5</v>
      </c>
      <c r="P767" t="s">
        <v>19</v>
      </c>
      <c r="Q767">
        <v>5</v>
      </c>
      <c r="R767">
        <v>4.6097099999999998</v>
      </c>
      <c r="S767">
        <v>-74.08175</v>
      </c>
    </row>
    <row r="768" spans="1:19" x14ac:dyDescent="0.3">
      <c r="A768" t="s">
        <v>217</v>
      </c>
      <c r="B768" t="s">
        <v>64</v>
      </c>
      <c r="C768">
        <v>34000</v>
      </c>
      <c r="D768">
        <v>6500</v>
      </c>
      <c r="E768" s="1">
        <f t="shared" si="53"/>
        <v>19731300</v>
      </c>
      <c r="F768" s="6" t="s">
        <v>512</v>
      </c>
      <c r="G768" s="10" t="str">
        <f t="shared" si="54"/>
        <v>43966</v>
      </c>
      <c r="H768" s="10"/>
      <c r="I768" s="10"/>
      <c r="J768" s="9">
        <f t="shared" si="51"/>
        <v>43966</v>
      </c>
      <c r="K768" s="11" t="str">
        <f t="shared" si="52"/>
        <v>15-05-2020</v>
      </c>
      <c r="L768" s="11"/>
      <c r="M768" t="s">
        <v>27</v>
      </c>
      <c r="N768" t="s">
        <v>13</v>
      </c>
      <c r="O768">
        <v>4</v>
      </c>
      <c r="P768" t="s">
        <v>19</v>
      </c>
      <c r="Q768">
        <v>4</v>
      </c>
      <c r="R768">
        <v>6.2518399999999996</v>
      </c>
      <c r="S768">
        <v>-75.563590000000005</v>
      </c>
    </row>
    <row r="769" spans="1:19" x14ac:dyDescent="0.3">
      <c r="A769" t="s">
        <v>168</v>
      </c>
      <c r="B769" t="s">
        <v>34</v>
      </c>
      <c r="C769">
        <v>44700</v>
      </c>
      <c r="D769">
        <v>3000</v>
      </c>
      <c r="E769" s="1">
        <f t="shared" si="53"/>
        <v>19734300</v>
      </c>
      <c r="F769" s="6" t="s">
        <v>673</v>
      </c>
      <c r="G769" s="10" t="str">
        <f t="shared" si="54"/>
        <v>43851</v>
      </c>
      <c r="H769" s="10"/>
      <c r="I769" s="10"/>
      <c r="J769" s="9">
        <f t="shared" si="51"/>
        <v>43851</v>
      </c>
      <c r="K769" s="11" t="str">
        <f t="shared" si="52"/>
        <v>21-01-2020</v>
      </c>
      <c r="L769" s="11"/>
      <c r="M769" t="s">
        <v>48</v>
      </c>
      <c r="N769" t="s">
        <v>28</v>
      </c>
      <c r="O769">
        <v>5</v>
      </c>
      <c r="P769" t="s">
        <v>36</v>
      </c>
      <c r="Q769">
        <v>1</v>
      </c>
      <c r="R769">
        <v>4.6097099999999998</v>
      </c>
      <c r="S769">
        <v>-74.08175</v>
      </c>
    </row>
    <row r="770" spans="1:19" x14ac:dyDescent="0.3">
      <c r="A770" t="s">
        <v>217</v>
      </c>
      <c r="B770" t="s">
        <v>64</v>
      </c>
      <c r="C770">
        <v>32800</v>
      </c>
      <c r="D770">
        <v>2000</v>
      </c>
      <c r="E770" s="1">
        <f t="shared" si="53"/>
        <v>19736300</v>
      </c>
      <c r="F770" s="6" t="s">
        <v>674</v>
      </c>
      <c r="G770" s="10" t="str">
        <f t="shared" si="54"/>
        <v>44669</v>
      </c>
      <c r="H770" s="10"/>
      <c r="I770" s="10"/>
      <c r="J770" s="9">
        <f t="shared" si="51"/>
        <v>44669</v>
      </c>
      <c r="K770" s="11" t="str">
        <f t="shared" si="52"/>
        <v>18-04-2022</v>
      </c>
      <c r="L770" s="11"/>
      <c r="M770" t="s">
        <v>59</v>
      </c>
      <c r="N770" t="s">
        <v>22</v>
      </c>
      <c r="O770">
        <v>5</v>
      </c>
      <c r="P770" t="s">
        <v>14</v>
      </c>
      <c r="Q770">
        <v>1</v>
      </c>
      <c r="R770">
        <v>4.8133299999999997</v>
      </c>
      <c r="S770">
        <v>-75.696110000000004</v>
      </c>
    </row>
    <row r="771" spans="1:19" x14ac:dyDescent="0.3">
      <c r="A771" t="s">
        <v>45</v>
      </c>
      <c r="B771" t="s">
        <v>46</v>
      </c>
      <c r="C771">
        <v>15700</v>
      </c>
      <c r="D771">
        <v>0</v>
      </c>
      <c r="E771" s="1">
        <f t="shared" si="53"/>
        <v>19736300</v>
      </c>
      <c r="F771" s="6" t="s">
        <v>675</v>
      </c>
      <c r="G771" s="10" t="str">
        <f t="shared" si="54"/>
        <v>44031</v>
      </c>
      <c r="H771" s="10"/>
      <c r="I771" s="10"/>
      <c r="J771" s="9">
        <f t="shared" ref="J771:J834" si="55">IF(
  G771=44412,
  DATE(2021,8,4),
  DATE(1900,1,1) + G771 - 1
)</f>
        <v>44031</v>
      </c>
      <c r="K771" s="11" t="str">
        <f t="shared" ref="K771:K834" si="56">TEXT(G771, "dd-mm-yyyy")</f>
        <v>19-07-2020</v>
      </c>
      <c r="L771" s="11"/>
      <c r="M771" t="s">
        <v>48</v>
      </c>
      <c r="N771" t="s">
        <v>28</v>
      </c>
      <c r="O771">
        <v>5</v>
      </c>
      <c r="P771" t="s">
        <v>19</v>
      </c>
      <c r="Q771">
        <v>1</v>
      </c>
      <c r="R771">
        <v>4.6097099999999998</v>
      </c>
      <c r="S771">
        <v>-74.08175</v>
      </c>
    </row>
    <row r="772" spans="1:19" x14ac:dyDescent="0.3">
      <c r="A772" t="s">
        <v>83</v>
      </c>
      <c r="B772" t="s">
        <v>46</v>
      </c>
      <c r="C772">
        <v>42100</v>
      </c>
      <c r="D772">
        <v>2600</v>
      </c>
      <c r="E772" s="1">
        <f t="shared" ref="E772:E835" si="57">E771+D772</f>
        <v>19738900</v>
      </c>
      <c r="F772" s="6" t="s">
        <v>391</v>
      </c>
      <c r="G772" s="10" t="str">
        <f t="shared" si="54"/>
        <v>44405</v>
      </c>
      <c r="H772" s="10"/>
      <c r="I772" s="10"/>
      <c r="J772" s="9">
        <f t="shared" si="55"/>
        <v>44405</v>
      </c>
      <c r="K772" s="11" t="str">
        <f t="shared" si="56"/>
        <v>28-07-2021</v>
      </c>
      <c r="L772" s="11"/>
      <c r="M772" t="s">
        <v>18</v>
      </c>
      <c r="N772" t="s">
        <v>13</v>
      </c>
      <c r="O772">
        <v>5</v>
      </c>
      <c r="P772" t="s">
        <v>19</v>
      </c>
      <c r="Q772">
        <v>4</v>
      </c>
      <c r="R772">
        <v>6.2518399999999996</v>
      </c>
      <c r="S772">
        <v>-75.563590000000005</v>
      </c>
    </row>
    <row r="773" spans="1:19" x14ac:dyDescent="0.3">
      <c r="A773" t="s">
        <v>232</v>
      </c>
      <c r="B773" t="s">
        <v>10</v>
      </c>
      <c r="C773">
        <v>261800</v>
      </c>
      <c r="D773">
        <v>14200</v>
      </c>
      <c r="E773" s="1">
        <f t="shared" si="57"/>
        <v>19753100</v>
      </c>
      <c r="F773" s="6" t="s">
        <v>261</v>
      </c>
      <c r="G773" s="10" t="str">
        <f t="shared" si="54"/>
        <v>44327</v>
      </c>
      <c r="H773" s="10"/>
      <c r="I773" s="10"/>
      <c r="J773" s="9">
        <f t="shared" si="55"/>
        <v>44327</v>
      </c>
      <c r="K773" s="11" t="str">
        <f t="shared" si="56"/>
        <v>11-05-2021</v>
      </c>
      <c r="L773" s="11"/>
      <c r="M773" t="s">
        <v>101</v>
      </c>
      <c r="N773" t="s">
        <v>28</v>
      </c>
      <c r="O773">
        <v>5</v>
      </c>
      <c r="P773" t="s">
        <v>14</v>
      </c>
      <c r="Q773">
        <v>1</v>
      </c>
      <c r="R773">
        <v>4.6097099999999998</v>
      </c>
      <c r="S773">
        <v>-74.08175</v>
      </c>
    </row>
    <row r="774" spans="1:19" x14ac:dyDescent="0.3">
      <c r="A774" t="s">
        <v>60</v>
      </c>
      <c r="B774" t="s">
        <v>34</v>
      </c>
      <c r="C774">
        <v>648800</v>
      </c>
      <c r="D774">
        <v>34900</v>
      </c>
      <c r="E774" s="1">
        <f t="shared" si="57"/>
        <v>19788000</v>
      </c>
      <c r="F774" s="6" t="s">
        <v>676</v>
      </c>
      <c r="G774" s="10" t="str">
        <f t="shared" ref="G774:G837" si="58">TEXT(F773, "general")</f>
        <v>44101</v>
      </c>
      <c r="H774" s="10"/>
      <c r="I774" s="10"/>
      <c r="J774" s="9">
        <f t="shared" si="55"/>
        <v>44101</v>
      </c>
      <c r="K774" s="11" t="str">
        <f t="shared" si="56"/>
        <v>27-09-2020</v>
      </c>
      <c r="L774" s="11"/>
      <c r="M774" t="s">
        <v>24</v>
      </c>
      <c r="N774" t="s">
        <v>137</v>
      </c>
      <c r="O774">
        <v>5</v>
      </c>
      <c r="P774" t="s">
        <v>19</v>
      </c>
      <c r="Q774">
        <v>8</v>
      </c>
      <c r="R774">
        <v>11.240790000000001</v>
      </c>
      <c r="S774">
        <v>-74.199039999999997</v>
      </c>
    </row>
    <row r="775" spans="1:19" x14ac:dyDescent="0.3">
      <c r="A775" t="s">
        <v>63</v>
      </c>
      <c r="B775" t="s">
        <v>64</v>
      </c>
      <c r="C775">
        <v>52900</v>
      </c>
      <c r="D775">
        <v>1000</v>
      </c>
      <c r="E775" s="1">
        <f t="shared" si="57"/>
        <v>19789000</v>
      </c>
      <c r="F775" s="6" t="s">
        <v>140</v>
      </c>
      <c r="G775" s="10" t="str">
        <f t="shared" si="58"/>
        <v>44385</v>
      </c>
      <c r="H775" s="10"/>
      <c r="I775" s="10"/>
      <c r="J775" s="9">
        <f t="shared" si="55"/>
        <v>44385</v>
      </c>
      <c r="K775" s="11" t="str">
        <f t="shared" si="56"/>
        <v>08-07-2021</v>
      </c>
      <c r="L775" s="11"/>
      <c r="M775" t="s">
        <v>59</v>
      </c>
      <c r="N775" t="s">
        <v>187</v>
      </c>
      <c r="O775">
        <v>4</v>
      </c>
      <c r="P775" t="s">
        <v>36</v>
      </c>
      <c r="Q775">
        <v>1</v>
      </c>
      <c r="R775">
        <v>7.1253900000000003</v>
      </c>
      <c r="S775">
        <v>-73.119799999999998</v>
      </c>
    </row>
    <row r="776" spans="1:19" x14ac:dyDescent="0.3">
      <c r="A776" t="s">
        <v>54</v>
      </c>
      <c r="B776" t="s">
        <v>46</v>
      </c>
      <c r="C776">
        <v>246300</v>
      </c>
      <c r="D776">
        <v>13300</v>
      </c>
      <c r="E776" s="1">
        <f t="shared" si="57"/>
        <v>19802300</v>
      </c>
      <c r="F776" s="6" t="s">
        <v>677</v>
      </c>
      <c r="G776" s="10" t="str">
        <f t="shared" si="58"/>
        <v>44958</v>
      </c>
      <c r="H776" s="10"/>
      <c r="I776" s="10"/>
      <c r="J776" s="9">
        <f t="shared" si="55"/>
        <v>44958</v>
      </c>
      <c r="K776" s="11" t="str">
        <f t="shared" si="56"/>
        <v>01-02-2023</v>
      </c>
      <c r="L776" s="11"/>
      <c r="M776" t="s">
        <v>48</v>
      </c>
      <c r="N776" t="s">
        <v>228</v>
      </c>
      <c r="O776">
        <v>3</v>
      </c>
      <c r="P776" t="s">
        <v>19</v>
      </c>
      <c r="Q776">
        <v>7</v>
      </c>
      <c r="R776">
        <v>10.39972</v>
      </c>
      <c r="S776">
        <v>-75.514439999999993</v>
      </c>
    </row>
    <row r="777" spans="1:19" x14ac:dyDescent="0.3">
      <c r="A777" t="s">
        <v>87</v>
      </c>
      <c r="B777" t="s">
        <v>34</v>
      </c>
      <c r="C777">
        <v>60400</v>
      </c>
      <c r="D777">
        <v>1400</v>
      </c>
      <c r="E777" s="1">
        <f t="shared" si="57"/>
        <v>19803700</v>
      </c>
      <c r="F777" s="6" t="s">
        <v>493</v>
      </c>
      <c r="G777" s="10" t="str">
        <f t="shared" si="58"/>
        <v>44798</v>
      </c>
      <c r="H777" s="10"/>
      <c r="I777" s="10"/>
      <c r="J777" s="9">
        <f t="shared" si="55"/>
        <v>44798</v>
      </c>
      <c r="K777" s="11" t="str">
        <f t="shared" si="56"/>
        <v>25-08-2022</v>
      </c>
      <c r="L777" s="11"/>
      <c r="M777" t="s">
        <v>85</v>
      </c>
      <c r="N777" t="s">
        <v>28</v>
      </c>
      <c r="O777">
        <v>5</v>
      </c>
      <c r="P777" t="s">
        <v>19</v>
      </c>
      <c r="Q777">
        <v>1</v>
      </c>
      <c r="R777">
        <v>4.6097099999999998</v>
      </c>
      <c r="S777">
        <v>-74.08175</v>
      </c>
    </row>
    <row r="778" spans="1:19" x14ac:dyDescent="0.3">
      <c r="A778" t="s">
        <v>161</v>
      </c>
      <c r="B778" t="s">
        <v>10</v>
      </c>
      <c r="C778">
        <v>233300</v>
      </c>
      <c r="D778">
        <v>10600</v>
      </c>
      <c r="E778" s="1">
        <f t="shared" si="57"/>
        <v>19814300</v>
      </c>
      <c r="F778" s="6" t="s">
        <v>612</v>
      </c>
      <c r="G778" s="10" t="str">
        <f t="shared" si="58"/>
        <v>45005</v>
      </c>
      <c r="H778" s="10"/>
      <c r="I778" s="10"/>
      <c r="J778" s="9">
        <f t="shared" si="55"/>
        <v>45005</v>
      </c>
      <c r="K778" s="11" t="str">
        <f t="shared" si="56"/>
        <v>20-03-2023</v>
      </c>
      <c r="L778" s="11"/>
      <c r="M778" t="s">
        <v>59</v>
      </c>
      <c r="N778" t="s">
        <v>28</v>
      </c>
      <c r="O778">
        <v>5</v>
      </c>
      <c r="P778" t="s">
        <v>19</v>
      </c>
      <c r="Q778">
        <v>3</v>
      </c>
      <c r="R778">
        <v>4.6097099999999998</v>
      </c>
      <c r="S778">
        <v>-74.08175</v>
      </c>
    </row>
    <row r="779" spans="1:19" x14ac:dyDescent="0.3">
      <c r="A779" t="s">
        <v>93</v>
      </c>
      <c r="B779" t="s">
        <v>42</v>
      </c>
      <c r="C779">
        <v>157400</v>
      </c>
      <c r="D779">
        <v>14200</v>
      </c>
      <c r="E779" s="1">
        <f t="shared" si="57"/>
        <v>19828500</v>
      </c>
      <c r="F779" s="6" t="s">
        <v>678</v>
      </c>
      <c r="G779" s="10" t="str">
        <f t="shared" si="58"/>
        <v>44386</v>
      </c>
      <c r="H779" s="10"/>
      <c r="I779" s="10"/>
      <c r="J779" s="9">
        <f t="shared" si="55"/>
        <v>44386</v>
      </c>
      <c r="K779" s="11" t="str">
        <f t="shared" si="56"/>
        <v>09-07-2021</v>
      </c>
      <c r="L779" s="11"/>
      <c r="M779" t="s">
        <v>40</v>
      </c>
      <c r="N779" t="s">
        <v>25</v>
      </c>
      <c r="O779">
        <v>4</v>
      </c>
      <c r="P779" t="s">
        <v>19</v>
      </c>
      <c r="Q779">
        <v>2</v>
      </c>
      <c r="R779">
        <v>3.4372199999999999</v>
      </c>
      <c r="S779">
        <v>-76.522499999999994</v>
      </c>
    </row>
    <row r="780" spans="1:19" x14ac:dyDescent="0.3">
      <c r="A780" t="s">
        <v>29</v>
      </c>
      <c r="B780" t="s">
        <v>16</v>
      </c>
      <c r="C780">
        <v>346000</v>
      </c>
      <c r="D780">
        <v>18900</v>
      </c>
      <c r="E780" s="1">
        <f t="shared" si="57"/>
        <v>19847400</v>
      </c>
      <c r="F780" s="6" t="s">
        <v>512</v>
      </c>
      <c r="G780" s="10" t="str">
        <f t="shared" si="58"/>
        <v>44048</v>
      </c>
      <c r="H780" s="10"/>
      <c r="I780" s="10"/>
      <c r="J780" s="9">
        <f t="shared" si="55"/>
        <v>44048</v>
      </c>
      <c r="K780" s="11" t="str">
        <f t="shared" si="56"/>
        <v>05-08-2020</v>
      </c>
      <c r="L780" s="11"/>
      <c r="M780" t="s">
        <v>31</v>
      </c>
      <c r="N780" t="s">
        <v>28</v>
      </c>
      <c r="O780">
        <v>5</v>
      </c>
      <c r="P780" t="s">
        <v>19</v>
      </c>
      <c r="Q780">
        <v>3</v>
      </c>
      <c r="R780">
        <v>4.6097099999999998</v>
      </c>
      <c r="S780">
        <v>-74.08175</v>
      </c>
    </row>
    <row r="781" spans="1:19" x14ac:dyDescent="0.3">
      <c r="A781" t="s">
        <v>93</v>
      </c>
      <c r="B781" t="s">
        <v>42</v>
      </c>
      <c r="C781">
        <v>143600</v>
      </c>
      <c r="D781">
        <v>8300</v>
      </c>
      <c r="E781" s="1">
        <f t="shared" si="57"/>
        <v>19855700</v>
      </c>
      <c r="F781" s="6" t="s">
        <v>545</v>
      </c>
      <c r="G781" s="10" t="str">
        <f t="shared" si="58"/>
        <v>43851</v>
      </c>
      <c r="H781" s="10"/>
      <c r="I781" s="10"/>
      <c r="J781" s="9">
        <f t="shared" si="55"/>
        <v>43851</v>
      </c>
      <c r="K781" s="11" t="str">
        <f t="shared" si="56"/>
        <v>21-01-2020</v>
      </c>
      <c r="L781" s="11"/>
      <c r="M781" t="s">
        <v>40</v>
      </c>
      <c r="N781" t="s">
        <v>32</v>
      </c>
      <c r="O781">
        <v>5</v>
      </c>
      <c r="P781" t="s">
        <v>19</v>
      </c>
      <c r="Q781">
        <v>10</v>
      </c>
      <c r="R781">
        <v>-4.2152799999999999</v>
      </c>
      <c r="S781">
        <v>-69.940560000000005</v>
      </c>
    </row>
    <row r="782" spans="1:19" x14ac:dyDescent="0.3">
      <c r="A782" t="s">
        <v>113</v>
      </c>
      <c r="B782" t="s">
        <v>10</v>
      </c>
      <c r="C782">
        <v>466300</v>
      </c>
      <c r="D782">
        <v>25500</v>
      </c>
      <c r="E782" s="1">
        <f t="shared" si="57"/>
        <v>19881200</v>
      </c>
      <c r="F782" s="6" t="s">
        <v>542</v>
      </c>
      <c r="G782" s="10" t="str">
        <f t="shared" si="58"/>
        <v>44288</v>
      </c>
      <c r="H782" s="10"/>
      <c r="I782" s="10"/>
      <c r="J782" s="9">
        <f t="shared" si="55"/>
        <v>44288</v>
      </c>
      <c r="K782" s="11" t="str">
        <f t="shared" si="56"/>
        <v>02-04-2021</v>
      </c>
      <c r="L782" s="11"/>
      <c r="M782" t="s">
        <v>68</v>
      </c>
      <c r="N782" t="s">
        <v>13</v>
      </c>
      <c r="O782">
        <v>1</v>
      </c>
      <c r="P782" t="s">
        <v>14</v>
      </c>
      <c r="Q782">
        <v>1</v>
      </c>
      <c r="R782">
        <v>6.2518399999999996</v>
      </c>
      <c r="S782">
        <v>-75.563590000000005</v>
      </c>
    </row>
    <row r="783" spans="1:19" x14ac:dyDescent="0.3">
      <c r="A783" t="s">
        <v>121</v>
      </c>
      <c r="B783" t="s">
        <v>10</v>
      </c>
      <c r="C783">
        <v>223300</v>
      </c>
      <c r="D783">
        <v>14300</v>
      </c>
      <c r="E783" s="1">
        <f t="shared" si="57"/>
        <v>19895500</v>
      </c>
      <c r="F783" s="6" t="s">
        <v>511</v>
      </c>
      <c r="G783" s="10" t="str">
        <f t="shared" si="58"/>
        <v>44038</v>
      </c>
      <c r="H783" s="10"/>
      <c r="I783" s="10"/>
      <c r="J783" s="9">
        <f t="shared" si="55"/>
        <v>44038</v>
      </c>
      <c r="K783" s="11" t="str">
        <f t="shared" si="56"/>
        <v>26-07-2020</v>
      </c>
      <c r="L783" s="11"/>
      <c r="M783" t="s">
        <v>66</v>
      </c>
      <c r="N783" t="s">
        <v>28</v>
      </c>
      <c r="O783">
        <v>5</v>
      </c>
      <c r="P783" t="s">
        <v>36</v>
      </c>
      <c r="Q783">
        <v>1</v>
      </c>
      <c r="R783">
        <v>4.6097099999999998</v>
      </c>
      <c r="S783">
        <v>-74.08175</v>
      </c>
    </row>
    <row r="784" spans="1:19" x14ac:dyDescent="0.3">
      <c r="A784" t="s">
        <v>195</v>
      </c>
      <c r="B784" t="s">
        <v>51</v>
      </c>
      <c r="C784">
        <v>493000</v>
      </c>
      <c r="D784">
        <v>24400</v>
      </c>
      <c r="E784" s="1">
        <f t="shared" si="57"/>
        <v>19919900</v>
      </c>
      <c r="F784" s="6" t="s">
        <v>679</v>
      </c>
      <c r="G784" s="10" t="str">
        <f t="shared" si="58"/>
        <v>44635</v>
      </c>
      <c r="H784" s="10"/>
      <c r="I784" s="10"/>
      <c r="J784" s="9">
        <f t="shared" si="55"/>
        <v>44635</v>
      </c>
      <c r="K784" s="11" t="str">
        <f t="shared" si="56"/>
        <v>15-03-2022</v>
      </c>
      <c r="L784" s="11"/>
      <c r="M784" t="s">
        <v>24</v>
      </c>
      <c r="N784" t="s">
        <v>28</v>
      </c>
      <c r="O784">
        <v>4</v>
      </c>
      <c r="P784" t="s">
        <v>19</v>
      </c>
      <c r="Q784">
        <v>2</v>
      </c>
      <c r="R784">
        <v>4.6097099999999998</v>
      </c>
      <c r="S784">
        <v>-74.08175</v>
      </c>
    </row>
    <row r="785" spans="1:19" x14ac:dyDescent="0.3">
      <c r="A785" t="s">
        <v>81</v>
      </c>
      <c r="B785" t="s">
        <v>51</v>
      </c>
      <c r="C785">
        <v>1379700</v>
      </c>
      <c r="D785">
        <v>71700</v>
      </c>
      <c r="E785" s="1">
        <f t="shared" si="57"/>
        <v>19991600</v>
      </c>
      <c r="F785" s="6" t="s">
        <v>572</v>
      </c>
      <c r="G785" s="10" t="str">
        <f t="shared" si="58"/>
        <v>44953</v>
      </c>
      <c r="H785" s="10"/>
      <c r="I785" s="10"/>
      <c r="J785" s="9">
        <f t="shared" si="55"/>
        <v>44953</v>
      </c>
      <c r="K785" s="11" t="str">
        <f t="shared" si="56"/>
        <v>27-01-2023</v>
      </c>
      <c r="L785" s="11"/>
      <c r="M785" t="s">
        <v>24</v>
      </c>
      <c r="N785" t="s">
        <v>28</v>
      </c>
      <c r="O785">
        <v>2</v>
      </c>
      <c r="P785" t="s">
        <v>19</v>
      </c>
      <c r="Q785">
        <v>4</v>
      </c>
      <c r="R785">
        <v>4.6097099999999998</v>
      </c>
      <c r="S785">
        <v>-74.08175</v>
      </c>
    </row>
    <row r="786" spans="1:19" x14ac:dyDescent="0.3">
      <c r="A786" t="s">
        <v>9</v>
      </c>
      <c r="B786" t="s">
        <v>10</v>
      </c>
      <c r="C786">
        <v>439900</v>
      </c>
      <c r="D786">
        <v>23600</v>
      </c>
      <c r="E786" s="1">
        <f t="shared" si="57"/>
        <v>20015200</v>
      </c>
      <c r="F786" s="6" t="s">
        <v>680</v>
      </c>
      <c r="G786" s="10" t="str">
        <f t="shared" si="58"/>
        <v>44041</v>
      </c>
      <c r="H786" s="10"/>
      <c r="I786" s="10"/>
      <c r="J786" s="9">
        <f t="shared" si="55"/>
        <v>44041</v>
      </c>
      <c r="K786" s="11" t="str">
        <f t="shared" si="56"/>
        <v>29-07-2020</v>
      </c>
      <c r="L786" s="11"/>
      <c r="M786" t="s">
        <v>24</v>
      </c>
      <c r="N786" t="s">
        <v>28</v>
      </c>
      <c r="O786">
        <v>4</v>
      </c>
      <c r="P786" t="s">
        <v>19</v>
      </c>
      <c r="Q786">
        <v>8</v>
      </c>
      <c r="R786">
        <v>4.6097099999999998</v>
      </c>
      <c r="S786">
        <v>-74.08175</v>
      </c>
    </row>
    <row r="787" spans="1:19" x14ac:dyDescent="0.3">
      <c r="A787" t="s">
        <v>45</v>
      </c>
      <c r="B787" t="s">
        <v>46</v>
      </c>
      <c r="C787">
        <v>10500</v>
      </c>
      <c r="D787">
        <v>0</v>
      </c>
      <c r="E787" s="1">
        <f t="shared" si="57"/>
        <v>20015200</v>
      </c>
      <c r="F787" s="6" t="s">
        <v>681</v>
      </c>
      <c r="G787" s="10" t="str">
        <f t="shared" si="58"/>
        <v>44406</v>
      </c>
      <c r="H787" s="10"/>
      <c r="I787" s="10"/>
      <c r="J787" s="9">
        <f t="shared" si="55"/>
        <v>44406</v>
      </c>
      <c r="K787" s="11" t="str">
        <f t="shared" si="56"/>
        <v>29-07-2021</v>
      </c>
      <c r="L787" s="11"/>
      <c r="M787" t="s">
        <v>27</v>
      </c>
      <c r="N787" t="s">
        <v>13</v>
      </c>
      <c r="O787">
        <v>1</v>
      </c>
      <c r="P787" t="s">
        <v>19</v>
      </c>
      <c r="Q787">
        <v>1</v>
      </c>
      <c r="R787">
        <v>6.2518399999999996</v>
      </c>
      <c r="S787">
        <v>-75.563590000000005</v>
      </c>
    </row>
    <row r="788" spans="1:19" x14ac:dyDescent="0.3">
      <c r="A788" t="s">
        <v>214</v>
      </c>
      <c r="B788" t="s">
        <v>38</v>
      </c>
      <c r="C788">
        <v>196500</v>
      </c>
      <c r="D788">
        <v>11000</v>
      </c>
      <c r="E788" s="1">
        <f t="shared" si="57"/>
        <v>20026200</v>
      </c>
      <c r="F788" s="6" t="s">
        <v>679</v>
      </c>
      <c r="G788" s="10" t="str">
        <f t="shared" si="58"/>
        <v>44116</v>
      </c>
      <c r="H788" s="10"/>
      <c r="I788" s="10"/>
      <c r="J788" s="9">
        <f t="shared" si="55"/>
        <v>44116</v>
      </c>
      <c r="K788" s="11" t="str">
        <f t="shared" si="56"/>
        <v>12-10-2020</v>
      </c>
      <c r="L788" s="11"/>
      <c r="M788" t="s">
        <v>40</v>
      </c>
      <c r="N788" t="s">
        <v>273</v>
      </c>
      <c r="O788">
        <v>1</v>
      </c>
      <c r="P788" t="s">
        <v>36</v>
      </c>
      <c r="Q788">
        <v>1</v>
      </c>
      <c r="R788">
        <v>1.2136100000000001</v>
      </c>
      <c r="S788">
        <v>-77.281109999999998</v>
      </c>
    </row>
    <row r="789" spans="1:19" x14ac:dyDescent="0.3">
      <c r="A789" t="s">
        <v>123</v>
      </c>
      <c r="B789" t="s">
        <v>51</v>
      </c>
      <c r="C789">
        <v>1542800</v>
      </c>
      <c r="D789">
        <v>80300</v>
      </c>
      <c r="E789" s="1">
        <f t="shared" si="57"/>
        <v>20106500</v>
      </c>
      <c r="F789" s="6" t="s">
        <v>682</v>
      </c>
      <c r="G789" s="10" t="str">
        <f t="shared" si="58"/>
        <v>44953</v>
      </c>
      <c r="H789" s="10"/>
      <c r="I789" s="10"/>
      <c r="J789" s="9">
        <f t="shared" si="55"/>
        <v>44953</v>
      </c>
      <c r="K789" s="11" t="str">
        <f t="shared" si="56"/>
        <v>27-01-2023</v>
      </c>
      <c r="L789" s="11"/>
      <c r="M789" t="s">
        <v>24</v>
      </c>
      <c r="N789" t="s">
        <v>77</v>
      </c>
      <c r="O789">
        <v>5</v>
      </c>
      <c r="P789" t="s">
        <v>19</v>
      </c>
      <c r="Q789">
        <v>10</v>
      </c>
      <c r="R789">
        <v>11.54444</v>
      </c>
      <c r="S789">
        <v>-72.907219999999995</v>
      </c>
    </row>
    <row r="790" spans="1:19" x14ac:dyDescent="0.3">
      <c r="A790" t="s">
        <v>63</v>
      </c>
      <c r="B790" t="s">
        <v>64</v>
      </c>
      <c r="C790">
        <v>80800</v>
      </c>
      <c r="D790">
        <v>2500</v>
      </c>
      <c r="E790" s="1">
        <f t="shared" si="57"/>
        <v>20109000</v>
      </c>
      <c r="F790" s="6" t="s">
        <v>683</v>
      </c>
      <c r="G790" s="10" t="str">
        <f t="shared" si="58"/>
        <v>44153</v>
      </c>
      <c r="H790" s="10"/>
      <c r="I790" s="10"/>
      <c r="J790" s="9">
        <f t="shared" si="55"/>
        <v>44153</v>
      </c>
      <c r="K790" s="11" t="str">
        <f t="shared" si="56"/>
        <v>18-11-2020</v>
      </c>
      <c r="L790" s="11"/>
      <c r="M790" t="s">
        <v>48</v>
      </c>
      <c r="N790" t="s">
        <v>13</v>
      </c>
      <c r="O790">
        <v>2</v>
      </c>
      <c r="P790" t="s">
        <v>19</v>
      </c>
      <c r="Q790">
        <v>10</v>
      </c>
      <c r="R790">
        <v>6.2518399999999996</v>
      </c>
      <c r="S790">
        <v>-75.563590000000005</v>
      </c>
    </row>
    <row r="791" spans="1:19" x14ac:dyDescent="0.3">
      <c r="A791" t="s">
        <v>123</v>
      </c>
      <c r="B791" t="s">
        <v>51</v>
      </c>
      <c r="C791">
        <v>1249300</v>
      </c>
      <c r="D791">
        <v>66900</v>
      </c>
      <c r="E791" s="1">
        <f t="shared" si="57"/>
        <v>20175900</v>
      </c>
      <c r="F791" s="6" t="s">
        <v>678</v>
      </c>
      <c r="G791" s="10" t="str">
        <f t="shared" si="58"/>
        <v>44969</v>
      </c>
      <c r="H791" s="10"/>
      <c r="I791" s="10"/>
      <c r="J791" s="9">
        <f t="shared" si="55"/>
        <v>44969</v>
      </c>
      <c r="K791" s="11" t="str">
        <f t="shared" si="56"/>
        <v>12-02-2023</v>
      </c>
      <c r="L791" s="11"/>
      <c r="M791" t="s">
        <v>27</v>
      </c>
      <c r="N791" t="s">
        <v>28</v>
      </c>
      <c r="O791">
        <v>5</v>
      </c>
      <c r="P791" t="s">
        <v>14</v>
      </c>
      <c r="Q791">
        <v>1</v>
      </c>
      <c r="R791">
        <v>4.6097099999999998</v>
      </c>
      <c r="S791">
        <v>-74.08175</v>
      </c>
    </row>
    <row r="792" spans="1:19" x14ac:dyDescent="0.3">
      <c r="A792" t="s">
        <v>138</v>
      </c>
      <c r="B792" t="s">
        <v>38</v>
      </c>
      <c r="C792">
        <v>682200</v>
      </c>
      <c r="D792">
        <v>34500</v>
      </c>
      <c r="E792" s="1">
        <f t="shared" si="57"/>
        <v>20210400</v>
      </c>
      <c r="F792" s="6" t="s">
        <v>652</v>
      </c>
      <c r="G792" s="10" t="str">
        <f t="shared" si="58"/>
        <v>44048</v>
      </c>
      <c r="H792" s="10"/>
      <c r="I792" s="10"/>
      <c r="J792" s="9">
        <f t="shared" si="55"/>
        <v>44048</v>
      </c>
      <c r="K792" s="11" t="str">
        <f t="shared" si="56"/>
        <v>05-08-2020</v>
      </c>
      <c r="L792" s="11"/>
      <c r="M792" t="s">
        <v>31</v>
      </c>
      <c r="N792" t="s">
        <v>28</v>
      </c>
      <c r="O792">
        <v>1</v>
      </c>
      <c r="P792" t="s">
        <v>19</v>
      </c>
      <c r="Q792">
        <v>1</v>
      </c>
      <c r="R792">
        <v>4.6097099999999998</v>
      </c>
      <c r="S792">
        <v>-74.08175</v>
      </c>
    </row>
    <row r="793" spans="1:19" x14ac:dyDescent="0.3">
      <c r="A793" t="s">
        <v>69</v>
      </c>
      <c r="B793" t="s">
        <v>64</v>
      </c>
      <c r="C793">
        <v>29700</v>
      </c>
      <c r="D793">
        <v>6400</v>
      </c>
      <c r="E793" s="1">
        <f t="shared" si="57"/>
        <v>20216800</v>
      </c>
      <c r="F793" s="6" t="s">
        <v>684</v>
      </c>
      <c r="G793" s="10" t="str">
        <f t="shared" si="58"/>
        <v>43836</v>
      </c>
      <c r="H793" s="10"/>
      <c r="I793" s="10"/>
      <c r="J793" s="9">
        <f t="shared" si="55"/>
        <v>43836</v>
      </c>
      <c r="K793" s="11" t="str">
        <f t="shared" si="56"/>
        <v>06-01-2020</v>
      </c>
      <c r="L793" s="11"/>
      <c r="M793" t="s">
        <v>68</v>
      </c>
      <c r="N793" t="s">
        <v>13</v>
      </c>
      <c r="O793">
        <v>4</v>
      </c>
      <c r="P793" t="s">
        <v>36</v>
      </c>
      <c r="Q793">
        <v>1</v>
      </c>
      <c r="R793">
        <v>6.2518399999999996</v>
      </c>
      <c r="S793">
        <v>-75.563590000000005</v>
      </c>
    </row>
    <row r="794" spans="1:19" x14ac:dyDescent="0.3">
      <c r="A794" t="s">
        <v>41</v>
      </c>
      <c r="B794" t="s">
        <v>42</v>
      </c>
      <c r="C794">
        <v>94500</v>
      </c>
      <c r="D794">
        <v>3200</v>
      </c>
      <c r="E794" s="1">
        <f t="shared" si="57"/>
        <v>20220000</v>
      </c>
      <c r="F794" s="6" t="s">
        <v>685</v>
      </c>
      <c r="G794" s="10" t="str">
        <f t="shared" si="58"/>
        <v>44528</v>
      </c>
      <c r="H794" s="10"/>
      <c r="I794" s="10"/>
      <c r="J794" s="9">
        <f t="shared" si="55"/>
        <v>44528</v>
      </c>
      <c r="K794" s="11" t="str">
        <f t="shared" si="56"/>
        <v>28-11-2021</v>
      </c>
      <c r="L794" s="11"/>
      <c r="M794" t="s">
        <v>24</v>
      </c>
      <c r="N794" t="s">
        <v>32</v>
      </c>
      <c r="O794">
        <v>3</v>
      </c>
      <c r="P794" t="s">
        <v>14</v>
      </c>
      <c r="Q794">
        <v>1</v>
      </c>
      <c r="R794">
        <v>-4.2152799999999999</v>
      </c>
      <c r="S794">
        <v>-69.940560000000005</v>
      </c>
    </row>
    <row r="795" spans="1:19" x14ac:dyDescent="0.3">
      <c r="A795" t="s">
        <v>50</v>
      </c>
      <c r="B795" t="s">
        <v>51</v>
      </c>
      <c r="C795">
        <v>1495300</v>
      </c>
      <c r="D795">
        <v>79800</v>
      </c>
      <c r="E795" s="1">
        <f t="shared" si="57"/>
        <v>20299800</v>
      </c>
      <c r="F795" s="6" t="s">
        <v>205</v>
      </c>
      <c r="G795" s="10" t="str">
        <f t="shared" si="58"/>
        <v>44847</v>
      </c>
      <c r="H795" s="10"/>
      <c r="I795" s="10"/>
      <c r="J795" s="9">
        <f t="shared" si="55"/>
        <v>44847</v>
      </c>
      <c r="K795" s="11" t="str">
        <f t="shared" si="56"/>
        <v>13-10-2022</v>
      </c>
      <c r="L795" s="11"/>
      <c r="M795" t="s">
        <v>27</v>
      </c>
      <c r="N795" t="s">
        <v>28</v>
      </c>
      <c r="O795">
        <v>4</v>
      </c>
      <c r="P795" t="s">
        <v>19</v>
      </c>
      <c r="Q795">
        <v>8</v>
      </c>
      <c r="R795">
        <v>4.6097099999999998</v>
      </c>
      <c r="S795">
        <v>-74.08175</v>
      </c>
    </row>
    <row r="796" spans="1:19" x14ac:dyDescent="0.3">
      <c r="A796" t="s">
        <v>131</v>
      </c>
      <c r="B796" t="s">
        <v>16</v>
      </c>
      <c r="C796">
        <v>803600</v>
      </c>
      <c r="D796">
        <v>43000</v>
      </c>
      <c r="E796" s="1">
        <f t="shared" si="57"/>
        <v>20342800</v>
      </c>
      <c r="F796" s="6" t="s">
        <v>545</v>
      </c>
      <c r="G796" s="10" t="str">
        <f t="shared" si="58"/>
        <v>44984</v>
      </c>
      <c r="H796" s="10"/>
      <c r="I796" s="10"/>
      <c r="J796" s="9">
        <f t="shared" si="55"/>
        <v>44984</v>
      </c>
      <c r="K796" s="11" t="str">
        <f t="shared" si="56"/>
        <v>27-02-2023</v>
      </c>
      <c r="L796" s="11"/>
      <c r="M796" t="s">
        <v>53</v>
      </c>
      <c r="N796" t="s">
        <v>44</v>
      </c>
      <c r="O796">
        <v>3</v>
      </c>
      <c r="P796" t="s">
        <v>14</v>
      </c>
      <c r="Q796">
        <v>1</v>
      </c>
      <c r="R796">
        <v>10.968540000000001</v>
      </c>
      <c r="S796">
        <v>-74.781319999999994</v>
      </c>
    </row>
    <row r="797" spans="1:19" x14ac:dyDescent="0.3">
      <c r="A797" t="s">
        <v>15</v>
      </c>
      <c r="B797" t="s">
        <v>16</v>
      </c>
      <c r="C797">
        <v>44300</v>
      </c>
      <c r="D797">
        <v>2900</v>
      </c>
      <c r="E797" s="1">
        <f t="shared" si="57"/>
        <v>20345700</v>
      </c>
      <c r="F797" s="6" t="s">
        <v>126</v>
      </c>
      <c r="G797" s="10" t="str">
        <f t="shared" si="58"/>
        <v>44288</v>
      </c>
      <c r="H797" s="10"/>
      <c r="I797" s="10"/>
      <c r="J797" s="9">
        <f t="shared" si="55"/>
        <v>44288</v>
      </c>
      <c r="K797" s="11" t="str">
        <f t="shared" si="56"/>
        <v>02-04-2021</v>
      </c>
      <c r="L797" s="11"/>
      <c r="M797" t="s">
        <v>27</v>
      </c>
      <c r="N797" t="s">
        <v>28</v>
      </c>
      <c r="O797">
        <v>5</v>
      </c>
      <c r="P797" t="s">
        <v>19</v>
      </c>
      <c r="Q797">
        <v>5</v>
      </c>
      <c r="R797">
        <v>4.6097099999999998</v>
      </c>
      <c r="S797">
        <v>-74.08175</v>
      </c>
    </row>
    <row r="798" spans="1:19" x14ac:dyDescent="0.3">
      <c r="A798" t="s">
        <v>217</v>
      </c>
      <c r="B798" t="s">
        <v>64</v>
      </c>
      <c r="C798">
        <v>38800</v>
      </c>
      <c r="D798">
        <v>2500</v>
      </c>
      <c r="E798" s="1">
        <f t="shared" si="57"/>
        <v>20348200</v>
      </c>
      <c r="F798" s="6" t="s">
        <v>229</v>
      </c>
      <c r="G798" s="10" t="str">
        <f t="shared" si="58"/>
        <v>44090</v>
      </c>
      <c r="H798" s="10"/>
      <c r="I798" s="10"/>
      <c r="J798" s="9">
        <f t="shared" si="55"/>
        <v>44090</v>
      </c>
      <c r="K798" s="11" t="str">
        <f t="shared" si="56"/>
        <v>16-09-2020</v>
      </c>
      <c r="L798" s="11"/>
      <c r="M798" t="s">
        <v>66</v>
      </c>
      <c r="N798" t="s">
        <v>25</v>
      </c>
      <c r="O798">
        <v>4</v>
      </c>
      <c r="P798" t="s">
        <v>14</v>
      </c>
      <c r="Q798">
        <v>1</v>
      </c>
      <c r="R798">
        <v>3.4372199999999999</v>
      </c>
      <c r="S798">
        <v>-76.522499999999994</v>
      </c>
    </row>
    <row r="799" spans="1:19" x14ac:dyDescent="0.3">
      <c r="A799" t="s">
        <v>93</v>
      </c>
      <c r="B799" t="s">
        <v>42</v>
      </c>
      <c r="C799">
        <v>79600</v>
      </c>
      <c r="D799">
        <v>2400</v>
      </c>
      <c r="E799" s="1">
        <f t="shared" si="57"/>
        <v>20350600</v>
      </c>
      <c r="F799" s="6" t="s">
        <v>686</v>
      </c>
      <c r="G799" s="10" t="str">
        <f t="shared" si="58"/>
        <v>44020</v>
      </c>
      <c r="H799" s="10"/>
      <c r="I799" s="10"/>
      <c r="J799" s="9">
        <f t="shared" si="55"/>
        <v>44020</v>
      </c>
      <c r="K799" s="11" t="str">
        <f t="shared" si="56"/>
        <v>08-07-2020</v>
      </c>
      <c r="L799" s="11"/>
      <c r="M799" t="s">
        <v>40</v>
      </c>
      <c r="N799" t="s">
        <v>28</v>
      </c>
      <c r="O799">
        <v>5</v>
      </c>
      <c r="P799" t="s">
        <v>19</v>
      </c>
      <c r="Q799">
        <v>10</v>
      </c>
      <c r="R799">
        <v>4.6097099999999998</v>
      </c>
      <c r="S799">
        <v>-74.08175</v>
      </c>
    </row>
    <row r="800" spans="1:19" x14ac:dyDescent="0.3">
      <c r="A800" t="s">
        <v>155</v>
      </c>
      <c r="B800" t="s">
        <v>10</v>
      </c>
      <c r="C800">
        <v>179000</v>
      </c>
      <c r="D800">
        <v>7700</v>
      </c>
      <c r="E800" s="1">
        <f t="shared" si="57"/>
        <v>20358300</v>
      </c>
      <c r="F800" s="6" t="s">
        <v>687</v>
      </c>
      <c r="G800" s="10" t="str">
        <f t="shared" si="58"/>
        <v>44229</v>
      </c>
      <c r="H800" s="10"/>
      <c r="I800" s="10"/>
      <c r="J800" s="9">
        <f t="shared" si="55"/>
        <v>44229</v>
      </c>
      <c r="K800" s="11" t="str">
        <f t="shared" si="56"/>
        <v>02-02-2021</v>
      </c>
      <c r="L800" s="11"/>
      <c r="M800" t="s">
        <v>24</v>
      </c>
      <c r="N800" t="s">
        <v>44</v>
      </c>
      <c r="O800">
        <v>5</v>
      </c>
      <c r="P800" t="s">
        <v>19</v>
      </c>
      <c r="Q800">
        <v>2</v>
      </c>
      <c r="R800">
        <v>10.968540000000001</v>
      </c>
      <c r="S800">
        <v>-74.781319999999994</v>
      </c>
    </row>
    <row r="801" spans="1:19" x14ac:dyDescent="0.3">
      <c r="A801" t="s">
        <v>241</v>
      </c>
      <c r="B801" t="s">
        <v>38</v>
      </c>
      <c r="C801">
        <v>255100</v>
      </c>
      <c r="D801">
        <v>11800</v>
      </c>
      <c r="E801" s="1">
        <f t="shared" si="57"/>
        <v>20370100</v>
      </c>
      <c r="F801" s="6" t="s">
        <v>688</v>
      </c>
      <c r="G801" s="10" t="str">
        <f t="shared" si="58"/>
        <v>44717</v>
      </c>
      <c r="H801" s="10"/>
      <c r="I801" s="10"/>
      <c r="J801" s="9">
        <f t="shared" si="55"/>
        <v>44717</v>
      </c>
      <c r="K801" s="11" t="str">
        <f t="shared" si="56"/>
        <v>05-06-2022</v>
      </c>
      <c r="L801" s="11"/>
      <c r="M801" t="s">
        <v>18</v>
      </c>
      <c r="N801" t="s">
        <v>28</v>
      </c>
      <c r="O801">
        <v>5</v>
      </c>
      <c r="P801" t="s">
        <v>19</v>
      </c>
      <c r="Q801">
        <v>3</v>
      </c>
      <c r="R801">
        <v>4.6097099999999998</v>
      </c>
      <c r="S801">
        <v>-74.08175</v>
      </c>
    </row>
    <row r="802" spans="1:19" x14ac:dyDescent="0.3">
      <c r="A802" t="s">
        <v>102</v>
      </c>
      <c r="B802" t="s">
        <v>16</v>
      </c>
      <c r="C802">
        <v>636000</v>
      </c>
      <c r="D802">
        <v>34100</v>
      </c>
      <c r="E802" s="1">
        <f t="shared" si="57"/>
        <v>20404200</v>
      </c>
      <c r="F802" s="6" t="s">
        <v>649</v>
      </c>
      <c r="G802" s="10" t="str">
        <f t="shared" si="58"/>
        <v>44506</v>
      </c>
      <c r="H802" s="10"/>
      <c r="I802" s="10"/>
      <c r="J802" s="9">
        <f t="shared" si="55"/>
        <v>44506</v>
      </c>
      <c r="K802" s="11" t="str">
        <f t="shared" si="56"/>
        <v>06-11-2021</v>
      </c>
      <c r="L802" s="11"/>
      <c r="M802" t="s">
        <v>48</v>
      </c>
      <c r="N802" t="s">
        <v>25</v>
      </c>
      <c r="O802">
        <v>5</v>
      </c>
      <c r="P802" t="s">
        <v>14</v>
      </c>
      <c r="Q802">
        <v>1</v>
      </c>
      <c r="R802">
        <v>3.4372199999999999</v>
      </c>
      <c r="S802">
        <v>-76.522499999999994</v>
      </c>
    </row>
    <row r="803" spans="1:19" x14ac:dyDescent="0.3">
      <c r="A803" t="s">
        <v>69</v>
      </c>
      <c r="B803" t="s">
        <v>64</v>
      </c>
      <c r="C803">
        <v>26800</v>
      </c>
      <c r="D803">
        <v>0</v>
      </c>
      <c r="E803" s="1">
        <f t="shared" si="57"/>
        <v>20404200</v>
      </c>
      <c r="F803" s="6" t="s">
        <v>453</v>
      </c>
      <c r="G803" s="10" t="str">
        <f t="shared" si="58"/>
        <v>44269</v>
      </c>
      <c r="H803" s="10"/>
      <c r="I803" s="10"/>
      <c r="J803" s="9">
        <f t="shared" si="55"/>
        <v>44269</v>
      </c>
      <c r="K803" s="11" t="str">
        <f t="shared" si="56"/>
        <v>14-03-2021</v>
      </c>
      <c r="L803" s="11"/>
      <c r="M803" t="s">
        <v>27</v>
      </c>
      <c r="N803" t="s">
        <v>22</v>
      </c>
      <c r="O803">
        <v>2</v>
      </c>
      <c r="P803" t="s">
        <v>19</v>
      </c>
      <c r="Q803">
        <v>4</v>
      </c>
      <c r="R803">
        <v>4.8133299999999997</v>
      </c>
      <c r="S803">
        <v>-75.696110000000004</v>
      </c>
    </row>
    <row r="804" spans="1:19" x14ac:dyDescent="0.3">
      <c r="A804" t="s">
        <v>71</v>
      </c>
      <c r="B804" t="s">
        <v>34</v>
      </c>
      <c r="C804">
        <v>8800</v>
      </c>
      <c r="D804">
        <v>900</v>
      </c>
      <c r="E804" s="1">
        <f t="shared" si="57"/>
        <v>20405100</v>
      </c>
      <c r="F804" s="6" t="s">
        <v>169</v>
      </c>
      <c r="G804" s="10" t="str">
        <f t="shared" si="58"/>
        <v>44691</v>
      </c>
      <c r="H804" s="10"/>
      <c r="I804" s="10"/>
      <c r="J804" s="9">
        <f t="shared" si="55"/>
        <v>44691</v>
      </c>
      <c r="K804" s="11" t="str">
        <f t="shared" si="56"/>
        <v>10-05-2022</v>
      </c>
      <c r="L804" s="11"/>
      <c r="M804" t="s">
        <v>31</v>
      </c>
      <c r="N804" t="s">
        <v>25</v>
      </c>
      <c r="O804">
        <v>1</v>
      </c>
      <c r="P804" t="s">
        <v>36</v>
      </c>
      <c r="Q804">
        <v>1</v>
      </c>
      <c r="R804">
        <v>3.4372199999999999</v>
      </c>
      <c r="S804">
        <v>-76.522499999999994</v>
      </c>
    </row>
    <row r="805" spans="1:19" x14ac:dyDescent="0.3">
      <c r="A805" t="s">
        <v>102</v>
      </c>
      <c r="B805" t="s">
        <v>16</v>
      </c>
      <c r="C805">
        <v>946700</v>
      </c>
      <c r="D805">
        <v>48600</v>
      </c>
      <c r="E805" s="1">
        <f t="shared" si="57"/>
        <v>20453700</v>
      </c>
      <c r="F805" s="6" t="s">
        <v>337</v>
      </c>
      <c r="G805" s="10" t="str">
        <f t="shared" si="58"/>
        <v>43863</v>
      </c>
      <c r="H805" s="10"/>
      <c r="I805" s="10"/>
      <c r="J805" s="9">
        <f t="shared" si="55"/>
        <v>43863</v>
      </c>
      <c r="K805" s="11" t="str">
        <f t="shared" si="56"/>
        <v>02-02-2020</v>
      </c>
      <c r="L805" s="11"/>
      <c r="M805" t="s">
        <v>48</v>
      </c>
      <c r="N805" t="s">
        <v>28</v>
      </c>
      <c r="O805">
        <v>1</v>
      </c>
      <c r="P805" t="s">
        <v>19</v>
      </c>
      <c r="Q805">
        <v>2</v>
      </c>
      <c r="R805">
        <v>4.6097099999999998</v>
      </c>
      <c r="S805">
        <v>-74.08175</v>
      </c>
    </row>
    <row r="806" spans="1:19" x14ac:dyDescent="0.3">
      <c r="A806" t="s">
        <v>214</v>
      </c>
      <c r="B806" t="s">
        <v>38</v>
      </c>
      <c r="C806">
        <v>179000</v>
      </c>
      <c r="D806">
        <v>11900</v>
      </c>
      <c r="E806" s="1">
        <f t="shared" si="57"/>
        <v>20465600</v>
      </c>
      <c r="F806" s="6" t="s">
        <v>356</v>
      </c>
      <c r="G806" s="10" t="str">
        <f t="shared" si="58"/>
        <v>44880</v>
      </c>
      <c r="H806" s="10"/>
      <c r="I806" s="10"/>
      <c r="J806" s="9">
        <f t="shared" si="55"/>
        <v>44880</v>
      </c>
      <c r="K806" s="11" t="str">
        <f t="shared" si="56"/>
        <v>15-11-2022</v>
      </c>
      <c r="L806" s="11"/>
      <c r="M806" t="s">
        <v>101</v>
      </c>
      <c r="N806" t="s">
        <v>13</v>
      </c>
      <c r="O806">
        <v>5</v>
      </c>
      <c r="P806" t="s">
        <v>14</v>
      </c>
      <c r="Q806">
        <v>1</v>
      </c>
      <c r="R806">
        <v>6.2518399999999996</v>
      </c>
      <c r="S806">
        <v>-75.563590000000005</v>
      </c>
    </row>
    <row r="807" spans="1:19" x14ac:dyDescent="0.3">
      <c r="A807" t="s">
        <v>37</v>
      </c>
      <c r="B807" t="s">
        <v>38</v>
      </c>
      <c r="C807">
        <v>651300</v>
      </c>
      <c r="D807">
        <v>35100</v>
      </c>
      <c r="E807" s="1">
        <f t="shared" si="57"/>
        <v>20500700</v>
      </c>
      <c r="F807" s="6" t="s">
        <v>689</v>
      </c>
      <c r="G807" s="10" t="str">
        <f t="shared" si="58"/>
        <v>43867</v>
      </c>
      <c r="H807" s="10"/>
      <c r="I807" s="10"/>
      <c r="J807" s="9">
        <f t="shared" si="55"/>
        <v>43867</v>
      </c>
      <c r="K807" s="11" t="str">
        <f t="shared" si="56"/>
        <v>06-02-2020</v>
      </c>
      <c r="L807" s="11"/>
      <c r="M807" t="s">
        <v>101</v>
      </c>
      <c r="N807" t="s">
        <v>28</v>
      </c>
      <c r="O807">
        <v>5</v>
      </c>
      <c r="P807" t="s">
        <v>36</v>
      </c>
      <c r="Q807">
        <v>1</v>
      </c>
      <c r="R807">
        <v>4.6097099999999998</v>
      </c>
      <c r="S807">
        <v>-74.08175</v>
      </c>
    </row>
    <row r="808" spans="1:19" x14ac:dyDescent="0.3">
      <c r="A808" t="s">
        <v>29</v>
      </c>
      <c r="B808" t="s">
        <v>16</v>
      </c>
      <c r="C808">
        <v>379000</v>
      </c>
      <c r="D808">
        <v>22600</v>
      </c>
      <c r="E808" s="1">
        <f t="shared" si="57"/>
        <v>20523300</v>
      </c>
      <c r="F808" s="6" t="s">
        <v>690</v>
      </c>
      <c r="G808" s="10" t="str">
        <f t="shared" si="58"/>
        <v>44446</v>
      </c>
      <c r="H808" s="10"/>
      <c r="I808" s="10"/>
      <c r="J808" s="9">
        <f t="shared" si="55"/>
        <v>44446</v>
      </c>
      <c r="K808" s="11" t="str">
        <f t="shared" si="56"/>
        <v>07-09-2021</v>
      </c>
      <c r="L808" s="11"/>
      <c r="M808" t="s">
        <v>31</v>
      </c>
      <c r="N808" t="s">
        <v>228</v>
      </c>
      <c r="O808">
        <v>5</v>
      </c>
      <c r="P808" t="s">
        <v>19</v>
      </c>
      <c r="Q808">
        <v>4</v>
      </c>
      <c r="R808">
        <v>10.39972</v>
      </c>
      <c r="S808">
        <v>-75.514439999999993</v>
      </c>
    </row>
    <row r="809" spans="1:19" x14ac:dyDescent="0.3">
      <c r="A809" t="s">
        <v>184</v>
      </c>
      <c r="B809" t="s">
        <v>46</v>
      </c>
      <c r="C809">
        <v>59800</v>
      </c>
      <c r="D809">
        <v>1400</v>
      </c>
      <c r="E809" s="1">
        <f t="shared" si="57"/>
        <v>20524700</v>
      </c>
      <c r="F809" s="6" t="s">
        <v>255</v>
      </c>
      <c r="G809" s="10" t="str">
        <f t="shared" si="58"/>
        <v>44297</v>
      </c>
      <c r="H809" s="10"/>
      <c r="I809" s="10"/>
      <c r="J809" s="9">
        <f t="shared" si="55"/>
        <v>44297</v>
      </c>
      <c r="K809" s="11" t="str">
        <f t="shared" si="56"/>
        <v>11-04-2021</v>
      </c>
      <c r="L809" s="11"/>
      <c r="M809" t="s">
        <v>59</v>
      </c>
      <c r="N809" t="s">
        <v>28</v>
      </c>
      <c r="O809">
        <v>5</v>
      </c>
      <c r="P809" t="s">
        <v>14</v>
      </c>
      <c r="Q809">
        <v>1</v>
      </c>
      <c r="R809">
        <v>4.6097099999999998</v>
      </c>
      <c r="S809">
        <v>-74.08175</v>
      </c>
    </row>
    <row r="810" spans="1:19" x14ac:dyDescent="0.3">
      <c r="A810" t="s">
        <v>104</v>
      </c>
      <c r="B810" t="s">
        <v>38</v>
      </c>
      <c r="C810">
        <v>198400</v>
      </c>
      <c r="D810">
        <v>8800</v>
      </c>
      <c r="E810" s="1">
        <f t="shared" si="57"/>
        <v>20533500</v>
      </c>
      <c r="F810" s="6" t="s">
        <v>691</v>
      </c>
      <c r="G810" s="10" t="str">
        <f t="shared" si="58"/>
        <v>43943</v>
      </c>
      <c r="H810" s="10"/>
      <c r="I810" s="10"/>
      <c r="J810" s="9">
        <f t="shared" si="55"/>
        <v>43943</v>
      </c>
      <c r="K810" s="11" t="str">
        <f t="shared" si="56"/>
        <v>22-04-2020</v>
      </c>
      <c r="L810" s="11"/>
      <c r="M810" t="s">
        <v>12</v>
      </c>
      <c r="N810" t="s">
        <v>137</v>
      </c>
      <c r="O810">
        <v>2</v>
      </c>
      <c r="P810" t="s">
        <v>19</v>
      </c>
      <c r="Q810">
        <v>1</v>
      </c>
      <c r="R810">
        <v>11.240790000000001</v>
      </c>
      <c r="S810">
        <v>-74.199039999999997</v>
      </c>
    </row>
    <row r="811" spans="1:19" x14ac:dyDescent="0.3">
      <c r="A811" t="s">
        <v>214</v>
      </c>
      <c r="B811" t="s">
        <v>38</v>
      </c>
      <c r="C811">
        <v>203000</v>
      </c>
      <c r="D811">
        <v>9000</v>
      </c>
      <c r="E811" s="1">
        <f t="shared" si="57"/>
        <v>20542500</v>
      </c>
      <c r="F811" s="6" t="s">
        <v>692</v>
      </c>
      <c r="G811" s="10" t="str">
        <f t="shared" si="58"/>
        <v>44727</v>
      </c>
      <c r="H811" s="10"/>
      <c r="I811" s="10"/>
      <c r="J811" s="9">
        <f t="shared" si="55"/>
        <v>44727</v>
      </c>
      <c r="K811" s="11" t="str">
        <f t="shared" si="56"/>
        <v>15-06-2022</v>
      </c>
      <c r="L811" s="11"/>
      <c r="M811" t="s">
        <v>101</v>
      </c>
      <c r="N811" t="s">
        <v>13</v>
      </c>
      <c r="O811">
        <v>4</v>
      </c>
      <c r="P811" t="s">
        <v>19</v>
      </c>
      <c r="Q811">
        <v>8</v>
      </c>
      <c r="R811">
        <v>6.2518399999999996</v>
      </c>
      <c r="S811">
        <v>-75.563590000000005</v>
      </c>
    </row>
    <row r="812" spans="1:19" x14ac:dyDescent="0.3">
      <c r="A812" t="s">
        <v>184</v>
      </c>
      <c r="B812" t="s">
        <v>46</v>
      </c>
      <c r="C812">
        <v>79900</v>
      </c>
      <c r="D812">
        <v>9000</v>
      </c>
      <c r="E812" s="1">
        <f t="shared" si="57"/>
        <v>20551500</v>
      </c>
      <c r="F812" s="6" t="s">
        <v>334</v>
      </c>
      <c r="G812" s="10" t="str">
        <f t="shared" si="58"/>
        <v>44523</v>
      </c>
      <c r="H812" s="10"/>
      <c r="I812" s="10"/>
      <c r="J812" s="9">
        <f t="shared" si="55"/>
        <v>44523</v>
      </c>
      <c r="K812" s="11" t="str">
        <f t="shared" si="56"/>
        <v>23-11-2021</v>
      </c>
      <c r="L812" s="11"/>
      <c r="M812" t="s">
        <v>68</v>
      </c>
      <c r="N812" t="s">
        <v>22</v>
      </c>
      <c r="O812">
        <v>5</v>
      </c>
      <c r="P812" t="s">
        <v>14</v>
      </c>
      <c r="Q812">
        <v>1</v>
      </c>
      <c r="R812">
        <v>4.8133299999999997</v>
      </c>
      <c r="S812">
        <v>-75.696110000000004</v>
      </c>
    </row>
    <row r="813" spans="1:19" x14ac:dyDescent="0.3">
      <c r="A813" t="s">
        <v>15</v>
      </c>
      <c r="B813" t="s">
        <v>16</v>
      </c>
      <c r="C813">
        <v>88600</v>
      </c>
      <c r="D813">
        <v>4900</v>
      </c>
      <c r="E813" s="1">
        <f t="shared" si="57"/>
        <v>20556400</v>
      </c>
      <c r="F813" s="6" t="s">
        <v>693</v>
      </c>
      <c r="G813" s="10" t="str">
        <f t="shared" si="58"/>
        <v>44006</v>
      </c>
      <c r="H813" s="10"/>
      <c r="I813" s="10"/>
      <c r="J813" s="9">
        <f t="shared" si="55"/>
        <v>44006</v>
      </c>
      <c r="K813" s="11" t="str">
        <f t="shared" si="56"/>
        <v>24-06-2020</v>
      </c>
      <c r="L813" s="11"/>
      <c r="M813" t="s">
        <v>101</v>
      </c>
      <c r="N813" t="s">
        <v>28</v>
      </c>
      <c r="O813">
        <v>5</v>
      </c>
      <c r="P813" t="s">
        <v>19</v>
      </c>
      <c r="Q813">
        <v>4</v>
      </c>
      <c r="R813">
        <v>4.6097099999999998</v>
      </c>
      <c r="S813">
        <v>-74.08175</v>
      </c>
    </row>
    <row r="814" spans="1:19" x14ac:dyDescent="0.3">
      <c r="A814" t="s">
        <v>87</v>
      </c>
      <c r="B814" t="s">
        <v>34</v>
      </c>
      <c r="C814">
        <v>24400</v>
      </c>
      <c r="D814">
        <v>2000</v>
      </c>
      <c r="E814" s="1">
        <f t="shared" si="57"/>
        <v>20558400</v>
      </c>
      <c r="F814" s="6" t="s">
        <v>485</v>
      </c>
      <c r="G814" s="10" t="str">
        <f t="shared" si="58"/>
        <v>44541</v>
      </c>
      <c r="H814" s="10"/>
      <c r="I814" s="10"/>
      <c r="J814" s="9">
        <f t="shared" si="55"/>
        <v>44541</v>
      </c>
      <c r="K814" s="11" t="str">
        <f t="shared" si="56"/>
        <v>11-12-2021</v>
      </c>
      <c r="L814" s="11"/>
      <c r="M814" t="s">
        <v>12</v>
      </c>
      <c r="N814" t="s">
        <v>13</v>
      </c>
      <c r="O814">
        <v>5</v>
      </c>
      <c r="P814" t="s">
        <v>19</v>
      </c>
      <c r="Q814">
        <v>6</v>
      </c>
      <c r="R814">
        <v>6.2518399999999996</v>
      </c>
      <c r="S814">
        <v>-75.563590000000005</v>
      </c>
    </row>
    <row r="815" spans="1:19" x14ac:dyDescent="0.3">
      <c r="A815" t="s">
        <v>123</v>
      </c>
      <c r="B815" t="s">
        <v>51</v>
      </c>
      <c r="C815">
        <v>1352000</v>
      </c>
      <c r="D815">
        <v>80700</v>
      </c>
      <c r="E815" s="1">
        <f t="shared" si="57"/>
        <v>20639100</v>
      </c>
      <c r="F815" s="6" t="s">
        <v>589</v>
      </c>
      <c r="G815" s="10" t="str">
        <f t="shared" si="58"/>
        <v>44585</v>
      </c>
      <c r="H815" s="10"/>
      <c r="I815" s="10"/>
      <c r="J815" s="9">
        <f t="shared" si="55"/>
        <v>44585</v>
      </c>
      <c r="K815" s="11" t="str">
        <f t="shared" si="56"/>
        <v>24-01-2022</v>
      </c>
      <c r="L815" s="11"/>
      <c r="M815" t="s">
        <v>53</v>
      </c>
      <c r="N815" t="s">
        <v>25</v>
      </c>
      <c r="O815">
        <v>4</v>
      </c>
      <c r="P815" t="s">
        <v>19</v>
      </c>
      <c r="Q815">
        <v>1</v>
      </c>
      <c r="R815">
        <v>3.4372199999999999</v>
      </c>
      <c r="S815">
        <v>-76.522499999999994</v>
      </c>
    </row>
    <row r="816" spans="1:19" x14ac:dyDescent="0.3">
      <c r="A816" t="s">
        <v>95</v>
      </c>
      <c r="B816" t="s">
        <v>38</v>
      </c>
      <c r="C816">
        <v>1960200</v>
      </c>
      <c r="D816">
        <v>104800</v>
      </c>
      <c r="E816" s="1">
        <f t="shared" si="57"/>
        <v>20743900</v>
      </c>
      <c r="F816" s="6" t="s">
        <v>636</v>
      </c>
      <c r="G816" s="10" t="str">
        <f t="shared" si="58"/>
        <v>44510</v>
      </c>
      <c r="H816" s="10"/>
      <c r="I816" s="10"/>
      <c r="J816" s="9">
        <f t="shared" si="55"/>
        <v>44510</v>
      </c>
      <c r="K816" s="11" t="str">
        <f t="shared" si="56"/>
        <v>10-11-2021</v>
      </c>
      <c r="L816" s="11"/>
      <c r="M816" t="s">
        <v>12</v>
      </c>
      <c r="N816" t="s">
        <v>28</v>
      </c>
      <c r="O816">
        <v>4</v>
      </c>
      <c r="P816" t="s">
        <v>19</v>
      </c>
      <c r="Q816">
        <v>3</v>
      </c>
      <c r="R816">
        <v>4.6097099999999998</v>
      </c>
      <c r="S816">
        <v>-74.08175</v>
      </c>
    </row>
    <row r="817" spans="1:19" x14ac:dyDescent="0.3">
      <c r="A817" t="s">
        <v>93</v>
      </c>
      <c r="B817" t="s">
        <v>42</v>
      </c>
      <c r="C817">
        <v>102200</v>
      </c>
      <c r="D817">
        <v>6100</v>
      </c>
      <c r="E817" s="1">
        <f t="shared" si="57"/>
        <v>20750000</v>
      </c>
      <c r="F817" s="6" t="s">
        <v>694</v>
      </c>
      <c r="G817" s="10" t="str">
        <f t="shared" si="58"/>
        <v>44852</v>
      </c>
      <c r="H817" s="10"/>
      <c r="I817" s="10"/>
      <c r="J817" s="9">
        <f t="shared" si="55"/>
        <v>44852</v>
      </c>
      <c r="K817" s="11" t="str">
        <f t="shared" si="56"/>
        <v>18-10-2022</v>
      </c>
      <c r="L817" s="11"/>
      <c r="M817" t="s">
        <v>68</v>
      </c>
      <c r="N817" t="s">
        <v>13</v>
      </c>
      <c r="O817">
        <v>3</v>
      </c>
      <c r="P817" t="s">
        <v>19</v>
      </c>
      <c r="Q817">
        <v>1</v>
      </c>
      <c r="R817">
        <v>6.2518399999999996</v>
      </c>
      <c r="S817">
        <v>-75.563590000000005</v>
      </c>
    </row>
    <row r="818" spans="1:19" x14ac:dyDescent="0.3">
      <c r="A818" t="s">
        <v>195</v>
      </c>
      <c r="B818" t="s">
        <v>51</v>
      </c>
      <c r="C818">
        <v>706500</v>
      </c>
      <c r="D818">
        <v>35800</v>
      </c>
      <c r="E818" s="1">
        <f t="shared" si="57"/>
        <v>20785800</v>
      </c>
      <c r="F818" s="6" t="s">
        <v>695</v>
      </c>
      <c r="G818" s="10" t="str">
        <f t="shared" si="58"/>
        <v>44697</v>
      </c>
      <c r="H818" s="10"/>
      <c r="I818" s="10"/>
      <c r="J818" s="9">
        <f t="shared" si="55"/>
        <v>44697</v>
      </c>
      <c r="K818" s="11" t="str">
        <f t="shared" si="56"/>
        <v>16-05-2022</v>
      </c>
      <c r="L818" s="11"/>
      <c r="M818" t="s">
        <v>40</v>
      </c>
      <c r="N818" t="s">
        <v>28</v>
      </c>
      <c r="O818">
        <v>4</v>
      </c>
      <c r="P818" t="s">
        <v>19</v>
      </c>
      <c r="Q818">
        <v>10</v>
      </c>
      <c r="R818">
        <v>4.6097099999999998</v>
      </c>
      <c r="S818">
        <v>-74.08175</v>
      </c>
    </row>
    <row r="819" spans="1:19" x14ac:dyDescent="0.3">
      <c r="A819" t="s">
        <v>20</v>
      </c>
      <c r="B819" t="s">
        <v>10</v>
      </c>
      <c r="C819">
        <v>535500</v>
      </c>
      <c r="D819">
        <v>29200</v>
      </c>
      <c r="E819" s="1">
        <f t="shared" si="57"/>
        <v>20815000</v>
      </c>
      <c r="F819" s="6" t="s">
        <v>696</v>
      </c>
      <c r="G819" s="10" t="str">
        <f t="shared" si="58"/>
        <v>44051</v>
      </c>
      <c r="H819" s="10"/>
      <c r="I819" s="10"/>
      <c r="J819" s="9">
        <f t="shared" si="55"/>
        <v>44051</v>
      </c>
      <c r="K819" s="11" t="str">
        <f t="shared" si="56"/>
        <v>08-08-2020</v>
      </c>
      <c r="L819" s="11"/>
      <c r="M819" t="s">
        <v>40</v>
      </c>
      <c r="N819" t="s">
        <v>28</v>
      </c>
      <c r="O819">
        <v>5</v>
      </c>
      <c r="P819" t="s">
        <v>19</v>
      </c>
      <c r="Q819">
        <v>1</v>
      </c>
      <c r="R819">
        <v>4.6097099999999998</v>
      </c>
      <c r="S819">
        <v>-74.08175</v>
      </c>
    </row>
    <row r="820" spans="1:19" x14ac:dyDescent="0.3">
      <c r="A820" t="s">
        <v>37</v>
      </c>
      <c r="B820" t="s">
        <v>38</v>
      </c>
      <c r="C820">
        <v>1347800</v>
      </c>
      <c r="D820">
        <v>72000</v>
      </c>
      <c r="E820" s="1">
        <f t="shared" si="57"/>
        <v>20887000</v>
      </c>
      <c r="F820" s="6" t="s">
        <v>641</v>
      </c>
      <c r="G820" s="10" t="str">
        <f t="shared" si="58"/>
        <v>43935</v>
      </c>
      <c r="H820" s="10"/>
      <c r="I820" s="10"/>
      <c r="J820" s="9">
        <f t="shared" si="55"/>
        <v>43935</v>
      </c>
      <c r="K820" s="11" t="str">
        <f t="shared" si="56"/>
        <v>14-04-2020</v>
      </c>
      <c r="L820" s="11"/>
      <c r="M820" t="s">
        <v>40</v>
      </c>
      <c r="N820" t="s">
        <v>28</v>
      </c>
      <c r="O820">
        <v>1</v>
      </c>
      <c r="P820" t="s">
        <v>19</v>
      </c>
      <c r="Q820">
        <v>10</v>
      </c>
      <c r="R820">
        <v>4.6097099999999998</v>
      </c>
      <c r="S820">
        <v>-74.08175</v>
      </c>
    </row>
    <row r="821" spans="1:19" x14ac:dyDescent="0.3">
      <c r="A821" t="s">
        <v>107</v>
      </c>
      <c r="B821" t="s">
        <v>46</v>
      </c>
      <c r="C821">
        <v>21400</v>
      </c>
      <c r="D821">
        <v>1400</v>
      </c>
      <c r="E821" s="1">
        <f t="shared" si="57"/>
        <v>20888400</v>
      </c>
      <c r="F821" s="6" t="s">
        <v>697</v>
      </c>
      <c r="G821" s="10" t="str">
        <f t="shared" si="58"/>
        <v>44077</v>
      </c>
      <c r="H821" s="10"/>
      <c r="I821" s="10"/>
      <c r="J821" s="9">
        <f t="shared" si="55"/>
        <v>44077</v>
      </c>
      <c r="K821" s="11" t="str">
        <f t="shared" si="56"/>
        <v>03-09-2020</v>
      </c>
      <c r="L821" s="11"/>
      <c r="M821" t="s">
        <v>27</v>
      </c>
      <c r="N821" t="s">
        <v>28</v>
      </c>
      <c r="O821">
        <v>5</v>
      </c>
      <c r="P821" t="s">
        <v>19</v>
      </c>
      <c r="Q821">
        <v>2</v>
      </c>
      <c r="R821">
        <v>4.6097099999999998</v>
      </c>
      <c r="S821">
        <v>-74.08175</v>
      </c>
    </row>
    <row r="822" spans="1:19" x14ac:dyDescent="0.3">
      <c r="A822" t="s">
        <v>161</v>
      </c>
      <c r="B822" t="s">
        <v>10</v>
      </c>
      <c r="C822">
        <v>260300</v>
      </c>
      <c r="D822">
        <v>14300</v>
      </c>
      <c r="E822" s="1">
        <f t="shared" si="57"/>
        <v>20902700</v>
      </c>
      <c r="F822" s="6" t="s">
        <v>413</v>
      </c>
      <c r="G822" s="10" t="str">
        <f t="shared" si="58"/>
        <v>44765</v>
      </c>
      <c r="H822" s="10"/>
      <c r="I822" s="10"/>
      <c r="J822" s="9">
        <f t="shared" si="55"/>
        <v>44765</v>
      </c>
      <c r="K822" s="11" t="str">
        <f t="shared" si="56"/>
        <v>23-07-2022</v>
      </c>
      <c r="L822" s="11"/>
      <c r="M822" t="s">
        <v>68</v>
      </c>
      <c r="N822" t="s">
        <v>25</v>
      </c>
      <c r="O822">
        <v>5</v>
      </c>
      <c r="P822" t="s">
        <v>19</v>
      </c>
      <c r="Q822">
        <v>1</v>
      </c>
      <c r="R822">
        <v>3.4372199999999999</v>
      </c>
      <c r="S822">
        <v>-76.522499999999994</v>
      </c>
    </row>
    <row r="823" spans="1:19" x14ac:dyDescent="0.3">
      <c r="A823" t="s">
        <v>93</v>
      </c>
      <c r="B823" t="s">
        <v>42</v>
      </c>
      <c r="C823">
        <v>108300</v>
      </c>
      <c r="D823">
        <v>11400</v>
      </c>
      <c r="E823" s="1">
        <f t="shared" si="57"/>
        <v>20914100</v>
      </c>
      <c r="F823" s="6" t="s">
        <v>418</v>
      </c>
      <c r="G823" s="10" t="str">
        <f t="shared" si="58"/>
        <v>44968</v>
      </c>
      <c r="H823" s="10"/>
      <c r="I823" s="10"/>
      <c r="J823" s="9">
        <f t="shared" si="55"/>
        <v>44968</v>
      </c>
      <c r="K823" s="11" t="str">
        <f t="shared" si="56"/>
        <v>11-02-2023</v>
      </c>
      <c r="L823" s="11"/>
      <c r="M823" t="s">
        <v>66</v>
      </c>
      <c r="N823" t="s">
        <v>28</v>
      </c>
      <c r="O823">
        <v>5</v>
      </c>
      <c r="P823" t="s">
        <v>14</v>
      </c>
      <c r="Q823">
        <v>1</v>
      </c>
      <c r="R823">
        <v>4.6097099999999998</v>
      </c>
      <c r="S823">
        <v>-74.08175</v>
      </c>
    </row>
    <row r="824" spans="1:19" x14ac:dyDescent="0.3">
      <c r="A824" t="s">
        <v>15</v>
      </c>
      <c r="B824" t="s">
        <v>16</v>
      </c>
      <c r="C824">
        <v>33400</v>
      </c>
      <c r="D824">
        <v>0</v>
      </c>
      <c r="E824" s="1">
        <f t="shared" si="57"/>
        <v>20914100</v>
      </c>
      <c r="F824" s="6" t="s">
        <v>450</v>
      </c>
      <c r="G824" s="10" t="str">
        <f t="shared" si="58"/>
        <v>44980</v>
      </c>
      <c r="H824" s="10"/>
      <c r="I824" s="10"/>
      <c r="J824" s="9">
        <f t="shared" si="55"/>
        <v>44980</v>
      </c>
      <c r="K824" s="11" t="str">
        <f t="shared" si="56"/>
        <v>23-02-2023</v>
      </c>
      <c r="L824" s="11"/>
      <c r="M824" t="s">
        <v>12</v>
      </c>
      <c r="N824" t="s">
        <v>77</v>
      </c>
      <c r="O824">
        <v>5</v>
      </c>
      <c r="P824" t="s">
        <v>19</v>
      </c>
      <c r="Q824">
        <v>1</v>
      </c>
      <c r="R824">
        <v>11.54444</v>
      </c>
      <c r="S824">
        <v>-72.907219999999995</v>
      </c>
    </row>
    <row r="825" spans="1:19" x14ac:dyDescent="0.3">
      <c r="A825" t="s">
        <v>29</v>
      </c>
      <c r="B825" t="s">
        <v>16</v>
      </c>
      <c r="C825">
        <v>190000</v>
      </c>
      <c r="D825">
        <v>8300</v>
      </c>
      <c r="E825" s="1">
        <f t="shared" si="57"/>
        <v>20922400</v>
      </c>
      <c r="F825" s="6" t="s">
        <v>485</v>
      </c>
      <c r="G825" s="10" t="str">
        <f t="shared" si="58"/>
        <v>44198</v>
      </c>
      <c r="H825" s="10"/>
      <c r="I825" s="10"/>
      <c r="J825" s="9">
        <f t="shared" si="55"/>
        <v>44198</v>
      </c>
      <c r="K825" s="11" t="str">
        <f t="shared" si="56"/>
        <v>02-01-2021</v>
      </c>
      <c r="L825" s="11"/>
      <c r="M825" t="s">
        <v>27</v>
      </c>
      <c r="N825" t="s">
        <v>13</v>
      </c>
      <c r="O825">
        <v>4</v>
      </c>
      <c r="P825" t="s">
        <v>36</v>
      </c>
      <c r="Q825">
        <v>1</v>
      </c>
      <c r="R825">
        <v>6.2518399999999996</v>
      </c>
      <c r="S825">
        <v>-75.563590000000005</v>
      </c>
    </row>
    <row r="826" spans="1:19" x14ac:dyDescent="0.3">
      <c r="A826" t="s">
        <v>177</v>
      </c>
      <c r="B826" t="s">
        <v>38</v>
      </c>
      <c r="C826">
        <v>121800</v>
      </c>
      <c r="D826">
        <v>6900</v>
      </c>
      <c r="E826" s="1">
        <f t="shared" si="57"/>
        <v>20929300</v>
      </c>
      <c r="F826" s="6" t="s">
        <v>698</v>
      </c>
      <c r="G826" s="10" t="str">
        <f t="shared" si="58"/>
        <v>44585</v>
      </c>
      <c r="H826" s="10"/>
      <c r="I826" s="10"/>
      <c r="J826" s="9">
        <f t="shared" si="55"/>
        <v>44585</v>
      </c>
      <c r="K826" s="11" t="str">
        <f t="shared" si="56"/>
        <v>24-01-2022</v>
      </c>
      <c r="L826" s="11"/>
      <c r="M826" t="s">
        <v>48</v>
      </c>
      <c r="N826" t="s">
        <v>28</v>
      </c>
      <c r="O826">
        <v>5</v>
      </c>
      <c r="P826" t="s">
        <v>19</v>
      </c>
      <c r="Q826">
        <v>1</v>
      </c>
      <c r="R826">
        <v>4.6097099999999998</v>
      </c>
      <c r="S826">
        <v>-74.08175</v>
      </c>
    </row>
    <row r="827" spans="1:19" x14ac:dyDescent="0.3">
      <c r="A827" t="s">
        <v>15</v>
      </c>
      <c r="B827" t="s">
        <v>16</v>
      </c>
      <c r="C827">
        <v>90100</v>
      </c>
      <c r="D827">
        <v>5200</v>
      </c>
      <c r="E827" s="1">
        <f t="shared" si="57"/>
        <v>20934500</v>
      </c>
      <c r="F827" s="6" t="s">
        <v>390</v>
      </c>
      <c r="G827" s="10" t="str">
        <f t="shared" si="58"/>
        <v>44809</v>
      </c>
      <c r="H827" s="10"/>
      <c r="I827" s="10"/>
      <c r="J827" s="9">
        <f t="shared" si="55"/>
        <v>44809</v>
      </c>
      <c r="K827" s="11" t="str">
        <f t="shared" si="56"/>
        <v>05-09-2022</v>
      </c>
      <c r="L827" s="11"/>
      <c r="M827" t="s">
        <v>48</v>
      </c>
      <c r="N827" t="s">
        <v>22</v>
      </c>
      <c r="O827">
        <v>5</v>
      </c>
      <c r="P827" t="s">
        <v>19</v>
      </c>
      <c r="Q827">
        <v>1</v>
      </c>
      <c r="R827">
        <v>4.8133299999999997</v>
      </c>
      <c r="S827">
        <v>-75.696110000000004</v>
      </c>
    </row>
    <row r="828" spans="1:19" x14ac:dyDescent="0.3">
      <c r="A828" t="s">
        <v>69</v>
      </c>
      <c r="B828" t="s">
        <v>64</v>
      </c>
      <c r="C828">
        <v>32200</v>
      </c>
      <c r="D828">
        <v>0</v>
      </c>
      <c r="E828" s="1">
        <f t="shared" si="57"/>
        <v>20934500</v>
      </c>
      <c r="F828" s="6" t="s">
        <v>699</v>
      </c>
      <c r="G828" s="10" t="str">
        <f t="shared" si="58"/>
        <v>44947</v>
      </c>
      <c r="H828" s="10"/>
      <c r="I828" s="10"/>
      <c r="J828" s="9">
        <f t="shared" si="55"/>
        <v>44947</v>
      </c>
      <c r="K828" s="11" t="str">
        <f t="shared" si="56"/>
        <v>21-01-2023</v>
      </c>
      <c r="L828" s="11"/>
      <c r="M828" t="s">
        <v>85</v>
      </c>
      <c r="N828" t="s">
        <v>13</v>
      </c>
      <c r="O828">
        <v>5</v>
      </c>
      <c r="P828" t="s">
        <v>19</v>
      </c>
      <c r="Q828">
        <v>1</v>
      </c>
      <c r="R828">
        <v>6.2518399999999996</v>
      </c>
      <c r="S828">
        <v>-75.563590000000005</v>
      </c>
    </row>
    <row r="829" spans="1:19" x14ac:dyDescent="0.3">
      <c r="A829" t="s">
        <v>123</v>
      </c>
      <c r="B829" t="s">
        <v>51</v>
      </c>
      <c r="C829">
        <v>1402000</v>
      </c>
      <c r="D829">
        <v>74900</v>
      </c>
      <c r="E829" s="1">
        <f t="shared" si="57"/>
        <v>21009400</v>
      </c>
      <c r="F829" s="6" t="s">
        <v>680</v>
      </c>
      <c r="G829" s="10" t="str">
        <f t="shared" si="58"/>
        <v>44210</v>
      </c>
      <c r="H829" s="10"/>
      <c r="I829" s="10"/>
      <c r="J829" s="9">
        <f t="shared" si="55"/>
        <v>44210</v>
      </c>
      <c r="K829" s="11" t="str">
        <f t="shared" si="56"/>
        <v>14-01-2021</v>
      </c>
      <c r="L829" s="11"/>
      <c r="M829" t="s">
        <v>40</v>
      </c>
      <c r="N829" t="s">
        <v>44</v>
      </c>
      <c r="O829">
        <v>4</v>
      </c>
      <c r="P829" t="s">
        <v>19</v>
      </c>
      <c r="Q829">
        <v>6</v>
      </c>
      <c r="R829">
        <v>10.968540000000001</v>
      </c>
      <c r="S829">
        <v>-74.781319999999994</v>
      </c>
    </row>
    <row r="830" spans="1:19" x14ac:dyDescent="0.3">
      <c r="A830" t="s">
        <v>73</v>
      </c>
      <c r="B830" t="s">
        <v>42</v>
      </c>
      <c r="C830">
        <v>27400</v>
      </c>
      <c r="D830">
        <v>1700</v>
      </c>
      <c r="E830" s="1">
        <f t="shared" si="57"/>
        <v>21011100</v>
      </c>
      <c r="F830" s="6" t="s">
        <v>381</v>
      </c>
      <c r="G830" s="10" t="str">
        <f t="shared" si="58"/>
        <v>44406</v>
      </c>
      <c r="H830" s="10"/>
      <c r="I830" s="10"/>
      <c r="J830" s="9">
        <f t="shared" si="55"/>
        <v>44406</v>
      </c>
      <c r="K830" s="11" t="str">
        <f t="shared" si="56"/>
        <v>29-07-2021</v>
      </c>
      <c r="L830" s="11"/>
      <c r="M830" t="s">
        <v>68</v>
      </c>
      <c r="N830" t="s">
        <v>228</v>
      </c>
      <c r="O830">
        <v>1</v>
      </c>
      <c r="P830" t="s">
        <v>19</v>
      </c>
      <c r="Q830">
        <v>5</v>
      </c>
      <c r="R830">
        <v>10.39972</v>
      </c>
      <c r="S830">
        <v>-75.514439999999993</v>
      </c>
    </row>
    <row r="831" spans="1:19" x14ac:dyDescent="0.3">
      <c r="A831" t="s">
        <v>98</v>
      </c>
      <c r="B831" t="s">
        <v>10</v>
      </c>
      <c r="C831">
        <v>276100</v>
      </c>
      <c r="D831">
        <v>12900</v>
      </c>
      <c r="E831" s="1">
        <f t="shared" si="57"/>
        <v>21024000</v>
      </c>
      <c r="F831" s="6" t="s">
        <v>700</v>
      </c>
      <c r="G831" s="10" t="str">
        <f t="shared" si="58"/>
        <v>44324</v>
      </c>
      <c r="H831" s="10"/>
      <c r="I831" s="10"/>
      <c r="J831" s="9">
        <f t="shared" si="55"/>
        <v>44324</v>
      </c>
      <c r="K831" s="11" t="str">
        <f t="shared" si="56"/>
        <v>08-05-2021</v>
      </c>
      <c r="L831" s="11"/>
      <c r="M831" t="s">
        <v>101</v>
      </c>
      <c r="N831" t="s">
        <v>28</v>
      </c>
      <c r="O831">
        <v>5</v>
      </c>
      <c r="P831" t="s">
        <v>14</v>
      </c>
      <c r="Q831">
        <v>1</v>
      </c>
      <c r="R831">
        <v>4.6097099999999998</v>
      </c>
      <c r="S831">
        <v>-74.08175</v>
      </c>
    </row>
    <row r="832" spans="1:19" x14ac:dyDescent="0.3">
      <c r="A832" t="s">
        <v>9</v>
      </c>
      <c r="B832" t="s">
        <v>10</v>
      </c>
      <c r="C832">
        <v>372300</v>
      </c>
      <c r="D832">
        <v>20500</v>
      </c>
      <c r="E832" s="1">
        <f t="shared" si="57"/>
        <v>21044500</v>
      </c>
      <c r="F832" s="6" t="s">
        <v>477</v>
      </c>
      <c r="G832" s="10" t="str">
        <f t="shared" si="58"/>
        <v>44833</v>
      </c>
      <c r="H832" s="10"/>
      <c r="I832" s="10"/>
      <c r="J832" s="9">
        <f t="shared" si="55"/>
        <v>44833</v>
      </c>
      <c r="K832" s="11" t="str">
        <f t="shared" si="56"/>
        <v>29-09-2022</v>
      </c>
      <c r="L832" s="11"/>
      <c r="M832" t="s">
        <v>18</v>
      </c>
      <c r="N832" t="s">
        <v>28</v>
      </c>
      <c r="O832">
        <v>4</v>
      </c>
      <c r="P832" t="s">
        <v>14</v>
      </c>
      <c r="Q832">
        <v>1</v>
      </c>
      <c r="R832">
        <v>4.6097099999999998</v>
      </c>
      <c r="S832">
        <v>-74.08175</v>
      </c>
    </row>
    <row r="833" spans="1:19" x14ac:dyDescent="0.3">
      <c r="A833" t="s">
        <v>282</v>
      </c>
      <c r="B833" t="s">
        <v>38</v>
      </c>
      <c r="C833">
        <v>1900400</v>
      </c>
      <c r="D833">
        <v>99400</v>
      </c>
      <c r="E833" s="1">
        <f t="shared" si="57"/>
        <v>21143900</v>
      </c>
      <c r="F833" s="6" t="s">
        <v>701</v>
      </c>
      <c r="G833" s="10" t="str">
        <f t="shared" si="58"/>
        <v>44378</v>
      </c>
      <c r="H833" s="10"/>
      <c r="I833" s="10"/>
      <c r="J833" s="9">
        <f t="shared" si="55"/>
        <v>44378</v>
      </c>
      <c r="K833" s="11" t="str">
        <f t="shared" si="56"/>
        <v>01-07-2021</v>
      </c>
      <c r="L833" s="11"/>
      <c r="M833" t="s">
        <v>53</v>
      </c>
      <c r="N833" t="s">
        <v>13</v>
      </c>
      <c r="O833">
        <v>1</v>
      </c>
      <c r="P833" t="s">
        <v>14</v>
      </c>
      <c r="Q833">
        <v>1</v>
      </c>
      <c r="R833">
        <v>6.2518399999999996</v>
      </c>
      <c r="S833">
        <v>-75.563590000000005</v>
      </c>
    </row>
    <row r="834" spans="1:19" x14ac:dyDescent="0.3">
      <c r="A834" t="s">
        <v>37</v>
      </c>
      <c r="B834" t="s">
        <v>38</v>
      </c>
      <c r="C834">
        <v>814500</v>
      </c>
      <c r="D834">
        <v>41600</v>
      </c>
      <c r="E834" s="1">
        <f t="shared" si="57"/>
        <v>21185500</v>
      </c>
      <c r="F834" s="6" t="s">
        <v>702</v>
      </c>
      <c r="G834" s="10" t="str">
        <f t="shared" si="58"/>
        <v>44976</v>
      </c>
      <c r="H834" s="10"/>
      <c r="I834" s="10"/>
      <c r="J834" s="9">
        <f t="shared" si="55"/>
        <v>44976</v>
      </c>
      <c r="K834" s="11" t="str">
        <f t="shared" si="56"/>
        <v>19-02-2023</v>
      </c>
      <c r="L834" s="11"/>
      <c r="M834" t="s">
        <v>48</v>
      </c>
      <c r="N834" t="s">
        <v>13</v>
      </c>
      <c r="O834">
        <v>5</v>
      </c>
      <c r="P834" t="s">
        <v>19</v>
      </c>
      <c r="Q834">
        <v>1</v>
      </c>
      <c r="R834">
        <v>6.2518399999999996</v>
      </c>
      <c r="S834">
        <v>-75.563590000000005</v>
      </c>
    </row>
    <row r="835" spans="1:19" x14ac:dyDescent="0.3">
      <c r="A835" t="s">
        <v>214</v>
      </c>
      <c r="B835" t="s">
        <v>38</v>
      </c>
      <c r="C835">
        <v>201800</v>
      </c>
      <c r="D835">
        <v>11000</v>
      </c>
      <c r="E835" s="1">
        <f t="shared" si="57"/>
        <v>21196500</v>
      </c>
      <c r="F835" s="6" t="s">
        <v>351</v>
      </c>
      <c r="G835" s="10" t="str">
        <f t="shared" si="58"/>
        <v>44261</v>
      </c>
      <c r="H835" s="10"/>
      <c r="I835" s="10"/>
      <c r="J835" s="9">
        <f t="shared" ref="J835:J898" si="59">IF(
  G835=44412,
  DATE(2021,8,4),
  DATE(1900,1,1) + G835 - 1
)</f>
        <v>44261</v>
      </c>
      <c r="K835" s="11" t="str">
        <f t="shared" ref="K835:K898" si="60">TEXT(G835, "dd-mm-yyyy")</f>
        <v>06-03-2021</v>
      </c>
      <c r="L835" s="11"/>
      <c r="M835" t="s">
        <v>80</v>
      </c>
      <c r="N835" t="s">
        <v>28</v>
      </c>
      <c r="O835">
        <v>5</v>
      </c>
      <c r="P835" t="s">
        <v>19</v>
      </c>
      <c r="Q835">
        <v>1</v>
      </c>
      <c r="R835">
        <v>4.6097099999999998</v>
      </c>
      <c r="S835">
        <v>-74.08175</v>
      </c>
    </row>
    <row r="836" spans="1:19" x14ac:dyDescent="0.3">
      <c r="A836" t="s">
        <v>93</v>
      </c>
      <c r="B836" t="s">
        <v>42</v>
      </c>
      <c r="C836">
        <v>131000</v>
      </c>
      <c r="D836">
        <v>5200</v>
      </c>
      <c r="E836" s="1">
        <f t="shared" ref="E836:E899" si="61">E835+D836</f>
        <v>21201700</v>
      </c>
      <c r="F836" s="6" t="s">
        <v>431</v>
      </c>
      <c r="G836" s="10" t="str">
        <f t="shared" si="58"/>
        <v>45010</v>
      </c>
      <c r="H836" s="10"/>
      <c r="I836" s="10"/>
      <c r="J836" s="9">
        <f t="shared" si="59"/>
        <v>45010</v>
      </c>
      <c r="K836" s="11" t="str">
        <f t="shared" si="60"/>
        <v>25-03-2023</v>
      </c>
      <c r="L836" s="11"/>
      <c r="M836" t="s">
        <v>12</v>
      </c>
      <c r="N836" t="s">
        <v>44</v>
      </c>
      <c r="O836">
        <v>5</v>
      </c>
      <c r="P836" t="s">
        <v>19</v>
      </c>
      <c r="Q836">
        <v>10</v>
      </c>
      <c r="R836">
        <v>10.968540000000001</v>
      </c>
      <c r="S836">
        <v>-74.781319999999994</v>
      </c>
    </row>
    <row r="837" spans="1:19" x14ac:dyDescent="0.3">
      <c r="A837" t="s">
        <v>180</v>
      </c>
      <c r="B837" t="s">
        <v>10</v>
      </c>
      <c r="C837">
        <v>704900</v>
      </c>
      <c r="D837">
        <v>35700</v>
      </c>
      <c r="E837" s="1">
        <f t="shared" si="61"/>
        <v>21237400</v>
      </c>
      <c r="F837" s="6" t="s">
        <v>313</v>
      </c>
      <c r="G837" s="10" t="str">
        <f t="shared" si="58"/>
        <v>44032</v>
      </c>
      <c r="H837" s="10"/>
      <c r="I837" s="10"/>
      <c r="J837" s="9">
        <f t="shared" si="59"/>
        <v>44032</v>
      </c>
      <c r="K837" s="11" t="str">
        <f t="shared" si="60"/>
        <v>20-07-2020</v>
      </c>
      <c r="L837" s="11"/>
      <c r="M837" t="s">
        <v>80</v>
      </c>
      <c r="N837" t="s">
        <v>28</v>
      </c>
      <c r="O837">
        <v>5</v>
      </c>
      <c r="P837" t="s">
        <v>14</v>
      </c>
      <c r="Q837">
        <v>1</v>
      </c>
      <c r="R837">
        <v>4.6097099999999998</v>
      </c>
      <c r="S837">
        <v>-74.08175</v>
      </c>
    </row>
    <row r="838" spans="1:19" x14ac:dyDescent="0.3">
      <c r="A838" t="s">
        <v>180</v>
      </c>
      <c r="B838" t="s">
        <v>10</v>
      </c>
      <c r="C838">
        <v>634000</v>
      </c>
      <c r="D838">
        <v>34000</v>
      </c>
      <c r="E838" s="1">
        <f t="shared" si="61"/>
        <v>21271400</v>
      </c>
      <c r="F838" s="6" t="s">
        <v>703</v>
      </c>
      <c r="G838" s="10" t="str">
        <f t="shared" ref="G838:G901" si="62">TEXT(F837, "general")</f>
        <v>44158</v>
      </c>
      <c r="H838" s="10"/>
      <c r="I838" s="10"/>
      <c r="J838" s="9">
        <f t="shared" si="59"/>
        <v>44158</v>
      </c>
      <c r="K838" s="11" t="str">
        <f t="shared" si="60"/>
        <v>23-11-2020</v>
      </c>
      <c r="L838" s="11"/>
      <c r="M838" t="s">
        <v>18</v>
      </c>
      <c r="N838" t="s">
        <v>13</v>
      </c>
      <c r="O838">
        <v>1</v>
      </c>
      <c r="P838" t="s">
        <v>14</v>
      </c>
      <c r="Q838">
        <v>1</v>
      </c>
      <c r="R838">
        <v>6.2518399999999996</v>
      </c>
      <c r="S838">
        <v>-75.563590000000005</v>
      </c>
    </row>
    <row r="839" spans="1:19" x14ac:dyDescent="0.3">
      <c r="A839" t="s">
        <v>93</v>
      </c>
      <c r="B839" t="s">
        <v>42</v>
      </c>
      <c r="C839">
        <v>85000</v>
      </c>
      <c r="D839">
        <v>4900</v>
      </c>
      <c r="E839" s="1">
        <f t="shared" si="61"/>
        <v>21276300</v>
      </c>
      <c r="F839" s="6" t="s">
        <v>704</v>
      </c>
      <c r="G839" s="10" t="str">
        <f t="shared" si="62"/>
        <v>44301</v>
      </c>
      <c r="H839" s="10"/>
      <c r="I839" s="10"/>
      <c r="J839" s="9">
        <f t="shared" si="59"/>
        <v>44301</v>
      </c>
      <c r="K839" s="11" t="str">
        <f t="shared" si="60"/>
        <v>15-04-2021</v>
      </c>
      <c r="L839" s="11"/>
      <c r="M839" t="s">
        <v>27</v>
      </c>
      <c r="N839" t="s">
        <v>13</v>
      </c>
      <c r="O839">
        <v>5</v>
      </c>
      <c r="P839" t="s">
        <v>19</v>
      </c>
      <c r="Q839">
        <v>1</v>
      </c>
      <c r="R839">
        <v>6.2518399999999996</v>
      </c>
      <c r="S839">
        <v>-75.563590000000005</v>
      </c>
    </row>
    <row r="840" spans="1:19" x14ac:dyDescent="0.3">
      <c r="A840" t="s">
        <v>75</v>
      </c>
      <c r="B840" t="s">
        <v>46</v>
      </c>
      <c r="C840">
        <v>49100</v>
      </c>
      <c r="D840">
        <v>800</v>
      </c>
      <c r="E840" s="1">
        <f t="shared" si="61"/>
        <v>21277100</v>
      </c>
      <c r="F840" s="6" t="s">
        <v>705</v>
      </c>
      <c r="G840" s="10" t="str">
        <f t="shared" si="62"/>
        <v>44484</v>
      </c>
      <c r="H840" s="10"/>
      <c r="I840" s="10"/>
      <c r="J840" s="9">
        <f t="shared" si="59"/>
        <v>44484</v>
      </c>
      <c r="K840" s="11" t="str">
        <f t="shared" si="60"/>
        <v>15-10-2021</v>
      </c>
      <c r="L840" s="11"/>
      <c r="M840" t="s">
        <v>85</v>
      </c>
      <c r="N840" t="s">
        <v>13</v>
      </c>
      <c r="O840">
        <v>1</v>
      </c>
      <c r="P840" t="s">
        <v>19</v>
      </c>
      <c r="Q840">
        <v>5</v>
      </c>
      <c r="R840">
        <v>6.2518399999999996</v>
      </c>
      <c r="S840">
        <v>-75.563590000000005</v>
      </c>
    </row>
    <row r="841" spans="1:19" x14ac:dyDescent="0.3">
      <c r="A841" t="s">
        <v>45</v>
      </c>
      <c r="B841" t="s">
        <v>46</v>
      </c>
      <c r="C841">
        <v>22300</v>
      </c>
      <c r="D841">
        <v>0</v>
      </c>
      <c r="E841" s="1">
        <f t="shared" si="61"/>
        <v>21277100</v>
      </c>
      <c r="F841" s="6" t="s">
        <v>706</v>
      </c>
      <c r="G841" s="10" t="str">
        <f t="shared" si="62"/>
        <v>44997</v>
      </c>
      <c r="H841" s="10"/>
      <c r="I841" s="10"/>
      <c r="J841" s="9">
        <f t="shared" si="59"/>
        <v>44997</v>
      </c>
      <c r="K841" s="11" t="str">
        <f t="shared" si="60"/>
        <v>12-03-2023</v>
      </c>
      <c r="L841" s="11"/>
      <c r="M841" t="s">
        <v>40</v>
      </c>
      <c r="N841" t="s">
        <v>28</v>
      </c>
      <c r="O841">
        <v>5</v>
      </c>
      <c r="P841" t="s">
        <v>19</v>
      </c>
      <c r="Q841">
        <v>2</v>
      </c>
      <c r="R841">
        <v>4.6097099999999998</v>
      </c>
      <c r="S841">
        <v>-74.08175</v>
      </c>
    </row>
    <row r="842" spans="1:19" x14ac:dyDescent="0.3">
      <c r="A842" t="s">
        <v>50</v>
      </c>
      <c r="B842" t="s">
        <v>51</v>
      </c>
      <c r="C842">
        <v>1493200</v>
      </c>
      <c r="D842">
        <v>77700</v>
      </c>
      <c r="E842" s="1">
        <f t="shared" si="61"/>
        <v>21354800</v>
      </c>
      <c r="F842" s="6" t="s">
        <v>309</v>
      </c>
      <c r="G842" s="10" t="str">
        <f t="shared" si="62"/>
        <v>43977</v>
      </c>
      <c r="H842" s="10"/>
      <c r="I842" s="10"/>
      <c r="J842" s="9">
        <f t="shared" si="59"/>
        <v>43977</v>
      </c>
      <c r="K842" s="11" t="str">
        <f t="shared" si="60"/>
        <v>26-05-2020</v>
      </c>
      <c r="L842" s="11"/>
      <c r="M842" t="s">
        <v>66</v>
      </c>
      <c r="N842" t="s">
        <v>25</v>
      </c>
      <c r="O842">
        <v>5</v>
      </c>
      <c r="P842" t="s">
        <v>19</v>
      </c>
      <c r="Q842">
        <v>4</v>
      </c>
      <c r="R842">
        <v>3.4372199999999999</v>
      </c>
      <c r="S842">
        <v>-76.522499999999994</v>
      </c>
    </row>
    <row r="843" spans="1:19" x14ac:dyDescent="0.3">
      <c r="A843" t="s">
        <v>161</v>
      </c>
      <c r="B843" t="s">
        <v>10</v>
      </c>
      <c r="C843">
        <v>244200</v>
      </c>
      <c r="D843">
        <v>11200</v>
      </c>
      <c r="E843" s="1">
        <f t="shared" si="61"/>
        <v>21366000</v>
      </c>
      <c r="F843" s="6" t="s">
        <v>707</v>
      </c>
      <c r="G843" s="10" t="str">
        <f t="shared" si="62"/>
        <v>43913</v>
      </c>
      <c r="H843" s="10"/>
      <c r="I843" s="10"/>
      <c r="J843" s="9">
        <f t="shared" si="59"/>
        <v>43913</v>
      </c>
      <c r="K843" s="11" t="str">
        <f t="shared" si="60"/>
        <v>23-03-2020</v>
      </c>
      <c r="L843" s="11"/>
      <c r="M843" t="s">
        <v>101</v>
      </c>
      <c r="N843" t="s">
        <v>28</v>
      </c>
      <c r="O843">
        <v>5</v>
      </c>
      <c r="P843" t="s">
        <v>19</v>
      </c>
      <c r="Q843">
        <v>1</v>
      </c>
      <c r="R843">
        <v>4.6097099999999998</v>
      </c>
      <c r="S843">
        <v>-74.08175</v>
      </c>
    </row>
    <row r="844" spans="1:19" x14ac:dyDescent="0.3">
      <c r="A844" t="s">
        <v>123</v>
      </c>
      <c r="B844" t="s">
        <v>51</v>
      </c>
      <c r="C844">
        <v>1572100</v>
      </c>
      <c r="D844">
        <v>83900</v>
      </c>
      <c r="E844" s="1">
        <f t="shared" si="61"/>
        <v>21449900</v>
      </c>
      <c r="F844" s="6" t="s">
        <v>641</v>
      </c>
      <c r="G844" s="10" t="str">
        <f t="shared" si="62"/>
        <v>44766</v>
      </c>
      <c r="H844" s="10"/>
      <c r="I844" s="10"/>
      <c r="J844" s="9">
        <f t="shared" si="59"/>
        <v>44766</v>
      </c>
      <c r="K844" s="11" t="str">
        <f t="shared" si="60"/>
        <v>24-07-2022</v>
      </c>
      <c r="L844" s="11"/>
      <c r="M844" t="s">
        <v>66</v>
      </c>
      <c r="N844" t="s">
        <v>25</v>
      </c>
      <c r="O844">
        <v>5</v>
      </c>
      <c r="P844" t="s">
        <v>19</v>
      </c>
      <c r="Q844">
        <v>4</v>
      </c>
      <c r="R844">
        <v>3.4372199999999999</v>
      </c>
      <c r="S844">
        <v>-76.522499999999994</v>
      </c>
    </row>
    <row r="845" spans="1:19" x14ac:dyDescent="0.3">
      <c r="A845" t="s">
        <v>20</v>
      </c>
      <c r="B845" t="s">
        <v>10</v>
      </c>
      <c r="C845">
        <v>963100</v>
      </c>
      <c r="D845">
        <v>49500</v>
      </c>
      <c r="E845" s="1">
        <f t="shared" si="61"/>
        <v>21499400</v>
      </c>
      <c r="F845" s="6" t="s">
        <v>136</v>
      </c>
      <c r="G845" s="10" t="str">
        <f t="shared" si="62"/>
        <v>44077</v>
      </c>
      <c r="H845" s="10"/>
      <c r="I845" s="10"/>
      <c r="J845" s="9">
        <f t="shared" si="59"/>
        <v>44077</v>
      </c>
      <c r="K845" s="11" t="str">
        <f t="shared" si="60"/>
        <v>03-09-2020</v>
      </c>
      <c r="L845" s="11"/>
      <c r="M845" t="s">
        <v>85</v>
      </c>
      <c r="N845" t="s">
        <v>13</v>
      </c>
      <c r="O845">
        <v>5</v>
      </c>
      <c r="P845" t="s">
        <v>14</v>
      </c>
      <c r="Q845">
        <v>1</v>
      </c>
      <c r="R845">
        <v>6.2518399999999996</v>
      </c>
      <c r="S845">
        <v>-75.563590000000005</v>
      </c>
    </row>
    <row r="846" spans="1:19" x14ac:dyDescent="0.3">
      <c r="A846" t="s">
        <v>163</v>
      </c>
      <c r="B846" t="s">
        <v>10</v>
      </c>
      <c r="C846">
        <v>457500</v>
      </c>
      <c r="D846">
        <v>22500</v>
      </c>
      <c r="E846" s="1">
        <f t="shared" si="61"/>
        <v>21521900</v>
      </c>
      <c r="F846" s="6" t="s">
        <v>708</v>
      </c>
      <c r="G846" s="10" t="str">
        <f t="shared" si="62"/>
        <v>44377</v>
      </c>
      <c r="H846" s="10"/>
      <c r="I846" s="10"/>
      <c r="J846" s="9">
        <f t="shared" si="59"/>
        <v>44377</v>
      </c>
      <c r="K846" s="11" t="str">
        <f t="shared" si="60"/>
        <v>30-06-2021</v>
      </c>
      <c r="L846" s="11"/>
      <c r="M846" t="s">
        <v>48</v>
      </c>
      <c r="N846" t="s">
        <v>28</v>
      </c>
      <c r="O846">
        <v>3</v>
      </c>
      <c r="P846" t="s">
        <v>14</v>
      </c>
      <c r="Q846">
        <v>1</v>
      </c>
      <c r="R846">
        <v>4.6097099999999998</v>
      </c>
      <c r="S846">
        <v>-74.08175</v>
      </c>
    </row>
    <row r="847" spans="1:19" x14ac:dyDescent="0.3">
      <c r="A847" t="s">
        <v>60</v>
      </c>
      <c r="B847" t="s">
        <v>34</v>
      </c>
      <c r="C847">
        <v>644800</v>
      </c>
      <c r="D847">
        <v>34500</v>
      </c>
      <c r="E847" s="1">
        <f t="shared" si="61"/>
        <v>21556400</v>
      </c>
      <c r="F847" s="6" t="s">
        <v>497</v>
      </c>
      <c r="G847" s="10" t="str">
        <f t="shared" si="62"/>
        <v>44216</v>
      </c>
      <c r="H847" s="10"/>
      <c r="I847" s="10"/>
      <c r="J847" s="9">
        <f t="shared" si="59"/>
        <v>44216</v>
      </c>
      <c r="K847" s="11" t="str">
        <f t="shared" si="60"/>
        <v>20-01-2021</v>
      </c>
      <c r="L847" s="11"/>
      <c r="M847" t="s">
        <v>68</v>
      </c>
      <c r="N847" t="s">
        <v>28</v>
      </c>
      <c r="O847">
        <v>5</v>
      </c>
      <c r="P847" t="s">
        <v>19</v>
      </c>
      <c r="Q847">
        <v>4</v>
      </c>
      <c r="R847">
        <v>4.6097099999999998</v>
      </c>
      <c r="S847">
        <v>-74.08175</v>
      </c>
    </row>
    <row r="848" spans="1:19" x14ac:dyDescent="0.3">
      <c r="A848" t="s">
        <v>98</v>
      </c>
      <c r="B848" t="s">
        <v>10</v>
      </c>
      <c r="C848">
        <v>221500</v>
      </c>
      <c r="D848">
        <v>12000</v>
      </c>
      <c r="E848" s="1">
        <f t="shared" si="61"/>
        <v>21568400</v>
      </c>
      <c r="F848" s="6" t="s">
        <v>709</v>
      </c>
      <c r="G848" s="10" t="str">
        <f t="shared" si="62"/>
        <v>44390</v>
      </c>
      <c r="H848" s="10"/>
      <c r="I848" s="10"/>
      <c r="J848" s="9">
        <f t="shared" si="59"/>
        <v>44390</v>
      </c>
      <c r="K848" s="11" t="str">
        <f t="shared" si="60"/>
        <v>13-07-2021</v>
      </c>
      <c r="L848" s="11"/>
      <c r="M848" t="s">
        <v>59</v>
      </c>
      <c r="N848" t="s">
        <v>13</v>
      </c>
      <c r="O848">
        <v>5</v>
      </c>
      <c r="P848" t="s">
        <v>19</v>
      </c>
      <c r="Q848">
        <v>1</v>
      </c>
      <c r="R848">
        <v>6.2518399999999996</v>
      </c>
      <c r="S848">
        <v>-75.563590000000005</v>
      </c>
    </row>
    <row r="849" spans="1:19" x14ac:dyDescent="0.3">
      <c r="A849" t="s">
        <v>73</v>
      </c>
      <c r="B849" t="s">
        <v>42</v>
      </c>
      <c r="C849">
        <v>22000</v>
      </c>
      <c r="D849">
        <v>0</v>
      </c>
      <c r="E849" s="1">
        <f t="shared" si="61"/>
        <v>21568400</v>
      </c>
      <c r="F849" s="6" t="s">
        <v>251</v>
      </c>
      <c r="G849" s="10" t="str">
        <f t="shared" si="62"/>
        <v>43975</v>
      </c>
      <c r="H849" s="10"/>
      <c r="I849" s="10"/>
      <c r="J849" s="9">
        <f t="shared" si="59"/>
        <v>43975</v>
      </c>
      <c r="K849" s="11" t="str">
        <f t="shared" si="60"/>
        <v>24-05-2020</v>
      </c>
      <c r="L849" s="11"/>
      <c r="M849" t="s">
        <v>101</v>
      </c>
      <c r="N849" t="s">
        <v>13</v>
      </c>
      <c r="O849">
        <v>5</v>
      </c>
      <c r="P849" t="s">
        <v>19</v>
      </c>
      <c r="Q849">
        <v>1</v>
      </c>
      <c r="R849">
        <v>6.2518399999999996</v>
      </c>
      <c r="S849">
        <v>-75.563590000000005</v>
      </c>
    </row>
    <row r="850" spans="1:19" x14ac:dyDescent="0.3">
      <c r="A850" t="s">
        <v>57</v>
      </c>
      <c r="B850" t="s">
        <v>46</v>
      </c>
      <c r="C850">
        <v>35000</v>
      </c>
      <c r="D850">
        <v>2100</v>
      </c>
      <c r="E850" s="1">
        <f t="shared" si="61"/>
        <v>21570500</v>
      </c>
      <c r="F850" s="6" t="s">
        <v>480</v>
      </c>
      <c r="G850" s="10" t="str">
        <f t="shared" si="62"/>
        <v>44078</v>
      </c>
      <c r="H850" s="10"/>
      <c r="I850" s="10"/>
      <c r="J850" s="9">
        <f t="shared" si="59"/>
        <v>44078</v>
      </c>
      <c r="K850" s="11" t="str">
        <f t="shared" si="60"/>
        <v>04-09-2020</v>
      </c>
      <c r="L850" s="11"/>
      <c r="M850" t="s">
        <v>85</v>
      </c>
      <c r="N850" t="s">
        <v>28</v>
      </c>
      <c r="O850">
        <v>5</v>
      </c>
      <c r="P850" t="s">
        <v>19</v>
      </c>
      <c r="Q850">
        <v>1</v>
      </c>
      <c r="R850">
        <v>4.6097099999999998</v>
      </c>
      <c r="S850">
        <v>-74.08175</v>
      </c>
    </row>
    <row r="851" spans="1:19" x14ac:dyDescent="0.3">
      <c r="A851" t="s">
        <v>54</v>
      </c>
      <c r="B851" t="s">
        <v>46</v>
      </c>
      <c r="C851">
        <v>123000</v>
      </c>
      <c r="D851">
        <v>4700</v>
      </c>
      <c r="E851" s="1">
        <f t="shared" si="61"/>
        <v>21575200</v>
      </c>
      <c r="F851" s="6" t="s">
        <v>710</v>
      </c>
      <c r="G851" s="10" t="str">
        <f t="shared" si="62"/>
        <v>44469</v>
      </c>
      <c r="H851" s="10"/>
      <c r="I851" s="10"/>
      <c r="J851" s="9">
        <f t="shared" si="59"/>
        <v>44469</v>
      </c>
      <c r="K851" s="11" t="str">
        <f t="shared" si="60"/>
        <v>30-09-2021</v>
      </c>
      <c r="L851" s="11"/>
      <c r="M851" t="s">
        <v>27</v>
      </c>
      <c r="N851" t="s">
        <v>28</v>
      </c>
      <c r="O851">
        <v>5</v>
      </c>
      <c r="P851" t="s">
        <v>14</v>
      </c>
      <c r="Q851">
        <v>1</v>
      </c>
      <c r="R851">
        <v>4.6097099999999998</v>
      </c>
      <c r="S851">
        <v>-74.08175</v>
      </c>
    </row>
    <row r="852" spans="1:19" x14ac:dyDescent="0.3">
      <c r="A852" t="s">
        <v>168</v>
      </c>
      <c r="B852" t="s">
        <v>34</v>
      </c>
      <c r="C852">
        <v>59900</v>
      </c>
      <c r="D852">
        <v>3900</v>
      </c>
      <c r="E852" s="1">
        <f t="shared" si="61"/>
        <v>21579100</v>
      </c>
      <c r="F852" s="6" t="s">
        <v>711</v>
      </c>
      <c r="G852" s="10" t="str">
        <f t="shared" si="62"/>
        <v>44470</v>
      </c>
      <c r="H852" s="10"/>
      <c r="I852" s="10"/>
      <c r="J852" s="9">
        <f t="shared" si="59"/>
        <v>44470</v>
      </c>
      <c r="K852" s="11" t="str">
        <f t="shared" si="60"/>
        <v>01-10-2021</v>
      </c>
      <c r="L852" s="11"/>
      <c r="M852" t="s">
        <v>85</v>
      </c>
      <c r="N852" t="s">
        <v>22</v>
      </c>
      <c r="O852">
        <v>5</v>
      </c>
      <c r="P852" t="s">
        <v>19</v>
      </c>
      <c r="Q852">
        <v>3</v>
      </c>
      <c r="R852">
        <v>4.8133299999999997</v>
      </c>
      <c r="S852">
        <v>-75.696110000000004</v>
      </c>
    </row>
    <row r="853" spans="1:19" x14ac:dyDescent="0.3">
      <c r="A853" t="s">
        <v>113</v>
      </c>
      <c r="B853" t="s">
        <v>10</v>
      </c>
      <c r="C853">
        <v>462300</v>
      </c>
      <c r="D853">
        <v>22800</v>
      </c>
      <c r="E853" s="1">
        <f t="shared" si="61"/>
        <v>21601900</v>
      </c>
      <c r="F853" s="6" t="s">
        <v>712</v>
      </c>
      <c r="G853" s="10" t="str">
        <f t="shared" si="62"/>
        <v>44226</v>
      </c>
      <c r="H853" s="10"/>
      <c r="I853" s="10"/>
      <c r="J853" s="9">
        <f t="shared" si="59"/>
        <v>44226</v>
      </c>
      <c r="K853" s="11" t="str">
        <f t="shared" si="60"/>
        <v>30-01-2021</v>
      </c>
      <c r="L853" s="11"/>
      <c r="M853" t="s">
        <v>59</v>
      </c>
      <c r="N853" t="s">
        <v>56</v>
      </c>
      <c r="O853">
        <v>4</v>
      </c>
      <c r="P853" t="s">
        <v>19</v>
      </c>
      <c r="Q853">
        <v>1</v>
      </c>
      <c r="R853">
        <v>7.89391</v>
      </c>
      <c r="S853">
        <v>-72.507819999999995</v>
      </c>
    </row>
    <row r="854" spans="1:19" x14ac:dyDescent="0.3">
      <c r="A854" t="s">
        <v>232</v>
      </c>
      <c r="B854" t="s">
        <v>10</v>
      </c>
      <c r="C854">
        <v>270900</v>
      </c>
      <c r="D854">
        <v>15100</v>
      </c>
      <c r="E854" s="1">
        <f t="shared" si="61"/>
        <v>21617000</v>
      </c>
      <c r="F854" s="6" t="s">
        <v>713</v>
      </c>
      <c r="G854" s="10" t="str">
        <f t="shared" si="62"/>
        <v>44398</v>
      </c>
      <c r="H854" s="10"/>
      <c r="I854" s="10"/>
      <c r="J854" s="9">
        <f t="shared" si="59"/>
        <v>44398</v>
      </c>
      <c r="K854" s="11" t="str">
        <f t="shared" si="60"/>
        <v>21-07-2021</v>
      </c>
      <c r="L854" s="11"/>
      <c r="M854" t="s">
        <v>12</v>
      </c>
      <c r="N854" t="s">
        <v>28</v>
      </c>
      <c r="O854">
        <v>4</v>
      </c>
      <c r="P854" t="s">
        <v>14</v>
      </c>
      <c r="Q854">
        <v>1</v>
      </c>
      <c r="R854">
        <v>4.6097099999999998</v>
      </c>
      <c r="S854">
        <v>-74.08175</v>
      </c>
    </row>
    <row r="855" spans="1:19" x14ac:dyDescent="0.3">
      <c r="A855" t="s">
        <v>214</v>
      </c>
      <c r="B855" t="s">
        <v>38</v>
      </c>
      <c r="C855">
        <v>185700</v>
      </c>
      <c r="D855">
        <v>11100</v>
      </c>
      <c r="E855" s="1">
        <f t="shared" si="61"/>
        <v>21628100</v>
      </c>
      <c r="F855" s="6" t="s">
        <v>714</v>
      </c>
      <c r="G855" s="10" t="str">
        <f t="shared" si="62"/>
        <v>44637</v>
      </c>
      <c r="H855" s="10"/>
      <c r="I855" s="10"/>
      <c r="J855" s="9">
        <f t="shared" si="59"/>
        <v>44637</v>
      </c>
      <c r="K855" s="11" t="str">
        <f t="shared" si="60"/>
        <v>17-03-2022</v>
      </c>
      <c r="L855" s="11"/>
      <c r="M855" t="s">
        <v>80</v>
      </c>
      <c r="N855" t="s">
        <v>32</v>
      </c>
      <c r="O855">
        <v>5</v>
      </c>
      <c r="P855" t="s">
        <v>19</v>
      </c>
      <c r="Q855">
        <v>10</v>
      </c>
      <c r="R855">
        <v>-4.2152799999999999</v>
      </c>
      <c r="S855">
        <v>-69.940560000000005</v>
      </c>
    </row>
    <row r="856" spans="1:19" x14ac:dyDescent="0.3">
      <c r="A856" t="s">
        <v>71</v>
      </c>
      <c r="B856" t="s">
        <v>34</v>
      </c>
      <c r="C856">
        <v>14100</v>
      </c>
      <c r="D856">
        <v>0</v>
      </c>
      <c r="E856" s="1">
        <f t="shared" si="61"/>
        <v>21628100</v>
      </c>
      <c r="F856" s="6" t="s">
        <v>715</v>
      </c>
      <c r="G856" s="10" t="str">
        <f t="shared" si="62"/>
        <v>44130</v>
      </c>
      <c r="H856" s="10"/>
      <c r="I856" s="10"/>
      <c r="J856" s="9">
        <f t="shared" si="59"/>
        <v>44130</v>
      </c>
      <c r="K856" s="11" t="str">
        <f t="shared" si="60"/>
        <v>26-10-2020</v>
      </c>
      <c r="L856" s="11"/>
      <c r="M856" t="s">
        <v>68</v>
      </c>
      <c r="N856" t="s">
        <v>28</v>
      </c>
      <c r="O856">
        <v>5</v>
      </c>
      <c r="P856" t="s">
        <v>19</v>
      </c>
      <c r="Q856">
        <v>2</v>
      </c>
      <c r="R856">
        <v>4.6097099999999998</v>
      </c>
      <c r="S856">
        <v>-74.08175</v>
      </c>
    </row>
    <row r="857" spans="1:19" x14ac:dyDescent="0.3">
      <c r="A857" t="s">
        <v>241</v>
      </c>
      <c r="B857" t="s">
        <v>38</v>
      </c>
      <c r="C857">
        <v>253900</v>
      </c>
      <c r="D857">
        <v>11700</v>
      </c>
      <c r="E857" s="1">
        <f t="shared" si="61"/>
        <v>21639800</v>
      </c>
      <c r="F857" s="6" t="s">
        <v>90</v>
      </c>
      <c r="G857" s="10" t="str">
        <f t="shared" si="62"/>
        <v>44025</v>
      </c>
      <c r="H857" s="10"/>
      <c r="I857" s="10"/>
      <c r="J857" s="9">
        <f t="shared" si="59"/>
        <v>44025</v>
      </c>
      <c r="K857" s="11" t="str">
        <f t="shared" si="60"/>
        <v>13-07-2020</v>
      </c>
      <c r="L857" s="11"/>
      <c r="M857" t="s">
        <v>24</v>
      </c>
      <c r="N857" t="s">
        <v>28</v>
      </c>
      <c r="O857">
        <v>5</v>
      </c>
      <c r="P857" t="s">
        <v>19</v>
      </c>
      <c r="Q857">
        <v>10</v>
      </c>
      <c r="R857">
        <v>4.6097099999999998</v>
      </c>
      <c r="S857">
        <v>-74.08175</v>
      </c>
    </row>
    <row r="858" spans="1:19" x14ac:dyDescent="0.3">
      <c r="A858" t="s">
        <v>73</v>
      </c>
      <c r="B858" t="s">
        <v>42</v>
      </c>
      <c r="C858">
        <v>30500</v>
      </c>
      <c r="D858">
        <v>2000</v>
      </c>
      <c r="E858" s="1">
        <f t="shared" si="61"/>
        <v>21641800</v>
      </c>
      <c r="F858" s="6" t="s">
        <v>716</v>
      </c>
      <c r="G858" s="10" t="str">
        <f t="shared" si="62"/>
        <v>44433</v>
      </c>
      <c r="H858" s="10"/>
      <c r="I858" s="10"/>
      <c r="J858" s="9">
        <f t="shared" si="59"/>
        <v>44433</v>
      </c>
      <c r="K858" s="11" t="str">
        <f t="shared" si="60"/>
        <v>25-08-2021</v>
      </c>
      <c r="L858" s="11"/>
      <c r="M858" t="s">
        <v>68</v>
      </c>
      <c r="N858" t="s">
        <v>13</v>
      </c>
      <c r="O858">
        <v>4</v>
      </c>
      <c r="P858" t="s">
        <v>19</v>
      </c>
      <c r="Q858">
        <v>1</v>
      </c>
      <c r="R858">
        <v>6.2518399999999996</v>
      </c>
      <c r="S858">
        <v>-75.563590000000005</v>
      </c>
    </row>
    <row r="859" spans="1:19" x14ac:dyDescent="0.3">
      <c r="A859" t="s">
        <v>60</v>
      </c>
      <c r="B859" t="s">
        <v>34</v>
      </c>
      <c r="C859">
        <v>286200</v>
      </c>
      <c r="D859">
        <v>15500</v>
      </c>
      <c r="E859" s="1">
        <f t="shared" si="61"/>
        <v>21657300</v>
      </c>
      <c r="F859" s="6" t="s">
        <v>223</v>
      </c>
      <c r="G859" s="10" t="str">
        <f t="shared" si="62"/>
        <v>44942</v>
      </c>
      <c r="H859" s="10"/>
      <c r="I859" s="10"/>
      <c r="J859" s="9">
        <f t="shared" si="59"/>
        <v>44942</v>
      </c>
      <c r="K859" s="11" t="str">
        <f t="shared" si="60"/>
        <v>16-01-2023</v>
      </c>
      <c r="L859" s="11"/>
      <c r="M859" t="s">
        <v>66</v>
      </c>
      <c r="N859" t="s">
        <v>13</v>
      </c>
      <c r="O859">
        <v>5</v>
      </c>
      <c r="P859" t="s">
        <v>19</v>
      </c>
      <c r="Q859">
        <v>6</v>
      </c>
      <c r="R859">
        <v>6.2518399999999996</v>
      </c>
      <c r="S859">
        <v>-75.563590000000005</v>
      </c>
    </row>
    <row r="860" spans="1:19" x14ac:dyDescent="0.3">
      <c r="A860" t="s">
        <v>217</v>
      </c>
      <c r="B860" t="s">
        <v>64</v>
      </c>
      <c r="C860">
        <v>36000</v>
      </c>
      <c r="D860">
        <v>6700</v>
      </c>
      <c r="E860" s="1">
        <f t="shared" si="61"/>
        <v>21664000</v>
      </c>
      <c r="F860" s="6" t="s">
        <v>201</v>
      </c>
      <c r="G860" s="10" t="str">
        <f t="shared" si="62"/>
        <v>44311</v>
      </c>
      <c r="H860" s="10"/>
      <c r="I860" s="10"/>
      <c r="J860" s="9">
        <f t="shared" si="59"/>
        <v>44311</v>
      </c>
      <c r="K860" s="11" t="str">
        <f t="shared" si="60"/>
        <v>25-04-2021</v>
      </c>
      <c r="L860" s="11"/>
      <c r="M860" t="s">
        <v>12</v>
      </c>
      <c r="N860" t="s">
        <v>13</v>
      </c>
      <c r="O860">
        <v>5</v>
      </c>
      <c r="P860" t="s">
        <v>19</v>
      </c>
      <c r="Q860">
        <v>4</v>
      </c>
      <c r="R860">
        <v>6.2518399999999996</v>
      </c>
      <c r="S860">
        <v>-75.563590000000005</v>
      </c>
    </row>
    <row r="861" spans="1:19" x14ac:dyDescent="0.3">
      <c r="A861" t="s">
        <v>163</v>
      </c>
      <c r="B861" t="s">
        <v>10</v>
      </c>
      <c r="C861">
        <v>503600</v>
      </c>
      <c r="D861">
        <v>25000</v>
      </c>
      <c r="E861" s="1">
        <f t="shared" si="61"/>
        <v>21689000</v>
      </c>
      <c r="F861" s="6" t="s">
        <v>350</v>
      </c>
      <c r="G861" s="10" t="str">
        <f t="shared" si="62"/>
        <v>43959</v>
      </c>
      <c r="H861" s="10"/>
      <c r="I861" s="10"/>
      <c r="J861" s="9">
        <f t="shared" si="59"/>
        <v>43959</v>
      </c>
      <c r="K861" s="11" t="str">
        <f t="shared" si="60"/>
        <v>08-05-2020</v>
      </c>
      <c r="L861" s="11"/>
      <c r="M861" t="s">
        <v>40</v>
      </c>
      <c r="N861" t="s">
        <v>13</v>
      </c>
      <c r="O861">
        <v>5</v>
      </c>
      <c r="P861" t="s">
        <v>19</v>
      </c>
      <c r="Q861">
        <v>3</v>
      </c>
      <c r="R861">
        <v>6.2518399999999996</v>
      </c>
      <c r="S861">
        <v>-75.563590000000005</v>
      </c>
    </row>
    <row r="862" spans="1:19" x14ac:dyDescent="0.3">
      <c r="A862" t="s">
        <v>163</v>
      </c>
      <c r="B862" t="s">
        <v>10</v>
      </c>
      <c r="C862">
        <v>340200</v>
      </c>
      <c r="D862">
        <v>18300</v>
      </c>
      <c r="E862" s="1">
        <f t="shared" si="61"/>
        <v>21707300</v>
      </c>
      <c r="F862" s="6" t="s">
        <v>717</v>
      </c>
      <c r="G862" s="10" t="str">
        <f t="shared" si="62"/>
        <v>44569</v>
      </c>
      <c r="H862" s="10"/>
      <c r="I862" s="10"/>
      <c r="J862" s="9">
        <f t="shared" si="59"/>
        <v>44569</v>
      </c>
      <c r="K862" s="11" t="str">
        <f t="shared" si="60"/>
        <v>08-01-2022</v>
      </c>
      <c r="L862" s="11"/>
      <c r="M862" t="s">
        <v>12</v>
      </c>
      <c r="N862" t="s">
        <v>28</v>
      </c>
      <c r="O862">
        <v>5</v>
      </c>
      <c r="P862" t="s">
        <v>36</v>
      </c>
      <c r="Q862">
        <v>1</v>
      </c>
      <c r="R862">
        <v>4.6097099999999998</v>
      </c>
      <c r="S862">
        <v>-74.08175</v>
      </c>
    </row>
    <row r="863" spans="1:19" x14ac:dyDescent="0.3">
      <c r="A863" t="s">
        <v>177</v>
      </c>
      <c r="B863" t="s">
        <v>38</v>
      </c>
      <c r="C863">
        <v>240000</v>
      </c>
      <c r="D863">
        <v>13200</v>
      </c>
      <c r="E863" s="1">
        <f t="shared" si="61"/>
        <v>21720500</v>
      </c>
      <c r="F863" s="6" t="s">
        <v>661</v>
      </c>
      <c r="G863" s="10" t="str">
        <f t="shared" si="62"/>
        <v>44617</v>
      </c>
      <c r="H863" s="10"/>
      <c r="I863" s="10"/>
      <c r="J863" s="9">
        <f t="shared" si="59"/>
        <v>44617</v>
      </c>
      <c r="K863" s="11" t="str">
        <f t="shared" si="60"/>
        <v>25-02-2022</v>
      </c>
      <c r="L863" s="11"/>
      <c r="M863" t="s">
        <v>24</v>
      </c>
      <c r="N863" t="s">
        <v>56</v>
      </c>
      <c r="O863">
        <v>5</v>
      </c>
      <c r="P863" t="s">
        <v>19</v>
      </c>
      <c r="Q863">
        <v>2</v>
      </c>
      <c r="R863">
        <v>7.89391</v>
      </c>
      <c r="S863">
        <v>-72.507819999999995</v>
      </c>
    </row>
    <row r="864" spans="1:19" x14ac:dyDescent="0.3">
      <c r="A864" t="s">
        <v>87</v>
      </c>
      <c r="B864" t="s">
        <v>34</v>
      </c>
      <c r="C864">
        <v>55100</v>
      </c>
      <c r="D864">
        <v>1100</v>
      </c>
      <c r="E864" s="1">
        <f t="shared" si="61"/>
        <v>21721600</v>
      </c>
      <c r="F864" s="6" t="s">
        <v>718</v>
      </c>
      <c r="G864" s="10" t="str">
        <f t="shared" si="62"/>
        <v>44061</v>
      </c>
      <c r="H864" s="10"/>
      <c r="I864" s="10"/>
      <c r="J864" s="9">
        <f t="shared" si="59"/>
        <v>44061</v>
      </c>
      <c r="K864" s="11" t="str">
        <f t="shared" si="60"/>
        <v>18-08-2020</v>
      </c>
      <c r="L864" s="11"/>
      <c r="M864" t="s">
        <v>24</v>
      </c>
      <c r="N864" t="s">
        <v>44</v>
      </c>
      <c r="O864">
        <v>5</v>
      </c>
      <c r="P864" t="s">
        <v>14</v>
      </c>
      <c r="Q864">
        <v>1</v>
      </c>
      <c r="R864">
        <v>10.968540000000001</v>
      </c>
      <c r="S864">
        <v>-74.781319999999994</v>
      </c>
    </row>
    <row r="865" spans="1:19" x14ac:dyDescent="0.3">
      <c r="A865" t="s">
        <v>214</v>
      </c>
      <c r="B865" t="s">
        <v>38</v>
      </c>
      <c r="C865">
        <v>140900</v>
      </c>
      <c r="D865">
        <v>5700</v>
      </c>
      <c r="E865" s="1">
        <f t="shared" si="61"/>
        <v>21727300</v>
      </c>
      <c r="F865" s="6" t="s">
        <v>288</v>
      </c>
      <c r="G865" s="10" t="str">
        <f t="shared" si="62"/>
        <v>44436</v>
      </c>
      <c r="H865" s="10"/>
      <c r="I865" s="10"/>
      <c r="J865" s="9">
        <f t="shared" si="59"/>
        <v>44436</v>
      </c>
      <c r="K865" s="11" t="str">
        <f t="shared" si="60"/>
        <v>28-08-2021</v>
      </c>
      <c r="L865" s="11"/>
      <c r="M865" t="s">
        <v>53</v>
      </c>
      <c r="N865" t="s">
        <v>28</v>
      </c>
      <c r="O865">
        <v>5</v>
      </c>
      <c r="P865" t="s">
        <v>19</v>
      </c>
      <c r="Q865">
        <v>1</v>
      </c>
      <c r="R865">
        <v>4.6097099999999998</v>
      </c>
      <c r="S865">
        <v>-74.08175</v>
      </c>
    </row>
    <row r="866" spans="1:19" x14ac:dyDescent="0.3">
      <c r="A866" t="s">
        <v>78</v>
      </c>
      <c r="B866" t="s">
        <v>64</v>
      </c>
      <c r="C866">
        <v>62000</v>
      </c>
      <c r="D866">
        <v>1500</v>
      </c>
      <c r="E866" s="1">
        <f t="shared" si="61"/>
        <v>21728800</v>
      </c>
      <c r="F866" s="6" t="s">
        <v>719</v>
      </c>
      <c r="G866" s="10" t="str">
        <f t="shared" si="62"/>
        <v>43884</v>
      </c>
      <c r="H866" s="10"/>
      <c r="I866" s="10"/>
      <c r="J866" s="9">
        <f t="shared" si="59"/>
        <v>43884</v>
      </c>
      <c r="K866" s="11" t="str">
        <f t="shared" si="60"/>
        <v>23-02-2020</v>
      </c>
      <c r="L866" s="11"/>
      <c r="M866" t="s">
        <v>18</v>
      </c>
      <c r="N866" t="s">
        <v>28</v>
      </c>
      <c r="O866">
        <v>5</v>
      </c>
      <c r="P866" t="s">
        <v>127</v>
      </c>
      <c r="Q866">
        <v>1</v>
      </c>
      <c r="R866">
        <v>4.6097099999999998</v>
      </c>
      <c r="S866">
        <v>-74.08175</v>
      </c>
    </row>
    <row r="867" spans="1:19" x14ac:dyDescent="0.3">
      <c r="A867" t="s">
        <v>180</v>
      </c>
      <c r="B867" t="s">
        <v>10</v>
      </c>
      <c r="C867">
        <v>709000</v>
      </c>
      <c r="D867">
        <v>38100</v>
      </c>
      <c r="E867" s="1">
        <f t="shared" si="61"/>
        <v>21766900</v>
      </c>
      <c r="F867" s="6" t="s">
        <v>720</v>
      </c>
      <c r="G867" s="10" t="str">
        <f t="shared" si="62"/>
        <v>44435</v>
      </c>
      <c r="H867" s="10"/>
      <c r="I867" s="10"/>
      <c r="J867" s="9">
        <f t="shared" si="59"/>
        <v>44435</v>
      </c>
      <c r="K867" s="11" t="str">
        <f t="shared" si="60"/>
        <v>27-08-2021</v>
      </c>
      <c r="L867" s="11"/>
      <c r="M867" t="s">
        <v>18</v>
      </c>
      <c r="N867" t="s">
        <v>22</v>
      </c>
      <c r="O867">
        <v>1</v>
      </c>
      <c r="P867" t="s">
        <v>19</v>
      </c>
      <c r="Q867">
        <v>5</v>
      </c>
      <c r="R867">
        <v>4.8133299999999997</v>
      </c>
      <c r="S867">
        <v>-75.696110000000004</v>
      </c>
    </row>
    <row r="868" spans="1:19" x14ac:dyDescent="0.3">
      <c r="A868" t="s">
        <v>195</v>
      </c>
      <c r="B868" t="s">
        <v>51</v>
      </c>
      <c r="C868">
        <v>565900</v>
      </c>
      <c r="D868">
        <v>28300</v>
      </c>
      <c r="E868" s="1">
        <f t="shared" si="61"/>
        <v>21795200</v>
      </c>
      <c r="F868" s="6" t="s">
        <v>659</v>
      </c>
      <c r="G868" s="10" t="str">
        <f t="shared" si="62"/>
        <v>44899</v>
      </c>
      <c r="H868" s="10"/>
      <c r="I868" s="10"/>
      <c r="J868" s="9">
        <f t="shared" si="59"/>
        <v>44899</v>
      </c>
      <c r="K868" s="11" t="str">
        <f t="shared" si="60"/>
        <v>04-12-2022</v>
      </c>
      <c r="L868" s="11"/>
      <c r="M868" t="s">
        <v>24</v>
      </c>
      <c r="N868" t="s">
        <v>32</v>
      </c>
      <c r="O868">
        <v>5</v>
      </c>
      <c r="P868" t="s">
        <v>19</v>
      </c>
      <c r="Q868">
        <v>1</v>
      </c>
      <c r="R868">
        <v>-4.2152799999999999</v>
      </c>
      <c r="S868">
        <v>-69.940560000000005</v>
      </c>
    </row>
    <row r="869" spans="1:19" x14ac:dyDescent="0.3">
      <c r="A869" t="s">
        <v>89</v>
      </c>
      <c r="B869" t="s">
        <v>42</v>
      </c>
      <c r="C869">
        <v>46400</v>
      </c>
      <c r="D869">
        <v>2700</v>
      </c>
      <c r="E869" s="1">
        <f t="shared" si="61"/>
        <v>21797900</v>
      </c>
      <c r="F869" s="6" t="s">
        <v>257</v>
      </c>
      <c r="G869" s="10" t="str">
        <f t="shared" si="62"/>
        <v>43990</v>
      </c>
      <c r="H869" s="10"/>
      <c r="I869" s="10"/>
      <c r="J869" s="9">
        <f t="shared" si="59"/>
        <v>43990</v>
      </c>
      <c r="K869" s="11" t="str">
        <f t="shared" si="60"/>
        <v>08-06-2020</v>
      </c>
      <c r="L869" s="11"/>
      <c r="M869" t="s">
        <v>59</v>
      </c>
      <c r="N869" t="s">
        <v>13</v>
      </c>
      <c r="O869">
        <v>1</v>
      </c>
      <c r="P869" t="s">
        <v>14</v>
      </c>
      <c r="Q869">
        <v>1</v>
      </c>
      <c r="R869">
        <v>6.2518399999999996</v>
      </c>
      <c r="S869">
        <v>-75.563590000000005</v>
      </c>
    </row>
    <row r="870" spans="1:19" x14ac:dyDescent="0.3">
      <c r="A870" t="s">
        <v>73</v>
      </c>
      <c r="B870" t="s">
        <v>42</v>
      </c>
      <c r="C870">
        <v>32400</v>
      </c>
      <c r="D870">
        <v>1900</v>
      </c>
      <c r="E870" s="1">
        <f t="shared" si="61"/>
        <v>21799800</v>
      </c>
      <c r="F870" s="6" t="s">
        <v>293</v>
      </c>
      <c r="G870" s="10" t="str">
        <f t="shared" si="62"/>
        <v>44744</v>
      </c>
      <c r="H870" s="10"/>
      <c r="I870" s="10"/>
      <c r="J870" s="9">
        <f t="shared" si="59"/>
        <v>44744</v>
      </c>
      <c r="K870" s="11" t="str">
        <f t="shared" si="60"/>
        <v>02-07-2022</v>
      </c>
      <c r="L870" s="11"/>
      <c r="M870" t="s">
        <v>12</v>
      </c>
      <c r="N870" t="s">
        <v>25</v>
      </c>
      <c r="O870">
        <v>4</v>
      </c>
      <c r="P870" t="s">
        <v>19</v>
      </c>
      <c r="Q870">
        <v>2</v>
      </c>
      <c r="R870">
        <v>3.4372199999999999</v>
      </c>
      <c r="S870">
        <v>-76.522499999999994</v>
      </c>
    </row>
    <row r="871" spans="1:19" x14ac:dyDescent="0.3">
      <c r="A871" t="s">
        <v>138</v>
      </c>
      <c r="B871" t="s">
        <v>38</v>
      </c>
      <c r="C871">
        <v>980200</v>
      </c>
      <c r="D871">
        <v>52700</v>
      </c>
      <c r="E871" s="1">
        <f t="shared" si="61"/>
        <v>21852500</v>
      </c>
      <c r="F871" s="6" t="s">
        <v>721</v>
      </c>
      <c r="G871" s="10" t="str">
        <f t="shared" si="62"/>
        <v>44675</v>
      </c>
      <c r="H871" s="10"/>
      <c r="I871" s="10"/>
      <c r="J871" s="9">
        <f t="shared" si="59"/>
        <v>44675</v>
      </c>
      <c r="K871" s="11" t="str">
        <f t="shared" si="60"/>
        <v>24-04-2022</v>
      </c>
      <c r="L871" s="11"/>
      <c r="M871" t="s">
        <v>80</v>
      </c>
      <c r="N871" t="s">
        <v>28</v>
      </c>
      <c r="O871">
        <v>4</v>
      </c>
      <c r="P871" t="s">
        <v>19</v>
      </c>
      <c r="Q871">
        <v>1</v>
      </c>
      <c r="R871">
        <v>4.6097099999999998</v>
      </c>
      <c r="S871">
        <v>-74.08175</v>
      </c>
    </row>
    <row r="872" spans="1:19" x14ac:dyDescent="0.3">
      <c r="A872" t="s">
        <v>41</v>
      </c>
      <c r="B872" t="s">
        <v>42</v>
      </c>
      <c r="C872">
        <v>71600</v>
      </c>
      <c r="D872">
        <v>2000</v>
      </c>
      <c r="E872" s="1">
        <f t="shared" si="61"/>
        <v>21854500</v>
      </c>
      <c r="F872" s="6" t="s">
        <v>206</v>
      </c>
      <c r="G872" s="10" t="str">
        <f t="shared" si="62"/>
        <v>44903</v>
      </c>
      <c r="H872" s="10"/>
      <c r="I872" s="10"/>
      <c r="J872" s="9">
        <f t="shared" si="59"/>
        <v>44903</v>
      </c>
      <c r="K872" s="11" t="str">
        <f t="shared" si="60"/>
        <v>08-12-2022</v>
      </c>
      <c r="L872" s="11"/>
      <c r="M872" t="s">
        <v>12</v>
      </c>
      <c r="N872" t="s">
        <v>228</v>
      </c>
      <c r="O872">
        <v>4</v>
      </c>
      <c r="P872" t="s">
        <v>19</v>
      </c>
      <c r="Q872">
        <v>12</v>
      </c>
      <c r="R872">
        <v>10.39972</v>
      </c>
      <c r="S872">
        <v>-75.514439999999993</v>
      </c>
    </row>
    <row r="873" spans="1:19" x14ac:dyDescent="0.3">
      <c r="A873" t="s">
        <v>69</v>
      </c>
      <c r="B873" t="s">
        <v>64</v>
      </c>
      <c r="C873">
        <v>37100</v>
      </c>
      <c r="D873">
        <v>0</v>
      </c>
      <c r="E873" s="1">
        <f t="shared" si="61"/>
        <v>21854500</v>
      </c>
      <c r="F873" s="6" t="s">
        <v>722</v>
      </c>
      <c r="G873" s="10" t="str">
        <f t="shared" si="62"/>
        <v>43833</v>
      </c>
      <c r="H873" s="10"/>
      <c r="I873" s="10"/>
      <c r="J873" s="9">
        <f t="shared" si="59"/>
        <v>43833</v>
      </c>
      <c r="K873" s="11" t="str">
        <f t="shared" si="60"/>
        <v>03-01-2020</v>
      </c>
      <c r="L873" s="11"/>
      <c r="M873" t="s">
        <v>40</v>
      </c>
      <c r="N873" t="s">
        <v>13</v>
      </c>
      <c r="O873">
        <v>3</v>
      </c>
      <c r="P873" t="s">
        <v>19</v>
      </c>
      <c r="Q873">
        <v>5</v>
      </c>
      <c r="R873">
        <v>6.2518399999999996</v>
      </c>
      <c r="S873">
        <v>-75.563590000000005</v>
      </c>
    </row>
    <row r="874" spans="1:19" x14ac:dyDescent="0.3">
      <c r="A874" t="s">
        <v>163</v>
      </c>
      <c r="B874" t="s">
        <v>10</v>
      </c>
      <c r="C874">
        <v>557500</v>
      </c>
      <c r="D874">
        <v>27900</v>
      </c>
      <c r="E874" s="1">
        <f t="shared" si="61"/>
        <v>21882400</v>
      </c>
      <c r="F874" s="6" t="s">
        <v>162</v>
      </c>
      <c r="G874" s="10" t="str">
        <f t="shared" si="62"/>
        <v>44645</v>
      </c>
      <c r="H874" s="10"/>
      <c r="I874" s="10"/>
      <c r="J874" s="9">
        <f t="shared" si="59"/>
        <v>44645</v>
      </c>
      <c r="K874" s="11" t="str">
        <f t="shared" si="60"/>
        <v>25-03-2022</v>
      </c>
      <c r="L874" s="11"/>
      <c r="M874" t="s">
        <v>59</v>
      </c>
      <c r="N874" t="s">
        <v>13</v>
      </c>
      <c r="O874">
        <v>5</v>
      </c>
      <c r="P874" t="s">
        <v>36</v>
      </c>
      <c r="Q874">
        <v>1</v>
      </c>
      <c r="R874">
        <v>6.2518399999999996</v>
      </c>
      <c r="S874">
        <v>-75.563590000000005</v>
      </c>
    </row>
    <row r="875" spans="1:19" x14ac:dyDescent="0.3">
      <c r="A875" t="s">
        <v>184</v>
      </c>
      <c r="B875" t="s">
        <v>46</v>
      </c>
      <c r="C875">
        <v>82900</v>
      </c>
      <c r="D875">
        <v>4800</v>
      </c>
      <c r="E875" s="1">
        <f t="shared" si="61"/>
        <v>21887200</v>
      </c>
      <c r="F875" s="6" t="s">
        <v>361</v>
      </c>
      <c r="G875" s="10" t="str">
        <f t="shared" si="62"/>
        <v>44272</v>
      </c>
      <c r="H875" s="10"/>
      <c r="I875" s="10"/>
      <c r="J875" s="9">
        <f t="shared" si="59"/>
        <v>44272</v>
      </c>
      <c r="K875" s="11" t="str">
        <f t="shared" si="60"/>
        <v>17-03-2021</v>
      </c>
      <c r="L875" s="11"/>
      <c r="M875" t="s">
        <v>24</v>
      </c>
      <c r="N875" t="s">
        <v>28</v>
      </c>
      <c r="O875">
        <v>5</v>
      </c>
      <c r="P875" t="s">
        <v>19</v>
      </c>
      <c r="Q875">
        <v>4</v>
      </c>
      <c r="R875">
        <v>4.6097099999999998</v>
      </c>
      <c r="S875">
        <v>-74.08175</v>
      </c>
    </row>
    <row r="876" spans="1:19" x14ac:dyDescent="0.3">
      <c r="A876" t="s">
        <v>232</v>
      </c>
      <c r="B876" t="s">
        <v>10</v>
      </c>
      <c r="C876">
        <v>326200</v>
      </c>
      <c r="D876">
        <v>15600</v>
      </c>
      <c r="E876" s="1">
        <f t="shared" si="61"/>
        <v>21902800</v>
      </c>
      <c r="F876" s="6" t="s">
        <v>537</v>
      </c>
      <c r="G876" s="10" t="str">
        <f t="shared" si="62"/>
        <v>45006</v>
      </c>
      <c r="H876" s="10"/>
      <c r="I876" s="10"/>
      <c r="J876" s="9">
        <f t="shared" si="59"/>
        <v>45006</v>
      </c>
      <c r="K876" s="11" t="str">
        <f t="shared" si="60"/>
        <v>21-03-2023</v>
      </c>
      <c r="L876" s="11"/>
      <c r="M876" t="s">
        <v>101</v>
      </c>
      <c r="N876" t="s">
        <v>28</v>
      </c>
      <c r="O876">
        <v>4</v>
      </c>
      <c r="P876" t="s">
        <v>19</v>
      </c>
      <c r="Q876">
        <v>4</v>
      </c>
      <c r="R876">
        <v>4.6097099999999998</v>
      </c>
      <c r="S876">
        <v>-74.08175</v>
      </c>
    </row>
    <row r="877" spans="1:19" x14ac:dyDescent="0.3">
      <c r="A877" t="s">
        <v>83</v>
      </c>
      <c r="B877" t="s">
        <v>46</v>
      </c>
      <c r="C877">
        <v>32300</v>
      </c>
      <c r="D877">
        <v>1900</v>
      </c>
      <c r="E877" s="1">
        <f t="shared" si="61"/>
        <v>21904700</v>
      </c>
      <c r="F877" s="6" t="s">
        <v>277</v>
      </c>
      <c r="G877" s="10" t="str">
        <f t="shared" si="62"/>
        <v>44535</v>
      </c>
      <c r="H877" s="10"/>
      <c r="I877" s="10"/>
      <c r="J877" s="9">
        <f t="shared" si="59"/>
        <v>44535</v>
      </c>
      <c r="K877" s="11" t="str">
        <f t="shared" si="60"/>
        <v>05-12-2021</v>
      </c>
      <c r="L877" s="11"/>
      <c r="M877" t="s">
        <v>66</v>
      </c>
      <c r="N877" t="s">
        <v>28</v>
      </c>
      <c r="O877">
        <v>4</v>
      </c>
      <c r="P877" t="s">
        <v>14</v>
      </c>
      <c r="Q877">
        <v>1</v>
      </c>
      <c r="R877">
        <v>4.6097099999999998</v>
      </c>
      <c r="S877">
        <v>-74.08175</v>
      </c>
    </row>
    <row r="878" spans="1:19" x14ac:dyDescent="0.3">
      <c r="A878" t="s">
        <v>71</v>
      </c>
      <c r="B878" t="s">
        <v>34</v>
      </c>
      <c r="C878">
        <v>20100</v>
      </c>
      <c r="D878">
        <v>0</v>
      </c>
      <c r="E878" s="1">
        <f t="shared" si="61"/>
        <v>21904700</v>
      </c>
      <c r="F878" s="6" t="s">
        <v>378</v>
      </c>
      <c r="G878" s="10" t="str">
        <f t="shared" si="62"/>
        <v>44531</v>
      </c>
      <c r="H878" s="10"/>
      <c r="I878" s="10"/>
      <c r="J878" s="9">
        <f t="shared" si="59"/>
        <v>44531</v>
      </c>
      <c r="K878" s="11" t="str">
        <f t="shared" si="60"/>
        <v>01-12-2021</v>
      </c>
      <c r="L878" s="11"/>
      <c r="M878" t="s">
        <v>40</v>
      </c>
      <c r="N878" t="s">
        <v>28</v>
      </c>
      <c r="O878">
        <v>3</v>
      </c>
      <c r="P878" t="s">
        <v>19</v>
      </c>
      <c r="Q878">
        <v>7</v>
      </c>
      <c r="R878">
        <v>4.6097099999999998</v>
      </c>
      <c r="S878">
        <v>-74.08175</v>
      </c>
    </row>
    <row r="879" spans="1:19" x14ac:dyDescent="0.3">
      <c r="A879" t="s">
        <v>184</v>
      </c>
      <c r="B879" t="s">
        <v>46</v>
      </c>
      <c r="C879">
        <v>57700</v>
      </c>
      <c r="D879">
        <v>1300</v>
      </c>
      <c r="E879" s="1">
        <f t="shared" si="61"/>
        <v>21906000</v>
      </c>
      <c r="F879" s="6" t="s">
        <v>723</v>
      </c>
      <c r="G879" s="10" t="str">
        <f t="shared" si="62"/>
        <v>43899</v>
      </c>
      <c r="H879" s="10"/>
      <c r="I879" s="10"/>
      <c r="J879" s="9">
        <f t="shared" si="59"/>
        <v>43899</v>
      </c>
      <c r="K879" s="11" t="str">
        <f t="shared" si="60"/>
        <v>09-03-2020</v>
      </c>
      <c r="L879" s="11"/>
      <c r="M879" t="s">
        <v>53</v>
      </c>
      <c r="N879" t="s">
        <v>28</v>
      </c>
      <c r="O879">
        <v>4</v>
      </c>
      <c r="P879" t="s">
        <v>19</v>
      </c>
      <c r="Q879">
        <v>3</v>
      </c>
      <c r="R879">
        <v>4.6097099999999998</v>
      </c>
      <c r="S879">
        <v>-74.08175</v>
      </c>
    </row>
    <row r="880" spans="1:19" x14ac:dyDescent="0.3">
      <c r="A880" t="s">
        <v>217</v>
      </c>
      <c r="B880" t="s">
        <v>64</v>
      </c>
      <c r="C880">
        <v>67400</v>
      </c>
      <c r="D880">
        <v>4000</v>
      </c>
      <c r="E880" s="1">
        <f t="shared" si="61"/>
        <v>21910000</v>
      </c>
      <c r="F880" s="6" t="s">
        <v>306</v>
      </c>
      <c r="G880" s="10" t="str">
        <f t="shared" si="62"/>
        <v>43950</v>
      </c>
      <c r="H880" s="10"/>
      <c r="I880" s="10"/>
      <c r="J880" s="9">
        <f t="shared" si="59"/>
        <v>43950</v>
      </c>
      <c r="K880" s="11" t="str">
        <f t="shared" si="60"/>
        <v>29-04-2020</v>
      </c>
      <c r="L880" s="11"/>
      <c r="M880" t="s">
        <v>80</v>
      </c>
      <c r="N880" t="s">
        <v>13</v>
      </c>
      <c r="O880">
        <v>5</v>
      </c>
      <c r="P880" t="s">
        <v>19</v>
      </c>
      <c r="Q880">
        <v>5</v>
      </c>
      <c r="R880">
        <v>6.2518399999999996</v>
      </c>
      <c r="S880">
        <v>-75.563590000000005</v>
      </c>
    </row>
    <row r="881" spans="1:19" x14ac:dyDescent="0.3">
      <c r="A881" t="s">
        <v>78</v>
      </c>
      <c r="B881" t="s">
        <v>64</v>
      </c>
      <c r="C881">
        <v>60200</v>
      </c>
      <c r="D881">
        <v>1400</v>
      </c>
      <c r="E881" s="1">
        <f t="shared" si="61"/>
        <v>21911400</v>
      </c>
      <c r="F881" s="6" t="s">
        <v>710</v>
      </c>
      <c r="G881" s="10" t="str">
        <f t="shared" si="62"/>
        <v>44253</v>
      </c>
      <c r="H881" s="10"/>
      <c r="I881" s="10"/>
      <c r="J881" s="9">
        <f t="shared" si="59"/>
        <v>44253</v>
      </c>
      <c r="K881" s="11" t="str">
        <f t="shared" si="60"/>
        <v>26-02-2021</v>
      </c>
      <c r="L881" s="11"/>
      <c r="M881" t="s">
        <v>53</v>
      </c>
      <c r="N881" t="s">
        <v>28</v>
      </c>
      <c r="O881">
        <v>4</v>
      </c>
      <c r="P881" t="s">
        <v>19</v>
      </c>
      <c r="Q881">
        <v>2</v>
      </c>
      <c r="R881">
        <v>4.6097099999999998</v>
      </c>
      <c r="S881">
        <v>-74.08175</v>
      </c>
    </row>
    <row r="882" spans="1:19" x14ac:dyDescent="0.3">
      <c r="A882" t="s">
        <v>214</v>
      </c>
      <c r="B882" t="s">
        <v>38</v>
      </c>
      <c r="C882">
        <v>164400</v>
      </c>
      <c r="D882">
        <v>6900</v>
      </c>
      <c r="E882" s="1">
        <f t="shared" si="61"/>
        <v>21918300</v>
      </c>
      <c r="F882" s="6" t="s">
        <v>449</v>
      </c>
      <c r="G882" s="10" t="str">
        <f t="shared" si="62"/>
        <v>44470</v>
      </c>
      <c r="H882" s="10"/>
      <c r="I882" s="10"/>
      <c r="J882" s="9">
        <f t="shared" si="59"/>
        <v>44470</v>
      </c>
      <c r="K882" s="11" t="str">
        <f t="shared" si="60"/>
        <v>01-10-2021</v>
      </c>
      <c r="L882" s="11"/>
      <c r="M882" t="s">
        <v>80</v>
      </c>
      <c r="N882" t="s">
        <v>28</v>
      </c>
      <c r="O882">
        <v>4</v>
      </c>
      <c r="P882" t="s">
        <v>19</v>
      </c>
      <c r="Q882">
        <v>8</v>
      </c>
      <c r="R882">
        <v>4.6097099999999998</v>
      </c>
      <c r="S882">
        <v>-74.08175</v>
      </c>
    </row>
    <row r="883" spans="1:19" x14ac:dyDescent="0.3">
      <c r="A883" t="s">
        <v>50</v>
      </c>
      <c r="B883" t="s">
        <v>51</v>
      </c>
      <c r="C883">
        <v>762700</v>
      </c>
      <c r="D883">
        <v>40800</v>
      </c>
      <c r="E883" s="1">
        <f t="shared" si="61"/>
        <v>21959100</v>
      </c>
      <c r="F883" s="6" t="s">
        <v>724</v>
      </c>
      <c r="G883" s="10" t="str">
        <f t="shared" si="62"/>
        <v>44551</v>
      </c>
      <c r="H883" s="10"/>
      <c r="I883" s="10"/>
      <c r="J883" s="9">
        <f t="shared" si="59"/>
        <v>44551</v>
      </c>
      <c r="K883" s="11" t="str">
        <f t="shared" si="60"/>
        <v>21-12-2021</v>
      </c>
      <c r="L883" s="11"/>
      <c r="M883" t="s">
        <v>53</v>
      </c>
      <c r="N883" t="s">
        <v>28</v>
      </c>
      <c r="O883">
        <v>5</v>
      </c>
      <c r="P883" t="s">
        <v>19</v>
      </c>
      <c r="Q883">
        <v>1</v>
      </c>
      <c r="R883">
        <v>4.6097099999999998</v>
      </c>
      <c r="S883">
        <v>-74.08175</v>
      </c>
    </row>
    <row r="884" spans="1:19" x14ac:dyDescent="0.3">
      <c r="A884" t="s">
        <v>184</v>
      </c>
      <c r="B884" t="s">
        <v>46</v>
      </c>
      <c r="C884">
        <v>79900</v>
      </c>
      <c r="D884">
        <v>2400</v>
      </c>
      <c r="E884" s="1">
        <f t="shared" si="61"/>
        <v>21961500</v>
      </c>
      <c r="F884" s="6" t="s">
        <v>725</v>
      </c>
      <c r="G884" s="10" t="str">
        <f t="shared" si="62"/>
        <v>44532</v>
      </c>
      <c r="H884" s="10"/>
      <c r="I884" s="10"/>
      <c r="J884" s="9">
        <f t="shared" si="59"/>
        <v>44532</v>
      </c>
      <c r="K884" s="11" t="str">
        <f t="shared" si="60"/>
        <v>02-12-2021</v>
      </c>
      <c r="L884" s="11"/>
      <c r="M884" t="s">
        <v>24</v>
      </c>
      <c r="N884" t="s">
        <v>28</v>
      </c>
      <c r="O884">
        <v>5</v>
      </c>
      <c r="P884" t="s">
        <v>19</v>
      </c>
      <c r="Q884">
        <v>1</v>
      </c>
      <c r="R884">
        <v>4.6097099999999998</v>
      </c>
      <c r="S884">
        <v>-74.08175</v>
      </c>
    </row>
    <row r="885" spans="1:19" x14ac:dyDescent="0.3">
      <c r="A885" t="s">
        <v>214</v>
      </c>
      <c r="B885" t="s">
        <v>38</v>
      </c>
      <c r="C885">
        <v>135300</v>
      </c>
      <c r="D885">
        <v>13100</v>
      </c>
      <c r="E885" s="1">
        <f t="shared" si="61"/>
        <v>21974600</v>
      </c>
      <c r="F885" s="6" t="s">
        <v>726</v>
      </c>
      <c r="G885" s="10" t="str">
        <f t="shared" si="62"/>
        <v>44904</v>
      </c>
      <c r="H885" s="10"/>
      <c r="I885" s="10"/>
      <c r="J885" s="9">
        <f t="shared" si="59"/>
        <v>44904</v>
      </c>
      <c r="K885" s="11" t="str">
        <f t="shared" si="60"/>
        <v>09-12-2022</v>
      </c>
      <c r="L885" s="11"/>
      <c r="M885" t="s">
        <v>66</v>
      </c>
      <c r="N885" t="s">
        <v>13</v>
      </c>
      <c r="O885">
        <v>5</v>
      </c>
      <c r="P885" t="s">
        <v>19</v>
      </c>
      <c r="Q885">
        <v>10</v>
      </c>
      <c r="R885">
        <v>6.2518399999999996</v>
      </c>
      <c r="S885">
        <v>-75.563590000000005</v>
      </c>
    </row>
    <row r="886" spans="1:19" x14ac:dyDescent="0.3">
      <c r="A886" t="s">
        <v>161</v>
      </c>
      <c r="B886" t="s">
        <v>10</v>
      </c>
      <c r="C886">
        <v>263800</v>
      </c>
      <c r="D886">
        <v>12200</v>
      </c>
      <c r="E886" s="1">
        <f t="shared" si="61"/>
        <v>21986800</v>
      </c>
      <c r="F886" s="6" t="s">
        <v>727</v>
      </c>
      <c r="G886" s="10" t="str">
        <f t="shared" si="62"/>
        <v>44239</v>
      </c>
      <c r="H886" s="10"/>
      <c r="I886" s="10"/>
      <c r="J886" s="9">
        <f t="shared" si="59"/>
        <v>44239</v>
      </c>
      <c r="K886" s="11" t="str">
        <f t="shared" si="60"/>
        <v>12-02-2021</v>
      </c>
      <c r="L886" s="11"/>
      <c r="M886" t="s">
        <v>31</v>
      </c>
      <c r="N886" t="s">
        <v>25</v>
      </c>
      <c r="O886">
        <v>4</v>
      </c>
      <c r="P886" t="s">
        <v>19</v>
      </c>
      <c r="Q886">
        <v>1</v>
      </c>
      <c r="R886">
        <v>3.4372199999999999</v>
      </c>
      <c r="S886">
        <v>-76.522499999999994</v>
      </c>
    </row>
    <row r="887" spans="1:19" x14ac:dyDescent="0.3">
      <c r="A887" t="s">
        <v>123</v>
      </c>
      <c r="B887" t="s">
        <v>51</v>
      </c>
      <c r="C887">
        <v>1438700</v>
      </c>
      <c r="D887">
        <v>76800</v>
      </c>
      <c r="E887" s="1">
        <f t="shared" si="61"/>
        <v>22063600</v>
      </c>
      <c r="F887" s="6" t="s">
        <v>428</v>
      </c>
      <c r="G887" s="10" t="str">
        <f t="shared" si="62"/>
        <v>44864</v>
      </c>
      <c r="H887" s="10"/>
      <c r="I887" s="10"/>
      <c r="J887" s="9">
        <f t="shared" si="59"/>
        <v>44864</v>
      </c>
      <c r="K887" s="11" t="str">
        <f t="shared" si="60"/>
        <v>30-10-2022</v>
      </c>
      <c r="L887" s="11"/>
      <c r="M887" t="s">
        <v>85</v>
      </c>
      <c r="N887" t="s">
        <v>187</v>
      </c>
      <c r="O887">
        <v>4</v>
      </c>
      <c r="P887" t="s">
        <v>19</v>
      </c>
      <c r="Q887">
        <v>1</v>
      </c>
      <c r="R887">
        <v>7.1253900000000003</v>
      </c>
      <c r="S887">
        <v>-73.119799999999998</v>
      </c>
    </row>
    <row r="888" spans="1:19" x14ac:dyDescent="0.3">
      <c r="A888" t="s">
        <v>73</v>
      </c>
      <c r="B888" t="s">
        <v>42</v>
      </c>
      <c r="C888">
        <v>33200</v>
      </c>
      <c r="D888">
        <v>2800</v>
      </c>
      <c r="E888" s="1">
        <f t="shared" si="61"/>
        <v>22066400</v>
      </c>
      <c r="F888" s="6" t="s">
        <v>728</v>
      </c>
      <c r="G888" s="10" t="str">
        <f t="shared" si="62"/>
        <v>44438</v>
      </c>
      <c r="H888" s="10"/>
      <c r="I888" s="10"/>
      <c r="J888" s="9">
        <f t="shared" si="59"/>
        <v>44438</v>
      </c>
      <c r="K888" s="11" t="str">
        <f t="shared" si="60"/>
        <v>30-08-2021</v>
      </c>
      <c r="L888" s="11"/>
      <c r="M888" t="s">
        <v>85</v>
      </c>
      <c r="N888" t="s">
        <v>228</v>
      </c>
      <c r="O888">
        <v>5</v>
      </c>
      <c r="P888" t="s">
        <v>19</v>
      </c>
      <c r="Q888">
        <v>1</v>
      </c>
      <c r="R888">
        <v>10.39972</v>
      </c>
      <c r="S888">
        <v>-75.514439999999993</v>
      </c>
    </row>
    <row r="889" spans="1:19" x14ac:dyDescent="0.3">
      <c r="A889" t="s">
        <v>184</v>
      </c>
      <c r="B889" t="s">
        <v>46</v>
      </c>
      <c r="C889">
        <v>64500</v>
      </c>
      <c r="D889">
        <v>1600</v>
      </c>
      <c r="E889" s="1">
        <f t="shared" si="61"/>
        <v>22068000</v>
      </c>
      <c r="F889" s="6" t="s">
        <v>729</v>
      </c>
      <c r="G889" s="10" t="str">
        <f t="shared" si="62"/>
        <v>44673</v>
      </c>
      <c r="H889" s="10"/>
      <c r="I889" s="10"/>
      <c r="J889" s="9">
        <f t="shared" si="59"/>
        <v>44673</v>
      </c>
      <c r="K889" s="11" t="str">
        <f t="shared" si="60"/>
        <v>22-04-2022</v>
      </c>
      <c r="L889" s="11"/>
      <c r="M889" t="s">
        <v>18</v>
      </c>
      <c r="N889" t="s">
        <v>44</v>
      </c>
      <c r="O889">
        <v>2</v>
      </c>
      <c r="P889" t="s">
        <v>19</v>
      </c>
      <c r="Q889">
        <v>2</v>
      </c>
      <c r="R889">
        <v>10.968540000000001</v>
      </c>
      <c r="S889">
        <v>-74.781319999999994</v>
      </c>
    </row>
    <row r="890" spans="1:19" x14ac:dyDescent="0.3">
      <c r="A890" t="s">
        <v>37</v>
      </c>
      <c r="B890" t="s">
        <v>38</v>
      </c>
      <c r="C890">
        <v>1702900</v>
      </c>
      <c r="D890">
        <v>88900</v>
      </c>
      <c r="E890" s="1">
        <f t="shared" si="61"/>
        <v>22156900</v>
      </c>
      <c r="F890" s="6" t="s">
        <v>730</v>
      </c>
      <c r="G890" s="10" t="str">
        <f t="shared" si="62"/>
        <v>44973</v>
      </c>
      <c r="H890" s="10"/>
      <c r="I890" s="10"/>
      <c r="J890" s="9">
        <f t="shared" si="59"/>
        <v>44973</v>
      </c>
      <c r="K890" s="11" t="str">
        <f t="shared" si="60"/>
        <v>16-02-2023</v>
      </c>
      <c r="L890" s="11"/>
      <c r="M890" t="s">
        <v>53</v>
      </c>
      <c r="N890" t="s">
        <v>13</v>
      </c>
      <c r="O890">
        <v>5</v>
      </c>
      <c r="P890" t="s">
        <v>19</v>
      </c>
      <c r="Q890">
        <v>10</v>
      </c>
      <c r="R890">
        <v>6.2518399999999996</v>
      </c>
      <c r="S890">
        <v>-75.563590000000005</v>
      </c>
    </row>
    <row r="891" spans="1:19" x14ac:dyDescent="0.3">
      <c r="A891" t="s">
        <v>217</v>
      </c>
      <c r="B891" t="s">
        <v>64</v>
      </c>
      <c r="C891">
        <v>44500</v>
      </c>
      <c r="D891">
        <v>3100</v>
      </c>
      <c r="E891" s="1">
        <f t="shared" si="61"/>
        <v>22160000</v>
      </c>
      <c r="F891" s="6" t="s">
        <v>731</v>
      </c>
      <c r="G891" s="10" t="str">
        <f t="shared" si="62"/>
        <v>44987</v>
      </c>
      <c r="H891" s="10"/>
      <c r="I891" s="10"/>
      <c r="J891" s="9">
        <f t="shared" si="59"/>
        <v>44987</v>
      </c>
      <c r="K891" s="11" t="str">
        <f t="shared" si="60"/>
        <v>02-03-2023</v>
      </c>
      <c r="L891" s="11"/>
      <c r="M891" t="s">
        <v>24</v>
      </c>
      <c r="N891" t="s">
        <v>28</v>
      </c>
      <c r="O891">
        <v>3</v>
      </c>
      <c r="P891" t="s">
        <v>19</v>
      </c>
      <c r="Q891">
        <v>7</v>
      </c>
      <c r="R891">
        <v>4.6097099999999998</v>
      </c>
      <c r="S891">
        <v>-74.08175</v>
      </c>
    </row>
    <row r="892" spans="1:19" x14ac:dyDescent="0.3">
      <c r="A892" t="s">
        <v>161</v>
      </c>
      <c r="B892" t="s">
        <v>10</v>
      </c>
      <c r="C892">
        <v>232500</v>
      </c>
      <c r="D892">
        <v>13000</v>
      </c>
      <c r="E892" s="1">
        <f t="shared" si="61"/>
        <v>22173000</v>
      </c>
      <c r="F892" s="6" t="s">
        <v>594</v>
      </c>
      <c r="G892" s="10" t="str">
        <f t="shared" si="62"/>
        <v>44770</v>
      </c>
      <c r="H892" s="10"/>
      <c r="I892" s="10"/>
      <c r="J892" s="9">
        <f t="shared" si="59"/>
        <v>44770</v>
      </c>
      <c r="K892" s="11" t="str">
        <f t="shared" si="60"/>
        <v>28-07-2022</v>
      </c>
      <c r="L892" s="11"/>
      <c r="M892" t="s">
        <v>59</v>
      </c>
      <c r="N892" t="s">
        <v>13</v>
      </c>
      <c r="O892">
        <v>4</v>
      </c>
      <c r="P892" t="s">
        <v>14</v>
      </c>
      <c r="Q892">
        <v>1</v>
      </c>
      <c r="R892">
        <v>6.2518399999999996</v>
      </c>
      <c r="S892">
        <v>-75.563590000000005</v>
      </c>
    </row>
    <row r="893" spans="1:19" x14ac:dyDescent="0.3">
      <c r="A893" t="s">
        <v>217</v>
      </c>
      <c r="B893" t="s">
        <v>64</v>
      </c>
      <c r="C893">
        <v>45300</v>
      </c>
      <c r="D893">
        <v>2600</v>
      </c>
      <c r="E893" s="1">
        <f t="shared" si="61"/>
        <v>22175600</v>
      </c>
      <c r="F893" s="6" t="s">
        <v>732</v>
      </c>
      <c r="G893" s="10" t="str">
        <f t="shared" si="62"/>
        <v>44677</v>
      </c>
      <c r="H893" s="10"/>
      <c r="I893" s="10"/>
      <c r="J893" s="9">
        <f t="shared" si="59"/>
        <v>44677</v>
      </c>
      <c r="K893" s="11" t="str">
        <f t="shared" si="60"/>
        <v>26-04-2022</v>
      </c>
      <c r="L893" s="11"/>
      <c r="M893" t="s">
        <v>101</v>
      </c>
      <c r="N893" t="s">
        <v>28</v>
      </c>
      <c r="O893">
        <v>5</v>
      </c>
      <c r="P893" t="s">
        <v>19</v>
      </c>
      <c r="Q893">
        <v>1</v>
      </c>
      <c r="R893">
        <v>4.6097099999999998</v>
      </c>
      <c r="S893">
        <v>-74.08175</v>
      </c>
    </row>
    <row r="894" spans="1:19" x14ac:dyDescent="0.3">
      <c r="A894" t="s">
        <v>138</v>
      </c>
      <c r="B894" t="s">
        <v>38</v>
      </c>
      <c r="C894">
        <v>717000</v>
      </c>
      <c r="D894">
        <v>38600</v>
      </c>
      <c r="E894" s="1">
        <f t="shared" si="61"/>
        <v>22214200</v>
      </c>
      <c r="F894" s="6" t="s">
        <v>733</v>
      </c>
      <c r="G894" s="10" t="str">
        <f t="shared" si="62"/>
        <v>44858</v>
      </c>
      <c r="H894" s="10"/>
      <c r="I894" s="10"/>
      <c r="J894" s="9">
        <f t="shared" si="59"/>
        <v>44858</v>
      </c>
      <c r="K894" s="11" t="str">
        <f t="shared" si="60"/>
        <v>24-10-2022</v>
      </c>
      <c r="L894" s="11"/>
      <c r="M894" t="s">
        <v>85</v>
      </c>
      <c r="N894" t="s">
        <v>25</v>
      </c>
      <c r="O894">
        <v>5</v>
      </c>
      <c r="P894" t="s">
        <v>14</v>
      </c>
      <c r="Q894">
        <v>1</v>
      </c>
      <c r="R894">
        <v>3.4372199999999999</v>
      </c>
      <c r="S894">
        <v>-76.522499999999994</v>
      </c>
    </row>
    <row r="895" spans="1:19" x14ac:dyDescent="0.3">
      <c r="A895" t="s">
        <v>15</v>
      </c>
      <c r="B895" t="s">
        <v>16</v>
      </c>
      <c r="C895">
        <v>70500</v>
      </c>
      <c r="D895">
        <v>6100</v>
      </c>
      <c r="E895" s="1">
        <f t="shared" si="61"/>
        <v>22220300</v>
      </c>
      <c r="F895" s="6" t="s">
        <v>533</v>
      </c>
      <c r="G895" s="10" t="str">
        <f t="shared" si="62"/>
        <v>44120</v>
      </c>
      <c r="H895" s="10"/>
      <c r="I895" s="10"/>
      <c r="J895" s="9">
        <f t="shared" si="59"/>
        <v>44120</v>
      </c>
      <c r="K895" s="11" t="str">
        <f t="shared" si="60"/>
        <v>16-10-2020</v>
      </c>
      <c r="L895" s="11"/>
      <c r="M895" t="s">
        <v>59</v>
      </c>
      <c r="N895" t="s">
        <v>25</v>
      </c>
      <c r="O895">
        <v>5</v>
      </c>
      <c r="P895" t="s">
        <v>19</v>
      </c>
      <c r="Q895">
        <v>7</v>
      </c>
      <c r="R895">
        <v>3.4372199999999999</v>
      </c>
      <c r="S895">
        <v>-76.522499999999994</v>
      </c>
    </row>
    <row r="896" spans="1:19" x14ac:dyDescent="0.3">
      <c r="A896" t="s">
        <v>118</v>
      </c>
      <c r="B896" t="s">
        <v>51</v>
      </c>
      <c r="C896">
        <v>2149700</v>
      </c>
      <c r="D896">
        <v>112700</v>
      </c>
      <c r="E896" s="1">
        <f t="shared" si="61"/>
        <v>22333000</v>
      </c>
      <c r="F896" s="6" t="s">
        <v>734</v>
      </c>
      <c r="G896" s="10" t="str">
        <f t="shared" si="62"/>
        <v>44351</v>
      </c>
      <c r="H896" s="10"/>
      <c r="I896" s="10"/>
      <c r="J896" s="9">
        <f t="shared" si="59"/>
        <v>44351</v>
      </c>
      <c r="K896" s="11" t="str">
        <f t="shared" si="60"/>
        <v>04-06-2021</v>
      </c>
      <c r="L896" s="11"/>
      <c r="M896" t="s">
        <v>12</v>
      </c>
      <c r="N896" t="s">
        <v>13</v>
      </c>
      <c r="O896">
        <v>5</v>
      </c>
      <c r="P896" t="s">
        <v>19</v>
      </c>
      <c r="Q896">
        <v>1</v>
      </c>
      <c r="R896">
        <v>6.2518399999999996</v>
      </c>
      <c r="S896">
        <v>-75.563590000000005</v>
      </c>
    </row>
    <row r="897" spans="1:19" x14ac:dyDescent="0.3">
      <c r="A897" t="s">
        <v>191</v>
      </c>
      <c r="B897" t="s">
        <v>38</v>
      </c>
      <c r="C897">
        <v>131800</v>
      </c>
      <c r="D897">
        <v>5200</v>
      </c>
      <c r="E897" s="1">
        <f t="shared" si="61"/>
        <v>22338200</v>
      </c>
      <c r="F897" s="6" t="s">
        <v>504</v>
      </c>
      <c r="G897" s="10" t="str">
        <f t="shared" si="62"/>
        <v>44811</v>
      </c>
      <c r="H897" s="10"/>
      <c r="I897" s="10"/>
      <c r="J897" s="9">
        <f t="shared" si="59"/>
        <v>44811</v>
      </c>
      <c r="K897" s="11" t="str">
        <f t="shared" si="60"/>
        <v>07-09-2022</v>
      </c>
      <c r="L897" s="11"/>
      <c r="M897" t="s">
        <v>18</v>
      </c>
      <c r="N897" t="s">
        <v>228</v>
      </c>
      <c r="O897">
        <v>5</v>
      </c>
      <c r="P897" t="s">
        <v>19</v>
      </c>
      <c r="Q897">
        <v>2</v>
      </c>
      <c r="R897">
        <v>10.39972</v>
      </c>
      <c r="S897">
        <v>-75.514439999999993</v>
      </c>
    </row>
    <row r="898" spans="1:19" x14ac:dyDescent="0.3">
      <c r="A898" t="s">
        <v>282</v>
      </c>
      <c r="B898" t="s">
        <v>38</v>
      </c>
      <c r="C898">
        <v>2379500</v>
      </c>
      <c r="D898">
        <v>124900</v>
      </c>
      <c r="E898" s="1">
        <f t="shared" si="61"/>
        <v>22463100</v>
      </c>
      <c r="F898" s="6" t="s">
        <v>251</v>
      </c>
      <c r="G898" s="10" t="str">
        <f t="shared" si="62"/>
        <v>44719</v>
      </c>
      <c r="H898" s="10"/>
      <c r="I898" s="10"/>
      <c r="J898" s="9">
        <f t="shared" si="59"/>
        <v>44719</v>
      </c>
      <c r="K898" s="11" t="str">
        <f t="shared" si="60"/>
        <v>07-06-2022</v>
      </c>
      <c r="L898" s="11"/>
      <c r="M898" t="s">
        <v>18</v>
      </c>
      <c r="N898" t="s">
        <v>13</v>
      </c>
      <c r="O898">
        <v>5</v>
      </c>
      <c r="P898" t="s">
        <v>19</v>
      </c>
      <c r="Q898">
        <v>1</v>
      </c>
      <c r="R898">
        <v>6.2518399999999996</v>
      </c>
      <c r="S898">
        <v>-75.563590000000005</v>
      </c>
    </row>
    <row r="899" spans="1:19" x14ac:dyDescent="0.3">
      <c r="A899" t="s">
        <v>131</v>
      </c>
      <c r="B899" t="s">
        <v>16</v>
      </c>
      <c r="C899">
        <v>668500</v>
      </c>
      <c r="D899">
        <v>36100</v>
      </c>
      <c r="E899" s="1">
        <f t="shared" si="61"/>
        <v>22499200</v>
      </c>
      <c r="F899" s="6" t="s">
        <v>735</v>
      </c>
      <c r="G899" s="10" t="str">
        <f t="shared" si="62"/>
        <v>44078</v>
      </c>
      <c r="H899" s="10"/>
      <c r="I899" s="10"/>
      <c r="J899" s="9">
        <f t="shared" ref="J899:J962" si="63">IF(
  G899=44412,
  DATE(2021,8,4),
  DATE(1900,1,1) + G899 - 1
)</f>
        <v>44078</v>
      </c>
      <c r="K899" s="11" t="str">
        <f t="shared" ref="K899:K962" si="64">TEXT(G899, "dd-mm-yyyy")</f>
        <v>04-09-2020</v>
      </c>
      <c r="L899" s="11"/>
      <c r="M899" t="s">
        <v>53</v>
      </c>
      <c r="N899" t="s">
        <v>25</v>
      </c>
      <c r="O899">
        <v>5</v>
      </c>
      <c r="P899" t="s">
        <v>19</v>
      </c>
      <c r="Q899">
        <v>2</v>
      </c>
      <c r="R899">
        <v>3.4372199999999999</v>
      </c>
      <c r="S899">
        <v>-76.522499999999994</v>
      </c>
    </row>
    <row r="900" spans="1:19" x14ac:dyDescent="0.3">
      <c r="A900" t="s">
        <v>33</v>
      </c>
      <c r="B900" t="s">
        <v>34</v>
      </c>
      <c r="C900">
        <v>84800</v>
      </c>
      <c r="D900">
        <v>4900</v>
      </c>
      <c r="E900" s="1">
        <f t="shared" ref="E900:E963" si="65">E899+D900</f>
        <v>22504100</v>
      </c>
      <c r="F900" s="6" t="s">
        <v>220</v>
      </c>
      <c r="G900" s="10" t="str">
        <f t="shared" si="62"/>
        <v>44929</v>
      </c>
      <c r="H900" s="10"/>
      <c r="I900" s="10"/>
      <c r="J900" s="9">
        <f t="shared" si="63"/>
        <v>44929</v>
      </c>
      <c r="K900" s="11" t="str">
        <f t="shared" si="64"/>
        <v>03-01-2023</v>
      </c>
      <c r="L900" s="11"/>
      <c r="M900" t="s">
        <v>31</v>
      </c>
      <c r="N900" t="s">
        <v>13</v>
      </c>
      <c r="O900">
        <v>3</v>
      </c>
      <c r="P900" t="s">
        <v>19</v>
      </c>
      <c r="Q900">
        <v>1</v>
      </c>
      <c r="R900">
        <v>6.2518399999999996</v>
      </c>
      <c r="S900">
        <v>-75.563590000000005</v>
      </c>
    </row>
    <row r="901" spans="1:19" x14ac:dyDescent="0.3">
      <c r="A901" t="s">
        <v>83</v>
      </c>
      <c r="B901" t="s">
        <v>46</v>
      </c>
      <c r="C901">
        <v>44200</v>
      </c>
      <c r="D901">
        <v>2800</v>
      </c>
      <c r="E901" s="1">
        <f t="shared" si="65"/>
        <v>22506900</v>
      </c>
      <c r="F901" s="6" t="s">
        <v>736</v>
      </c>
      <c r="G901" s="10" t="str">
        <f t="shared" si="62"/>
        <v>44582</v>
      </c>
      <c r="H901" s="10"/>
      <c r="I901" s="10"/>
      <c r="J901" s="9">
        <f t="shared" si="63"/>
        <v>44582</v>
      </c>
      <c r="K901" s="11" t="str">
        <f t="shared" si="64"/>
        <v>21-01-2022</v>
      </c>
      <c r="L901" s="11"/>
      <c r="M901" t="s">
        <v>68</v>
      </c>
      <c r="N901" t="s">
        <v>22</v>
      </c>
      <c r="O901">
        <v>5</v>
      </c>
      <c r="P901" t="s">
        <v>14</v>
      </c>
      <c r="Q901">
        <v>1</v>
      </c>
      <c r="R901">
        <v>4.8133299999999997</v>
      </c>
      <c r="S901">
        <v>-75.696110000000004</v>
      </c>
    </row>
    <row r="902" spans="1:19" x14ac:dyDescent="0.3">
      <c r="A902" t="s">
        <v>45</v>
      </c>
      <c r="B902" t="s">
        <v>46</v>
      </c>
      <c r="C902">
        <v>9800</v>
      </c>
      <c r="D902">
        <v>0</v>
      </c>
      <c r="E902" s="1">
        <f t="shared" si="65"/>
        <v>22506900</v>
      </c>
      <c r="F902" s="6" t="s">
        <v>737</v>
      </c>
      <c r="G902" s="10" t="str">
        <f t="shared" ref="G902:G965" si="66">TEXT(F901, "general")</f>
        <v>44489</v>
      </c>
      <c r="H902" s="10"/>
      <c r="I902" s="10"/>
      <c r="J902" s="9">
        <f t="shared" si="63"/>
        <v>44489</v>
      </c>
      <c r="K902" s="11" t="str">
        <f t="shared" si="64"/>
        <v>20-10-2021</v>
      </c>
      <c r="L902" s="11"/>
      <c r="M902" t="s">
        <v>12</v>
      </c>
      <c r="N902" t="s">
        <v>28</v>
      </c>
      <c r="O902">
        <v>1</v>
      </c>
      <c r="P902" t="s">
        <v>19</v>
      </c>
      <c r="Q902">
        <v>1</v>
      </c>
      <c r="R902">
        <v>4.6097099999999998</v>
      </c>
      <c r="S902">
        <v>-74.08175</v>
      </c>
    </row>
    <row r="903" spans="1:19" x14ac:dyDescent="0.3">
      <c r="A903" t="s">
        <v>113</v>
      </c>
      <c r="B903" t="s">
        <v>10</v>
      </c>
      <c r="C903">
        <v>466100</v>
      </c>
      <c r="D903">
        <v>23000</v>
      </c>
      <c r="E903" s="1">
        <f t="shared" si="65"/>
        <v>22529900</v>
      </c>
      <c r="F903" s="6" t="s">
        <v>738</v>
      </c>
      <c r="G903" s="10" t="str">
        <f t="shared" si="66"/>
        <v>44309</v>
      </c>
      <c r="H903" s="10"/>
      <c r="I903" s="10"/>
      <c r="J903" s="9">
        <f t="shared" si="63"/>
        <v>44309</v>
      </c>
      <c r="K903" s="11" t="str">
        <f t="shared" si="64"/>
        <v>23-04-2021</v>
      </c>
      <c r="L903" s="11"/>
      <c r="M903" t="s">
        <v>40</v>
      </c>
      <c r="N903" t="s">
        <v>25</v>
      </c>
      <c r="O903">
        <v>5</v>
      </c>
      <c r="P903" t="s">
        <v>14</v>
      </c>
      <c r="Q903">
        <v>1</v>
      </c>
      <c r="R903">
        <v>3.4372199999999999</v>
      </c>
      <c r="S903">
        <v>-76.522499999999994</v>
      </c>
    </row>
    <row r="904" spans="1:19" x14ac:dyDescent="0.3">
      <c r="A904" t="s">
        <v>121</v>
      </c>
      <c r="B904" t="s">
        <v>10</v>
      </c>
      <c r="C904">
        <v>187600</v>
      </c>
      <c r="D904">
        <v>10700</v>
      </c>
      <c r="E904" s="1">
        <f t="shared" si="65"/>
        <v>22540600</v>
      </c>
      <c r="F904" s="6" t="s">
        <v>337</v>
      </c>
      <c r="G904" s="10" t="str">
        <f t="shared" si="66"/>
        <v>43980</v>
      </c>
      <c r="H904" s="10"/>
      <c r="I904" s="10"/>
      <c r="J904" s="9">
        <f t="shared" si="63"/>
        <v>43980</v>
      </c>
      <c r="K904" s="11" t="str">
        <f t="shared" si="64"/>
        <v>29-05-2020</v>
      </c>
      <c r="L904" s="11"/>
      <c r="M904" t="s">
        <v>59</v>
      </c>
      <c r="N904" t="s">
        <v>25</v>
      </c>
      <c r="O904">
        <v>5</v>
      </c>
      <c r="P904" t="s">
        <v>14</v>
      </c>
      <c r="Q904">
        <v>1</v>
      </c>
      <c r="R904">
        <v>3.4372199999999999</v>
      </c>
      <c r="S904">
        <v>-76.522499999999994</v>
      </c>
    </row>
    <row r="905" spans="1:19" x14ac:dyDescent="0.3">
      <c r="A905" t="s">
        <v>63</v>
      </c>
      <c r="B905" t="s">
        <v>64</v>
      </c>
      <c r="C905">
        <v>75400</v>
      </c>
      <c r="D905">
        <v>9900</v>
      </c>
      <c r="E905" s="1">
        <f t="shared" si="65"/>
        <v>22550500</v>
      </c>
      <c r="F905" s="6" t="s">
        <v>146</v>
      </c>
      <c r="G905" s="10" t="str">
        <f t="shared" si="66"/>
        <v>44880</v>
      </c>
      <c r="H905" s="10"/>
      <c r="I905" s="10"/>
      <c r="J905" s="9">
        <f t="shared" si="63"/>
        <v>44880</v>
      </c>
      <c r="K905" s="11" t="str">
        <f t="shared" si="64"/>
        <v>15-11-2022</v>
      </c>
      <c r="L905" s="11"/>
      <c r="M905" t="s">
        <v>31</v>
      </c>
      <c r="N905" t="s">
        <v>28</v>
      </c>
      <c r="O905">
        <v>5</v>
      </c>
      <c r="P905" t="s">
        <v>19</v>
      </c>
      <c r="Q905">
        <v>3</v>
      </c>
      <c r="R905">
        <v>4.6097099999999998</v>
      </c>
      <c r="S905">
        <v>-74.08175</v>
      </c>
    </row>
    <row r="906" spans="1:19" x14ac:dyDescent="0.3">
      <c r="A906" t="s">
        <v>118</v>
      </c>
      <c r="B906" t="s">
        <v>51</v>
      </c>
      <c r="C906">
        <v>1682900</v>
      </c>
      <c r="D906">
        <v>89800</v>
      </c>
      <c r="E906" s="1">
        <f t="shared" si="65"/>
        <v>22640300</v>
      </c>
      <c r="F906" s="6" t="s">
        <v>415</v>
      </c>
      <c r="G906" s="10" t="str">
        <f t="shared" si="66"/>
        <v>44591</v>
      </c>
      <c r="H906" s="10"/>
      <c r="I906" s="10"/>
      <c r="J906" s="9">
        <f t="shared" si="63"/>
        <v>44591</v>
      </c>
      <c r="K906" s="11" t="str">
        <f t="shared" si="64"/>
        <v>30-01-2022</v>
      </c>
      <c r="L906" s="11"/>
      <c r="M906" t="s">
        <v>40</v>
      </c>
      <c r="N906" t="s">
        <v>13</v>
      </c>
      <c r="O906">
        <v>1</v>
      </c>
      <c r="P906" t="s">
        <v>19</v>
      </c>
      <c r="Q906">
        <v>1</v>
      </c>
      <c r="R906">
        <v>6.2518399999999996</v>
      </c>
      <c r="S906">
        <v>-75.563590000000005</v>
      </c>
    </row>
    <row r="907" spans="1:19" x14ac:dyDescent="0.3">
      <c r="A907" t="s">
        <v>57</v>
      </c>
      <c r="B907" t="s">
        <v>46</v>
      </c>
      <c r="C907">
        <v>22500</v>
      </c>
      <c r="D907">
        <v>1400</v>
      </c>
      <c r="E907" s="1">
        <f t="shared" si="65"/>
        <v>22641700</v>
      </c>
      <c r="F907" s="6" t="s">
        <v>739</v>
      </c>
      <c r="G907" s="10" t="str">
        <f t="shared" si="66"/>
        <v>44723</v>
      </c>
      <c r="H907" s="10"/>
      <c r="I907" s="10"/>
      <c r="J907" s="9">
        <f t="shared" si="63"/>
        <v>44723</v>
      </c>
      <c r="K907" s="11" t="str">
        <f t="shared" si="64"/>
        <v>11-06-2022</v>
      </c>
      <c r="L907" s="11"/>
      <c r="M907" t="s">
        <v>24</v>
      </c>
      <c r="N907" t="s">
        <v>28</v>
      </c>
      <c r="O907">
        <v>4</v>
      </c>
      <c r="P907" t="s">
        <v>19</v>
      </c>
      <c r="Q907">
        <v>17</v>
      </c>
      <c r="R907">
        <v>4.6097099999999998</v>
      </c>
      <c r="S907">
        <v>-74.08175</v>
      </c>
    </row>
    <row r="908" spans="1:19" x14ac:dyDescent="0.3">
      <c r="A908" t="s">
        <v>89</v>
      </c>
      <c r="B908" t="s">
        <v>42</v>
      </c>
      <c r="C908">
        <v>48300</v>
      </c>
      <c r="D908">
        <v>800</v>
      </c>
      <c r="E908" s="1">
        <f t="shared" si="65"/>
        <v>22642500</v>
      </c>
      <c r="F908" s="6" t="s">
        <v>661</v>
      </c>
      <c r="G908" s="10" t="str">
        <f t="shared" si="66"/>
        <v>44820</v>
      </c>
      <c r="H908" s="10"/>
      <c r="I908" s="10"/>
      <c r="J908" s="9">
        <f t="shared" si="63"/>
        <v>44820</v>
      </c>
      <c r="K908" s="11" t="str">
        <f t="shared" si="64"/>
        <v>16-09-2022</v>
      </c>
      <c r="L908" s="11"/>
      <c r="M908" t="s">
        <v>66</v>
      </c>
      <c r="N908" t="s">
        <v>228</v>
      </c>
      <c r="O908">
        <v>3</v>
      </c>
      <c r="P908" t="s">
        <v>19</v>
      </c>
      <c r="Q908">
        <v>10</v>
      </c>
      <c r="R908">
        <v>10.39972</v>
      </c>
      <c r="S908">
        <v>-75.514439999999993</v>
      </c>
    </row>
    <row r="909" spans="1:19" x14ac:dyDescent="0.3">
      <c r="A909" t="s">
        <v>87</v>
      </c>
      <c r="B909" t="s">
        <v>34</v>
      </c>
      <c r="C909">
        <v>45500</v>
      </c>
      <c r="D909">
        <v>0</v>
      </c>
      <c r="E909" s="1">
        <f t="shared" si="65"/>
        <v>22642500</v>
      </c>
      <c r="F909" s="6" t="s">
        <v>648</v>
      </c>
      <c r="G909" s="10" t="str">
        <f t="shared" si="66"/>
        <v>44061</v>
      </c>
      <c r="H909" s="10"/>
      <c r="I909" s="10"/>
      <c r="J909" s="9">
        <f t="shared" si="63"/>
        <v>44061</v>
      </c>
      <c r="K909" s="11" t="str">
        <f t="shared" si="64"/>
        <v>18-08-2020</v>
      </c>
      <c r="L909" s="11"/>
      <c r="M909" t="s">
        <v>31</v>
      </c>
      <c r="N909" t="s">
        <v>13</v>
      </c>
      <c r="O909">
        <v>1</v>
      </c>
      <c r="P909" t="s">
        <v>19</v>
      </c>
      <c r="Q909">
        <v>1</v>
      </c>
      <c r="R909">
        <v>6.2518399999999996</v>
      </c>
      <c r="S909">
        <v>-75.563590000000005</v>
      </c>
    </row>
    <row r="910" spans="1:19" x14ac:dyDescent="0.3">
      <c r="A910" t="s">
        <v>110</v>
      </c>
      <c r="B910" t="s">
        <v>38</v>
      </c>
      <c r="C910">
        <v>1275600</v>
      </c>
      <c r="D910">
        <v>66100</v>
      </c>
      <c r="E910" s="1">
        <f t="shared" si="65"/>
        <v>22708600</v>
      </c>
      <c r="F910" s="6" t="s">
        <v>740</v>
      </c>
      <c r="G910" s="10" t="str">
        <f t="shared" si="66"/>
        <v>44471</v>
      </c>
      <c r="H910" s="10"/>
      <c r="I910" s="10"/>
      <c r="J910" s="9">
        <f t="shared" si="63"/>
        <v>44471</v>
      </c>
      <c r="K910" s="11" t="str">
        <f t="shared" si="64"/>
        <v>02-10-2021</v>
      </c>
      <c r="L910" s="11"/>
      <c r="M910" t="s">
        <v>40</v>
      </c>
      <c r="N910" t="s">
        <v>28</v>
      </c>
      <c r="O910">
        <v>4</v>
      </c>
      <c r="P910" t="s">
        <v>19</v>
      </c>
      <c r="Q910">
        <v>5</v>
      </c>
      <c r="R910">
        <v>4.6097099999999998</v>
      </c>
      <c r="S910">
        <v>-74.08175</v>
      </c>
    </row>
    <row r="911" spans="1:19" x14ac:dyDescent="0.3">
      <c r="A911" t="s">
        <v>37</v>
      </c>
      <c r="B911" t="s">
        <v>38</v>
      </c>
      <c r="C911">
        <v>775300</v>
      </c>
      <c r="D911">
        <v>46000</v>
      </c>
      <c r="E911" s="1">
        <f t="shared" si="65"/>
        <v>22754600</v>
      </c>
      <c r="F911" s="6" t="s">
        <v>197</v>
      </c>
      <c r="G911" s="10" t="str">
        <f t="shared" si="66"/>
        <v>44875</v>
      </c>
      <c r="H911" s="10"/>
      <c r="I911" s="10"/>
      <c r="J911" s="9">
        <f t="shared" si="63"/>
        <v>44875</v>
      </c>
      <c r="K911" s="11" t="str">
        <f t="shared" si="64"/>
        <v>10-11-2022</v>
      </c>
      <c r="L911" s="11"/>
      <c r="M911" t="s">
        <v>68</v>
      </c>
      <c r="N911" t="s">
        <v>13</v>
      </c>
      <c r="O911">
        <v>5</v>
      </c>
      <c r="P911" t="s">
        <v>19</v>
      </c>
      <c r="Q911">
        <v>7</v>
      </c>
      <c r="R911">
        <v>6.2518399999999996</v>
      </c>
      <c r="S911">
        <v>-75.563590000000005</v>
      </c>
    </row>
    <row r="912" spans="1:19" x14ac:dyDescent="0.3">
      <c r="A912" t="s">
        <v>9</v>
      </c>
      <c r="B912" t="s">
        <v>10</v>
      </c>
      <c r="C912">
        <v>379300</v>
      </c>
      <c r="D912">
        <v>25000</v>
      </c>
      <c r="E912" s="1">
        <f t="shared" si="65"/>
        <v>22779600</v>
      </c>
      <c r="F912" s="6" t="s">
        <v>741</v>
      </c>
      <c r="G912" s="10" t="str">
        <f t="shared" si="66"/>
        <v>43900</v>
      </c>
      <c r="H912" s="10"/>
      <c r="I912" s="10"/>
      <c r="J912" s="9">
        <f t="shared" si="63"/>
        <v>43900</v>
      </c>
      <c r="K912" s="11" t="str">
        <f t="shared" si="64"/>
        <v>10-03-2020</v>
      </c>
      <c r="L912" s="11"/>
      <c r="M912" t="s">
        <v>66</v>
      </c>
      <c r="N912" t="s">
        <v>77</v>
      </c>
      <c r="O912">
        <v>5</v>
      </c>
      <c r="P912" t="s">
        <v>19</v>
      </c>
      <c r="Q912">
        <v>5</v>
      </c>
      <c r="R912">
        <v>11.54444</v>
      </c>
      <c r="S912">
        <v>-72.907219999999995</v>
      </c>
    </row>
    <row r="913" spans="1:19" x14ac:dyDescent="0.3">
      <c r="A913" t="s">
        <v>217</v>
      </c>
      <c r="B913" t="s">
        <v>64</v>
      </c>
      <c r="C913">
        <v>54900</v>
      </c>
      <c r="D913">
        <v>3100</v>
      </c>
      <c r="E913" s="1">
        <f t="shared" si="65"/>
        <v>22782700</v>
      </c>
      <c r="F913" s="6" t="s">
        <v>742</v>
      </c>
      <c r="G913" s="10" t="str">
        <f t="shared" si="66"/>
        <v>43854</v>
      </c>
      <c r="H913" s="10"/>
      <c r="I913" s="10"/>
      <c r="J913" s="9">
        <f t="shared" si="63"/>
        <v>43854</v>
      </c>
      <c r="K913" s="11" t="str">
        <f t="shared" si="64"/>
        <v>24-01-2020</v>
      </c>
      <c r="L913" s="11"/>
      <c r="M913" t="s">
        <v>24</v>
      </c>
      <c r="N913" t="s">
        <v>28</v>
      </c>
      <c r="O913">
        <v>5</v>
      </c>
      <c r="P913" t="s">
        <v>14</v>
      </c>
      <c r="Q913">
        <v>1</v>
      </c>
      <c r="R913">
        <v>4.6097099999999998</v>
      </c>
      <c r="S913">
        <v>-74.08175</v>
      </c>
    </row>
    <row r="914" spans="1:19" x14ac:dyDescent="0.3">
      <c r="A914" t="s">
        <v>69</v>
      </c>
      <c r="B914" t="s">
        <v>64</v>
      </c>
      <c r="C914">
        <v>35600</v>
      </c>
      <c r="D914">
        <v>2100</v>
      </c>
      <c r="E914" s="1">
        <f t="shared" si="65"/>
        <v>22784800</v>
      </c>
      <c r="F914" s="6" t="s">
        <v>510</v>
      </c>
      <c r="G914" s="10" t="str">
        <f t="shared" si="66"/>
        <v>44115</v>
      </c>
      <c r="H914" s="10"/>
      <c r="I914" s="10"/>
      <c r="J914" s="9">
        <f t="shared" si="63"/>
        <v>44115</v>
      </c>
      <c r="K914" s="11" t="str">
        <f t="shared" si="64"/>
        <v>11-10-2020</v>
      </c>
      <c r="L914" s="11"/>
      <c r="M914" t="s">
        <v>27</v>
      </c>
      <c r="N914" t="s">
        <v>228</v>
      </c>
      <c r="O914">
        <v>4</v>
      </c>
      <c r="P914" t="s">
        <v>14</v>
      </c>
      <c r="Q914">
        <v>1</v>
      </c>
      <c r="R914">
        <v>10.39972</v>
      </c>
      <c r="S914">
        <v>-75.514439999999993</v>
      </c>
    </row>
    <row r="915" spans="1:19" x14ac:dyDescent="0.3">
      <c r="A915" t="s">
        <v>63</v>
      </c>
      <c r="B915" t="s">
        <v>64</v>
      </c>
      <c r="C915">
        <v>65800</v>
      </c>
      <c r="D915">
        <v>4200</v>
      </c>
      <c r="E915" s="1">
        <f t="shared" si="65"/>
        <v>22789000</v>
      </c>
      <c r="F915" s="6" t="s">
        <v>743</v>
      </c>
      <c r="G915" s="10" t="str">
        <f t="shared" si="66"/>
        <v>44124</v>
      </c>
      <c r="H915" s="10"/>
      <c r="I915" s="10"/>
      <c r="J915" s="9">
        <f t="shared" si="63"/>
        <v>44124</v>
      </c>
      <c r="K915" s="11" t="str">
        <f t="shared" si="64"/>
        <v>20-10-2020</v>
      </c>
      <c r="L915" s="11"/>
      <c r="M915" t="s">
        <v>85</v>
      </c>
      <c r="N915" t="s">
        <v>187</v>
      </c>
      <c r="O915">
        <v>4</v>
      </c>
      <c r="P915" t="s">
        <v>19</v>
      </c>
      <c r="Q915">
        <v>4</v>
      </c>
      <c r="R915">
        <v>7.1253900000000003</v>
      </c>
      <c r="S915">
        <v>-73.119799999999998</v>
      </c>
    </row>
    <row r="916" spans="1:19" x14ac:dyDescent="0.3">
      <c r="A916" t="s">
        <v>60</v>
      </c>
      <c r="B916" t="s">
        <v>34</v>
      </c>
      <c r="C916">
        <v>261900</v>
      </c>
      <c r="D916">
        <v>14200</v>
      </c>
      <c r="E916" s="1">
        <f t="shared" si="65"/>
        <v>22803200</v>
      </c>
      <c r="F916" s="6" t="s">
        <v>427</v>
      </c>
      <c r="G916" s="10" t="str">
        <f t="shared" si="66"/>
        <v>44165</v>
      </c>
      <c r="H916" s="10"/>
      <c r="I916" s="10"/>
      <c r="J916" s="9">
        <f t="shared" si="63"/>
        <v>44165</v>
      </c>
      <c r="K916" s="11" t="str">
        <f t="shared" si="64"/>
        <v>30-11-2020</v>
      </c>
      <c r="L916" s="11"/>
      <c r="M916" t="s">
        <v>24</v>
      </c>
      <c r="N916" t="s">
        <v>13</v>
      </c>
      <c r="O916">
        <v>5</v>
      </c>
      <c r="P916" t="s">
        <v>14</v>
      </c>
      <c r="Q916">
        <v>1</v>
      </c>
      <c r="R916">
        <v>6.2518399999999996</v>
      </c>
      <c r="S916">
        <v>-75.563590000000005</v>
      </c>
    </row>
    <row r="917" spans="1:19" x14ac:dyDescent="0.3">
      <c r="A917" t="s">
        <v>75</v>
      </c>
      <c r="B917" t="s">
        <v>46</v>
      </c>
      <c r="C917">
        <v>57100</v>
      </c>
      <c r="D917">
        <v>1200</v>
      </c>
      <c r="E917" s="1">
        <f t="shared" si="65"/>
        <v>22804400</v>
      </c>
      <c r="F917" s="6" t="s">
        <v>744</v>
      </c>
      <c r="G917" s="10" t="str">
        <f t="shared" si="66"/>
        <v>44576</v>
      </c>
      <c r="H917" s="10"/>
      <c r="I917" s="10"/>
      <c r="J917" s="9">
        <f t="shared" si="63"/>
        <v>44576</v>
      </c>
      <c r="K917" s="11" t="str">
        <f t="shared" si="64"/>
        <v>15-01-2022</v>
      </c>
      <c r="L917" s="11"/>
      <c r="M917" t="s">
        <v>24</v>
      </c>
      <c r="N917" t="s">
        <v>13</v>
      </c>
      <c r="O917">
        <v>4</v>
      </c>
      <c r="P917" t="s">
        <v>19</v>
      </c>
      <c r="Q917">
        <v>8</v>
      </c>
      <c r="R917">
        <v>6.2518399999999996</v>
      </c>
      <c r="S917">
        <v>-75.563590000000005</v>
      </c>
    </row>
    <row r="918" spans="1:19" x14ac:dyDescent="0.3">
      <c r="A918" t="s">
        <v>83</v>
      </c>
      <c r="B918" t="s">
        <v>46</v>
      </c>
      <c r="C918">
        <v>43700</v>
      </c>
      <c r="D918">
        <v>0</v>
      </c>
      <c r="E918" s="1">
        <f t="shared" si="65"/>
        <v>22804400</v>
      </c>
      <c r="F918" s="6" t="s">
        <v>745</v>
      </c>
      <c r="G918" s="10" t="str">
        <f t="shared" si="66"/>
        <v>44497</v>
      </c>
      <c r="H918" s="10"/>
      <c r="I918" s="10"/>
      <c r="J918" s="9">
        <f t="shared" si="63"/>
        <v>44497</v>
      </c>
      <c r="K918" s="11" t="str">
        <f t="shared" si="64"/>
        <v>28-10-2021</v>
      </c>
      <c r="L918" s="11"/>
      <c r="M918" t="s">
        <v>68</v>
      </c>
      <c r="N918" t="s">
        <v>44</v>
      </c>
      <c r="O918">
        <v>5</v>
      </c>
      <c r="P918" t="s">
        <v>19</v>
      </c>
      <c r="Q918">
        <v>10</v>
      </c>
      <c r="R918">
        <v>10.968540000000001</v>
      </c>
      <c r="S918">
        <v>-74.781319999999994</v>
      </c>
    </row>
    <row r="919" spans="1:19" x14ac:dyDescent="0.3">
      <c r="A919" t="s">
        <v>102</v>
      </c>
      <c r="B919" t="s">
        <v>16</v>
      </c>
      <c r="C919">
        <v>973600</v>
      </c>
      <c r="D919">
        <v>52100</v>
      </c>
      <c r="E919" s="1">
        <f t="shared" si="65"/>
        <v>22856500</v>
      </c>
      <c r="F919" s="6" t="s">
        <v>153</v>
      </c>
      <c r="G919" s="10" t="str">
        <f t="shared" si="66"/>
        <v>44180</v>
      </c>
      <c r="H919" s="10"/>
      <c r="I919" s="10"/>
      <c r="J919" s="9">
        <f t="shared" si="63"/>
        <v>44180</v>
      </c>
      <c r="K919" s="11" t="str">
        <f t="shared" si="64"/>
        <v>15-12-2020</v>
      </c>
      <c r="L919" s="11"/>
      <c r="M919" t="s">
        <v>80</v>
      </c>
      <c r="N919" t="s">
        <v>44</v>
      </c>
      <c r="O919">
        <v>5</v>
      </c>
      <c r="P919" t="s">
        <v>19</v>
      </c>
      <c r="Q919">
        <v>4</v>
      </c>
      <c r="R919">
        <v>10.968540000000001</v>
      </c>
      <c r="S919">
        <v>-74.781319999999994</v>
      </c>
    </row>
    <row r="920" spans="1:19" x14ac:dyDescent="0.3">
      <c r="A920" t="s">
        <v>29</v>
      </c>
      <c r="B920" t="s">
        <v>16</v>
      </c>
      <c r="C920">
        <v>277100</v>
      </c>
      <c r="D920">
        <v>12900</v>
      </c>
      <c r="E920" s="1">
        <f t="shared" si="65"/>
        <v>22869400</v>
      </c>
      <c r="F920" s="6" t="s">
        <v>510</v>
      </c>
      <c r="G920" s="10" t="str">
        <f t="shared" si="66"/>
        <v>44364</v>
      </c>
      <c r="H920" s="10"/>
      <c r="I920" s="10"/>
      <c r="J920" s="9">
        <f t="shared" si="63"/>
        <v>44364</v>
      </c>
      <c r="K920" s="11" t="str">
        <f t="shared" si="64"/>
        <v>17-06-2021</v>
      </c>
      <c r="L920" s="11"/>
      <c r="M920" t="s">
        <v>40</v>
      </c>
      <c r="N920" t="s">
        <v>137</v>
      </c>
      <c r="O920">
        <v>5</v>
      </c>
      <c r="P920" t="s">
        <v>19</v>
      </c>
      <c r="Q920">
        <v>8</v>
      </c>
      <c r="R920">
        <v>11.240790000000001</v>
      </c>
      <c r="S920">
        <v>-74.199039999999997</v>
      </c>
    </row>
    <row r="921" spans="1:19" x14ac:dyDescent="0.3">
      <c r="A921" t="s">
        <v>29</v>
      </c>
      <c r="B921" t="s">
        <v>16</v>
      </c>
      <c r="C921">
        <v>222800</v>
      </c>
      <c r="D921">
        <v>12300</v>
      </c>
      <c r="E921" s="1">
        <f t="shared" si="65"/>
        <v>22881700</v>
      </c>
      <c r="F921" s="6" t="s">
        <v>404</v>
      </c>
      <c r="G921" s="10" t="str">
        <f t="shared" si="66"/>
        <v>44124</v>
      </c>
      <c r="H921" s="10"/>
      <c r="I921" s="10"/>
      <c r="J921" s="9">
        <f t="shared" si="63"/>
        <v>44124</v>
      </c>
      <c r="K921" s="11" t="str">
        <f t="shared" si="64"/>
        <v>20-10-2020</v>
      </c>
      <c r="L921" s="11"/>
      <c r="M921" t="s">
        <v>101</v>
      </c>
      <c r="N921" t="s">
        <v>13</v>
      </c>
      <c r="O921">
        <v>5</v>
      </c>
      <c r="P921" t="s">
        <v>19</v>
      </c>
      <c r="Q921">
        <v>3</v>
      </c>
      <c r="R921">
        <v>6.2518399999999996</v>
      </c>
      <c r="S921">
        <v>-75.563590000000005</v>
      </c>
    </row>
    <row r="922" spans="1:19" x14ac:dyDescent="0.3">
      <c r="A922" t="s">
        <v>37</v>
      </c>
      <c r="B922" t="s">
        <v>38</v>
      </c>
      <c r="C922">
        <v>1051000</v>
      </c>
      <c r="D922">
        <v>54200</v>
      </c>
      <c r="E922" s="1">
        <f t="shared" si="65"/>
        <v>22935900</v>
      </c>
      <c r="F922" s="6" t="s">
        <v>746</v>
      </c>
      <c r="G922" s="10" t="str">
        <f t="shared" si="66"/>
        <v>44711</v>
      </c>
      <c r="H922" s="10"/>
      <c r="I922" s="10"/>
      <c r="J922" s="9">
        <f t="shared" si="63"/>
        <v>44711</v>
      </c>
      <c r="K922" s="11" t="str">
        <f t="shared" si="64"/>
        <v>30-05-2022</v>
      </c>
      <c r="L922" s="11"/>
      <c r="M922" t="s">
        <v>40</v>
      </c>
      <c r="N922" t="s">
        <v>28</v>
      </c>
      <c r="O922">
        <v>5</v>
      </c>
      <c r="P922" t="s">
        <v>19</v>
      </c>
      <c r="Q922">
        <v>5</v>
      </c>
      <c r="R922">
        <v>4.6097099999999998</v>
      </c>
      <c r="S922">
        <v>-74.08175</v>
      </c>
    </row>
    <row r="923" spans="1:19" x14ac:dyDescent="0.3">
      <c r="A923" t="s">
        <v>29</v>
      </c>
      <c r="B923" t="s">
        <v>16</v>
      </c>
      <c r="C923">
        <v>426100</v>
      </c>
      <c r="D923">
        <v>20900</v>
      </c>
      <c r="E923" s="1">
        <f t="shared" si="65"/>
        <v>22956800</v>
      </c>
      <c r="F923" s="6" t="s">
        <v>747</v>
      </c>
      <c r="G923" s="10" t="str">
        <f t="shared" si="66"/>
        <v>44054</v>
      </c>
      <c r="H923" s="10"/>
      <c r="I923" s="10"/>
      <c r="J923" s="9">
        <f t="shared" si="63"/>
        <v>44054</v>
      </c>
      <c r="K923" s="11" t="str">
        <f t="shared" si="64"/>
        <v>11-08-2020</v>
      </c>
      <c r="L923" s="11"/>
      <c r="M923" t="s">
        <v>31</v>
      </c>
      <c r="N923" t="s">
        <v>28</v>
      </c>
      <c r="O923">
        <v>1</v>
      </c>
      <c r="P923" t="s">
        <v>19</v>
      </c>
      <c r="Q923">
        <v>1</v>
      </c>
      <c r="R923">
        <v>4.6097099999999998</v>
      </c>
      <c r="S923">
        <v>-74.08175</v>
      </c>
    </row>
    <row r="924" spans="1:19" x14ac:dyDescent="0.3">
      <c r="A924" t="s">
        <v>282</v>
      </c>
      <c r="B924" t="s">
        <v>38</v>
      </c>
      <c r="C924">
        <v>2458200</v>
      </c>
      <c r="D924">
        <v>129100</v>
      </c>
      <c r="E924" s="1">
        <f t="shared" si="65"/>
        <v>23085900</v>
      </c>
      <c r="F924" s="6" t="s">
        <v>748</v>
      </c>
      <c r="G924" s="10" t="str">
        <f t="shared" si="66"/>
        <v>44168</v>
      </c>
      <c r="H924" s="10"/>
      <c r="I924" s="10"/>
      <c r="J924" s="9">
        <f t="shared" si="63"/>
        <v>44168</v>
      </c>
      <c r="K924" s="11" t="str">
        <f t="shared" si="64"/>
        <v>03-12-2020</v>
      </c>
      <c r="L924" s="11"/>
      <c r="M924" t="s">
        <v>27</v>
      </c>
      <c r="N924" t="s">
        <v>28</v>
      </c>
      <c r="O924">
        <v>5</v>
      </c>
      <c r="P924" t="s">
        <v>19</v>
      </c>
      <c r="Q924">
        <v>2</v>
      </c>
      <c r="R924">
        <v>4.6097099999999998</v>
      </c>
      <c r="S924">
        <v>-74.08175</v>
      </c>
    </row>
    <row r="925" spans="1:19" x14ac:dyDescent="0.3">
      <c r="A925" t="s">
        <v>161</v>
      </c>
      <c r="B925" t="s">
        <v>10</v>
      </c>
      <c r="C925">
        <v>226200</v>
      </c>
      <c r="D925">
        <v>10200</v>
      </c>
      <c r="E925" s="1">
        <f t="shared" si="65"/>
        <v>23096100</v>
      </c>
      <c r="F925" s="6" t="s">
        <v>270</v>
      </c>
      <c r="G925" s="10" t="str">
        <f t="shared" si="66"/>
        <v>43999</v>
      </c>
      <c r="H925" s="10"/>
      <c r="I925" s="10"/>
      <c r="J925" s="9">
        <f t="shared" si="63"/>
        <v>43999</v>
      </c>
      <c r="K925" s="11" t="str">
        <f t="shared" si="64"/>
        <v>17-06-2020</v>
      </c>
      <c r="L925" s="11"/>
      <c r="M925" t="s">
        <v>66</v>
      </c>
      <c r="N925" t="s">
        <v>28</v>
      </c>
      <c r="O925">
        <v>5</v>
      </c>
      <c r="P925" t="s">
        <v>19</v>
      </c>
      <c r="Q925">
        <v>1</v>
      </c>
      <c r="R925">
        <v>4.6097099999999998</v>
      </c>
      <c r="S925">
        <v>-74.08175</v>
      </c>
    </row>
    <row r="926" spans="1:19" x14ac:dyDescent="0.3">
      <c r="A926" t="s">
        <v>161</v>
      </c>
      <c r="B926" t="s">
        <v>10</v>
      </c>
      <c r="C926">
        <v>295900</v>
      </c>
      <c r="D926">
        <v>16200</v>
      </c>
      <c r="E926" s="1">
        <f t="shared" si="65"/>
        <v>23112300</v>
      </c>
      <c r="F926" s="6" t="s">
        <v>749</v>
      </c>
      <c r="G926" s="10" t="str">
        <f t="shared" si="66"/>
        <v>43970</v>
      </c>
      <c r="H926" s="10"/>
      <c r="I926" s="10"/>
      <c r="J926" s="9">
        <f t="shared" si="63"/>
        <v>43970</v>
      </c>
      <c r="K926" s="11" t="str">
        <f t="shared" si="64"/>
        <v>19-05-2020</v>
      </c>
      <c r="L926" s="11"/>
      <c r="M926" t="s">
        <v>66</v>
      </c>
      <c r="N926" t="s">
        <v>22</v>
      </c>
      <c r="O926">
        <v>5</v>
      </c>
      <c r="P926" t="s">
        <v>19</v>
      </c>
      <c r="Q926">
        <v>3</v>
      </c>
      <c r="R926">
        <v>4.8133299999999997</v>
      </c>
      <c r="S926">
        <v>-75.696110000000004</v>
      </c>
    </row>
    <row r="927" spans="1:19" x14ac:dyDescent="0.3">
      <c r="A927" t="s">
        <v>282</v>
      </c>
      <c r="B927" t="s">
        <v>38</v>
      </c>
      <c r="C927">
        <v>2260700</v>
      </c>
      <c r="D927">
        <v>120800</v>
      </c>
      <c r="E927" s="1">
        <f t="shared" si="65"/>
        <v>23233100</v>
      </c>
      <c r="F927" s="6" t="s">
        <v>750</v>
      </c>
      <c r="G927" s="10" t="str">
        <f t="shared" si="66"/>
        <v>44317</v>
      </c>
      <c r="H927" s="10"/>
      <c r="I927" s="10"/>
      <c r="J927" s="9">
        <f t="shared" si="63"/>
        <v>44317</v>
      </c>
      <c r="K927" s="11" t="str">
        <f t="shared" si="64"/>
        <v>01-05-2021</v>
      </c>
      <c r="L927" s="11"/>
      <c r="M927" t="s">
        <v>24</v>
      </c>
      <c r="N927" t="s">
        <v>13</v>
      </c>
      <c r="O927">
        <v>5</v>
      </c>
      <c r="P927" t="s">
        <v>19</v>
      </c>
      <c r="Q927">
        <v>1</v>
      </c>
      <c r="R927">
        <v>6.2518399999999996</v>
      </c>
      <c r="S927">
        <v>-75.563590000000005</v>
      </c>
    </row>
    <row r="928" spans="1:19" x14ac:dyDescent="0.3">
      <c r="A928" t="s">
        <v>69</v>
      </c>
      <c r="B928" t="s">
        <v>64</v>
      </c>
      <c r="C928">
        <v>33200</v>
      </c>
      <c r="D928">
        <v>0</v>
      </c>
      <c r="E928" s="1">
        <f t="shared" si="65"/>
        <v>23233100</v>
      </c>
      <c r="F928" s="6" t="s">
        <v>740</v>
      </c>
      <c r="G928" s="10" t="str">
        <f t="shared" si="66"/>
        <v>44399</v>
      </c>
      <c r="H928" s="10"/>
      <c r="I928" s="10"/>
      <c r="J928" s="9">
        <f t="shared" si="63"/>
        <v>44399</v>
      </c>
      <c r="K928" s="11" t="str">
        <f t="shared" si="64"/>
        <v>22-07-2021</v>
      </c>
      <c r="L928" s="11"/>
      <c r="M928" t="s">
        <v>24</v>
      </c>
      <c r="N928" t="s">
        <v>28</v>
      </c>
      <c r="O928">
        <v>5</v>
      </c>
      <c r="P928" t="s">
        <v>14</v>
      </c>
      <c r="Q928">
        <v>1</v>
      </c>
      <c r="R928">
        <v>4.6097099999999998</v>
      </c>
      <c r="S928">
        <v>-74.08175</v>
      </c>
    </row>
    <row r="929" spans="1:19" x14ac:dyDescent="0.3">
      <c r="A929" t="s">
        <v>168</v>
      </c>
      <c r="B929" t="s">
        <v>34</v>
      </c>
      <c r="C929">
        <v>44100</v>
      </c>
      <c r="D929">
        <v>0</v>
      </c>
      <c r="E929" s="1">
        <f t="shared" si="65"/>
        <v>23233100</v>
      </c>
      <c r="F929" s="6" t="s">
        <v>751</v>
      </c>
      <c r="G929" s="10" t="str">
        <f t="shared" si="66"/>
        <v>44875</v>
      </c>
      <c r="H929" s="10"/>
      <c r="I929" s="10"/>
      <c r="J929" s="9">
        <f t="shared" si="63"/>
        <v>44875</v>
      </c>
      <c r="K929" s="11" t="str">
        <f t="shared" si="64"/>
        <v>10-11-2022</v>
      </c>
      <c r="L929" s="11"/>
      <c r="M929" t="s">
        <v>68</v>
      </c>
      <c r="N929" t="s">
        <v>13</v>
      </c>
      <c r="O929">
        <v>5</v>
      </c>
      <c r="P929" t="s">
        <v>14</v>
      </c>
      <c r="Q929">
        <v>1</v>
      </c>
      <c r="R929">
        <v>6.2518399999999996</v>
      </c>
      <c r="S929">
        <v>-75.563590000000005</v>
      </c>
    </row>
    <row r="930" spans="1:19" x14ac:dyDescent="0.3">
      <c r="A930" t="s">
        <v>9</v>
      </c>
      <c r="B930" t="s">
        <v>10</v>
      </c>
      <c r="C930">
        <v>402900</v>
      </c>
      <c r="D930">
        <v>19600</v>
      </c>
      <c r="E930" s="1">
        <f t="shared" si="65"/>
        <v>23252700</v>
      </c>
      <c r="F930" s="6" t="s">
        <v>752</v>
      </c>
      <c r="G930" s="10" t="str">
        <f t="shared" si="66"/>
        <v>44413</v>
      </c>
      <c r="H930" s="10"/>
      <c r="I930" s="10"/>
      <c r="J930" s="9">
        <f t="shared" si="63"/>
        <v>44413</v>
      </c>
      <c r="K930" s="11" t="str">
        <f t="shared" si="64"/>
        <v>05-08-2021</v>
      </c>
      <c r="L930" s="11"/>
      <c r="M930" t="s">
        <v>27</v>
      </c>
      <c r="N930" t="s">
        <v>228</v>
      </c>
      <c r="O930">
        <v>5</v>
      </c>
      <c r="P930" t="s">
        <v>14</v>
      </c>
      <c r="Q930">
        <v>1</v>
      </c>
      <c r="R930">
        <v>10.39972</v>
      </c>
      <c r="S930">
        <v>-75.514439999999993</v>
      </c>
    </row>
    <row r="931" spans="1:19" x14ac:dyDescent="0.3">
      <c r="A931" t="s">
        <v>95</v>
      </c>
      <c r="B931" t="s">
        <v>38</v>
      </c>
      <c r="C931">
        <v>2419600</v>
      </c>
      <c r="D931">
        <v>127000</v>
      </c>
      <c r="E931" s="1">
        <f t="shared" si="65"/>
        <v>23379700</v>
      </c>
      <c r="F931" s="6" t="s">
        <v>210</v>
      </c>
      <c r="G931" s="10" t="str">
        <f t="shared" si="66"/>
        <v>44456</v>
      </c>
      <c r="H931" s="10"/>
      <c r="I931" s="10"/>
      <c r="J931" s="9">
        <f t="shared" si="63"/>
        <v>44456</v>
      </c>
      <c r="K931" s="11" t="str">
        <f t="shared" si="64"/>
        <v>17-09-2021</v>
      </c>
      <c r="L931" s="11"/>
      <c r="M931" t="s">
        <v>48</v>
      </c>
      <c r="N931" t="s">
        <v>44</v>
      </c>
      <c r="O931">
        <v>5</v>
      </c>
      <c r="P931" t="s">
        <v>19</v>
      </c>
      <c r="Q931">
        <v>5</v>
      </c>
      <c r="R931">
        <v>10.968540000000001</v>
      </c>
      <c r="S931">
        <v>-74.781319999999994</v>
      </c>
    </row>
    <row r="932" spans="1:19" x14ac:dyDescent="0.3">
      <c r="A932" t="s">
        <v>81</v>
      </c>
      <c r="B932" t="s">
        <v>51</v>
      </c>
      <c r="C932">
        <v>1038900</v>
      </c>
      <c r="D932">
        <v>55500</v>
      </c>
      <c r="E932" s="1">
        <f t="shared" si="65"/>
        <v>23435200</v>
      </c>
      <c r="F932" s="6" t="s">
        <v>753</v>
      </c>
      <c r="G932" s="10" t="str">
        <f t="shared" si="66"/>
        <v>44170</v>
      </c>
      <c r="H932" s="10"/>
      <c r="I932" s="10"/>
      <c r="J932" s="9">
        <f t="shared" si="63"/>
        <v>44170</v>
      </c>
      <c r="K932" s="11" t="str">
        <f t="shared" si="64"/>
        <v>05-12-2020</v>
      </c>
      <c r="L932" s="11"/>
      <c r="M932" t="s">
        <v>101</v>
      </c>
      <c r="N932" t="s">
        <v>13</v>
      </c>
      <c r="O932">
        <v>4</v>
      </c>
      <c r="P932" t="s">
        <v>19</v>
      </c>
      <c r="Q932">
        <v>2</v>
      </c>
      <c r="R932">
        <v>6.2518399999999996</v>
      </c>
      <c r="S932">
        <v>-75.563590000000005</v>
      </c>
    </row>
    <row r="933" spans="1:19" x14ac:dyDescent="0.3">
      <c r="A933" t="s">
        <v>131</v>
      </c>
      <c r="B933" t="s">
        <v>16</v>
      </c>
      <c r="C933">
        <v>731800</v>
      </c>
      <c r="D933">
        <v>39200</v>
      </c>
      <c r="E933" s="1">
        <f t="shared" si="65"/>
        <v>23474400</v>
      </c>
      <c r="F933" s="6" t="s">
        <v>588</v>
      </c>
      <c r="G933" s="10" t="str">
        <f t="shared" si="66"/>
        <v>44277</v>
      </c>
      <c r="H933" s="10"/>
      <c r="I933" s="10"/>
      <c r="J933" s="9">
        <f t="shared" si="63"/>
        <v>44277</v>
      </c>
      <c r="K933" s="11" t="str">
        <f t="shared" si="64"/>
        <v>22-03-2021</v>
      </c>
      <c r="L933" s="11"/>
      <c r="M933" t="s">
        <v>53</v>
      </c>
      <c r="N933" t="s">
        <v>25</v>
      </c>
      <c r="O933">
        <v>1</v>
      </c>
      <c r="P933" t="s">
        <v>19</v>
      </c>
      <c r="Q933">
        <v>1</v>
      </c>
      <c r="R933">
        <v>3.4372199999999999</v>
      </c>
      <c r="S933">
        <v>-76.522499999999994</v>
      </c>
    </row>
    <row r="934" spans="1:19" x14ac:dyDescent="0.3">
      <c r="A934" t="s">
        <v>217</v>
      </c>
      <c r="B934" t="s">
        <v>64</v>
      </c>
      <c r="C934">
        <v>30600</v>
      </c>
      <c r="D934">
        <v>0</v>
      </c>
      <c r="E934" s="1">
        <f t="shared" si="65"/>
        <v>23474400</v>
      </c>
      <c r="F934" s="6" t="s">
        <v>754</v>
      </c>
      <c r="G934" s="10" t="str">
        <f t="shared" si="66"/>
        <v>43998</v>
      </c>
      <c r="H934" s="10"/>
      <c r="I934" s="10"/>
      <c r="J934" s="9">
        <f t="shared" si="63"/>
        <v>43998</v>
      </c>
      <c r="K934" s="11" t="str">
        <f t="shared" si="64"/>
        <v>16-06-2020</v>
      </c>
      <c r="L934" s="11"/>
      <c r="M934" t="s">
        <v>66</v>
      </c>
      <c r="N934" t="s">
        <v>28</v>
      </c>
      <c r="O934">
        <v>5</v>
      </c>
      <c r="P934" t="s">
        <v>19</v>
      </c>
      <c r="Q934">
        <v>8</v>
      </c>
      <c r="R934">
        <v>4.6097099999999998</v>
      </c>
      <c r="S934">
        <v>-74.08175</v>
      </c>
    </row>
    <row r="935" spans="1:19" x14ac:dyDescent="0.3">
      <c r="A935" t="s">
        <v>180</v>
      </c>
      <c r="B935" t="s">
        <v>10</v>
      </c>
      <c r="C935">
        <v>728100</v>
      </c>
      <c r="D935">
        <v>37000</v>
      </c>
      <c r="E935" s="1">
        <f t="shared" si="65"/>
        <v>23511400</v>
      </c>
      <c r="F935" s="6" t="s">
        <v>755</v>
      </c>
      <c r="G935" s="10" t="str">
        <f t="shared" si="66"/>
        <v>44136</v>
      </c>
      <c r="H935" s="10"/>
      <c r="I935" s="10"/>
      <c r="J935" s="9">
        <f t="shared" si="63"/>
        <v>44136</v>
      </c>
      <c r="K935" s="11" t="str">
        <f t="shared" si="64"/>
        <v>01-11-2020</v>
      </c>
      <c r="L935" s="11"/>
      <c r="M935" t="s">
        <v>85</v>
      </c>
      <c r="N935" t="s">
        <v>13</v>
      </c>
      <c r="O935">
        <v>5</v>
      </c>
      <c r="P935" t="s">
        <v>19</v>
      </c>
      <c r="Q935">
        <v>1</v>
      </c>
      <c r="R935">
        <v>6.2518399999999996</v>
      </c>
      <c r="S935">
        <v>-75.563590000000005</v>
      </c>
    </row>
    <row r="936" spans="1:19" x14ac:dyDescent="0.3">
      <c r="A936" t="s">
        <v>163</v>
      </c>
      <c r="B936" t="s">
        <v>10</v>
      </c>
      <c r="C936">
        <v>390200</v>
      </c>
      <c r="D936">
        <v>26600</v>
      </c>
      <c r="E936" s="1">
        <f t="shared" si="65"/>
        <v>23538000</v>
      </c>
      <c r="F936" s="6" t="s">
        <v>280</v>
      </c>
      <c r="G936" s="10" t="str">
        <f t="shared" si="66"/>
        <v>44255</v>
      </c>
      <c r="H936" s="10"/>
      <c r="I936" s="10"/>
      <c r="J936" s="9">
        <f t="shared" si="63"/>
        <v>44255</v>
      </c>
      <c r="K936" s="11" t="str">
        <f t="shared" si="64"/>
        <v>28-02-2021</v>
      </c>
      <c r="L936" s="11"/>
      <c r="M936" t="s">
        <v>66</v>
      </c>
      <c r="N936" t="s">
        <v>13</v>
      </c>
      <c r="O936">
        <v>4</v>
      </c>
      <c r="P936" t="s">
        <v>19</v>
      </c>
      <c r="Q936">
        <v>1</v>
      </c>
      <c r="R936">
        <v>6.2518399999999996</v>
      </c>
      <c r="S936">
        <v>-75.563590000000005</v>
      </c>
    </row>
    <row r="937" spans="1:19" x14ac:dyDescent="0.3">
      <c r="A937" t="s">
        <v>41</v>
      </c>
      <c r="B937" t="s">
        <v>42</v>
      </c>
      <c r="C937">
        <v>95900</v>
      </c>
      <c r="D937">
        <v>3300</v>
      </c>
      <c r="E937" s="1">
        <f t="shared" si="65"/>
        <v>23541300</v>
      </c>
      <c r="F937" s="6" t="s">
        <v>756</v>
      </c>
      <c r="G937" s="10" t="str">
        <f t="shared" si="66"/>
        <v>44043</v>
      </c>
      <c r="H937" s="10"/>
      <c r="I937" s="10"/>
      <c r="J937" s="9">
        <f t="shared" si="63"/>
        <v>44043</v>
      </c>
      <c r="K937" s="11" t="str">
        <f t="shared" si="64"/>
        <v>31-07-2020</v>
      </c>
      <c r="L937" s="11"/>
      <c r="M937" t="s">
        <v>68</v>
      </c>
      <c r="N937" t="s">
        <v>28</v>
      </c>
      <c r="O937">
        <v>4</v>
      </c>
      <c r="P937" t="s">
        <v>19</v>
      </c>
      <c r="Q937">
        <v>1</v>
      </c>
      <c r="R937">
        <v>4.6097099999999998</v>
      </c>
      <c r="S937">
        <v>-74.08175</v>
      </c>
    </row>
    <row r="938" spans="1:19" x14ac:dyDescent="0.3">
      <c r="A938" t="s">
        <v>89</v>
      </c>
      <c r="B938" t="s">
        <v>42</v>
      </c>
      <c r="C938">
        <v>40800</v>
      </c>
      <c r="D938">
        <v>2400</v>
      </c>
      <c r="E938" s="1">
        <f t="shared" si="65"/>
        <v>23543700</v>
      </c>
      <c r="F938" s="6" t="s">
        <v>757</v>
      </c>
      <c r="G938" s="10" t="str">
        <f t="shared" si="66"/>
        <v>44383</v>
      </c>
      <c r="H938" s="10"/>
      <c r="I938" s="10"/>
      <c r="J938" s="9">
        <f t="shared" si="63"/>
        <v>44383</v>
      </c>
      <c r="K938" s="11" t="str">
        <f t="shared" si="64"/>
        <v>06-07-2021</v>
      </c>
      <c r="L938" s="11"/>
      <c r="M938" t="s">
        <v>18</v>
      </c>
      <c r="N938" t="s">
        <v>22</v>
      </c>
      <c r="O938">
        <v>5</v>
      </c>
      <c r="P938" t="s">
        <v>19</v>
      </c>
      <c r="Q938">
        <v>3</v>
      </c>
      <c r="R938">
        <v>4.8133299999999997</v>
      </c>
      <c r="S938">
        <v>-75.696110000000004</v>
      </c>
    </row>
    <row r="939" spans="1:19" x14ac:dyDescent="0.3">
      <c r="A939" t="s">
        <v>104</v>
      </c>
      <c r="B939" t="s">
        <v>38</v>
      </c>
      <c r="C939">
        <v>204400</v>
      </c>
      <c r="D939">
        <v>11300</v>
      </c>
      <c r="E939" s="1">
        <f t="shared" si="65"/>
        <v>23555000</v>
      </c>
      <c r="F939" s="6" t="s">
        <v>758</v>
      </c>
      <c r="G939" s="10" t="str">
        <f t="shared" si="66"/>
        <v>44328</v>
      </c>
      <c r="H939" s="10"/>
      <c r="I939" s="10"/>
      <c r="J939" s="9">
        <f t="shared" si="63"/>
        <v>44328</v>
      </c>
      <c r="K939" s="11" t="str">
        <f t="shared" si="64"/>
        <v>12-05-2021</v>
      </c>
      <c r="L939" s="11"/>
      <c r="M939" t="s">
        <v>12</v>
      </c>
      <c r="N939" t="s">
        <v>28</v>
      </c>
      <c r="O939">
        <v>5</v>
      </c>
      <c r="P939" t="s">
        <v>19</v>
      </c>
      <c r="Q939">
        <v>10</v>
      </c>
      <c r="R939">
        <v>4.6097099999999998</v>
      </c>
      <c r="S939">
        <v>-74.08175</v>
      </c>
    </row>
    <row r="940" spans="1:19" x14ac:dyDescent="0.3">
      <c r="A940" t="s">
        <v>20</v>
      </c>
      <c r="B940" t="s">
        <v>10</v>
      </c>
      <c r="C940">
        <v>741000</v>
      </c>
      <c r="D940">
        <v>37600</v>
      </c>
      <c r="E940" s="1">
        <f t="shared" si="65"/>
        <v>23592600</v>
      </c>
      <c r="F940" s="6" t="s">
        <v>759</v>
      </c>
      <c r="G940" s="10" t="str">
        <f t="shared" si="66"/>
        <v>44502</v>
      </c>
      <c r="H940" s="10"/>
      <c r="I940" s="10"/>
      <c r="J940" s="9">
        <f t="shared" si="63"/>
        <v>44502</v>
      </c>
      <c r="K940" s="11" t="str">
        <f t="shared" si="64"/>
        <v>02-11-2021</v>
      </c>
      <c r="L940" s="11"/>
      <c r="M940" t="s">
        <v>12</v>
      </c>
      <c r="N940" t="s">
        <v>77</v>
      </c>
      <c r="O940">
        <v>4</v>
      </c>
      <c r="P940" t="s">
        <v>19</v>
      </c>
      <c r="Q940">
        <v>2</v>
      </c>
      <c r="R940">
        <v>11.54444</v>
      </c>
      <c r="S940">
        <v>-72.907219999999995</v>
      </c>
    </row>
    <row r="941" spans="1:19" x14ac:dyDescent="0.3">
      <c r="A941" t="s">
        <v>45</v>
      </c>
      <c r="B941" t="s">
        <v>46</v>
      </c>
      <c r="C941">
        <v>13500</v>
      </c>
      <c r="D941">
        <v>0</v>
      </c>
      <c r="E941" s="1">
        <f t="shared" si="65"/>
        <v>23592600</v>
      </c>
      <c r="F941" s="6" t="s">
        <v>760</v>
      </c>
      <c r="G941" s="10" t="str">
        <f t="shared" si="66"/>
        <v>44190</v>
      </c>
      <c r="H941" s="10"/>
      <c r="I941" s="10"/>
      <c r="J941" s="9">
        <f t="shared" si="63"/>
        <v>44190</v>
      </c>
      <c r="K941" s="11" t="str">
        <f t="shared" si="64"/>
        <v>25-12-2020</v>
      </c>
      <c r="L941" s="11"/>
      <c r="M941" t="s">
        <v>12</v>
      </c>
      <c r="N941" t="s">
        <v>28</v>
      </c>
      <c r="O941">
        <v>5</v>
      </c>
      <c r="P941" t="s">
        <v>14</v>
      </c>
      <c r="Q941">
        <v>1</v>
      </c>
      <c r="R941">
        <v>4.6097099999999998</v>
      </c>
      <c r="S941">
        <v>-74.08175</v>
      </c>
    </row>
    <row r="942" spans="1:19" x14ac:dyDescent="0.3">
      <c r="A942" t="s">
        <v>20</v>
      </c>
      <c r="B942" t="s">
        <v>10</v>
      </c>
      <c r="C942">
        <v>556700</v>
      </c>
      <c r="D942">
        <v>27800</v>
      </c>
      <c r="E942" s="1">
        <f t="shared" si="65"/>
        <v>23620400</v>
      </c>
      <c r="F942" s="6" t="s">
        <v>372</v>
      </c>
      <c r="G942" s="10" t="str">
        <f t="shared" si="66"/>
        <v>44519</v>
      </c>
      <c r="H942" s="10"/>
      <c r="I942" s="10"/>
      <c r="J942" s="9">
        <f t="shared" si="63"/>
        <v>44519</v>
      </c>
      <c r="K942" s="11" t="str">
        <f t="shared" si="64"/>
        <v>19-11-2021</v>
      </c>
      <c r="L942" s="11"/>
      <c r="M942" t="s">
        <v>80</v>
      </c>
      <c r="N942" t="s">
        <v>13</v>
      </c>
      <c r="O942">
        <v>3</v>
      </c>
      <c r="P942" t="s">
        <v>14</v>
      </c>
      <c r="Q942">
        <v>1</v>
      </c>
      <c r="R942">
        <v>6.2518399999999996</v>
      </c>
      <c r="S942">
        <v>-75.563590000000005</v>
      </c>
    </row>
    <row r="943" spans="1:19" x14ac:dyDescent="0.3">
      <c r="A943" t="s">
        <v>104</v>
      </c>
      <c r="B943" t="s">
        <v>38</v>
      </c>
      <c r="C943">
        <v>45700</v>
      </c>
      <c r="D943">
        <v>2900</v>
      </c>
      <c r="E943" s="1">
        <f t="shared" si="65"/>
        <v>23623300</v>
      </c>
      <c r="F943" s="6" t="s">
        <v>638</v>
      </c>
      <c r="G943" s="10" t="str">
        <f t="shared" si="66"/>
        <v>44587</v>
      </c>
      <c r="H943" s="10"/>
      <c r="I943" s="10"/>
      <c r="J943" s="9">
        <f t="shared" si="63"/>
        <v>44587</v>
      </c>
      <c r="K943" s="11" t="str">
        <f t="shared" si="64"/>
        <v>26-01-2022</v>
      </c>
      <c r="L943" s="11"/>
      <c r="M943" t="s">
        <v>59</v>
      </c>
      <c r="N943" t="s">
        <v>77</v>
      </c>
      <c r="O943">
        <v>5</v>
      </c>
      <c r="P943" t="s">
        <v>19</v>
      </c>
      <c r="Q943">
        <v>10</v>
      </c>
      <c r="R943">
        <v>11.54444</v>
      </c>
      <c r="S943">
        <v>-72.907219999999995</v>
      </c>
    </row>
    <row r="944" spans="1:19" x14ac:dyDescent="0.3">
      <c r="A944" t="s">
        <v>71</v>
      </c>
      <c r="B944" t="s">
        <v>34</v>
      </c>
      <c r="C944">
        <v>13500</v>
      </c>
      <c r="D944">
        <v>900</v>
      </c>
      <c r="E944" s="1">
        <f t="shared" si="65"/>
        <v>23624200</v>
      </c>
      <c r="F944" s="6" t="s">
        <v>253</v>
      </c>
      <c r="G944" s="10" t="str">
        <f t="shared" si="66"/>
        <v>44274</v>
      </c>
      <c r="H944" s="10"/>
      <c r="I944" s="10"/>
      <c r="J944" s="9">
        <f t="shared" si="63"/>
        <v>44274</v>
      </c>
      <c r="K944" s="11" t="str">
        <f t="shared" si="64"/>
        <v>19-03-2021</v>
      </c>
      <c r="L944" s="11"/>
      <c r="M944" t="s">
        <v>27</v>
      </c>
      <c r="N944" t="s">
        <v>228</v>
      </c>
      <c r="O944">
        <v>3</v>
      </c>
      <c r="P944" t="s">
        <v>19</v>
      </c>
      <c r="Q944">
        <v>8</v>
      </c>
      <c r="R944">
        <v>10.39972</v>
      </c>
      <c r="S944">
        <v>-75.514439999999993</v>
      </c>
    </row>
    <row r="945" spans="1:19" x14ac:dyDescent="0.3">
      <c r="A945" t="s">
        <v>15</v>
      </c>
      <c r="B945" t="s">
        <v>16</v>
      </c>
      <c r="C945">
        <v>45700</v>
      </c>
      <c r="D945">
        <v>0</v>
      </c>
      <c r="E945" s="1">
        <f t="shared" si="65"/>
        <v>23624200</v>
      </c>
      <c r="F945" s="6" t="s">
        <v>575</v>
      </c>
      <c r="G945" s="10" t="str">
        <f t="shared" si="66"/>
        <v>44312</v>
      </c>
      <c r="H945" s="10"/>
      <c r="I945" s="10"/>
      <c r="J945" s="9">
        <f t="shared" si="63"/>
        <v>44312</v>
      </c>
      <c r="K945" s="11" t="str">
        <f t="shared" si="64"/>
        <v>26-04-2021</v>
      </c>
      <c r="L945" s="11"/>
      <c r="M945" t="s">
        <v>24</v>
      </c>
      <c r="N945" t="s">
        <v>13</v>
      </c>
      <c r="O945">
        <v>1</v>
      </c>
      <c r="P945" t="s">
        <v>19</v>
      </c>
      <c r="Q945">
        <v>1</v>
      </c>
      <c r="R945">
        <v>6.2518399999999996</v>
      </c>
      <c r="S945">
        <v>-75.563590000000005</v>
      </c>
    </row>
    <row r="946" spans="1:19" x14ac:dyDescent="0.3">
      <c r="A946" t="s">
        <v>232</v>
      </c>
      <c r="B946" t="s">
        <v>10</v>
      </c>
      <c r="C946">
        <v>247100</v>
      </c>
      <c r="D946">
        <v>11300</v>
      </c>
      <c r="E946" s="1">
        <f t="shared" si="65"/>
        <v>23635500</v>
      </c>
      <c r="F946" s="6" t="s">
        <v>159</v>
      </c>
      <c r="G946" s="10" t="str">
        <f t="shared" si="66"/>
        <v>44683</v>
      </c>
      <c r="H946" s="10"/>
      <c r="I946" s="10"/>
      <c r="J946" s="9">
        <f t="shared" si="63"/>
        <v>44683</v>
      </c>
      <c r="K946" s="11" t="str">
        <f t="shared" si="64"/>
        <v>02-05-2022</v>
      </c>
      <c r="L946" s="11"/>
      <c r="M946" t="s">
        <v>101</v>
      </c>
      <c r="N946" t="s">
        <v>28</v>
      </c>
      <c r="O946">
        <v>5</v>
      </c>
      <c r="P946" t="s">
        <v>14</v>
      </c>
      <c r="Q946">
        <v>1</v>
      </c>
      <c r="R946">
        <v>4.6097099999999998</v>
      </c>
      <c r="S946">
        <v>-74.08175</v>
      </c>
    </row>
    <row r="947" spans="1:19" x14ac:dyDescent="0.3">
      <c r="A947" t="s">
        <v>195</v>
      </c>
      <c r="B947" t="s">
        <v>51</v>
      </c>
      <c r="C947">
        <v>317400</v>
      </c>
      <c r="D947">
        <v>15100</v>
      </c>
      <c r="E947" s="1">
        <f t="shared" si="65"/>
        <v>23650600</v>
      </c>
      <c r="F947" s="6" t="s">
        <v>520</v>
      </c>
      <c r="G947" s="10" t="str">
        <f t="shared" si="66"/>
        <v>43948</v>
      </c>
      <c r="H947" s="10"/>
      <c r="I947" s="10"/>
      <c r="J947" s="9">
        <f t="shared" si="63"/>
        <v>43948</v>
      </c>
      <c r="K947" s="11" t="str">
        <f t="shared" si="64"/>
        <v>27-04-2020</v>
      </c>
      <c r="L947" s="11"/>
      <c r="M947" t="s">
        <v>66</v>
      </c>
      <c r="N947" t="s">
        <v>187</v>
      </c>
      <c r="O947">
        <v>5</v>
      </c>
      <c r="P947" t="s">
        <v>14</v>
      </c>
      <c r="Q947">
        <v>1</v>
      </c>
      <c r="R947">
        <v>7.1253900000000003</v>
      </c>
      <c r="S947">
        <v>-73.119799999999998</v>
      </c>
    </row>
    <row r="948" spans="1:19" x14ac:dyDescent="0.3">
      <c r="A948" t="s">
        <v>91</v>
      </c>
      <c r="B948" t="s">
        <v>51</v>
      </c>
      <c r="C948">
        <v>922100</v>
      </c>
      <c r="D948">
        <v>47300</v>
      </c>
      <c r="E948" s="1">
        <f t="shared" si="65"/>
        <v>23697900</v>
      </c>
      <c r="F948" s="6" t="s">
        <v>761</v>
      </c>
      <c r="G948" s="10" t="str">
        <f t="shared" si="66"/>
        <v>44079</v>
      </c>
      <c r="H948" s="10"/>
      <c r="I948" s="10"/>
      <c r="J948" s="9">
        <f t="shared" si="63"/>
        <v>44079</v>
      </c>
      <c r="K948" s="11" t="str">
        <f t="shared" si="64"/>
        <v>05-09-2020</v>
      </c>
      <c r="L948" s="11"/>
      <c r="M948" t="s">
        <v>68</v>
      </c>
      <c r="N948" t="s">
        <v>13</v>
      </c>
      <c r="O948">
        <v>1</v>
      </c>
      <c r="P948" t="s">
        <v>19</v>
      </c>
      <c r="Q948">
        <v>1</v>
      </c>
      <c r="R948">
        <v>6.2518399999999996</v>
      </c>
      <c r="S948">
        <v>-75.563590000000005</v>
      </c>
    </row>
    <row r="949" spans="1:19" x14ac:dyDescent="0.3">
      <c r="A949" t="s">
        <v>113</v>
      </c>
      <c r="B949" t="s">
        <v>10</v>
      </c>
      <c r="C949">
        <v>459600</v>
      </c>
      <c r="D949">
        <v>22700</v>
      </c>
      <c r="E949" s="1">
        <f t="shared" si="65"/>
        <v>23720600</v>
      </c>
      <c r="F949" s="6" t="s">
        <v>762</v>
      </c>
      <c r="G949" s="10" t="str">
        <f t="shared" si="66"/>
        <v>44840</v>
      </c>
      <c r="H949" s="10"/>
      <c r="I949" s="10"/>
      <c r="J949" s="9">
        <f t="shared" si="63"/>
        <v>44840</v>
      </c>
      <c r="K949" s="11" t="str">
        <f t="shared" si="64"/>
        <v>06-10-2022</v>
      </c>
      <c r="L949" s="11"/>
      <c r="M949" t="s">
        <v>24</v>
      </c>
      <c r="N949" t="s">
        <v>28</v>
      </c>
      <c r="O949">
        <v>5</v>
      </c>
      <c r="P949" t="s">
        <v>19</v>
      </c>
      <c r="Q949">
        <v>4</v>
      </c>
      <c r="R949">
        <v>4.6097099999999998</v>
      </c>
      <c r="S949">
        <v>-74.08175</v>
      </c>
    </row>
    <row r="950" spans="1:19" x14ac:dyDescent="0.3">
      <c r="A950" t="s">
        <v>102</v>
      </c>
      <c r="B950" t="s">
        <v>16</v>
      </c>
      <c r="C950">
        <v>615900</v>
      </c>
      <c r="D950">
        <v>33200</v>
      </c>
      <c r="E950" s="1">
        <f t="shared" si="65"/>
        <v>23753800</v>
      </c>
      <c r="F950" s="6" t="s">
        <v>763</v>
      </c>
      <c r="G950" s="10" t="str">
        <f t="shared" si="66"/>
        <v>44350</v>
      </c>
      <c r="H950" s="10"/>
      <c r="I950" s="10"/>
      <c r="J950" s="9">
        <f t="shared" si="63"/>
        <v>44350</v>
      </c>
      <c r="K950" s="11" t="str">
        <f t="shared" si="64"/>
        <v>03-06-2021</v>
      </c>
      <c r="L950" s="11"/>
      <c r="M950" t="s">
        <v>31</v>
      </c>
      <c r="N950" t="s">
        <v>228</v>
      </c>
      <c r="O950">
        <v>5</v>
      </c>
      <c r="P950" t="s">
        <v>14</v>
      </c>
      <c r="Q950">
        <v>1</v>
      </c>
      <c r="R950">
        <v>10.39972</v>
      </c>
      <c r="S950">
        <v>-75.514439999999993</v>
      </c>
    </row>
    <row r="951" spans="1:19" x14ac:dyDescent="0.3">
      <c r="A951" t="s">
        <v>110</v>
      </c>
      <c r="B951" t="s">
        <v>38</v>
      </c>
      <c r="C951">
        <v>1696900</v>
      </c>
      <c r="D951">
        <v>88500</v>
      </c>
      <c r="E951" s="1">
        <f t="shared" si="65"/>
        <v>23842300</v>
      </c>
      <c r="F951" s="6" t="s">
        <v>764</v>
      </c>
      <c r="G951" s="10" t="str">
        <f t="shared" si="66"/>
        <v>43973</v>
      </c>
      <c r="H951" s="10"/>
      <c r="I951" s="10"/>
      <c r="J951" s="9">
        <f t="shared" si="63"/>
        <v>43973</v>
      </c>
      <c r="K951" s="11" t="str">
        <f t="shared" si="64"/>
        <v>22-05-2020</v>
      </c>
      <c r="L951" s="11"/>
      <c r="M951" t="s">
        <v>85</v>
      </c>
      <c r="N951" t="s">
        <v>25</v>
      </c>
      <c r="O951">
        <v>5</v>
      </c>
      <c r="P951" t="s">
        <v>14</v>
      </c>
      <c r="Q951">
        <v>1</v>
      </c>
      <c r="R951">
        <v>3.4372199999999999</v>
      </c>
      <c r="S951">
        <v>-76.522499999999994</v>
      </c>
    </row>
    <row r="952" spans="1:19" x14ac:dyDescent="0.3">
      <c r="A952" t="s">
        <v>232</v>
      </c>
      <c r="B952" t="s">
        <v>10</v>
      </c>
      <c r="C952">
        <v>257700</v>
      </c>
      <c r="D952">
        <v>21600</v>
      </c>
      <c r="E952" s="1">
        <f t="shared" si="65"/>
        <v>23863900</v>
      </c>
      <c r="F952" s="6" t="s">
        <v>250</v>
      </c>
      <c r="G952" s="10" t="str">
        <f t="shared" si="66"/>
        <v>44627</v>
      </c>
      <c r="H952" s="10"/>
      <c r="I952" s="10"/>
      <c r="J952" s="9">
        <f t="shared" si="63"/>
        <v>44627</v>
      </c>
      <c r="K952" s="11" t="str">
        <f t="shared" si="64"/>
        <v>07-03-2022</v>
      </c>
      <c r="L952" s="11"/>
      <c r="M952" t="s">
        <v>59</v>
      </c>
      <c r="N952" t="s">
        <v>28</v>
      </c>
      <c r="O952">
        <v>5</v>
      </c>
      <c r="P952" t="s">
        <v>19</v>
      </c>
      <c r="Q952">
        <v>1</v>
      </c>
      <c r="R952">
        <v>4.6097099999999998</v>
      </c>
      <c r="S952">
        <v>-74.08175</v>
      </c>
    </row>
    <row r="953" spans="1:19" x14ac:dyDescent="0.3">
      <c r="A953" t="s">
        <v>29</v>
      </c>
      <c r="B953" t="s">
        <v>16</v>
      </c>
      <c r="C953">
        <v>322500</v>
      </c>
      <c r="D953">
        <v>15400</v>
      </c>
      <c r="E953" s="1">
        <f t="shared" si="65"/>
        <v>23879300</v>
      </c>
      <c r="F953" s="6" t="s">
        <v>765</v>
      </c>
      <c r="G953" s="10" t="str">
        <f t="shared" si="66"/>
        <v>43968</v>
      </c>
      <c r="H953" s="10"/>
      <c r="I953" s="10"/>
      <c r="J953" s="9">
        <f t="shared" si="63"/>
        <v>43968</v>
      </c>
      <c r="K953" s="11" t="str">
        <f t="shared" si="64"/>
        <v>17-05-2020</v>
      </c>
      <c r="L953" s="11"/>
      <c r="M953" t="s">
        <v>66</v>
      </c>
      <c r="N953" t="s">
        <v>25</v>
      </c>
      <c r="O953">
        <v>5</v>
      </c>
      <c r="P953" t="s">
        <v>19</v>
      </c>
      <c r="Q953">
        <v>4</v>
      </c>
      <c r="R953">
        <v>3.4372199999999999</v>
      </c>
      <c r="S953">
        <v>-76.522499999999994</v>
      </c>
    </row>
    <row r="954" spans="1:19" x14ac:dyDescent="0.3">
      <c r="A954" t="s">
        <v>54</v>
      </c>
      <c r="B954" t="s">
        <v>46</v>
      </c>
      <c r="C954">
        <v>157200</v>
      </c>
      <c r="D954">
        <v>6600</v>
      </c>
      <c r="E954" s="1">
        <f t="shared" si="65"/>
        <v>23885900</v>
      </c>
      <c r="F954" s="6" t="s">
        <v>766</v>
      </c>
      <c r="G954" s="10" t="str">
        <f t="shared" si="66"/>
        <v>44767</v>
      </c>
      <c r="H954" s="10"/>
      <c r="I954" s="10"/>
      <c r="J954" s="9">
        <f t="shared" si="63"/>
        <v>44767</v>
      </c>
      <c r="K954" s="11" t="str">
        <f t="shared" si="64"/>
        <v>25-07-2022</v>
      </c>
      <c r="L954" s="11"/>
      <c r="M954" t="s">
        <v>31</v>
      </c>
      <c r="N954" t="s">
        <v>28</v>
      </c>
      <c r="O954">
        <v>4</v>
      </c>
      <c r="P954" t="s">
        <v>14</v>
      </c>
      <c r="Q954">
        <v>1</v>
      </c>
      <c r="R954">
        <v>4.6097099999999998</v>
      </c>
      <c r="S954">
        <v>-74.08175</v>
      </c>
    </row>
    <row r="955" spans="1:19" x14ac:dyDescent="0.3">
      <c r="A955" t="s">
        <v>71</v>
      </c>
      <c r="B955" t="s">
        <v>34</v>
      </c>
      <c r="C955">
        <v>10400</v>
      </c>
      <c r="D955">
        <v>5200</v>
      </c>
      <c r="E955" s="1">
        <f t="shared" si="65"/>
        <v>23891100</v>
      </c>
      <c r="F955" s="6" t="s">
        <v>612</v>
      </c>
      <c r="G955" s="10" t="str">
        <f t="shared" si="66"/>
        <v>43835</v>
      </c>
      <c r="H955" s="10"/>
      <c r="I955" s="10"/>
      <c r="J955" s="9">
        <f t="shared" si="63"/>
        <v>43835</v>
      </c>
      <c r="K955" s="11" t="str">
        <f t="shared" si="64"/>
        <v>05-01-2020</v>
      </c>
      <c r="L955" s="11"/>
      <c r="M955" t="s">
        <v>101</v>
      </c>
      <c r="N955" t="s">
        <v>13</v>
      </c>
      <c r="O955">
        <v>4</v>
      </c>
      <c r="P955" t="s">
        <v>19</v>
      </c>
      <c r="Q955">
        <v>2</v>
      </c>
      <c r="R955">
        <v>6.2518399999999996</v>
      </c>
      <c r="S955">
        <v>-75.563590000000005</v>
      </c>
    </row>
    <row r="956" spans="1:19" x14ac:dyDescent="0.3">
      <c r="A956" t="s">
        <v>110</v>
      </c>
      <c r="B956" t="s">
        <v>38</v>
      </c>
      <c r="C956">
        <v>1202900</v>
      </c>
      <c r="D956">
        <v>64400</v>
      </c>
      <c r="E956" s="1">
        <f t="shared" si="65"/>
        <v>23955500</v>
      </c>
      <c r="F956" s="6" t="s">
        <v>767</v>
      </c>
      <c r="G956" s="10" t="str">
        <f t="shared" si="66"/>
        <v>44386</v>
      </c>
      <c r="H956" s="10"/>
      <c r="I956" s="10"/>
      <c r="J956" s="9">
        <f t="shared" si="63"/>
        <v>44386</v>
      </c>
      <c r="K956" s="11" t="str">
        <f t="shared" si="64"/>
        <v>09-07-2021</v>
      </c>
      <c r="L956" s="11"/>
      <c r="M956" t="s">
        <v>101</v>
      </c>
      <c r="N956" t="s">
        <v>137</v>
      </c>
      <c r="O956">
        <v>4</v>
      </c>
      <c r="P956" t="s">
        <v>19</v>
      </c>
      <c r="Q956">
        <v>3</v>
      </c>
      <c r="R956">
        <v>11.240790000000001</v>
      </c>
      <c r="S956">
        <v>-74.199039999999997</v>
      </c>
    </row>
    <row r="957" spans="1:19" x14ac:dyDescent="0.3">
      <c r="A957" t="s">
        <v>282</v>
      </c>
      <c r="B957" t="s">
        <v>38</v>
      </c>
      <c r="C957">
        <v>1533300</v>
      </c>
      <c r="D957">
        <v>82000</v>
      </c>
      <c r="E957" s="1">
        <f t="shared" si="65"/>
        <v>24037500</v>
      </c>
      <c r="F957" s="6" t="s">
        <v>156</v>
      </c>
      <c r="G957" s="10" t="str">
        <f t="shared" si="66"/>
        <v>44602</v>
      </c>
      <c r="H957" s="10"/>
      <c r="I957" s="10"/>
      <c r="J957" s="9">
        <f t="shared" si="63"/>
        <v>44602</v>
      </c>
      <c r="K957" s="11" t="str">
        <f t="shared" si="64"/>
        <v>10-02-2022</v>
      </c>
      <c r="L957" s="11"/>
      <c r="M957" t="s">
        <v>53</v>
      </c>
      <c r="N957" t="s">
        <v>599</v>
      </c>
      <c r="O957">
        <v>1</v>
      </c>
      <c r="P957" t="s">
        <v>19</v>
      </c>
      <c r="Q957">
        <v>8</v>
      </c>
      <c r="R957">
        <v>4.5793699999999999</v>
      </c>
      <c r="S957">
        <v>-74.216819999999998</v>
      </c>
    </row>
    <row r="958" spans="1:19" x14ac:dyDescent="0.3">
      <c r="A958" t="s">
        <v>282</v>
      </c>
      <c r="B958" t="s">
        <v>38</v>
      </c>
      <c r="C958">
        <v>2117800</v>
      </c>
      <c r="D958">
        <v>111000</v>
      </c>
      <c r="E958" s="1">
        <f t="shared" si="65"/>
        <v>24148500</v>
      </c>
      <c r="F958" s="6" t="s">
        <v>509</v>
      </c>
      <c r="G958" s="10" t="str">
        <f t="shared" si="66"/>
        <v>44896</v>
      </c>
      <c r="H958" s="10"/>
      <c r="I958" s="10"/>
      <c r="J958" s="9">
        <f t="shared" si="63"/>
        <v>44896</v>
      </c>
      <c r="K958" s="11" t="str">
        <f t="shared" si="64"/>
        <v>01-12-2022</v>
      </c>
      <c r="L958" s="11"/>
      <c r="M958" t="s">
        <v>80</v>
      </c>
      <c r="N958" t="s">
        <v>28</v>
      </c>
      <c r="O958">
        <v>5</v>
      </c>
      <c r="P958" t="s">
        <v>19</v>
      </c>
      <c r="Q958">
        <v>3</v>
      </c>
      <c r="R958">
        <v>4.6097099999999998</v>
      </c>
      <c r="S958">
        <v>-74.08175</v>
      </c>
    </row>
    <row r="959" spans="1:19" x14ac:dyDescent="0.3">
      <c r="A959" t="s">
        <v>78</v>
      </c>
      <c r="B959" t="s">
        <v>64</v>
      </c>
      <c r="C959">
        <v>57900</v>
      </c>
      <c r="D959">
        <v>1300</v>
      </c>
      <c r="E959" s="1">
        <f t="shared" si="65"/>
        <v>24149800</v>
      </c>
      <c r="F959" s="6" t="s">
        <v>768</v>
      </c>
      <c r="G959" s="10" t="str">
        <f t="shared" si="66"/>
        <v>44606</v>
      </c>
      <c r="H959" s="10"/>
      <c r="I959" s="10"/>
      <c r="J959" s="9">
        <f t="shared" si="63"/>
        <v>44606</v>
      </c>
      <c r="K959" s="11" t="str">
        <f t="shared" si="64"/>
        <v>14-02-2022</v>
      </c>
      <c r="L959" s="11"/>
      <c r="M959" t="s">
        <v>66</v>
      </c>
      <c r="N959" t="s">
        <v>13</v>
      </c>
      <c r="O959">
        <v>1</v>
      </c>
      <c r="P959" t="s">
        <v>19</v>
      </c>
      <c r="Q959">
        <v>4</v>
      </c>
      <c r="R959">
        <v>6.2518399999999996</v>
      </c>
      <c r="S959">
        <v>-75.563590000000005</v>
      </c>
    </row>
    <row r="960" spans="1:19" x14ac:dyDescent="0.3">
      <c r="A960" t="s">
        <v>217</v>
      </c>
      <c r="B960" t="s">
        <v>64</v>
      </c>
      <c r="C960">
        <v>33900</v>
      </c>
      <c r="D960">
        <v>2500</v>
      </c>
      <c r="E960" s="1">
        <f t="shared" si="65"/>
        <v>24152300</v>
      </c>
      <c r="F960" s="6" t="s">
        <v>299</v>
      </c>
      <c r="G960" s="10" t="str">
        <f t="shared" si="66"/>
        <v>44474</v>
      </c>
      <c r="H960" s="10"/>
      <c r="I960" s="10"/>
      <c r="J960" s="9">
        <f t="shared" si="63"/>
        <v>44474</v>
      </c>
      <c r="K960" s="11" t="str">
        <f t="shared" si="64"/>
        <v>05-10-2021</v>
      </c>
      <c r="L960" s="11"/>
      <c r="M960" t="s">
        <v>59</v>
      </c>
      <c r="N960" t="s">
        <v>28</v>
      </c>
      <c r="O960">
        <v>5</v>
      </c>
      <c r="P960" t="s">
        <v>14</v>
      </c>
      <c r="Q960">
        <v>1</v>
      </c>
      <c r="R960">
        <v>4.6097099999999998</v>
      </c>
      <c r="S960">
        <v>-74.08175</v>
      </c>
    </row>
    <row r="961" spans="1:19" x14ac:dyDescent="0.3">
      <c r="A961" t="s">
        <v>113</v>
      </c>
      <c r="B961" t="s">
        <v>10</v>
      </c>
      <c r="C961">
        <v>487500</v>
      </c>
      <c r="D961">
        <v>30700</v>
      </c>
      <c r="E961" s="1">
        <f t="shared" si="65"/>
        <v>24183000</v>
      </c>
      <c r="F961" s="6" t="s">
        <v>617</v>
      </c>
      <c r="G961" s="10" t="str">
        <f t="shared" si="66"/>
        <v>44850</v>
      </c>
      <c r="H961" s="10"/>
      <c r="I961" s="10"/>
      <c r="J961" s="9">
        <f t="shared" si="63"/>
        <v>44850</v>
      </c>
      <c r="K961" s="11" t="str">
        <f t="shared" si="64"/>
        <v>16-10-2022</v>
      </c>
      <c r="L961" s="11"/>
      <c r="M961" t="s">
        <v>68</v>
      </c>
      <c r="N961" t="s">
        <v>13</v>
      </c>
      <c r="O961">
        <v>5</v>
      </c>
      <c r="P961" t="s">
        <v>19</v>
      </c>
      <c r="Q961">
        <v>10</v>
      </c>
      <c r="R961">
        <v>6.2518399999999996</v>
      </c>
      <c r="S961">
        <v>-75.563590000000005</v>
      </c>
    </row>
    <row r="962" spans="1:19" x14ac:dyDescent="0.3">
      <c r="A962" t="s">
        <v>81</v>
      </c>
      <c r="B962" t="s">
        <v>51</v>
      </c>
      <c r="C962">
        <v>1139600</v>
      </c>
      <c r="D962">
        <v>58900</v>
      </c>
      <c r="E962" s="1">
        <f t="shared" si="65"/>
        <v>24241900</v>
      </c>
      <c r="F962" s="6" t="s">
        <v>769</v>
      </c>
      <c r="G962" s="10" t="str">
        <f t="shared" si="66"/>
        <v>44402</v>
      </c>
      <c r="H962" s="10"/>
      <c r="I962" s="10"/>
      <c r="J962" s="9">
        <f t="shared" si="63"/>
        <v>44402</v>
      </c>
      <c r="K962" s="11" t="str">
        <f t="shared" si="64"/>
        <v>25-07-2021</v>
      </c>
      <c r="L962" s="11"/>
      <c r="M962" t="s">
        <v>40</v>
      </c>
      <c r="N962" t="s">
        <v>28</v>
      </c>
      <c r="O962">
        <v>5</v>
      </c>
      <c r="P962" t="s">
        <v>19</v>
      </c>
      <c r="Q962">
        <v>1</v>
      </c>
      <c r="R962">
        <v>4.6097099999999998</v>
      </c>
      <c r="S962">
        <v>-74.08175</v>
      </c>
    </row>
    <row r="963" spans="1:19" x14ac:dyDescent="0.3">
      <c r="A963" t="s">
        <v>98</v>
      </c>
      <c r="B963" t="s">
        <v>10</v>
      </c>
      <c r="C963">
        <v>261300</v>
      </c>
      <c r="D963">
        <v>14300</v>
      </c>
      <c r="E963" s="1">
        <f t="shared" si="65"/>
        <v>24256200</v>
      </c>
      <c r="F963" s="6" t="s">
        <v>310</v>
      </c>
      <c r="G963" s="10" t="str">
        <f t="shared" si="66"/>
        <v>44788</v>
      </c>
      <c r="H963" s="10"/>
      <c r="I963" s="10"/>
      <c r="J963" s="9">
        <f t="shared" ref="J963:J1026" si="67">IF(
  G963=44412,
  DATE(2021,8,4),
  DATE(1900,1,1) + G963 - 1
)</f>
        <v>44788</v>
      </c>
      <c r="K963" s="11" t="str">
        <f t="shared" ref="K963:K1026" si="68">TEXT(G963, "dd-mm-yyyy")</f>
        <v>15-08-2022</v>
      </c>
      <c r="L963" s="11"/>
      <c r="M963" t="s">
        <v>27</v>
      </c>
      <c r="N963" t="s">
        <v>28</v>
      </c>
      <c r="O963">
        <v>4</v>
      </c>
      <c r="P963" t="s">
        <v>19</v>
      </c>
      <c r="Q963">
        <v>1</v>
      </c>
      <c r="R963">
        <v>4.6097099999999998</v>
      </c>
      <c r="S963">
        <v>-74.08175</v>
      </c>
    </row>
    <row r="964" spans="1:19" x14ac:dyDescent="0.3">
      <c r="A964" t="s">
        <v>41</v>
      </c>
      <c r="B964" t="s">
        <v>42</v>
      </c>
      <c r="C964">
        <v>74000</v>
      </c>
      <c r="D964">
        <v>11100</v>
      </c>
      <c r="E964" s="1">
        <f t="shared" ref="E964:E1027" si="69">E963+D964</f>
        <v>24267300</v>
      </c>
      <c r="F964" s="6" t="s">
        <v>446</v>
      </c>
      <c r="G964" s="10" t="str">
        <f t="shared" si="66"/>
        <v>44143</v>
      </c>
      <c r="H964" s="10"/>
      <c r="I964" s="10"/>
      <c r="J964" s="9">
        <f t="shared" si="67"/>
        <v>44143</v>
      </c>
      <c r="K964" s="11" t="str">
        <f t="shared" si="68"/>
        <v>08-11-2020</v>
      </c>
      <c r="L964" s="11"/>
      <c r="M964" t="s">
        <v>18</v>
      </c>
      <c r="N964" t="s">
        <v>13</v>
      </c>
      <c r="O964">
        <v>5</v>
      </c>
      <c r="P964" t="s">
        <v>19</v>
      </c>
      <c r="Q964">
        <v>9</v>
      </c>
      <c r="R964">
        <v>6.2518399999999996</v>
      </c>
      <c r="S964">
        <v>-75.563590000000005</v>
      </c>
    </row>
    <row r="965" spans="1:19" x14ac:dyDescent="0.3">
      <c r="A965" t="s">
        <v>282</v>
      </c>
      <c r="B965" t="s">
        <v>38</v>
      </c>
      <c r="C965">
        <v>1454900</v>
      </c>
      <c r="D965">
        <v>77900</v>
      </c>
      <c r="E965" s="1">
        <f t="shared" si="69"/>
        <v>24345200</v>
      </c>
      <c r="F965" s="6" t="s">
        <v>770</v>
      </c>
      <c r="G965" s="10" t="str">
        <f t="shared" si="66"/>
        <v>44948</v>
      </c>
      <c r="H965" s="10"/>
      <c r="I965" s="10"/>
      <c r="J965" s="9">
        <f t="shared" si="67"/>
        <v>44948</v>
      </c>
      <c r="K965" s="11" t="str">
        <f t="shared" si="68"/>
        <v>22-01-2023</v>
      </c>
      <c r="L965" s="11"/>
      <c r="M965" t="s">
        <v>31</v>
      </c>
      <c r="N965" t="s">
        <v>13</v>
      </c>
      <c r="O965">
        <v>1</v>
      </c>
      <c r="P965" t="s">
        <v>14</v>
      </c>
      <c r="Q965">
        <v>1</v>
      </c>
      <c r="R965">
        <v>6.2518399999999996</v>
      </c>
      <c r="S965">
        <v>-75.563590000000005</v>
      </c>
    </row>
    <row r="966" spans="1:19" x14ac:dyDescent="0.3">
      <c r="A966" t="s">
        <v>161</v>
      </c>
      <c r="B966" t="s">
        <v>10</v>
      </c>
      <c r="C966">
        <v>291000</v>
      </c>
      <c r="D966">
        <v>13700</v>
      </c>
      <c r="E966" s="1">
        <f t="shared" si="69"/>
        <v>24358900</v>
      </c>
      <c r="F966" s="6" t="s">
        <v>771</v>
      </c>
      <c r="G966" s="10" t="str">
        <f t="shared" ref="G966:G1029" si="70">TEXT(F965, "general")</f>
        <v>44201</v>
      </c>
      <c r="H966" s="10"/>
      <c r="I966" s="10"/>
      <c r="J966" s="9">
        <f t="shared" si="67"/>
        <v>44201</v>
      </c>
      <c r="K966" s="11" t="str">
        <f t="shared" si="68"/>
        <v>05-01-2021</v>
      </c>
      <c r="L966" s="11"/>
      <c r="M966" t="s">
        <v>31</v>
      </c>
      <c r="N966" t="s">
        <v>22</v>
      </c>
      <c r="O966">
        <v>5</v>
      </c>
      <c r="P966" t="s">
        <v>19</v>
      </c>
      <c r="Q966">
        <v>1</v>
      </c>
      <c r="R966">
        <v>4.8133299999999997</v>
      </c>
      <c r="S966">
        <v>-75.696110000000004</v>
      </c>
    </row>
    <row r="967" spans="1:19" x14ac:dyDescent="0.3">
      <c r="A967" t="s">
        <v>177</v>
      </c>
      <c r="B967" t="s">
        <v>38</v>
      </c>
      <c r="C967">
        <v>139100</v>
      </c>
      <c r="D967">
        <v>8100</v>
      </c>
      <c r="E967" s="1">
        <f t="shared" si="69"/>
        <v>24367000</v>
      </c>
      <c r="F967" s="6" t="s">
        <v>772</v>
      </c>
      <c r="G967" s="10" t="str">
        <f t="shared" si="70"/>
        <v>44931</v>
      </c>
      <c r="H967" s="10"/>
      <c r="I967" s="10"/>
      <c r="J967" s="9">
        <f t="shared" si="67"/>
        <v>44931</v>
      </c>
      <c r="K967" s="11" t="str">
        <f t="shared" si="68"/>
        <v>05-01-2023</v>
      </c>
      <c r="L967" s="11"/>
      <c r="M967" t="s">
        <v>31</v>
      </c>
      <c r="N967" t="s">
        <v>137</v>
      </c>
      <c r="O967">
        <v>3</v>
      </c>
      <c r="P967" t="s">
        <v>14</v>
      </c>
      <c r="Q967">
        <v>1</v>
      </c>
      <c r="R967">
        <v>11.240790000000001</v>
      </c>
      <c r="S967">
        <v>-74.199039999999997</v>
      </c>
    </row>
    <row r="968" spans="1:19" x14ac:dyDescent="0.3">
      <c r="A968" t="s">
        <v>57</v>
      </c>
      <c r="B968" t="s">
        <v>46</v>
      </c>
      <c r="C968">
        <v>22500</v>
      </c>
      <c r="D968">
        <v>3600</v>
      </c>
      <c r="E968" s="1">
        <f t="shared" si="69"/>
        <v>24370600</v>
      </c>
      <c r="F968" s="6" t="s">
        <v>773</v>
      </c>
      <c r="G968" s="10" t="str">
        <f t="shared" si="70"/>
        <v>44011</v>
      </c>
      <c r="H968" s="10"/>
      <c r="I968" s="10"/>
      <c r="J968" s="9">
        <f t="shared" si="67"/>
        <v>44011</v>
      </c>
      <c r="K968" s="11" t="str">
        <f t="shared" si="68"/>
        <v>29-06-2020</v>
      </c>
      <c r="L968" s="11"/>
      <c r="M968" t="s">
        <v>27</v>
      </c>
      <c r="N968" t="s">
        <v>28</v>
      </c>
      <c r="O968">
        <v>3</v>
      </c>
      <c r="P968" t="s">
        <v>19</v>
      </c>
      <c r="Q968">
        <v>10</v>
      </c>
      <c r="R968">
        <v>4.6097099999999998</v>
      </c>
      <c r="S968">
        <v>-74.08175</v>
      </c>
    </row>
    <row r="969" spans="1:19" x14ac:dyDescent="0.3">
      <c r="A969" t="s">
        <v>89</v>
      </c>
      <c r="B969" t="s">
        <v>42</v>
      </c>
      <c r="C969">
        <v>33500</v>
      </c>
      <c r="D969">
        <v>6500</v>
      </c>
      <c r="E969" s="1">
        <f t="shared" si="69"/>
        <v>24377100</v>
      </c>
      <c r="F969" s="6" t="s">
        <v>495</v>
      </c>
      <c r="G969" s="10" t="str">
        <f t="shared" si="70"/>
        <v>44869</v>
      </c>
      <c r="H969" s="10"/>
      <c r="I969" s="10"/>
      <c r="J969" s="9">
        <f t="shared" si="67"/>
        <v>44869</v>
      </c>
      <c r="K969" s="11" t="str">
        <f t="shared" si="68"/>
        <v>04-11-2022</v>
      </c>
      <c r="L969" s="11"/>
      <c r="M969" t="s">
        <v>18</v>
      </c>
      <c r="N969" t="s">
        <v>22</v>
      </c>
      <c r="O969">
        <v>3</v>
      </c>
      <c r="P969" t="s">
        <v>14</v>
      </c>
      <c r="Q969">
        <v>1</v>
      </c>
      <c r="R969">
        <v>4.8133299999999997</v>
      </c>
      <c r="S969">
        <v>-75.696110000000004</v>
      </c>
    </row>
    <row r="970" spans="1:19" x14ac:dyDescent="0.3">
      <c r="A970" t="s">
        <v>118</v>
      </c>
      <c r="B970" t="s">
        <v>51</v>
      </c>
      <c r="C970">
        <v>1652300</v>
      </c>
      <c r="D970">
        <v>88200</v>
      </c>
      <c r="E970" s="1">
        <f t="shared" si="69"/>
        <v>24465300</v>
      </c>
      <c r="F970" s="6" t="s">
        <v>774</v>
      </c>
      <c r="G970" s="10" t="str">
        <f t="shared" si="70"/>
        <v>44513</v>
      </c>
      <c r="H970" s="10"/>
      <c r="I970" s="10"/>
      <c r="J970" s="9">
        <f t="shared" si="67"/>
        <v>44513</v>
      </c>
      <c r="K970" s="11" t="str">
        <f t="shared" si="68"/>
        <v>13-11-2021</v>
      </c>
      <c r="L970" s="11"/>
      <c r="M970" t="s">
        <v>31</v>
      </c>
      <c r="N970" t="s">
        <v>28</v>
      </c>
      <c r="O970">
        <v>5</v>
      </c>
      <c r="P970" t="s">
        <v>19</v>
      </c>
      <c r="Q970">
        <v>4</v>
      </c>
      <c r="R970">
        <v>4.6097099999999998</v>
      </c>
      <c r="S970">
        <v>-74.08175</v>
      </c>
    </row>
    <row r="971" spans="1:19" x14ac:dyDescent="0.3">
      <c r="A971" t="s">
        <v>41</v>
      </c>
      <c r="B971" t="s">
        <v>42</v>
      </c>
      <c r="C971">
        <v>72100</v>
      </c>
      <c r="D971">
        <v>2000</v>
      </c>
      <c r="E971" s="1">
        <f t="shared" si="69"/>
        <v>24467300</v>
      </c>
      <c r="F971" s="6" t="s">
        <v>775</v>
      </c>
      <c r="G971" s="10" t="str">
        <f t="shared" si="70"/>
        <v>44901</v>
      </c>
      <c r="H971" s="10"/>
      <c r="I971" s="10"/>
      <c r="J971" s="9">
        <f t="shared" si="67"/>
        <v>44901</v>
      </c>
      <c r="K971" s="11" t="str">
        <f t="shared" si="68"/>
        <v>06-12-2022</v>
      </c>
      <c r="L971" s="11"/>
      <c r="M971" t="s">
        <v>59</v>
      </c>
      <c r="N971" t="s">
        <v>28</v>
      </c>
      <c r="O971">
        <v>5</v>
      </c>
      <c r="P971" t="s">
        <v>19</v>
      </c>
      <c r="Q971">
        <v>1</v>
      </c>
      <c r="R971">
        <v>4.6097099999999998</v>
      </c>
      <c r="S971">
        <v>-74.08175</v>
      </c>
    </row>
    <row r="972" spans="1:19" x14ac:dyDescent="0.3">
      <c r="A972" t="s">
        <v>195</v>
      </c>
      <c r="B972" t="s">
        <v>51</v>
      </c>
      <c r="C972">
        <v>782800</v>
      </c>
      <c r="D972">
        <v>39900</v>
      </c>
      <c r="E972" s="1">
        <f t="shared" si="69"/>
        <v>24507200</v>
      </c>
      <c r="F972" s="6" t="s">
        <v>573</v>
      </c>
      <c r="G972" s="10" t="str">
        <f t="shared" si="70"/>
        <v>44764</v>
      </c>
      <c r="H972" s="10"/>
      <c r="I972" s="10"/>
      <c r="J972" s="9">
        <f t="shared" si="67"/>
        <v>44764</v>
      </c>
      <c r="K972" s="11" t="str">
        <f t="shared" si="68"/>
        <v>22-07-2022</v>
      </c>
      <c r="L972" s="11"/>
      <c r="M972" t="s">
        <v>101</v>
      </c>
      <c r="N972" t="s">
        <v>28</v>
      </c>
      <c r="O972">
        <v>5</v>
      </c>
      <c r="P972" t="s">
        <v>19</v>
      </c>
      <c r="Q972">
        <v>2</v>
      </c>
      <c r="R972">
        <v>4.6097099999999998</v>
      </c>
      <c r="S972">
        <v>-74.08175</v>
      </c>
    </row>
    <row r="973" spans="1:19" x14ac:dyDescent="0.3">
      <c r="A973" t="s">
        <v>57</v>
      </c>
      <c r="B973" t="s">
        <v>46</v>
      </c>
      <c r="C973">
        <v>22600</v>
      </c>
      <c r="D973">
        <v>2300</v>
      </c>
      <c r="E973" s="1">
        <f t="shared" si="69"/>
        <v>24509500</v>
      </c>
      <c r="F973" s="6" t="s">
        <v>536</v>
      </c>
      <c r="G973" s="10" t="str">
        <f t="shared" si="70"/>
        <v>44174</v>
      </c>
      <c r="H973" s="10"/>
      <c r="I973" s="10"/>
      <c r="J973" s="9">
        <f t="shared" si="67"/>
        <v>44174</v>
      </c>
      <c r="K973" s="11" t="str">
        <f t="shared" si="68"/>
        <v>09-12-2020</v>
      </c>
      <c r="L973" s="11"/>
      <c r="M973" t="s">
        <v>31</v>
      </c>
      <c r="N973" t="s">
        <v>389</v>
      </c>
      <c r="O973">
        <v>5</v>
      </c>
      <c r="P973" t="s">
        <v>19</v>
      </c>
      <c r="Q973">
        <v>3</v>
      </c>
      <c r="R973">
        <v>2.9272999999999998</v>
      </c>
      <c r="S973">
        <v>-75.281890000000004</v>
      </c>
    </row>
    <row r="974" spans="1:19" x14ac:dyDescent="0.3">
      <c r="A974" t="s">
        <v>83</v>
      </c>
      <c r="B974" t="s">
        <v>46</v>
      </c>
      <c r="C974">
        <v>25900</v>
      </c>
      <c r="D974">
        <v>2100</v>
      </c>
      <c r="E974" s="1">
        <f t="shared" si="69"/>
        <v>24511600</v>
      </c>
      <c r="F974" s="6" t="s">
        <v>776</v>
      </c>
      <c r="G974" s="10" t="str">
        <f t="shared" si="70"/>
        <v>44467</v>
      </c>
      <c r="H974" s="10"/>
      <c r="I974" s="10"/>
      <c r="J974" s="9">
        <f t="shared" si="67"/>
        <v>44467</v>
      </c>
      <c r="K974" s="11" t="str">
        <f t="shared" si="68"/>
        <v>28-09-2021</v>
      </c>
      <c r="L974" s="11"/>
      <c r="M974" t="s">
        <v>18</v>
      </c>
      <c r="N974" t="s">
        <v>28</v>
      </c>
      <c r="O974">
        <v>1</v>
      </c>
      <c r="P974" t="s">
        <v>19</v>
      </c>
      <c r="Q974">
        <v>10</v>
      </c>
      <c r="R974">
        <v>4.6097099999999998</v>
      </c>
      <c r="S974">
        <v>-74.08175</v>
      </c>
    </row>
    <row r="975" spans="1:19" x14ac:dyDescent="0.3">
      <c r="A975" t="s">
        <v>29</v>
      </c>
      <c r="B975" t="s">
        <v>16</v>
      </c>
      <c r="C975">
        <v>434700</v>
      </c>
      <c r="D975">
        <v>23400</v>
      </c>
      <c r="E975" s="1">
        <f t="shared" si="69"/>
        <v>24535000</v>
      </c>
      <c r="F975" s="6" t="s">
        <v>229</v>
      </c>
      <c r="G975" s="10" t="str">
        <f t="shared" si="70"/>
        <v>43955</v>
      </c>
      <c r="H975" s="10"/>
      <c r="I975" s="10"/>
      <c r="J975" s="9">
        <f t="shared" si="67"/>
        <v>43955</v>
      </c>
      <c r="K975" s="11" t="str">
        <f t="shared" si="68"/>
        <v>04-05-2020</v>
      </c>
      <c r="L975" s="11"/>
      <c r="M975" t="s">
        <v>31</v>
      </c>
      <c r="N975" t="s">
        <v>28</v>
      </c>
      <c r="O975">
        <v>5</v>
      </c>
      <c r="P975" t="s">
        <v>19</v>
      </c>
      <c r="Q975">
        <v>1</v>
      </c>
      <c r="R975">
        <v>4.6097099999999998</v>
      </c>
      <c r="S975">
        <v>-74.08175</v>
      </c>
    </row>
    <row r="976" spans="1:19" x14ac:dyDescent="0.3">
      <c r="A976" t="s">
        <v>87</v>
      </c>
      <c r="B976" t="s">
        <v>34</v>
      </c>
      <c r="C976">
        <v>59400</v>
      </c>
      <c r="D976">
        <v>1400</v>
      </c>
      <c r="E976" s="1">
        <f t="shared" si="69"/>
        <v>24536400</v>
      </c>
      <c r="F976" s="6" t="s">
        <v>777</v>
      </c>
      <c r="G976" s="10" t="str">
        <f t="shared" si="70"/>
        <v>44020</v>
      </c>
      <c r="H976" s="10"/>
      <c r="I976" s="10"/>
      <c r="J976" s="9">
        <f t="shared" si="67"/>
        <v>44020</v>
      </c>
      <c r="K976" s="11" t="str">
        <f t="shared" si="68"/>
        <v>08-07-2020</v>
      </c>
      <c r="L976" s="11"/>
      <c r="M976" t="s">
        <v>53</v>
      </c>
      <c r="N976" t="s">
        <v>25</v>
      </c>
      <c r="O976">
        <v>5</v>
      </c>
      <c r="P976" t="s">
        <v>19</v>
      </c>
      <c r="Q976">
        <v>1</v>
      </c>
      <c r="R976">
        <v>3.4372199999999999</v>
      </c>
      <c r="S976">
        <v>-76.522499999999994</v>
      </c>
    </row>
    <row r="977" spans="1:19" x14ac:dyDescent="0.3">
      <c r="A977" t="s">
        <v>113</v>
      </c>
      <c r="B977" t="s">
        <v>10</v>
      </c>
      <c r="C977">
        <v>499000</v>
      </c>
      <c r="D977">
        <v>27000</v>
      </c>
      <c r="E977" s="1">
        <f t="shared" si="69"/>
        <v>24563400</v>
      </c>
      <c r="F977" s="6" t="s">
        <v>778</v>
      </c>
      <c r="G977" s="10" t="str">
        <f t="shared" si="70"/>
        <v>44787</v>
      </c>
      <c r="H977" s="10"/>
      <c r="I977" s="10"/>
      <c r="J977" s="9">
        <f t="shared" si="67"/>
        <v>44787</v>
      </c>
      <c r="K977" s="11" t="str">
        <f t="shared" si="68"/>
        <v>14-08-2022</v>
      </c>
      <c r="L977" s="11"/>
      <c r="M977" t="s">
        <v>53</v>
      </c>
      <c r="N977" t="s">
        <v>28</v>
      </c>
      <c r="O977">
        <v>5</v>
      </c>
      <c r="P977" t="s">
        <v>19</v>
      </c>
      <c r="Q977">
        <v>3</v>
      </c>
      <c r="R977">
        <v>4.6097099999999998</v>
      </c>
      <c r="S977">
        <v>-74.08175</v>
      </c>
    </row>
    <row r="978" spans="1:19" x14ac:dyDescent="0.3">
      <c r="A978" t="s">
        <v>33</v>
      </c>
      <c r="B978" t="s">
        <v>34</v>
      </c>
      <c r="C978">
        <v>97500</v>
      </c>
      <c r="D978">
        <v>3400</v>
      </c>
      <c r="E978" s="1">
        <f t="shared" si="69"/>
        <v>24566800</v>
      </c>
      <c r="F978" s="6" t="s">
        <v>779</v>
      </c>
      <c r="G978" s="10" t="str">
        <f t="shared" si="70"/>
        <v>43834</v>
      </c>
      <c r="H978" s="10"/>
      <c r="I978" s="10"/>
      <c r="J978" s="9">
        <f t="shared" si="67"/>
        <v>43834</v>
      </c>
      <c r="K978" s="11" t="str">
        <f t="shared" si="68"/>
        <v>04-01-2020</v>
      </c>
      <c r="L978" s="11"/>
      <c r="M978" t="s">
        <v>68</v>
      </c>
      <c r="N978" t="s">
        <v>13</v>
      </c>
      <c r="O978">
        <v>5</v>
      </c>
      <c r="P978" t="s">
        <v>19</v>
      </c>
      <c r="Q978">
        <v>1</v>
      </c>
      <c r="R978">
        <v>6.2518399999999996</v>
      </c>
      <c r="S978">
        <v>-75.563590000000005</v>
      </c>
    </row>
    <row r="979" spans="1:19" x14ac:dyDescent="0.3">
      <c r="A979" t="s">
        <v>217</v>
      </c>
      <c r="B979" t="s">
        <v>64</v>
      </c>
      <c r="C979">
        <v>59800</v>
      </c>
      <c r="D979">
        <v>3600</v>
      </c>
      <c r="E979" s="1">
        <f t="shared" si="69"/>
        <v>24570400</v>
      </c>
      <c r="F979" s="6" t="s">
        <v>666</v>
      </c>
      <c r="G979" s="10" t="str">
        <f t="shared" si="70"/>
        <v>44964</v>
      </c>
      <c r="H979" s="10"/>
      <c r="I979" s="10"/>
      <c r="J979" s="9">
        <f t="shared" si="67"/>
        <v>44964</v>
      </c>
      <c r="K979" s="11" t="str">
        <f t="shared" si="68"/>
        <v>07-02-2023</v>
      </c>
      <c r="L979" s="11"/>
      <c r="M979" t="s">
        <v>48</v>
      </c>
      <c r="N979" t="s">
        <v>22</v>
      </c>
      <c r="O979">
        <v>5</v>
      </c>
      <c r="P979" t="s">
        <v>19</v>
      </c>
      <c r="Q979">
        <v>3</v>
      </c>
      <c r="R979">
        <v>4.8133299999999997</v>
      </c>
      <c r="S979">
        <v>-75.696110000000004</v>
      </c>
    </row>
    <row r="980" spans="1:19" x14ac:dyDescent="0.3">
      <c r="A980" t="s">
        <v>184</v>
      </c>
      <c r="B980" t="s">
        <v>46</v>
      </c>
      <c r="C980">
        <v>63600</v>
      </c>
      <c r="D980">
        <v>3800</v>
      </c>
      <c r="E980" s="1">
        <f t="shared" si="69"/>
        <v>24574200</v>
      </c>
      <c r="F980" s="6" t="s">
        <v>780</v>
      </c>
      <c r="G980" s="10" t="str">
        <f t="shared" si="70"/>
        <v>43994</v>
      </c>
      <c r="H980" s="10"/>
      <c r="I980" s="10"/>
      <c r="J980" s="9">
        <f t="shared" si="67"/>
        <v>43994</v>
      </c>
      <c r="K980" s="11" t="str">
        <f t="shared" si="68"/>
        <v>12-06-2020</v>
      </c>
      <c r="L980" s="11"/>
      <c r="M980" t="s">
        <v>80</v>
      </c>
      <c r="N980" t="s">
        <v>56</v>
      </c>
      <c r="O980">
        <v>5</v>
      </c>
      <c r="P980" t="s">
        <v>19</v>
      </c>
      <c r="Q980">
        <v>4</v>
      </c>
      <c r="R980">
        <v>7.89391</v>
      </c>
      <c r="S980">
        <v>-72.507819999999995</v>
      </c>
    </row>
    <row r="981" spans="1:19" x14ac:dyDescent="0.3">
      <c r="A981" t="s">
        <v>168</v>
      </c>
      <c r="B981" t="s">
        <v>34</v>
      </c>
      <c r="C981">
        <v>57000</v>
      </c>
      <c r="D981">
        <v>1200</v>
      </c>
      <c r="E981" s="1">
        <f t="shared" si="69"/>
        <v>24575400</v>
      </c>
      <c r="F981" s="6" t="s">
        <v>375</v>
      </c>
      <c r="G981" s="10" t="str">
        <f t="shared" si="70"/>
        <v>44802</v>
      </c>
      <c r="H981" s="10"/>
      <c r="I981" s="10"/>
      <c r="J981" s="9">
        <f t="shared" si="67"/>
        <v>44802</v>
      </c>
      <c r="K981" s="11" t="str">
        <f t="shared" si="68"/>
        <v>29-08-2022</v>
      </c>
      <c r="L981" s="11"/>
      <c r="M981" t="s">
        <v>85</v>
      </c>
      <c r="N981" t="s">
        <v>13</v>
      </c>
      <c r="O981">
        <v>4</v>
      </c>
      <c r="P981" t="s">
        <v>19</v>
      </c>
      <c r="Q981">
        <v>2</v>
      </c>
      <c r="R981">
        <v>6.2518399999999996</v>
      </c>
      <c r="S981">
        <v>-75.563590000000005</v>
      </c>
    </row>
    <row r="982" spans="1:19" x14ac:dyDescent="0.3">
      <c r="A982" t="s">
        <v>121</v>
      </c>
      <c r="B982" t="s">
        <v>10</v>
      </c>
      <c r="C982">
        <v>152400</v>
      </c>
      <c r="D982">
        <v>8800</v>
      </c>
      <c r="E982" s="1">
        <f t="shared" si="69"/>
        <v>24584200</v>
      </c>
      <c r="F982" s="6" t="s">
        <v>444</v>
      </c>
      <c r="G982" s="10" t="str">
        <f t="shared" si="70"/>
        <v>44540</v>
      </c>
      <c r="H982" s="10"/>
      <c r="I982" s="10"/>
      <c r="J982" s="9">
        <f t="shared" si="67"/>
        <v>44540</v>
      </c>
      <c r="K982" s="11" t="str">
        <f t="shared" si="68"/>
        <v>10-12-2021</v>
      </c>
      <c r="L982" s="11"/>
      <c r="M982" t="s">
        <v>27</v>
      </c>
      <c r="N982" t="s">
        <v>187</v>
      </c>
      <c r="O982">
        <v>3</v>
      </c>
      <c r="P982" t="s">
        <v>19</v>
      </c>
      <c r="Q982">
        <v>1</v>
      </c>
      <c r="R982">
        <v>7.1253900000000003</v>
      </c>
      <c r="S982">
        <v>-73.119799999999998</v>
      </c>
    </row>
    <row r="983" spans="1:19" x14ac:dyDescent="0.3">
      <c r="A983" t="s">
        <v>121</v>
      </c>
      <c r="B983" t="s">
        <v>10</v>
      </c>
      <c r="C983">
        <v>203800</v>
      </c>
      <c r="D983">
        <v>9000</v>
      </c>
      <c r="E983" s="1">
        <f t="shared" si="69"/>
        <v>24593200</v>
      </c>
      <c r="F983" s="6" t="s">
        <v>190</v>
      </c>
      <c r="G983" s="10" t="str">
        <f t="shared" si="70"/>
        <v>44844</v>
      </c>
      <c r="H983" s="10"/>
      <c r="I983" s="10"/>
      <c r="J983" s="9">
        <f t="shared" si="67"/>
        <v>44844</v>
      </c>
      <c r="K983" s="11" t="str">
        <f t="shared" si="68"/>
        <v>10-10-2022</v>
      </c>
      <c r="L983" s="11"/>
      <c r="M983" t="s">
        <v>31</v>
      </c>
      <c r="N983" t="s">
        <v>13</v>
      </c>
      <c r="O983">
        <v>5</v>
      </c>
      <c r="P983" t="s">
        <v>19</v>
      </c>
      <c r="Q983">
        <v>1</v>
      </c>
      <c r="R983">
        <v>6.2518399999999996</v>
      </c>
      <c r="S983">
        <v>-75.563590000000005</v>
      </c>
    </row>
    <row r="984" spans="1:19" x14ac:dyDescent="0.3">
      <c r="A984" t="s">
        <v>93</v>
      </c>
      <c r="B984" t="s">
        <v>42</v>
      </c>
      <c r="C984">
        <v>172500</v>
      </c>
      <c r="D984">
        <v>9700</v>
      </c>
      <c r="E984" s="1">
        <f t="shared" si="69"/>
        <v>24602900</v>
      </c>
      <c r="F984" s="6" t="s">
        <v>781</v>
      </c>
      <c r="G984" s="10" t="str">
        <f t="shared" si="70"/>
        <v>44634</v>
      </c>
      <c r="H984" s="10"/>
      <c r="I984" s="10"/>
      <c r="J984" s="9">
        <f t="shared" si="67"/>
        <v>44634</v>
      </c>
      <c r="K984" s="11" t="str">
        <f t="shared" si="68"/>
        <v>14-03-2022</v>
      </c>
      <c r="L984" s="11"/>
      <c r="M984" t="s">
        <v>24</v>
      </c>
      <c r="N984" t="s">
        <v>28</v>
      </c>
      <c r="O984">
        <v>1</v>
      </c>
      <c r="P984" t="s">
        <v>19</v>
      </c>
      <c r="Q984">
        <v>3</v>
      </c>
      <c r="R984">
        <v>4.6097099999999998</v>
      </c>
      <c r="S984">
        <v>-74.08175</v>
      </c>
    </row>
    <row r="985" spans="1:19" x14ac:dyDescent="0.3">
      <c r="A985" t="s">
        <v>107</v>
      </c>
      <c r="B985" t="s">
        <v>46</v>
      </c>
      <c r="C985">
        <v>20700</v>
      </c>
      <c r="D985">
        <v>0</v>
      </c>
      <c r="E985" s="1">
        <f t="shared" si="69"/>
        <v>24602900</v>
      </c>
      <c r="F985" s="6" t="s">
        <v>494</v>
      </c>
      <c r="G985" s="10" t="str">
        <f t="shared" si="70"/>
        <v>43873</v>
      </c>
      <c r="H985" s="10"/>
      <c r="I985" s="10"/>
      <c r="J985" s="9">
        <f t="shared" si="67"/>
        <v>43873</v>
      </c>
      <c r="K985" s="11" t="str">
        <f t="shared" si="68"/>
        <v>12-02-2020</v>
      </c>
      <c r="L985" s="11"/>
      <c r="M985" t="s">
        <v>24</v>
      </c>
      <c r="N985" t="s">
        <v>28</v>
      </c>
      <c r="O985">
        <v>5</v>
      </c>
      <c r="P985" t="s">
        <v>19</v>
      </c>
      <c r="Q985">
        <v>3</v>
      </c>
      <c r="R985">
        <v>4.6097099999999998</v>
      </c>
      <c r="S985">
        <v>-74.08175</v>
      </c>
    </row>
    <row r="986" spans="1:19" x14ac:dyDescent="0.3">
      <c r="A986" t="s">
        <v>41</v>
      </c>
      <c r="B986" t="s">
        <v>42</v>
      </c>
      <c r="C986">
        <v>90100</v>
      </c>
      <c r="D986">
        <v>5200</v>
      </c>
      <c r="E986" s="1">
        <f t="shared" si="69"/>
        <v>24608100</v>
      </c>
      <c r="F986" s="6" t="s">
        <v>782</v>
      </c>
      <c r="G986" s="10" t="str">
        <f t="shared" si="70"/>
        <v>43901</v>
      </c>
      <c r="H986" s="10"/>
      <c r="I986" s="10"/>
      <c r="J986" s="9">
        <f t="shared" si="67"/>
        <v>43901</v>
      </c>
      <c r="K986" s="11" t="str">
        <f t="shared" si="68"/>
        <v>11-03-2020</v>
      </c>
      <c r="L986" s="11"/>
      <c r="M986" t="s">
        <v>12</v>
      </c>
      <c r="N986" t="s">
        <v>13</v>
      </c>
      <c r="O986">
        <v>4</v>
      </c>
      <c r="P986" t="s">
        <v>19</v>
      </c>
      <c r="Q986">
        <v>2</v>
      </c>
      <c r="R986">
        <v>6.2518399999999996</v>
      </c>
      <c r="S986">
        <v>-75.563590000000005</v>
      </c>
    </row>
    <row r="987" spans="1:19" x14ac:dyDescent="0.3">
      <c r="A987" t="s">
        <v>57</v>
      </c>
      <c r="B987" t="s">
        <v>46</v>
      </c>
      <c r="C987">
        <v>23500</v>
      </c>
      <c r="D987">
        <v>1500</v>
      </c>
      <c r="E987" s="1">
        <f t="shared" si="69"/>
        <v>24609600</v>
      </c>
      <c r="F987" s="6" t="s">
        <v>783</v>
      </c>
      <c r="G987" s="10" t="str">
        <f t="shared" si="70"/>
        <v>44192</v>
      </c>
      <c r="H987" s="10"/>
      <c r="I987" s="10"/>
      <c r="J987" s="9">
        <f t="shared" si="67"/>
        <v>44192</v>
      </c>
      <c r="K987" s="11" t="str">
        <f t="shared" si="68"/>
        <v>27-12-2020</v>
      </c>
      <c r="L987" s="11"/>
      <c r="M987" t="s">
        <v>59</v>
      </c>
      <c r="N987" t="s">
        <v>28</v>
      </c>
      <c r="O987">
        <v>5</v>
      </c>
      <c r="P987" t="s">
        <v>19</v>
      </c>
      <c r="Q987">
        <v>1</v>
      </c>
      <c r="R987">
        <v>4.6097099999999998</v>
      </c>
      <c r="S987">
        <v>-74.08175</v>
      </c>
    </row>
    <row r="988" spans="1:19" x14ac:dyDescent="0.3">
      <c r="A988" t="s">
        <v>180</v>
      </c>
      <c r="B988" t="s">
        <v>10</v>
      </c>
      <c r="C988">
        <v>702200</v>
      </c>
      <c r="D988">
        <v>35600</v>
      </c>
      <c r="E988" s="1">
        <f t="shared" si="69"/>
        <v>24645200</v>
      </c>
      <c r="F988" s="6" t="s">
        <v>94</v>
      </c>
      <c r="G988" s="10" t="str">
        <f t="shared" si="70"/>
        <v>44007</v>
      </c>
      <c r="H988" s="10"/>
      <c r="I988" s="10"/>
      <c r="J988" s="9">
        <f t="shared" si="67"/>
        <v>44007</v>
      </c>
      <c r="K988" s="11" t="str">
        <f t="shared" si="68"/>
        <v>25-06-2020</v>
      </c>
      <c r="L988" s="11"/>
      <c r="M988" t="s">
        <v>48</v>
      </c>
      <c r="N988" t="s">
        <v>32</v>
      </c>
      <c r="O988">
        <v>5</v>
      </c>
      <c r="P988" t="s">
        <v>19</v>
      </c>
      <c r="Q988">
        <v>10</v>
      </c>
      <c r="R988">
        <v>-4.2152799999999999</v>
      </c>
      <c r="S988">
        <v>-69.940560000000005</v>
      </c>
    </row>
    <row r="989" spans="1:19" x14ac:dyDescent="0.3">
      <c r="A989" t="s">
        <v>118</v>
      </c>
      <c r="B989" t="s">
        <v>51</v>
      </c>
      <c r="C989">
        <v>1986000</v>
      </c>
      <c r="D989">
        <v>103900</v>
      </c>
      <c r="E989" s="1">
        <f t="shared" si="69"/>
        <v>24749100</v>
      </c>
      <c r="F989" s="6" t="s">
        <v>475</v>
      </c>
      <c r="G989" s="10" t="str">
        <f t="shared" si="70"/>
        <v>44085</v>
      </c>
      <c r="H989" s="10"/>
      <c r="I989" s="10"/>
      <c r="J989" s="9">
        <f t="shared" si="67"/>
        <v>44085</v>
      </c>
      <c r="K989" s="11" t="str">
        <f t="shared" si="68"/>
        <v>11-09-2020</v>
      </c>
      <c r="L989" s="11"/>
      <c r="M989" t="s">
        <v>85</v>
      </c>
      <c r="N989" t="s">
        <v>13</v>
      </c>
      <c r="O989">
        <v>5</v>
      </c>
      <c r="P989" t="s">
        <v>36</v>
      </c>
      <c r="Q989">
        <v>1</v>
      </c>
      <c r="R989">
        <v>6.2518399999999996</v>
      </c>
      <c r="S989">
        <v>-75.563590000000005</v>
      </c>
    </row>
    <row r="990" spans="1:19" x14ac:dyDescent="0.3">
      <c r="A990" t="s">
        <v>107</v>
      </c>
      <c r="B990" t="s">
        <v>46</v>
      </c>
      <c r="C990">
        <v>19900</v>
      </c>
      <c r="D990">
        <v>1500</v>
      </c>
      <c r="E990" s="1">
        <f t="shared" si="69"/>
        <v>24750600</v>
      </c>
      <c r="F990" s="6" t="s">
        <v>784</v>
      </c>
      <c r="G990" s="10" t="str">
        <f t="shared" si="70"/>
        <v>44171</v>
      </c>
      <c r="H990" s="10"/>
      <c r="I990" s="10"/>
      <c r="J990" s="9">
        <f t="shared" si="67"/>
        <v>44171</v>
      </c>
      <c r="K990" s="11" t="str">
        <f t="shared" si="68"/>
        <v>06-12-2020</v>
      </c>
      <c r="L990" s="11"/>
      <c r="M990" t="s">
        <v>101</v>
      </c>
      <c r="N990" t="s">
        <v>13</v>
      </c>
      <c r="O990">
        <v>5</v>
      </c>
      <c r="P990" t="s">
        <v>36</v>
      </c>
      <c r="Q990">
        <v>1</v>
      </c>
      <c r="R990">
        <v>6.2518399999999996</v>
      </c>
      <c r="S990">
        <v>-75.563590000000005</v>
      </c>
    </row>
    <row r="991" spans="1:19" x14ac:dyDescent="0.3">
      <c r="A991" t="s">
        <v>282</v>
      </c>
      <c r="B991" t="s">
        <v>38</v>
      </c>
      <c r="C991">
        <v>2043500</v>
      </c>
      <c r="D991">
        <v>107000</v>
      </c>
      <c r="E991" s="1">
        <f t="shared" si="69"/>
        <v>24857600</v>
      </c>
      <c r="F991" s="6" t="s">
        <v>90</v>
      </c>
      <c r="G991" s="10" t="str">
        <f t="shared" si="70"/>
        <v>43874</v>
      </c>
      <c r="H991" s="10"/>
      <c r="I991" s="10"/>
      <c r="J991" s="9">
        <f t="shared" si="67"/>
        <v>43874</v>
      </c>
      <c r="K991" s="11" t="str">
        <f t="shared" si="68"/>
        <v>13-02-2020</v>
      </c>
      <c r="L991" s="11"/>
      <c r="M991" t="s">
        <v>59</v>
      </c>
      <c r="N991" t="s">
        <v>13</v>
      </c>
      <c r="O991">
        <v>5</v>
      </c>
      <c r="P991" t="s">
        <v>19</v>
      </c>
      <c r="Q991">
        <v>9</v>
      </c>
      <c r="R991">
        <v>6.2518399999999996</v>
      </c>
      <c r="S991">
        <v>-75.563590000000005</v>
      </c>
    </row>
    <row r="992" spans="1:19" x14ac:dyDescent="0.3">
      <c r="A992" t="s">
        <v>195</v>
      </c>
      <c r="B992" t="s">
        <v>51</v>
      </c>
      <c r="C992">
        <v>442800</v>
      </c>
      <c r="D992">
        <v>21800</v>
      </c>
      <c r="E992" s="1">
        <f t="shared" si="69"/>
        <v>24879400</v>
      </c>
      <c r="F992" s="6" t="s">
        <v>628</v>
      </c>
      <c r="G992" s="10" t="str">
        <f t="shared" si="70"/>
        <v>44433</v>
      </c>
      <c r="H992" s="10"/>
      <c r="I992" s="10"/>
      <c r="J992" s="9">
        <f t="shared" si="67"/>
        <v>44433</v>
      </c>
      <c r="K992" s="11" t="str">
        <f t="shared" si="68"/>
        <v>25-08-2021</v>
      </c>
      <c r="L992" s="11"/>
      <c r="M992" t="s">
        <v>12</v>
      </c>
      <c r="N992" t="s">
        <v>25</v>
      </c>
      <c r="O992">
        <v>5</v>
      </c>
      <c r="P992" t="s">
        <v>19</v>
      </c>
      <c r="Q992">
        <v>1</v>
      </c>
      <c r="R992">
        <v>3.4372199999999999</v>
      </c>
      <c r="S992">
        <v>-76.522499999999994</v>
      </c>
    </row>
    <row r="993" spans="1:19" x14ac:dyDescent="0.3">
      <c r="A993" t="s">
        <v>161</v>
      </c>
      <c r="B993" t="s">
        <v>10</v>
      </c>
      <c r="C993">
        <v>278100</v>
      </c>
      <c r="D993">
        <v>20700</v>
      </c>
      <c r="E993" s="1">
        <f t="shared" si="69"/>
        <v>24900100</v>
      </c>
      <c r="F993" s="6" t="s">
        <v>785</v>
      </c>
      <c r="G993" s="10" t="str">
        <f t="shared" si="70"/>
        <v>44515</v>
      </c>
      <c r="H993" s="10"/>
      <c r="I993" s="10"/>
      <c r="J993" s="9">
        <f t="shared" si="67"/>
        <v>44515</v>
      </c>
      <c r="K993" s="11" t="str">
        <f t="shared" si="68"/>
        <v>15-11-2021</v>
      </c>
      <c r="L993" s="11"/>
      <c r="M993" t="s">
        <v>85</v>
      </c>
      <c r="N993" t="s">
        <v>25</v>
      </c>
      <c r="O993">
        <v>5</v>
      </c>
      <c r="P993" t="s">
        <v>14</v>
      </c>
      <c r="Q993">
        <v>1</v>
      </c>
      <c r="R993">
        <v>3.4372199999999999</v>
      </c>
      <c r="S993">
        <v>-76.522499999999994</v>
      </c>
    </row>
    <row r="994" spans="1:19" x14ac:dyDescent="0.3">
      <c r="A994" t="s">
        <v>41</v>
      </c>
      <c r="B994" t="s">
        <v>42</v>
      </c>
      <c r="C994">
        <v>59300</v>
      </c>
      <c r="D994">
        <v>1300</v>
      </c>
      <c r="E994" s="1">
        <f t="shared" si="69"/>
        <v>24901400</v>
      </c>
      <c r="F994" s="6" t="s">
        <v>235</v>
      </c>
      <c r="G994" s="10" t="str">
        <f t="shared" si="70"/>
        <v>45008</v>
      </c>
      <c r="H994" s="10"/>
      <c r="I994" s="10"/>
      <c r="J994" s="9">
        <f t="shared" si="67"/>
        <v>45008</v>
      </c>
      <c r="K994" s="11" t="str">
        <f t="shared" si="68"/>
        <v>23-03-2023</v>
      </c>
      <c r="L994" s="11"/>
      <c r="M994" t="s">
        <v>68</v>
      </c>
      <c r="N994" t="s">
        <v>142</v>
      </c>
      <c r="O994">
        <v>5</v>
      </c>
      <c r="P994" t="s">
        <v>14</v>
      </c>
      <c r="Q994">
        <v>1</v>
      </c>
      <c r="R994">
        <v>10.463139999999999</v>
      </c>
      <c r="S994">
        <v>-73.253219999999999</v>
      </c>
    </row>
    <row r="995" spans="1:19" x14ac:dyDescent="0.3">
      <c r="A995" t="s">
        <v>60</v>
      </c>
      <c r="B995" t="s">
        <v>34</v>
      </c>
      <c r="C995">
        <v>431300</v>
      </c>
      <c r="D995">
        <v>23200</v>
      </c>
      <c r="E995" s="1">
        <f t="shared" si="69"/>
        <v>24924600</v>
      </c>
      <c r="F995" s="6" t="s">
        <v>488</v>
      </c>
      <c r="G995" s="10" t="str">
        <f t="shared" si="70"/>
        <v>44773</v>
      </c>
      <c r="H995" s="10"/>
      <c r="I995" s="10"/>
      <c r="J995" s="9">
        <f t="shared" si="67"/>
        <v>44773</v>
      </c>
      <c r="K995" s="11" t="str">
        <f t="shared" si="68"/>
        <v>31-07-2022</v>
      </c>
      <c r="L995" s="11"/>
      <c r="M995" t="s">
        <v>80</v>
      </c>
      <c r="N995" t="s">
        <v>28</v>
      </c>
      <c r="O995">
        <v>5</v>
      </c>
      <c r="P995" t="s">
        <v>19</v>
      </c>
      <c r="Q995">
        <v>3</v>
      </c>
      <c r="R995">
        <v>4.6097099999999998</v>
      </c>
      <c r="S995">
        <v>-74.08175</v>
      </c>
    </row>
    <row r="996" spans="1:19" x14ac:dyDescent="0.3">
      <c r="A996" t="s">
        <v>118</v>
      </c>
      <c r="B996" t="s">
        <v>51</v>
      </c>
      <c r="C996">
        <v>2494400</v>
      </c>
      <c r="D996">
        <v>136200</v>
      </c>
      <c r="E996" s="1">
        <f t="shared" si="69"/>
        <v>25060800</v>
      </c>
      <c r="F996" s="6" t="s">
        <v>727</v>
      </c>
      <c r="G996" s="10" t="str">
        <f t="shared" si="70"/>
        <v>44189</v>
      </c>
      <c r="H996" s="10"/>
      <c r="I996" s="10"/>
      <c r="J996" s="9">
        <f t="shared" si="67"/>
        <v>44189</v>
      </c>
      <c r="K996" s="11" t="str">
        <f t="shared" si="68"/>
        <v>24-12-2020</v>
      </c>
      <c r="L996" s="11"/>
      <c r="M996" t="s">
        <v>59</v>
      </c>
      <c r="N996" t="s">
        <v>28</v>
      </c>
      <c r="O996">
        <v>3</v>
      </c>
      <c r="P996" t="s">
        <v>19</v>
      </c>
      <c r="Q996">
        <v>4</v>
      </c>
      <c r="R996">
        <v>4.6097099999999998</v>
      </c>
      <c r="S996">
        <v>-74.08175</v>
      </c>
    </row>
    <row r="997" spans="1:19" x14ac:dyDescent="0.3">
      <c r="A997" t="s">
        <v>71</v>
      </c>
      <c r="B997" t="s">
        <v>34</v>
      </c>
      <c r="C997">
        <v>19500</v>
      </c>
      <c r="D997">
        <v>0</v>
      </c>
      <c r="E997" s="1">
        <f t="shared" si="69"/>
        <v>25060800</v>
      </c>
      <c r="F997" s="6" t="s">
        <v>693</v>
      </c>
      <c r="G997" s="10" t="str">
        <f t="shared" si="70"/>
        <v>44864</v>
      </c>
      <c r="H997" s="10"/>
      <c r="I997" s="10"/>
      <c r="J997" s="9">
        <f t="shared" si="67"/>
        <v>44864</v>
      </c>
      <c r="K997" s="11" t="str">
        <f t="shared" si="68"/>
        <v>30-10-2022</v>
      </c>
      <c r="L997" s="11"/>
      <c r="M997" t="s">
        <v>48</v>
      </c>
      <c r="N997" t="s">
        <v>28</v>
      </c>
      <c r="O997">
        <v>4</v>
      </c>
      <c r="P997" t="s">
        <v>19</v>
      </c>
      <c r="Q997">
        <v>2</v>
      </c>
      <c r="R997">
        <v>4.6097099999999998</v>
      </c>
      <c r="S997">
        <v>-74.08175</v>
      </c>
    </row>
    <row r="998" spans="1:19" x14ac:dyDescent="0.3">
      <c r="A998" t="s">
        <v>163</v>
      </c>
      <c r="B998" t="s">
        <v>10</v>
      </c>
      <c r="C998">
        <v>370100</v>
      </c>
      <c r="D998">
        <v>17900</v>
      </c>
      <c r="E998" s="1">
        <f t="shared" si="69"/>
        <v>25078700</v>
      </c>
      <c r="F998" s="6" t="s">
        <v>786</v>
      </c>
      <c r="G998" s="10" t="str">
        <f t="shared" si="70"/>
        <v>44541</v>
      </c>
      <c r="H998" s="10"/>
      <c r="I998" s="10"/>
      <c r="J998" s="9">
        <f t="shared" si="67"/>
        <v>44541</v>
      </c>
      <c r="K998" s="11" t="str">
        <f t="shared" si="68"/>
        <v>11-12-2021</v>
      </c>
      <c r="L998" s="11"/>
      <c r="M998" t="s">
        <v>80</v>
      </c>
      <c r="N998" t="s">
        <v>77</v>
      </c>
      <c r="O998">
        <v>5</v>
      </c>
      <c r="P998" t="s">
        <v>19</v>
      </c>
      <c r="Q998">
        <v>2</v>
      </c>
      <c r="R998">
        <v>11.54444</v>
      </c>
      <c r="S998">
        <v>-72.907219999999995</v>
      </c>
    </row>
    <row r="999" spans="1:19" x14ac:dyDescent="0.3">
      <c r="A999" t="s">
        <v>57</v>
      </c>
      <c r="B999" t="s">
        <v>46</v>
      </c>
      <c r="C999">
        <v>21100</v>
      </c>
      <c r="D999">
        <v>1500</v>
      </c>
      <c r="E999" s="1">
        <f t="shared" si="69"/>
        <v>25080200</v>
      </c>
      <c r="F999" s="6" t="s">
        <v>787</v>
      </c>
      <c r="G999" s="10" t="str">
        <f t="shared" si="70"/>
        <v>44696</v>
      </c>
      <c r="H999" s="10"/>
      <c r="I999" s="10"/>
      <c r="J999" s="9">
        <f t="shared" si="67"/>
        <v>44696</v>
      </c>
      <c r="K999" s="11" t="str">
        <f t="shared" si="68"/>
        <v>15-05-2022</v>
      </c>
      <c r="L999" s="11"/>
      <c r="M999" t="s">
        <v>40</v>
      </c>
      <c r="N999" t="s">
        <v>44</v>
      </c>
      <c r="O999">
        <v>3</v>
      </c>
      <c r="P999" t="s">
        <v>19</v>
      </c>
      <c r="Q999">
        <v>4</v>
      </c>
      <c r="R999">
        <v>10.968540000000001</v>
      </c>
      <c r="S999">
        <v>-74.781319999999994</v>
      </c>
    </row>
    <row r="1000" spans="1:19" x14ac:dyDescent="0.3">
      <c r="A1000" t="s">
        <v>71</v>
      </c>
      <c r="B1000" t="s">
        <v>34</v>
      </c>
      <c r="C1000">
        <v>24700</v>
      </c>
      <c r="D1000">
        <v>8500</v>
      </c>
      <c r="E1000" s="1">
        <f t="shared" si="69"/>
        <v>25088700</v>
      </c>
      <c r="F1000" s="6" t="s">
        <v>173</v>
      </c>
      <c r="G1000" s="10" t="str">
        <f t="shared" si="70"/>
        <v>44636</v>
      </c>
      <c r="H1000" s="10"/>
      <c r="I1000" s="10"/>
      <c r="J1000" s="9">
        <f t="shared" si="67"/>
        <v>44636</v>
      </c>
      <c r="K1000" s="11" t="str">
        <f t="shared" si="68"/>
        <v>16-03-2022</v>
      </c>
      <c r="L1000" s="11"/>
      <c r="M1000" t="s">
        <v>40</v>
      </c>
      <c r="N1000" t="s">
        <v>28</v>
      </c>
      <c r="O1000">
        <v>1</v>
      </c>
      <c r="P1000" t="s">
        <v>19</v>
      </c>
      <c r="Q1000">
        <v>1</v>
      </c>
      <c r="R1000">
        <v>4.6097099999999998</v>
      </c>
      <c r="S1000">
        <v>-74.08175</v>
      </c>
    </row>
    <row r="1001" spans="1:19" x14ac:dyDescent="0.3">
      <c r="A1001" t="s">
        <v>163</v>
      </c>
      <c r="B1001" t="s">
        <v>10</v>
      </c>
      <c r="C1001">
        <v>635700</v>
      </c>
      <c r="D1001">
        <v>34200</v>
      </c>
      <c r="E1001" s="1">
        <f t="shared" si="69"/>
        <v>25122900</v>
      </c>
      <c r="F1001" s="6" t="s">
        <v>788</v>
      </c>
      <c r="G1001" s="10" t="str">
        <f t="shared" si="70"/>
        <v>44621</v>
      </c>
      <c r="H1001" s="10"/>
      <c r="I1001" s="10"/>
      <c r="J1001" s="9">
        <f t="shared" si="67"/>
        <v>44621</v>
      </c>
      <c r="K1001" s="11" t="str">
        <f t="shared" si="68"/>
        <v>01-03-2022</v>
      </c>
      <c r="L1001" s="11"/>
      <c r="M1001" t="s">
        <v>27</v>
      </c>
      <c r="N1001" t="s">
        <v>13</v>
      </c>
      <c r="O1001">
        <v>3</v>
      </c>
      <c r="P1001" t="s">
        <v>19</v>
      </c>
      <c r="Q1001">
        <v>10</v>
      </c>
      <c r="R1001">
        <v>6.2518399999999996</v>
      </c>
      <c r="S1001">
        <v>-75.563590000000005</v>
      </c>
    </row>
    <row r="1002" spans="1:19" x14ac:dyDescent="0.3">
      <c r="A1002" t="s">
        <v>102</v>
      </c>
      <c r="B1002" t="s">
        <v>16</v>
      </c>
      <c r="C1002">
        <v>802300</v>
      </c>
      <c r="D1002">
        <v>43800</v>
      </c>
      <c r="E1002" s="1">
        <f t="shared" si="69"/>
        <v>25166700</v>
      </c>
      <c r="F1002" s="6" t="s">
        <v>789</v>
      </c>
      <c r="G1002" s="10" t="str">
        <f t="shared" si="70"/>
        <v>43923</v>
      </c>
      <c r="H1002" s="10"/>
      <c r="I1002" s="10"/>
      <c r="J1002" s="9">
        <f t="shared" si="67"/>
        <v>43923</v>
      </c>
      <c r="K1002" s="11" t="str">
        <f t="shared" si="68"/>
        <v>02-04-2020</v>
      </c>
      <c r="L1002" s="11"/>
      <c r="M1002" t="s">
        <v>53</v>
      </c>
      <c r="N1002" t="s">
        <v>13</v>
      </c>
      <c r="O1002">
        <v>4</v>
      </c>
      <c r="P1002" t="s">
        <v>19</v>
      </c>
      <c r="Q1002">
        <v>1</v>
      </c>
      <c r="R1002">
        <v>6.2518399999999996</v>
      </c>
      <c r="S1002">
        <v>-75.563590000000005</v>
      </c>
    </row>
    <row r="1003" spans="1:19" x14ac:dyDescent="0.3">
      <c r="A1003" t="s">
        <v>195</v>
      </c>
      <c r="B1003" t="s">
        <v>51</v>
      </c>
      <c r="C1003">
        <v>820200</v>
      </c>
      <c r="D1003">
        <v>41900</v>
      </c>
      <c r="E1003" s="1">
        <f t="shared" si="69"/>
        <v>25208600</v>
      </c>
      <c r="F1003" s="6" t="s">
        <v>151</v>
      </c>
      <c r="G1003" s="10" t="str">
        <f t="shared" si="70"/>
        <v>43971</v>
      </c>
      <c r="H1003" s="10"/>
      <c r="I1003" s="10"/>
      <c r="J1003" s="9">
        <f t="shared" si="67"/>
        <v>43971</v>
      </c>
      <c r="K1003" s="11" t="str">
        <f t="shared" si="68"/>
        <v>20-05-2020</v>
      </c>
      <c r="L1003" s="11"/>
      <c r="M1003" t="s">
        <v>12</v>
      </c>
      <c r="N1003" t="s">
        <v>28</v>
      </c>
      <c r="O1003">
        <v>5</v>
      </c>
      <c r="P1003" t="s">
        <v>19</v>
      </c>
      <c r="Q1003">
        <v>2</v>
      </c>
      <c r="R1003">
        <v>4.6097099999999998</v>
      </c>
      <c r="S1003">
        <v>-74.08175</v>
      </c>
    </row>
    <row r="1004" spans="1:19" x14ac:dyDescent="0.3">
      <c r="A1004" t="s">
        <v>98</v>
      </c>
      <c r="B1004" t="s">
        <v>10</v>
      </c>
      <c r="C1004">
        <v>246100</v>
      </c>
      <c r="D1004">
        <v>11300</v>
      </c>
      <c r="E1004" s="1">
        <f t="shared" si="69"/>
        <v>25219900</v>
      </c>
      <c r="F1004" s="6" t="s">
        <v>790</v>
      </c>
      <c r="G1004" s="10" t="str">
        <f t="shared" si="70"/>
        <v>44981</v>
      </c>
      <c r="H1004" s="10"/>
      <c r="I1004" s="10"/>
      <c r="J1004" s="9">
        <f t="shared" si="67"/>
        <v>44981</v>
      </c>
      <c r="K1004" s="11" t="str">
        <f t="shared" si="68"/>
        <v>24-02-2023</v>
      </c>
      <c r="L1004" s="11"/>
      <c r="M1004" t="s">
        <v>27</v>
      </c>
      <c r="N1004" t="s">
        <v>44</v>
      </c>
      <c r="O1004">
        <v>5</v>
      </c>
      <c r="P1004" t="s">
        <v>19</v>
      </c>
      <c r="Q1004">
        <v>5</v>
      </c>
      <c r="R1004">
        <v>10.968540000000001</v>
      </c>
      <c r="S1004">
        <v>-74.781319999999994</v>
      </c>
    </row>
    <row r="1005" spans="1:19" x14ac:dyDescent="0.3">
      <c r="A1005" t="s">
        <v>20</v>
      </c>
      <c r="B1005" t="s">
        <v>10</v>
      </c>
      <c r="C1005">
        <v>727600</v>
      </c>
      <c r="D1005">
        <v>36900</v>
      </c>
      <c r="E1005" s="1">
        <f t="shared" si="69"/>
        <v>25256800</v>
      </c>
      <c r="F1005" s="6" t="s">
        <v>791</v>
      </c>
      <c r="G1005" s="10" t="str">
        <f t="shared" si="70"/>
        <v>44440</v>
      </c>
      <c r="H1005" s="10"/>
      <c r="I1005" s="10"/>
      <c r="J1005" s="9">
        <f t="shared" si="67"/>
        <v>44440</v>
      </c>
      <c r="K1005" s="11" t="str">
        <f t="shared" si="68"/>
        <v>01-09-2021</v>
      </c>
      <c r="L1005" s="11"/>
      <c r="M1005" t="s">
        <v>59</v>
      </c>
      <c r="N1005" t="s">
        <v>13</v>
      </c>
      <c r="O1005">
        <v>1</v>
      </c>
      <c r="P1005" t="s">
        <v>14</v>
      </c>
      <c r="Q1005">
        <v>1</v>
      </c>
      <c r="R1005">
        <v>6.2518399999999996</v>
      </c>
      <c r="S1005">
        <v>-75.563590000000005</v>
      </c>
    </row>
    <row r="1006" spans="1:19" x14ac:dyDescent="0.3">
      <c r="A1006" t="s">
        <v>57</v>
      </c>
      <c r="B1006" t="s">
        <v>46</v>
      </c>
      <c r="C1006">
        <v>32800</v>
      </c>
      <c r="D1006">
        <v>2000</v>
      </c>
      <c r="E1006" s="1">
        <f t="shared" si="69"/>
        <v>25258800</v>
      </c>
      <c r="F1006" s="6" t="s">
        <v>792</v>
      </c>
      <c r="G1006" s="10" t="str">
        <f t="shared" si="70"/>
        <v>44668</v>
      </c>
      <c r="H1006" s="10"/>
      <c r="I1006" s="10"/>
      <c r="J1006" s="9">
        <f t="shared" si="67"/>
        <v>44668</v>
      </c>
      <c r="K1006" s="11" t="str">
        <f t="shared" si="68"/>
        <v>17-04-2022</v>
      </c>
      <c r="L1006" s="11"/>
      <c r="M1006" t="s">
        <v>48</v>
      </c>
      <c r="N1006" t="s">
        <v>28</v>
      </c>
      <c r="O1006">
        <v>3</v>
      </c>
      <c r="P1006" t="s">
        <v>14</v>
      </c>
      <c r="Q1006">
        <v>1</v>
      </c>
      <c r="R1006">
        <v>4.6097099999999998</v>
      </c>
      <c r="S1006">
        <v>-74.08175</v>
      </c>
    </row>
    <row r="1007" spans="1:19" x14ac:dyDescent="0.3">
      <c r="A1007" t="s">
        <v>78</v>
      </c>
      <c r="B1007" t="s">
        <v>64</v>
      </c>
      <c r="C1007">
        <v>39700</v>
      </c>
      <c r="D1007">
        <v>2800</v>
      </c>
      <c r="E1007" s="1">
        <f t="shared" si="69"/>
        <v>25261600</v>
      </c>
      <c r="F1007" s="6" t="s">
        <v>179</v>
      </c>
      <c r="G1007" s="10" t="str">
        <f t="shared" si="70"/>
        <v>44066</v>
      </c>
      <c r="H1007" s="10"/>
      <c r="I1007" s="10"/>
      <c r="J1007" s="9">
        <f t="shared" si="67"/>
        <v>44066</v>
      </c>
      <c r="K1007" s="11" t="str">
        <f t="shared" si="68"/>
        <v>23-08-2020</v>
      </c>
      <c r="L1007" s="11"/>
      <c r="M1007" t="s">
        <v>31</v>
      </c>
      <c r="N1007" t="s">
        <v>13</v>
      </c>
      <c r="O1007">
        <v>3</v>
      </c>
      <c r="P1007" t="s">
        <v>19</v>
      </c>
      <c r="Q1007">
        <v>4</v>
      </c>
      <c r="R1007">
        <v>6.2518399999999996</v>
      </c>
      <c r="S1007">
        <v>-75.563590000000005</v>
      </c>
    </row>
    <row r="1008" spans="1:19" x14ac:dyDescent="0.3">
      <c r="A1008" t="s">
        <v>71</v>
      </c>
      <c r="B1008" t="s">
        <v>34</v>
      </c>
      <c r="C1008">
        <v>24800</v>
      </c>
      <c r="D1008">
        <v>0</v>
      </c>
      <c r="E1008" s="1">
        <f t="shared" si="69"/>
        <v>25261600</v>
      </c>
      <c r="F1008" s="6" t="s">
        <v>793</v>
      </c>
      <c r="G1008" s="10" t="str">
        <f t="shared" si="70"/>
        <v>44870</v>
      </c>
      <c r="H1008" s="10"/>
      <c r="I1008" s="10"/>
      <c r="J1008" s="9">
        <f t="shared" si="67"/>
        <v>44870</v>
      </c>
      <c r="K1008" s="11" t="str">
        <f t="shared" si="68"/>
        <v>05-11-2022</v>
      </c>
      <c r="L1008" s="11"/>
      <c r="M1008" t="s">
        <v>68</v>
      </c>
      <c r="N1008" t="s">
        <v>28</v>
      </c>
      <c r="O1008">
        <v>5</v>
      </c>
      <c r="P1008" t="s">
        <v>19</v>
      </c>
      <c r="Q1008">
        <v>1</v>
      </c>
      <c r="R1008">
        <v>4.6097099999999998</v>
      </c>
      <c r="S1008">
        <v>-74.08175</v>
      </c>
    </row>
    <row r="1009" spans="1:19" x14ac:dyDescent="0.3">
      <c r="A1009" t="s">
        <v>60</v>
      </c>
      <c r="B1009" t="s">
        <v>34</v>
      </c>
      <c r="C1009">
        <v>644100</v>
      </c>
      <c r="D1009">
        <v>34500</v>
      </c>
      <c r="E1009" s="1">
        <f t="shared" si="69"/>
        <v>25296100</v>
      </c>
      <c r="F1009" s="6" t="s">
        <v>794</v>
      </c>
      <c r="G1009" s="10" t="str">
        <f t="shared" si="70"/>
        <v>44960</v>
      </c>
      <c r="H1009" s="10"/>
      <c r="I1009" s="10"/>
      <c r="J1009" s="9">
        <f t="shared" si="67"/>
        <v>44960</v>
      </c>
      <c r="K1009" s="11" t="str">
        <f t="shared" si="68"/>
        <v>03-02-2023</v>
      </c>
      <c r="L1009" s="11"/>
      <c r="M1009" t="s">
        <v>40</v>
      </c>
      <c r="N1009" t="s">
        <v>28</v>
      </c>
      <c r="O1009">
        <v>5</v>
      </c>
      <c r="P1009" t="s">
        <v>14</v>
      </c>
      <c r="Q1009">
        <v>1</v>
      </c>
      <c r="R1009">
        <v>4.6097099999999998</v>
      </c>
      <c r="S1009">
        <v>-74.08175</v>
      </c>
    </row>
    <row r="1010" spans="1:19" x14ac:dyDescent="0.3">
      <c r="A1010" t="s">
        <v>15</v>
      </c>
      <c r="B1010" t="s">
        <v>16</v>
      </c>
      <c r="C1010">
        <v>50700</v>
      </c>
      <c r="D1010">
        <v>2900</v>
      </c>
      <c r="E1010" s="1">
        <f t="shared" si="69"/>
        <v>25299000</v>
      </c>
      <c r="F1010" s="6" t="s">
        <v>368</v>
      </c>
      <c r="G1010" s="10" t="str">
        <f t="shared" si="70"/>
        <v>44129</v>
      </c>
      <c r="H1010" s="10"/>
      <c r="I1010" s="10"/>
      <c r="J1010" s="9">
        <f t="shared" si="67"/>
        <v>44129</v>
      </c>
      <c r="K1010" s="11" t="str">
        <f t="shared" si="68"/>
        <v>25-10-2020</v>
      </c>
      <c r="L1010" s="11"/>
      <c r="M1010" t="s">
        <v>85</v>
      </c>
      <c r="N1010" t="s">
        <v>28</v>
      </c>
      <c r="O1010">
        <v>3</v>
      </c>
      <c r="P1010" t="s">
        <v>19</v>
      </c>
      <c r="Q1010">
        <v>4</v>
      </c>
      <c r="R1010">
        <v>4.6097099999999998</v>
      </c>
      <c r="S1010">
        <v>-74.08175</v>
      </c>
    </row>
    <row r="1011" spans="1:19" x14ac:dyDescent="0.3">
      <c r="A1011" t="s">
        <v>20</v>
      </c>
      <c r="B1011" t="s">
        <v>10</v>
      </c>
      <c r="C1011">
        <v>476300</v>
      </c>
      <c r="D1011">
        <v>23600</v>
      </c>
      <c r="E1011" s="1">
        <f t="shared" si="69"/>
        <v>25322600</v>
      </c>
      <c r="F1011" s="6" t="s">
        <v>590</v>
      </c>
      <c r="G1011" s="10" t="str">
        <f t="shared" si="70"/>
        <v>44122</v>
      </c>
      <c r="H1011" s="10"/>
      <c r="I1011" s="10"/>
      <c r="J1011" s="9">
        <f t="shared" si="67"/>
        <v>44122</v>
      </c>
      <c r="K1011" s="11" t="str">
        <f t="shared" si="68"/>
        <v>18-10-2020</v>
      </c>
      <c r="L1011" s="11"/>
      <c r="M1011" t="s">
        <v>53</v>
      </c>
      <c r="N1011" t="s">
        <v>44</v>
      </c>
      <c r="O1011">
        <v>4</v>
      </c>
      <c r="P1011" t="s">
        <v>19</v>
      </c>
      <c r="Q1011">
        <v>1</v>
      </c>
      <c r="R1011">
        <v>10.968540000000001</v>
      </c>
      <c r="S1011">
        <v>-74.781319999999994</v>
      </c>
    </row>
    <row r="1012" spans="1:19" x14ac:dyDescent="0.3">
      <c r="A1012" t="s">
        <v>29</v>
      </c>
      <c r="B1012" t="s">
        <v>16</v>
      </c>
      <c r="C1012">
        <v>273300</v>
      </c>
      <c r="D1012">
        <v>12700</v>
      </c>
      <c r="E1012" s="1">
        <f t="shared" si="69"/>
        <v>25335300</v>
      </c>
      <c r="F1012" s="6" t="s">
        <v>607</v>
      </c>
      <c r="G1012" s="10" t="str">
        <f t="shared" si="70"/>
        <v>44747</v>
      </c>
      <c r="H1012" s="10"/>
      <c r="I1012" s="10"/>
      <c r="J1012" s="9">
        <f t="shared" si="67"/>
        <v>44747</v>
      </c>
      <c r="K1012" s="11" t="str">
        <f t="shared" si="68"/>
        <v>05-07-2022</v>
      </c>
      <c r="L1012" s="11"/>
      <c r="M1012" t="s">
        <v>12</v>
      </c>
      <c r="N1012" t="s">
        <v>25</v>
      </c>
      <c r="O1012">
        <v>4</v>
      </c>
      <c r="P1012" t="s">
        <v>19</v>
      </c>
      <c r="Q1012">
        <v>2</v>
      </c>
      <c r="R1012">
        <v>3.4372199999999999</v>
      </c>
      <c r="S1012">
        <v>-76.522499999999994</v>
      </c>
    </row>
    <row r="1013" spans="1:19" x14ac:dyDescent="0.3">
      <c r="A1013" t="s">
        <v>60</v>
      </c>
      <c r="B1013" t="s">
        <v>34</v>
      </c>
      <c r="C1013">
        <v>314600</v>
      </c>
      <c r="D1013">
        <v>14900</v>
      </c>
      <c r="E1013" s="1">
        <f t="shared" si="69"/>
        <v>25350200</v>
      </c>
      <c r="F1013" s="6" t="s">
        <v>795</v>
      </c>
      <c r="G1013" s="10" t="str">
        <f t="shared" si="70"/>
        <v>44638</v>
      </c>
      <c r="H1013" s="10"/>
      <c r="I1013" s="10"/>
      <c r="J1013" s="9">
        <f t="shared" si="67"/>
        <v>44638</v>
      </c>
      <c r="K1013" s="11" t="str">
        <f t="shared" si="68"/>
        <v>18-03-2022</v>
      </c>
      <c r="L1013" s="11"/>
      <c r="M1013" t="s">
        <v>40</v>
      </c>
      <c r="N1013" t="s">
        <v>187</v>
      </c>
      <c r="O1013">
        <v>5</v>
      </c>
      <c r="P1013" t="s">
        <v>19</v>
      </c>
      <c r="Q1013">
        <v>4</v>
      </c>
      <c r="R1013">
        <v>7.1253900000000003</v>
      </c>
      <c r="S1013">
        <v>-73.119799999999998</v>
      </c>
    </row>
    <row r="1014" spans="1:19" x14ac:dyDescent="0.3">
      <c r="A1014" t="s">
        <v>113</v>
      </c>
      <c r="B1014" t="s">
        <v>10</v>
      </c>
      <c r="C1014">
        <v>512000</v>
      </c>
      <c r="D1014">
        <v>27500</v>
      </c>
      <c r="E1014" s="1">
        <f t="shared" si="69"/>
        <v>25377700</v>
      </c>
      <c r="F1014" s="6" t="s">
        <v>494</v>
      </c>
      <c r="G1014" s="10" t="str">
        <f t="shared" si="70"/>
        <v>43945</v>
      </c>
      <c r="H1014" s="10"/>
      <c r="I1014" s="10"/>
      <c r="J1014" s="9">
        <f t="shared" si="67"/>
        <v>43945</v>
      </c>
      <c r="K1014" s="11" t="str">
        <f t="shared" si="68"/>
        <v>24-04-2020</v>
      </c>
      <c r="L1014" s="11"/>
      <c r="M1014" t="s">
        <v>66</v>
      </c>
      <c r="N1014" t="s">
        <v>13</v>
      </c>
      <c r="O1014">
        <v>5</v>
      </c>
      <c r="P1014" t="s">
        <v>19</v>
      </c>
      <c r="Q1014">
        <v>10</v>
      </c>
      <c r="R1014">
        <v>6.2518399999999996</v>
      </c>
      <c r="S1014">
        <v>-75.563590000000005</v>
      </c>
    </row>
    <row r="1015" spans="1:19" x14ac:dyDescent="0.3">
      <c r="A1015" t="s">
        <v>83</v>
      </c>
      <c r="B1015" t="s">
        <v>46</v>
      </c>
      <c r="C1015">
        <v>35500</v>
      </c>
      <c r="D1015">
        <v>2100</v>
      </c>
      <c r="E1015" s="1">
        <f t="shared" si="69"/>
        <v>25379800</v>
      </c>
      <c r="F1015" s="6" t="s">
        <v>796</v>
      </c>
      <c r="G1015" s="10" t="str">
        <f t="shared" si="70"/>
        <v>43901</v>
      </c>
      <c r="H1015" s="10"/>
      <c r="I1015" s="10"/>
      <c r="J1015" s="9">
        <f t="shared" si="67"/>
        <v>43901</v>
      </c>
      <c r="K1015" s="11" t="str">
        <f t="shared" si="68"/>
        <v>11-03-2020</v>
      </c>
      <c r="L1015" s="11"/>
      <c r="M1015" t="s">
        <v>101</v>
      </c>
      <c r="N1015" t="s">
        <v>13</v>
      </c>
      <c r="O1015">
        <v>3</v>
      </c>
      <c r="P1015" t="s">
        <v>19</v>
      </c>
      <c r="Q1015">
        <v>1</v>
      </c>
      <c r="R1015">
        <v>6.2518399999999996</v>
      </c>
      <c r="S1015">
        <v>-75.563590000000005</v>
      </c>
    </row>
    <row r="1016" spans="1:19" x14ac:dyDescent="0.3">
      <c r="A1016" t="s">
        <v>33</v>
      </c>
      <c r="B1016" t="s">
        <v>34</v>
      </c>
      <c r="C1016">
        <v>92600</v>
      </c>
      <c r="D1016">
        <v>3100</v>
      </c>
      <c r="E1016" s="1">
        <f t="shared" si="69"/>
        <v>25382900</v>
      </c>
      <c r="F1016" s="6" t="s">
        <v>797</v>
      </c>
      <c r="G1016" s="10" t="str">
        <f t="shared" si="70"/>
        <v>44149</v>
      </c>
      <c r="H1016" s="10"/>
      <c r="I1016" s="10"/>
      <c r="J1016" s="9">
        <f t="shared" si="67"/>
        <v>44149</v>
      </c>
      <c r="K1016" s="11" t="str">
        <f t="shared" si="68"/>
        <v>14-11-2020</v>
      </c>
      <c r="L1016" s="11"/>
      <c r="M1016" t="s">
        <v>68</v>
      </c>
      <c r="N1016" t="s">
        <v>13</v>
      </c>
      <c r="O1016">
        <v>5</v>
      </c>
      <c r="P1016" t="s">
        <v>19</v>
      </c>
      <c r="Q1016">
        <v>3</v>
      </c>
      <c r="R1016">
        <v>6.2518399999999996</v>
      </c>
      <c r="S1016">
        <v>-75.563590000000005</v>
      </c>
    </row>
    <row r="1017" spans="1:19" x14ac:dyDescent="0.3">
      <c r="A1017" t="s">
        <v>63</v>
      </c>
      <c r="B1017" t="s">
        <v>64</v>
      </c>
      <c r="C1017">
        <v>46500</v>
      </c>
      <c r="D1017">
        <v>2700</v>
      </c>
      <c r="E1017" s="1">
        <f t="shared" si="69"/>
        <v>25385600</v>
      </c>
      <c r="F1017" s="6" t="s">
        <v>399</v>
      </c>
      <c r="G1017" s="10" t="str">
        <f t="shared" si="70"/>
        <v>43862</v>
      </c>
      <c r="H1017" s="10"/>
      <c r="I1017" s="10"/>
      <c r="J1017" s="9">
        <f t="shared" si="67"/>
        <v>43862</v>
      </c>
      <c r="K1017" s="11" t="str">
        <f t="shared" si="68"/>
        <v>01-02-2020</v>
      </c>
      <c r="L1017" s="11"/>
      <c r="M1017" t="s">
        <v>68</v>
      </c>
      <c r="N1017" t="s">
        <v>28</v>
      </c>
      <c r="O1017">
        <v>4</v>
      </c>
      <c r="P1017" t="s">
        <v>19</v>
      </c>
      <c r="Q1017">
        <v>3</v>
      </c>
      <c r="R1017">
        <v>4.6097099999999998</v>
      </c>
      <c r="S1017">
        <v>-74.08175</v>
      </c>
    </row>
    <row r="1018" spans="1:19" x14ac:dyDescent="0.3">
      <c r="A1018" t="s">
        <v>217</v>
      </c>
      <c r="B1018" t="s">
        <v>64</v>
      </c>
      <c r="C1018">
        <v>50800</v>
      </c>
      <c r="D1018">
        <v>2900</v>
      </c>
      <c r="E1018" s="1">
        <f t="shared" si="69"/>
        <v>25388500</v>
      </c>
      <c r="F1018" s="6" t="s">
        <v>312</v>
      </c>
      <c r="G1018" s="10" t="str">
        <f t="shared" si="70"/>
        <v>44996</v>
      </c>
      <c r="H1018" s="10"/>
      <c r="I1018" s="10"/>
      <c r="J1018" s="9">
        <f t="shared" si="67"/>
        <v>44996</v>
      </c>
      <c r="K1018" s="11" t="str">
        <f t="shared" si="68"/>
        <v>11-03-2023</v>
      </c>
      <c r="L1018" s="11"/>
      <c r="M1018" t="s">
        <v>31</v>
      </c>
      <c r="N1018" t="s">
        <v>28</v>
      </c>
      <c r="O1018">
        <v>2</v>
      </c>
      <c r="P1018" t="s">
        <v>19</v>
      </c>
      <c r="Q1018">
        <v>2</v>
      </c>
      <c r="R1018">
        <v>4.6097099999999998</v>
      </c>
      <c r="S1018">
        <v>-74.08175</v>
      </c>
    </row>
    <row r="1019" spans="1:19" x14ac:dyDescent="0.3">
      <c r="A1019" t="s">
        <v>180</v>
      </c>
      <c r="B1019" t="s">
        <v>10</v>
      </c>
      <c r="C1019">
        <v>688100</v>
      </c>
      <c r="D1019">
        <v>37000</v>
      </c>
      <c r="E1019" s="1">
        <f t="shared" si="69"/>
        <v>25425500</v>
      </c>
      <c r="F1019" s="6" t="s">
        <v>339</v>
      </c>
      <c r="G1019" s="10" t="str">
        <f t="shared" si="70"/>
        <v>44001</v>
      </c>
      <c r="H1019" s="10"/>
      <c r="I1019" s="10"/>
      <c r="J1019" s="9">
        <f t="shared" si="67"/>
        <v>44001</v>
      </c>
      <c r="K1019" s="11" t="str">
        <f t="shared" si="68"/>
        <v>19-06-2020</v>
      </c>
      <c r="L1019" s="11"/>
      <c r="M1019" t="s">
        <v>59</v>
      </c>
      <c r="N1019" t="s">
        <v>28</v>
      </c>
      <c r="O1019">
        <v>5</v>
      </c>
      <c r="P1019" t="s">
        <v>19</v>
      </c>
      <c r="Q1019">
        <v>2</v>
      </c>
      <c r="R1019">
        <v>4.6097099999999998</v>
      </c>
      <c r="S1019">
        <v>-74.08175</v>
      </c>
    </row>
    <row r="1020" spans="1:19" x14ac:dyDescent="0.3">
      <c r="A1020" t="s">
        <v>71</v>
      </c>
      <c r="B1020" t="s">
        <v>34</v>
      </c>
      <c r="C1020">
        <v>15900</v>
      </c>
      <c r="D1020">
        <v>1100</v>
      </c>
      <c r="E1020" s="1">
        <f t="shared" si="69"/>
        <v>25426600</v>
      </c>
      <c r="F1020" s="6" t="s">
        <v>798</v>
      </c>
      <c r="G1020" s="10" t="str">
        <f t="shared" si="70"/>
        <v>43861</v>
      </c>
      <c r="H1020" s="10"/>
      <c r="I1020" s="10"/>
      <c r="J1020" s="9">
        <f t="shared" si="67"/>
        <v>43861</v>
      </c>
      <c r="K1020" s="11" t="str">
        <f t="shared" si="68"/>
        <v>31-01-2020</v>
      </c>
      <c r="L1020" s="11"/>
      <c r="M1020" t="s">
        <v>85</v>
      </c>
      <c r="N1020" t="s">
        <v>28</v>
      </c>
      <c r="O1020">
        <v>5</v>
      </c>
      <c r="P1020" t="s">
        <v>19</v>
      </c>
      <c r="Q1020">
        <v>3</v>
      </c>
      <c r="R1020">
        <v>4.6097099999999998</v>
      </c>
      <c r="S1020">
        <v>-74.08175</v>
      </c>
    </row>
    <row r="1021" spans="1:19" x14ac:dyDescent="0.3">
      <c r="A1021" t="s">
        <v>33</v>
      </c>
      <c r="B1021" t="s">
        <v>34</v>
      </c>
      <c r="C1021">
        <v>106500</v>
      </c>
      <c r="D1021">
        <v>14400</v>
      </c>
      <c r="E1021" s="1">
        <f t="shared" si="69"/>
        <v>25441000</v>
      </c>
      <c r="F1021" s="6" t="s">
        <v>727</v>
      </c>
      <c r="G1021" s="10" t="str">
        <f t="shared" si="70"/>
        <v>44132</v>
      </c>
      <c r="H1021" s="10"/>
      <c r="I1021" s="10"/>
      <c r="J1021" s="9">
        <f t="shared" si="67"/>
        <v>44132</v>
      </c>
      <c r="K1021" s="11" t="str">
        <f t="shared" si="68"/>
        <v>28-10-2020</v>
      </c>
      <c r="L1021" s="11"/>
      <c r="M1021" t="s">
        <v>31</v>
      </c>
      <c r="N1021" t="s">
        <v>28</v>
      </c>
      <c r="O1021">
        <v>5</v>
      </c>
      <c r="P1021" t="s">
        <v>19</v>
      </c>
      <c r="Q1021">
        <v>1</v>
      </c>
      <c r="R1021">
        <v>4.6097099999999998</v>
      </c>
      <c r="S1021">
        <v>-74.08175</v>
      </c>
    </row>
    <row r="1022" spans="1:19" x14ac:dyDescent="0.3">
      <c r="A1022" t="s">
        <v>29</v>
      </c>
      <c r="B1022" t="s">
        <v>16</v>
      </c>
      <c r="C1022">
        <v>440500</v>
      </c>
      <c r="D1022">
        <v>23900</v>
      </c>
      <c r="E1022" s="1">
        <f t="shared" si="69"/>
        <v>25464900</v>
      </c>
      <c r="F1022" s="6" t="s">
        <v>799</v>
      </c>
      <c r="G1022" s="10" t="str">
        <f t="shared" si="70"/>
        <v>44864</v>
      </c>
      <c r="H1022" s="10"/>
      <c r="I1022" s="10"/>
      <c r="J1022" s="9">
        <f t="shared" si="67"/>
        <v>44864</v>
      </c>
      <c r="K1022" s="11" t="str">
        <f t="shared" si="68"/>
        <v>30-10-2022</v>
      </c>
      <c r="L1022" s="11"/>
      <c r="M1022" t="s">
        <v>40</v>
      </c>
      <c r="N1022" t="s">
        <v>77</v>
      </c>
      <c r="O1022">
        <v>5</v>
      </c>
      <c r="P1022" t="s">
        <v>19</v>
      </c>
      <c r="Q1022">
        <v>4</v>
      </c>
      <c r="R1022">
        <v>11.54444</v>
      </c>
      <c r="S1022">
        <v>-72.907219999999995</v>
      </c>
    </row>
    <row r="1023" spans="1:19" x14ac:dyDescent="0.3">
      <c r="A1023" t="s">
        <v>69</v>
      </c>
      <c r="B1023" t="s">
        <v>64</v>
      </c>
      <c r="C1023">
        <v>41100</v>
      </c>
      <c r="D1023">
        <v>2600</v>
      </c>
      <c r="E1023" s="1">
        <f t="shared" si="69"/>
        <v>25467500</v>
      </c>
      <c r="F1023" s="6" t="s">
        <v>344</v>
      </c>
      <c r="G1023" s="10" t="str">
        <f t="shared" si="70"/>
        <v>44307</v>
      </c>
      <c r="H1023" s="10"/>
      <c r="I1023" s="10"/>
      <c r="J1023" s="9">
        <f t="shared" si="67"/>
        <v>44307</v>
      </c>
      <c r="K1023" s="11" t="str">
        <f t="shared" si="68"/>
        <v>21-04-2021</v>
      </c>
      <c r="L1023" s="11"/>
      <c r="M1023" t="s">
        <v>27</v>
      </c>
      <c r="N1023" t="s">
        <v>13</v>
      </c>
      <c r="O1023">
        <v>5</v>
      </c>
      <c r="P1023" t="s">
        <v>19</v>
      </c>
      <c r="Q1023">
        <v>3</v>
      </c>
      <c r="R1023">
        <v>6.2518399999999996</v>
      </c>
      <c r="S1023">
        <v>-75.563590000000005</v>
      </c>
    </row>
    <row r="1024" spans="1:19" x14ac:dyDescent="0.3">
      <c r="A1024" t="s">
        <v>87</v>
      </c>
      <c r="B1024" t="s">
        <v>34</v>
      </c>
      <c r="C1024">
        <v>43700</v>
      </c>
      <c r="D1024">
        <v>0</v>
      </c>
      <c r="E1024" s="1">
        <f t="shared" si="69"/>
        <v>25467500</v>
      </c>
      <c r="F1024" s="6" t="s">
        <v>800</v>
      </c>
      <c r="G1024" s="10" t="str">
        <f t="shared" si="70"/>
        <v>44926</v>
      </c>
      <c r="H1024" s="10"/>
      <c r="I1024" s="10"/>
      <c r="J1024" s="9">
        <f t="shared" si="67"/>
        <v>44926</v>
      </c>
      <c r="K1024" s="11" t="str">
        <f t="shared" si="68"/>
        <v>31-12-2022</v>
      </c>
      <c r="L1024" s="11"/>
      <c r="M1024" t="s">
        <v>40</v>
      </c>
      <c r="N1024" t="s">
        <v>228</v>
      </c>
      <c r="O1024">
        <v>2</v>
      </c>
      <c r="P1024" t="s">
        <v>19</v>
      </c>
      <c r="Q1024">
        <v>10</v>
      </c>
      <c r="R1024">
        <v>10.39972</v>
      </c>
      <c r="S1024">
        <v>-75.514439999999993</v>
      </c>
    </row>
    <row r="1025" spans="1:19" x14ac:dyDescent="0.3">
      <c r="A1025" t="s">
        <v>123</v>
      </c>
      <c r="B1025" t="s">
        <v>51</v>
      </c>
      <c r="C1025">
        <v>1424700</v>
      </c>
      <c r="D1025">
        <v>76100</v>
      </c>
      <c r="E1025" s="1">
        <f t="shared" si="69"/>
        <v>25543600</v>
      </c>
      <c r="F1025" s="6" t="s">
        <v>329</v>
      </c>
      <c r="G1025" s="10" t="str">
        <f t="shared" si="70"/>
        <v>44481</v>
      </c>
      <c r="H1025" s="10"/>
      <c r="I1025" s="10"/>
      <c r="J1025" s="9">
        <f t="shared" si="67"/>
        <v>44481</v>
      </c>
      <c r="K1025" s="11" t="str">
        <f t="shared" si="68"/>
        <v>12-10-2021</v>
      </c>
      <c r="L1025" s="11"/>
      <c r="M1025" t="s">
        <v>68</v>
      </c>
      <c r="N1025" t="s">
        <v>13</v>
      </c>
      <c r="O1025">
        <v>5</v>
      </c>
      <c r="P1025" t="s">
        <v>14</v>
      </c>
      <c r="Q1025">
        <v>1</v>
      </c>
      <c r="R1025">
        <v>6.2518399999999996</v>
      </c>
      <c r="S1025">
        <v>-75.563590000000005</v>
      </c>
    </row>
    <row r="1026" spans="1:19" x14ac:dyDescent="0.3">
      <c r="A1026" t="s">
        <v>15</v>
      </c>
      <c r="B1026" t="s">
        <v>16</v>
      </c>
      <c r="C1026">
        <v>42800</v>
      </c>
      <c r="D1026">
        <v>0</v>
      </c>
      <c r="E1026" s="1">
        <f t="shared" si="69"/>
        <v>25543600</v>
      </c>
      <c r="F1026" s="6" t="s">
        <v>801</v>
      </c>
      <c r="G1026" s="10" t="str">
        <f t="shared" si="70"/>
        <v>43924</v>
      </c>
      <c r="H1026" s="10"/>
      <c r="I1026" s="10"/>
      <c r="J1026" s="9">
        <f t="shared" si="67"/>
        <v>43924</v>
      </c>
      <c r="K1026" s="11" t="str">
        <f t="shared" si="68"/>
        <v>03-04-2020</v>
      </c>
      <c r="L1026" s="11"/>
      <c r="M1026" t="s">
        <v>85</v>
      </c>
      <c r="N1026" t="s">
        <v>13</v>
      </c>
      <c r="O1026">
        <v>3</v>
      </c>
      <c r="P1026" t="s">
        <v>19</v>
      </c>
      <c r="Q1026">
        <v>10</v>
      </c>
      <c r="R1026">
        <v>6.2518399999999996</v>
      </c>
      <c r="S1026">
        <v>-75.563590000000005</v>
      </c>
    </row>
    <row r="1027" spans="1:19" x14ac:dyDescent="0.3">
      <c r="A1027" t="s">
        <v>50</v>
      </c>
      <c r="B1027" t="s">
        <v>51</v>
      </c>
      <c r="C1027">
        <v>1326600</v>
      </c>
      <c r="D1027">
        <v>68800</v>
      </c>
      <c r="E1027" s="1">
        <f t="shared" si="69"/>
        <v>25612400</v>
      </c>
      <c r="F1027" s="6" t="s">
        <v>148</v>
      </c>
      <c r="G1027" s="10" t="str">
        <f t="shared" si="70"/>
        <v>44380</v>
      </c>
      <c r="H1027" s="10"/>
      <c r="I1027" s="10"/>
      <c r="J1027" s="9">
        <f t="shared" ref="J1027:J1090" si="71">IF(
  G1027=44412,
  DATE(2021,8,4),
  DATE(1900,1,1) + G1027 - 1
)</f>
        <v>44380</v>
      </c>
      <c r="K1027" s="11" t="str">
        <f t="shared" ref="K1027:K1090" si="72">TEXT(G1027, "dd-mm-yyyy")</f>
        <v>03-07-2021</v>
      </c>
      <c r="L1027" s="11"/>
      <c r="M1027" t="s">
        <v>68</v>
      </c>
      <c r="N1027" t="s">
        <v>28</v>
      </c>
      <c r="O1027">
        <v>3</v>
      </c>
      <c r="P1027" t="s">
        <v>19</v>
      </c>
      <c r="Q1027">
        <v>1</v>
      </c>
      <c r="R1027">
        <v>4.6097099999999998</v>
      </c>
      <c r="S1027">
        <v>-74.08175</v>
      </c>
    </row>
    <row r="1028" spans="1:19" x14ac:dyDescent="0.3">
      <c r="A1028" t="s">
        <v>50</v>
      </c>
      <c r="B1028" t="s">
        <v>51</v>
      </c>
      <c r="C1028">
        <v>880500</v>
      </c>
      <c r="D1028">
        <v>47600</v>
      </c>
      <c r="E1028" s="1">
        <f t="shared" ref="E1028:E1091" si="73">E1027+D1028</f>
        <v>25660000</v>
      </c>
      <c r="F1028" s="6" t="s">
        <v>516</v>
      </c>
      <c r="G1028" s="10" t="str">
        <f t="shared" si="70"/>
        <v>44679</v>
      </c>
      <c r="H1028" s="10"/>
      <c r="I1028" s="10"/>
      <c r="J1028" s="9">
        <f t="shared" si="71"/>
        <v>44679</v>
      </c>
      <c r="K1028" s="11" t="str">
        <f t="shared" si="72"/>
        <v>28-04-2022</v>
      </c>
      <c r="L1028" s="11"/>
      <c r="M1028" t="s">
        <v>101</v>
      </c>
      <c r="N1028" t="s">
        <v>28</v>
      </c>
      <c r="O1028">
        <v>4</v>
      </c>
      <c r="P1028" t="s">
        <v>19</v>
      </c>
      <c r="Q1028">
        <v>2</v>
      </c>
      <c r="R1028">
        <v>4.6097099999999998</v>
      </c>
      <c r="S1028">
        <v>-74.08175</v>
      </c>
    </row>
    <row r="1029" spans="1:19" x14ac:dyDescent="0.3">
      <c r="A1029" t="s">
        <v>81</v>
      </c>
      <c r="B1029" t="s">
        <v>51</v>
      </c>
      <c r="C1029">
        <v>1342000</v>
      </c>
      <c r="D1029">
        <v>71700</v>
      </c>
      <c r="E1029" s="1">
        <f t="shared" si="73"/>
        <v>25731700</v>
      </c>
      <c r="F1029" s="6" t="s">
        <v>176</v>
      </c>
      <c r="G1029" s="10" t="str">
        <f t="shared" si="70"/>
        <v>44597</v>
      </c>
      <c r="H1029" s="10"/>
      <c r="I1029" s="10"/>
      <c r="J1029" s="9">
        <f t="shared" si="71"/>
        <v>44597</v>
      </c>
      <c r="K1029" s="11" t="str">
        <f t="shared" si="72"/>
        <v>05-02-2022</v>
      </c>
      <c r="L1029" s="11"/>
      <c r="M1029" t="s">
        <v>48</v>
      </c>
      <c r="N1029" t="s">
        <v>187</v>
      </c>
      <c r="O1029">
        <v>4</v>
      </c>
      <c r="P1029" t="s">
        <v>19</v>
      </c>
      <c r="Q1029">
        <v>1</v>
      </c>
      <c r="R1029">
        <v>7.1253900000000003</v>
      </c>
      <c r="S1029">
        <v>-73.119799999999998</v>
      </c>
    </row>
    <row r="1030" spans="1:19" x14ac:dyDescent="0.3">
      <c r="A1030" t="s">
        <v>282</v>
      </c>
      <c r="B1030" t="s">
        <v>38</v>
      </c>
      <c r="C1030">
        <v>2404200</v>
      </c>
      <c r="D1030">
        <v>128700</v>
      </c>
      <c r="E1030" s="1">
        <f t="shared" si="73"/>
        <v>25860400</v>
      </c>
      <c r="F1030" s="6" t="s">
        <v>786</v>
      </c>
      <c r="G1030" s="10" t="str">
        <f t="shared" ref="G1030:G1093" si="74">TEXT(F1029, "general")</f>
        <v>44826</v>
      </c>
      <c r="H1030" s="10"/>
      <c r="I1030" s="10"/>
      <c r="J1030" s="9">
        <f t="shared" si="71"/>
        <v>44826</v>
      </c>
      <c r="K1030" s="11" t="str">
        <f t="shared" si="72"/>
        <v>22-09-2022</v>
      </c>
      <c r="L1030" s="11"/>
      <c r="M1030" t="s">
        <v>24</v>
      </c>
      <c r="N1030" t="s">
        <v>28</v>
      </c>
      <c r="O1030">
        <v>5</v>
      </c>
      <c r="P1030" t="s">
        <v>19</v>
      </c>
      <c r="Q1030">
        <v>15</v>
      </c>
      <c r="R1030">
        <v>4.6097099999999998</v>
      </c>
      <c r="S1030">
        <v>-74.08175</v>
      </c>
    </row>
    <row r="1031" spans="1:19" x14ac:dyDescent="0.3">
      <c r="A1031" t="s">
        <v>217</v>
      </c>
      <c r="B1031" t="s">
        <v>64</v>
      </c>
      <c r="C1031">
        <v>60500</v>
      </c>
      <c r="D1031">
        <v>1400</v>
      </c>
      <c r="E1031" s="1">
        <f t="shared" si="73"/>
        <v>25861800</v>
      </c>
      <c r="F1031" s="6" t="s">
        <v>802</v>
      </c>
      <c r="G1031" s="10" t="str">
        <f t="shared" si="74"/>
        <v>44696</v>
      </c>
      <c r="H1031" s="10"/>
      <c r="I1031" s="10"/>
      <c r="J1031" s="9">
        <f t="shared" si="71"/>
        <v>44696</v>
      </c>
      <c r="K1031" s="11" t="str">
        <f t="shared" si="72"/>
        <v>15-05-2022</v>
      </c>
      <c r="L1031" s="11"/>
      <c r="M1031" t="s">
        <v>68</v>
      </c>
      <c r="N1031" t="s">
        <v>13</v>
      </c>
      <c r="O1031">
        <v>4</v>
      </c>
      <c r="P1031" t="s">
        <v>19</v>
      </c>
      <c r="Q1031">
        <v>1</v>
      </c>
      <c r="R1031">
        <v>6.2518399999999996</v>
      </c>
      <c r="S1031">
        <v>-75.563590000000005</v>
      </c>
    </row>
    <row r="1032" spans="1:19" x14ac:dyDescent="0.3">
      <c r="A1032" t="s">
        <v>180</v>
      </c>
      <c r="B1032" t="s">
        <v>10</v>
      </c>
      <c r="C1032">
        <v>673100</v>
      </c>
      <c r="D1032">
        <v>36200</v>
      </c>
      <c r="E1032" s="1">
        <f t="shared" si="73"/>
        <v>25898000</v>
      </c>
      <c r="F1032" s="6" t="s">
        <v>803</v>
      </c>
      <c r="G1032" s="10" t="str">
        <f t="shared" si="74"/>
        <v>44164</v>
      </c>
      <c r="H1032" s="10"/>
      <c r="I1032" s="10"/>
      <c r="J1032" s="9">
        <f t="shared" si="71"/>
        <v>44164</v>
      </c>
      <c r="K1032" s="11" t="str">
        <f t="shared" si="72"/>
        <v>29-11-2020</v>
      </c>
      <c r="L1032" s="11"/>
      <c r="M1032" t="s">
        <v>18</v>
      </c>
      <c r="N1032" t="s">
        <v>28</v>
      </c>
      <c r="O1032">
        <v>4</v>
      </c>
      <c r="P1032" t="s">
        <v>19</v>
      </c>
      <c r="Q1032">
        <v>3</v>
      </c>
      <c r="R1032">
        <v>4.6097099999999998</v>
      </c>
      <c r="S1032">
        <v>-74.08175</v>
      </c>
    </row>
    <row r="1033" spans="1:19" x14ac:dyDescent="0.3">
      <c r="A1033" t="s">
        <v>118</v>
      </c>
      <c r="B1033" t="s">
        <v>51</v>
      </c>
      <c r="C1033">
        <v>1704700</v>
      </c>
      <c r="D1033">
        <v>91000</v>
      </c>
      <c r="E1033" s="1">
        <f t="shared" si="73"/>
        <v>25989000</v>
      </c>
      <c r="F1033" s="6" t="s">
        <v>673</v>
      </c>
      <c r="G1033" s="10" t="str">
        <f t="shared" si="74"/>
        <v>43953</v>
      </c>
      <c r="H1033" s="10"/>
      <c r="I1033" s="10"/>
      <c r="J1033" s="9">
        <f t="shared" si="71"/>
        <v>43953</v>
      </c>
      <c r="K1033" s="11" t="str">
        <f t="shared" si="72"/>
        <v>02-05-2020</v>
      </c>
      <c r="L1033" s="11"/>
      <c r="M1033" t="s">
        <v>59</v>
      </c>
      <c r="N1033" t="s">
        <v>25</v>
      </c>
      <c r="O1033">
        <v>4</v>
      </c>
      <c r="P1033" t="s">
        <v>14</v>
      </c>
      <c r="Q1033">
        <v>1</v>
      </c>
      <c r="R1033">
        <v>3.4372199999999999</v>
      </c>
      <c r="S1033">
        <v>-76.522499999999994</v>
      </c>
    </row>
    <row r="1034" spans="1:19" x14ac:dyDescent="0.3">
      <c r="A1034" t="s">
        <v>75</v>
      </c>
      <c r="B1034" t="s">
        <v>46</v>
      </c>
      <c r="C1034">
        <v>57900</v>
      </c>
      <c r="D1034">
        <v>3500</v>
      </c>
      <c r="E1034" s="1">
        <f t="shared" si="73"/>
        <v>25992500</v>
      </c>
      <c r="F1034" s="6" t="s">
        <v>278</v>
      </c>
      <c r="G1034" s="10" t="str">
        <f t="shared" si="74"/>
        <v>44669</v>
      </c>
      <c r="H1034" s="10"/>
      <c r="I1034" s="10"/>
      <c r="J1034" s="9">
        <f t="shared" si="71"/>
        <v>44669</v>
      </c>
      <c r="K1034" s="11" t="str">
        <f t="shared" si="72"/>
        <v>18-04-2022</v>
      </c>
      <c r="L1034" s="11"/>
      <c r="M1034" t="s">
        <v>48</v>
      </c>
      <c r="N1034" t="s">
        <v>13</v>
      </c>
      <c r="O1034">
        <v>5</v>
      </c>
      <c r="P1034" t="s">
        <v>19</v>
      </c>
      <c r="Q1034">
        <v>5</v>
      </c>
      <c r="R1034">
        <v>6.2518399999999996</v>
      </c>
      <c r="S1034">
        <v>-75.563590000000005</v>
      </c>
    </row>
    <row r="1035" spans="1:19" x14ac:dyDescent="0.3">
      <c r="A1035" t="s">
        <v>191</v>
      </c>
      <c r="B1035" t="s">
        <v>38</v>
      </c>
      <c r="C1035">
        <v>51200</v>
      </c>
      <c r="D1035">
        <v>3400</v>
      </c>
      <c r="E1035" s="1">
        <f t="shared" si="73"/>
        <v>25995900</v>
      </c>
      <c r="F1035" s="6" t="s">
        <v>363</v>
      </c>
      <c r="G1035" s="10" t="str">
        <f t="shared" si="74"/>
        <v>43961</v>
      </c>
      <c r="H1035" s="10"/>
      <c r="I1035" s="10"/>
      <c r="J1035" s="9">
        <f t="shared" si="71"/>
        <v>43961</v>
      </c>
      <c r="K1035" s="11" t="str">
        <f t="shared" si="72"/>
        <v>10-05-2020</v>
      </c>
      <c r="L1035" s="11"/>
      <c r="M1035" t="s">
        <v>80</v>
      </c>
      <c r="N1035" t="s">
        <v>28</v>
      </c>
      <c r="O1035">
        <v>1</v>
      </c>
      <c r="P1035" t="s">
        <v>19</v>
      </c>
      <c r="Q1035">
        <v>10</v>
      </c>
      <c r="R1035">
        <v>4.6097099999999998</v>
      </c>
      <c r="S1035">
        <v>-74.08175</v>
      </c>
    </row>
    <row r="1036" spans="1:19" x14ac:dyDescent="0.3">
      <c r="A1036" t="s">
        <v>63</v>
      </c>
      <c r="B1036" t="s">
        <v>64</v>
      </c>
      <c r="C1036">
        <v>54000</v>
      </c>
      <c r="D1036">
        <v>7700</v>
      </c>
      <c r="E1036" s="1">
        <f t="shared" si="73"/>
        <v>26003600</v>
      </c>
      <c r="F1036" s="6" t="s">
        <v>804</v>
      </c>
      <c r="G1036" s="10" t="str">
        <f t="shared" si="74"/>
        <v>44570</v>
      </c>
      <c r="H1036" s="10"/>
      <c r="I1036" s="10"/>
      <c r="J1036" s="9">
        <f t="shared" si="71"/>
        <v>44570</v>
      </c>
      <c r="K1036" s="11" t="str">
        <f t="shared" si="72"/>
        <v>09-01-2022</v>
      </c>
      <c r="L1036" s="11"/>
      <c r="M1036" t="s">
        <v>12</v>
      </c>
      <c r="N1036" t="s">
        <v>187</v>
      </c>
      <c r="O1036">
        <v>3</v>
      </c>
      <c r="P1036" t="s">
        <v>14</v>
      </c>
      <c r="Q1036">
        <v>1</v>
      </c>
      <c r="R1036">
        <v>7.1253900000000003</v>
      </c>
      <c r="S1036">
        <v>-73.119799999999998</v>
      </c>
    </row>
    <row r="1037" spans="1:19" x14ac:dyDescent="0.3">
      <c r="A1037" t="s">
        <v>37</v>
      </c>
      <c r="B1037" t="s">
        <v>38</v>
      </c>
      <c r="C1037">
        <v>797500</v>
      </c>
      <c r="D1037">
        <v>47300</v>
      </c>
      <c r="E1037" s="1">
        <f t="shared" si="73"/>
        <v>26050900</v>
      </c>
      <c r="F1037" s="6" t="s">
        <v>706</v>
      </c>
      <c r="G1037" s="10" t="str">
        <f t="shared" si="74"/>
        <v>44586</v>
      </c>
      <c r="H1037" s="10"/>
      <c r="I1037" s="10"/>
      <c r="J1037" s="9">
        <f t="shared" si="71"/>
        <v>44586</v>
      </c>
      <c r="K1037" s="11" t="str">
        <f t="shared" si="72"/>
        <v>25-01-2022</v>
      </c>
      <c r="L1037" s="11"/>
      <c r="M1037" t="s">
        <v>27</v>
      </c>
      <c r="N1037" t="s">
        <v>137</v>
      </c>
      <c r="O1037">
        <v>4</v>
      </c>
      <c r="P1037" t="s">
        <v>19</v>
      </c>
      <c r="Q1037">
        <v>2</v>
      </c>
      <c r="R1037">
        <v>11.240790000000001</v>
      </c>
      <c r="S1037">
        <v>-74.199039999999997</v>
      </c>
    </row>
    <row r="1038" spans="1:19" x14ac:dyDescent="0.3">
      <c r="A1038" t="s">
        <v>110</v>
      </c>
      <c r="B1038" t="s">
        <v>38</v>
      </c>
      <c r="C1038">
        <v>1285600</v>
      </c>
      <c r="D1038">
        <v>68900</v>
      </c>
      <c r="E1038" s="1">
        <f t="shared" si="73"/>
        <v>26119800</v>
      </c>
      <c r="F1038" s="6" t="s">
        <v>570</v>
      </c>
      <c r="G1038" s="10" t="str">
        <f t="shared" si="74"/>
        <v>43977</v>
      </c>
      <c r="H1038" s="10"/>
      <c r="I1038" s="10"/>
      <c r="J1038" s="9">
        <f t="shared" si="71"/>
        <v>43977</v>
      </c>
      <c r="K1038" s="11" t="str">
        <f t="shared" si="72"/>
        <v>26-05-2020</v>
      </c>
      <c r="L1038" s="11"/>
      <c r="M1038" t="s">
        <v>12</v>
      </c>
      <c r="N1038" t="s">
        <v>13</v>
      </c>
      <c r="O1038">
        <v>4</v>
      </c>
      <c r="P1038" t="s">
        <v>19</v>
      </c>
      <c r="Q1038">
        <v>1</v>
      </c>
      <c r="R1038">
        <v>6.2518399999999996</v>
      </c>
      <c r="S1038">
        <v>-75.563590000000005</v>
      </c>
    </row>
    <row r="1039" spans="1:19" x14ac:dyDescent="0.3">
      <c r="A1039" t="s">
        <v>184</v>
      </c>
      <c r="B1039" t="s">
        <v>46</v>
      </c>
      <c r="C1039">
        <v>58300</v>
      </c>
      <c r="D1039">
        <v>1300</v>
      </c>
      <c r="E1039" s="1">
        <f t="shared" si="73"/>
        <v>26121100</v>
      </c>
      <c r="F1039" s="6" t="s">
        <v>569</v>
      </c>
      <c r="G1039" s="10" t="str">
        <f t="shared" si="74"/>
        <v>44254</v>
      </c>
      <c r="H1039" s="10"/>
      <c r="I1039" s="10"/>
      <c r="J1039" s="9">
        <f t="shared" si="71"/>
        <v>44254</v>
      </c>
      <c r="K1039" s="11" t="str">
        <f t="shared" si="72"/>
        <v>27-02-2021</v>
      </c>
      <c r="L1039" s="11"/>
      <c r="M1039" t="s">
        <v>59</v>
      </c>
      <c r="N1039" t="s">
        <v>22</v>
      </c>
      <c r="O1039">
        <v>2</v>
      </c>
      <c r="P1039" t="s">
        <v>14</v>
      </c>
      <c r="Q1039">
        <v>1</v>
      </c>
      <c r="R1039">
        <v>4.8133299999999997</v>
      </c>
      <c r="S1039">
        <v>-75.696110000000004</v>
      </c>
    </row>
    <row r="1040" spans="1:19" x14ac:dyDescent="0.3">
      <c r="A1040" t="s">
        <v>98</v>
      </c>
      <c r="B1040" t="s">
        <v>10</v>
      </c>
      <c r="C1040">
        <v>203000</v>
      </c>
      <c r="D1040">
        <v>9000</v>
      </c>
      <c r="E1040" s="1">
        <f t="shared" si="73"/>
        <v>26130100</v>
      </c>
      <c r="F1040" s="6" t="s">
        <v>721</v>
      </c>
      <c r="G1040" s="10" t="str">
        <f t="shared" si="74"/>
        <v>44236</v>
      </c>
      <c r="H1040" s="10"/>
      <c r="I1040" s="10"/>
      <c r="J1040" s="9">
        <f t="shared" si="71"/>
        <v>44236</v>
      </c>
      <c r="K1040" s="11" t="str">
        <f t="shared" si="72"/>
        <v>09-02-2021</v>
      </c>
      <c r="L1040" s="11"/>
      <c r="M1040" t="s">
        <v>18</v>
      </c>
      <c r="N1040" t="s">
        <v>22</v>
      </c>
      <c r="O1040">
        <v>5</v>
      </c>
      <c r="P1040" t="s">
        <v>19</v>
      </c>
      <c r="Q1040">
        <v>2</v>
      </c>
      <c r="R1040">
        <v>4.8133299999999997</v>
      </c>
      <c r="S1040">
        <v>-75.696110000000004</v>
      </c>
    </row>
    <row r="1041" spans="1:19" x14ac:dyDescent="0.3">
      <c r="A1041" t="s">
        <v>107</v>
      </c>
      <c r="B1041" t="s">
        <v>46</v>
      </c>
      <c r="C1041">
        <v>21100</v>
      </c>
      <c r="D1041">
        <v>0</v>
      </c>
      <c r="E1041" s="1">
        <f t="shared" si="73"/>
        <v>26130100</v>
      </c>
      <c r="F1041" s="6" t="s">
        <v>307</v>
      </c>
      <c r="G1041" s="10" t="str">
        <f t="shared" si="74"/>
        <v>44903</v>
      </c>
      <c r="H1041" s="10"/>
      <c r="I1041" s="10"/>
      <c r="J1041" s="9">
        <f t="shared" si="71"/>
        <v>44903</v>
      </c>
      <c r="K1041" s="11" t="str">
        <f t="shared" si="72"/>
        <v>08-12-2022</v>
      </c>
      <c r="L1041" s="11"/>
      <c r="M1041" t="s">
        <v>12</v>
      </c>
      <c r="N1041" t="s">
        <v>28</v>
      </c>
      <c r="O1041">
        <v>5</v>
      </c>
      <c r="P1041" t="s">
        <v>19</v>
      </c>
      <c r="Q1041">
        <v>8</v>
      </c>
      <c r="R1041">
        <v>4.6097099999999998</v>
      </c>
      <c r="S1041">
        <v>-74.08175</v>
      </c>
    </row>
    <row r="1042" spans="1:19" x14ac:dyDescent="0.3">
      <c r="A1042" t="s">
        <v>69</v>
      </c>
      <c r="B1042" t="s">
        <v>64</v>
      </c>
      <c r="C1042">
        <v>30200</v>
      </c>
      <c r="D1042">
        <v>2000</v>
      </c>
      <c r="E1042" s="1">
        <f t="shared" si="73"/>
        <v>26132100</v>
      </c>
      <c r="F1042" s="6" t="s">
        <v>805</v>
      </c>
      <c r="G1042" s="10" t="str">
        <f t="shared" si="74"/>
        <v>44537</v>
      </c>
      <c r="H1042" s="10"/>
      <c r="I1042" s="10"/>
      <c r="J1042" s="9">
        <f t="shared" si="71"/>
        <v>44537</v>
      </c>
      <c r="K1042" s="11" t="str">
        <f t="shared" si="72"/>
        <v>07-12-2021</v>
      </c>
      <c r="L1042" s="11"/>
      <c r="M1042" t="s">
        <v>24</v>
      </c>
      <c r="N1042" t="s">
        <v>28</v>
      </c>
      <c r="O1042">
        <v>4</v>
      </c>
      <c r="P1042" t="s">
        <v>19</v>
      </c>
      <c r="Q1042">
        <v>2</v>
      </c>
      <c r="R1042">
        <v>4.6097099999999998</v>
      </c>
      <c r="S1042">
        <v>-74.08175</v>
      </c>
    </row>
    <row r="1043" spans="1:19" x14ac:dyDescent="0.3">
      <c r="A1043" t="s">
        <v>121</v>
      </c>
      <c r="B1043" t="s">
        <v>10</v>
      </c>
      <c r="C1043">
        <v>185000</v>
      </c>
      <c r="D1043">
        <v>10100</v>
      </c>
      <c r="E1043" s="1">
        <f t="shared" si="73"/>
        <v>26142200</v>
      </c>
      <c r="F1043" s="6" t="s">
        <v>806</v>
      </c>
      <c r="G1043" s="10" t="str">
        <f t="shared" si="74"/>
        <v>43912</v>
      </c>
      <c r="H1043" s="10"/>
      <c r="I1043" s="10"/>
      <c r="J1043" s="9">
        <f t="shared" si="71"/>
        <v>43912</v>
      </c>
      <c r="K1043" s="11" t="str">
        <f t="shared" si="72"/>
        <v>22-03-2020</v>
      </c>
      <c r="L1043" s="11"/>
      <c r="M1043" t="s">
        <v>24</v>
      </c>
      <c r="N1043" t="s">
        <v>28</v>
      </c>
      <c r="O1043">
        <v>5</v>
      </c>
      <c r="P1043" t="s">
        <v>14</v>
      </c>
      <c r="Q1043">
        <v>1</v>
      </c>
      <c r="R1043">
        <v>4.6097099999999998</v>
      </c>
      <c r="S1043">
        <v>-74.08175</v>
      </c>
    </row>
    <row r="1044" spans="1:19" x14ac:dyDescent="0.3">
      <c r="A1044" t="s">
        <v>184</v>
      </c>
      <c r="B1044" t="s">
        <v>46</v>
      </c>
      <c r="C1044">
        <v>66200</v>
      </c>
      <c r="D1044">
        <v>3700</v>
      </c>
      <c r="E1044" s="1">
        <f t="shared" si="73"/>
        <v>26145900</v>
      </c>
      <c r="F1044" s="6" t="s">
        <v>196</v>
      </c>
      <c r="G1044" s="10" t="str">
        <f t="shared" si="74"/>
        <v>44740</v>
      </c>
      <c r="H1044" s="10"/>
      <c r="I1044" s="10"/>
      <c r="J1044" s="9">
        <f t="shared" si="71"/>
        <v>44740</v>
      </c>
      <c r="K1044" s="11" t="str">
        <f t="shared" si="72"/>
        <v>28-06-2022</v>
      </c>
      <c r="L1044" s="11"/>
      <c r="M1044" t="s">
        <v>48</v>
      </c>
      <c r="N1044" t="s">
        <v>28</v>
      </c>
      <c r="O1044">
        <v>5</v>
      </c>
      <c r="P1044" t="s">
        <v>14</v>
      </c>
      <c r="Q1044">
        <v>1</v>
      </c>
      <c r="R1044">
        <v>4.6097099999999998</v>
      </c>
      <c r="S1044">
        <v>-74.08175</v>
      </c>
    </row>
    <row r="1045" spans="1:19" x14ac:dyDescent="0.3">
      <c r="A1045" t="s">
        <v>20</v>
      </c>
      <c r="B1045" t="s">
        <v>10</v>
      </c>
      <c r="C1045">
        <v>864300</v>
      </c>
      <c r="D1045">
        <v>44200</v>
      </c>
      <c r="E1045" s="1">
        <f t="shared" si="73"/>
        <v>26190100</v>
      </c>
      <c r="F1045" s="6" t="s">
        <v>630</v>
      </c>
      <c r="G1045" s="10" t="str">
        <f t="shared" si="74"/>
        <v>44444</v>
      </c>
      <c r="H1045" s="10"/>
      <c r="I1045" s="10"/>
      <c r="J1045" s="9">
        <f t="shared" si="71"/>
        <v>44444</v>
      </c>
      <c r="K1045" s="11" t="str">
        <f t="shared" si="72"/>
        <v>05-09-2021</v>
      </c>
      <c r="L1045" s="11"/>
      <c r="M1045" t="s">
        <v>27</v>
      </c>
      <c r="N1045" t="s">
        <v>13</v>
      </c>
      <c r="O1045">
        <v>5</v>
      </c>
      <c r="P1045" t="s">
        <v>19</v>
      </c>
      <c r="Q1045">
        <v>2</v>
      </c>
      <c r="R1045">
        <v>6.2518399999999996</v>
      </c>
      <c r="S1045">
        <v>-75.563590000000005</v>
      </c>
    </row>
    <row r="1046" spans="1:19" x14ac:dyDescent="0.3">
      <c r="A1046" t="s">
        <v>149</v>
      </c>
      <c r="B1046" t="s">
        <v>34</v>
      </c>
      <c r="C1046">
        <v>63000</v>
      </c>
      <c r="D1046">
        <v>3600</v>
      </c>
      <c r="E1046" s="1">
        <f t="shared" si="73"/>
        <v>26193700</v>
      </c>
      <c r="F1046" s="6" t="s">
        <v>252</v>
      </c>
      <c r="G1046" s="10" t="str">
        <f t="shared" si="74"/>
        <v>44064</v>
      </c>
      <c r="H1046" s="10"/>
      <c r="I1046" s="10"/>
      <c r="J1046" s="9">
        <f t="shared" si="71"/>
        <v>44064</v>
      </c>
      <c r="K1046" s="11" t="str">
        <f t="shared" si="72"/>
        <v>21-08-2020</v>
      </c>
      <c r="L1046" s="11"/>
      <c r="M1046" t="s">
        <v>27</v>
      </c>
      <c r="N1046" t="s">
        <v>28</v>
      </c>
      <c r="O1046">
        <v>5</v>
      </c>
      <c r="P1046" t="s">
        <v>19</v>
      </c>
      <c r="Q1046">
        <v>5</v>
      </c>
      <c r="R1046">
        <v>4.6097099999999998</v>
      </c>
      <c r="S1046">
        <v>-74.08175</v>
      </c>
    </row>
    <row r="1047" spans="1:19" x14ac:dyDescent="0.3">
      <c r="A1047" t="s">
        <v>177</v>
      </c>
      <c r="B1047" t="s">
        <v>38</v>
      </c>
      <c r="C1047">
        <v>242800</v>
      </c>
      <c r="D1047">
        <v>14000</v>
      </c>
      <c r="E1047" s="1">
        <f t="shared" si="73"/>
        <v>26207700</v>
      </c>
      <c r="F1047" s="6" t="s">
        <v>807</v>
      </c>
      <c r="G1047" s="10" t="str">
        <f t="shared" si="74"/>
        <v>44819</v>
      </c>
      <c r="H1047" s="10"/>
      <c r="I1047" s="10"/>
      <c r="J1047" s="9">
        <f t="shared" si="71"/>
        <v>44819</v>
      </c>
      <c r="K1047" s="11" t="str">
        <f t="shared" si="72"/>
        <v>15-09-2022</v>
      </c>
      <c r="L1047" s="11"/>
      <c r="M1047" t="s">
        <v>48</v>
      </c>
      <c r="N1047" t="s">
        <v>28</v>
      </c>
      <c r="O1047">
        <v>5</v>
      </c>
      <c r="P1047" t="s">
        <v>19</v>
      </c>
      <c r="Q1047">
        <v>3</v>
      </c>
      <c r="R1047">
        <v>4.6097099999999998</v>
      </c>
      <c r="S1047">
        <v>-74.08175</v>
      </c>
    </row>
    <row r="1048" spans="1:19" x14ac:dyDescent="0.3">
      <c r="A1048" t="s">
        <v>9</v>
      </c>
      <c r="B1048" t="s">
        <v>10</v>
      </c>
      <c r="C1048">
        <v>498800</v>
      </c>
      <c r="D1048">
        <v>26800</v>
      </c>
      <c r="E1048" s="1">
        <f t="shared" si="73"/>
        <v>26234500</v>
      </c>
      <c r="F1048" s="6" t="s">
        <v>808</v>
      </c>
      <c r="G1048" s="10" t="str">
        <f t="shared" si="74"/>
        <v>44966</v>
      </c>
      <c r="H1048" s="10"/>
      <c r="I1048" s="10"/>
      <c r="J1048" s="9">
        <f t="shared" si="71"/>
        <v>44966</v>
      </c>
      <c r="K1048" s="11" t="str">
        <f t="shared" si="72"/>
        <v>09-02-2023</v>
      </c>
      <c r="L1048" s="11"/>
      <c r="M1048" t="s">
        <v>66</v>
      </c>
      <c r="N1048" t="s">
        <v>13</v>
      </c>
      <c r="O1048">
        <v>5</v>
      </c>
      <c r="P1048" t="s">
        <v>14</v>
      </c>
      <c r="Q1048">
        <v>1</v>
      </c>
      <c r="R1048">
        <v>6.2518399999999996</v>
      </c>
      <c r="S1048">
        <v>-75.563590000000005</v>
      </c>
    </row>
    <row r="1049" spans="1:19" x14ac:dyDescent="0.3">
      <c r="A1049" t="s">
        <v>45</v>
      </c>
      <c r="B1049" t="s">
        <v>46</v>
      </c>
      <c r="C1049">
        <v>10500</v>
      </c>
      <c r="D1049">
        <v>7400</v>
      </c>
      <c r="E1049" s="1">
        <f t="shared" si="73"/>
        <v>26241900</v>
      </c>
      <c r="F1049" s="6" t="s">
        <v>809</v>
      </c>
      <c r="G1049" s="10" t="str">
        <f t="shared" si="74"/>
        <v>44546</v>
      </c>
      <c r="H1049" s="10"/>
      <c r="I1049" s="10"/>
      <c r="J1049" s="9">
        <f t="shared" si="71"/>
        <v>44546</v>
      </c>
      <c r="K1049" s="11" t="str">
        <f t="shared" si="72"/>
        <v>16-12-2021</v>
      </c>
      <c r="L1049" s="11"/>
      <c r="M1049" t="s">
        <v>53</v>
      </c>
      <c r="N1049" t="s">
        <v>13</v>
      </c>
      <c r="O1049">
        <v>5</v>
      </c>
      <c r="P1049" t="s">
        <v>36</v>
      </c>
      <c r="Q1049">
        <v>1</v>
      </c>
      <c r="R1049">
        <v>6.2518399999999996</v>
      </c>
      <c r="S1049">
        <v>-75.563590000000005</v>
      </c>
    </row>
    <row r="1050" spans="1:19" x14ac:dyDescent="0.3">
      <c r="A1050" t="s">
        <v>118</v>
      </c>
      <c r="B1050" t="s">
        <v>51</v>
      </c>
      <c r="C1050">
        <v>2501600</v>
      </c>
      <c r="D1050">
        <v>133900</v>
      </c>
      <c r="E1050" s="1">
        <f t="shared" si="73"/>
        <v>26375800</v>
      </c>
      <c r="F1050" s="6" t="s">
        <v>145</v>
      </c>
      <c r="G1050" s="10" t="str">
        <f t="shared" si="74"/>
        <v>44867</v>
      </c>
      <c r="H1050" s="10"/>
      <c r="I1050" s="10"/>
      <c r="J1050" s="9">
        <f t="shared" si="71"/>
        <v>44867</v>
      </c>
      <c r="K1050" s="11" t="str">
        <f t="shared" si="72"/>
        <v>02-11-2022</v>
      </c>
      <c r="L1050" s="11"/>
      <c r="M1050" t="s">
        <v>66</v>
      </c>
      <c r="N1050" t="s">
        <v>228</v>
      </c>
      <c r="O1050">
        <v>4</v>
      </c>
      <c r="P1050" t="s">
        <v>14</v>
      </c>
      <c r="Q1050">
        <v>1</v>
      </c>
      <c r="R1050">
        <v>10.39972</v>
      </c>
      <c r="S1050">
        <v>-75.514439999999993</v>
      </c>
    </row>
    <row r="1051" spans="1:19" x14ac:dyDescent="0.3">
      <c r="A1051" t="s">
        <v>163</v>
      </c>
      <c r="B1051" t="s">
        <v>10</v>
      </c>
      <c r="C1051">
        <v>419100</v>
      </c>
      <c r="D1051">
        <v>23400</v>
      </c>
      <c r="E1051" s="1">
        <f t="shared" si="73"/>
        <v>26399200</v>
      </c>
      <c r="F1051" s="6" t="s">
        <v>810</v>
      </c>
      <c r="G1051" s="10" t="str">
        <f t="shared" si="74"/>
        <v>44651</v>
      </c>
      <c r="H1051" s="10"/>
      <c r="I1051" s="10"/>
      <c r="J1051" s="9">
        <f t="shared" si="71"/>
        <v>44651</v>
      </c>
      <c r="K1051" s="11" t="str">
        <f t="shared" si="72"/>
        <v>31-03-2022</v>
      </c>
      <c r="L1051" s="11"/>
      <c r="M1051" t="s">
        <v>85</v>
      </c>
      <c r="N1051" t="s">
        <v>28</v>
      </c>
      <c r="O1051">
        <v>4</v>
      </c>
      <c r="P1051" t="s">
        <v>19</v>
      </c>
      <c r="Q1051">
        <v>1</v>
      </c>
      <c r="R1051">
        <v>4.6097099999999998</v>
      </c>
      <c r="S1051">
        <v>-74.08175</v>
      </c>
    </row>
    <row r="1052" spans="1:19" x14ac:dyDescent="0.3">
      <c r="A1052" t="s">
        <v>217</v>
      </c>
      <c r="B1052" t="s">
        <v>64</v>
      </c>
      <c r="C1052">
        <v>50700</v>
      </c>
      <c r="D1052">
        <v>900</v>
      </c>
      <c r="E1052" s="1">
        <f t="shared" si="73"/>
        <v>26400100</v>
      </c>
      <c r="F1052" s="6" t="s">
        <v>811</v>
      </c>
      <c r="G1052" s="10" t="str">
        <f t="shared" si="74"/>
        <v>44595</v>
      </c>
      <c r="H1052" s="10"/>
      <c r="I1052" s="10"/>
      <c r="J1052" s="9">
        <f t="shared" si="71"/>
        <v>44595</v>
      </c>
      <c r="K1052" s="11" t="str">
        <f t="shared" si="72"/>
        <v>03-02-2022</v>
      </c>
      <c r="L1052" s="11"/>
      <c r="M1052" t="s">
        <v>53</v>
      </c>
      <c r="N1052" t="s">
        <v>28</v>
      </c>
      <c r="O1052">
        <v>5</v>
      </c>
      <c r="P1052" t="s">
        <v>19</v>
      </c>
      <c r="Q1052">
        <v>6</v>
      </c>
      <c r="R1052">
        <v>4.6097099999999998</v>
      </c>
      <c r="S1052">
        <v>-74.08175</v>
      </c>
    </row>
    <row r="1053" spans="1:19" x14ac:dyDescent="0.3">
      <c r="A1053" t="s">
        <v>81</v>
      </c>
      <c r="B1053" t="s">
        <v>51</v>
      </c>
      <c r="C1053">
        <v>1219000</v>
      </c>
      <c r="D1053">
        <v>63100</v>
      </c>
      <c r="E1053" s="1">
        <f t="shared" si="73"/>
        <v>26463200</v>
      </c>
      <c r="F1053" s="6" t="s">
        <v>812</v>
      </c>
      <c r="G1053" s="10" t="str">
        <f t="shared" si="74"/>
        <v>44212</v>
      </c>
      <c r="H1053" s="10"/>
      <c r="I1053" s="10"/>
      <c r="J1053" s="9">
        <f t="shared" si="71"/>
        <v>44212</v>
      </c>
      <c r="K1053" s="11" t="str">
        <f t="shared" si="72"/>
        <v>16-01-2021</v>
      </c>
      <c r="L1053" s="11"/>
      <c r="M1053" t="s">
        <v>40</v>
      </c>
      <c r="N1053" t="s">
        <v>13</v>
      </c>
      <c r="O1053">
        <v>1</v>
      </c>
      <c r="P1053" t="s">
        <v>19</v>
      </c>
      <c r="Q1053">
        <v>3</v>
      </c>
      <c r="R1053">
        <v>6.2518399999999996</v>
      </c>
      <c r="S1053">
        <v>-75.563590000000005</v>
      </c>
    </row>
    <row r="1054" spans="1:19" x14ac:dyDescent="0.3">
      <c r="A1054" t="s">
        <v>131</v>
      </c>
      <c r="B1054" t="s">
        <v>16</v>
      </c>
      <c r="C1054">
        <v>804100</v>
      </c>
      <c r="D1054">
        <v>41000</v>
      </c>
      <c r="E1054" s="1">
        <f t="shared" si="73"/>
        <v>26504200</v>
      </c>
      <c r="F1054" s="6" t="s">
        <v>423</v>
      </c>
      <c r="G1054" s="10" t="str">
        <f t="shared" si="74"/>
        <v>44030</v>
      </c>
      <c r="H1054" s="10"/>
      <c r="I1054" s="10"/>
      <c r="J1054" s="9">
        <f t="shared" si="71"/>
        <v>44030</v>
      </c>
      <c r="K1054" s="11" t="str">
        <f t="shared" si="72"/>
        <v>18-07-2020</v>
      </c>
      <c r="L1054" s="11"/>
      <c r="M1054" t="s">
        <v>40</v>
      </c>
      <c r="N1054" t="s">
        <v>13</v>
      </c>
      <c r="O1054">
        <v>2</v>
      </c>
      <c r="P1054" t="s">
        <v>19</v>
      </c>
      <c r="Q1054">
        <v>1</v>
      </c>
      <c r="R1054">
        <v>6.2518399999999996</v>
      </c>
      <c r="S1054">
        <v>-75.563590000000005</v>
      </c>
    </row>
    <row r="1055" spans="1:19" x14ac:dyDescent="0.3">
      <c r="A1055" t="s">
        <v>195</v>
      </c>
      <c r="B1055" t="s">
        <v>51</v>
      </c>
      <c r="C1055">
        <v>659500</v>
      </c>
      <c r="D1055">
        <v>33300</v>
      </c>
      <c r="E1055" s="1">
        <f t="shared" si="73"/>
        <v>26537500</v>
      </c>
      <c r="F1055" s="6" t="s">
        <v>813</v>
      </c>
      <c r="G1055" s="10" t="str">
        <f t="shared" si="74"/>
        <v>44761</v>
      </c>
      <c r="H1055" s="10"/>
      <c r="I1055" s="10"/>
      <c r="J1055" s="9">
        <f t="shared" si="71"/>
        <v>44761</v>
      </c>
      <c r="K1055" s="11" t="str">
        <f t="shared" si="72"/>
        <v>19-07-2022</v>
      </c>
      <c r="L1055" s="11"/>
      <c r="M1055" t="s">
        <v>59</v>
      </c>
      <c r="N1055" t="s">
        <v>28</v>
      </c>
      <c r="O1055">
        <v>1</v>
      </c>
      <c r="P1055" t="s">
        <v>19</v>
      </c>
      <c r="Q1055">
        <v>10</v>
      </c>
      <c r="R1055">
        <v>4.6097099999999998</v>
      </c>
      <c r="S1055">
        <v>-74.08175</v>
      </c>
    </row>
    <row r="1056" spans="1:19" x14ac:dyDescent="0.3">
      <c r="A1056" t="s">
        <v>50</v>
      </c>
      <c r="B1056" t="s">
        <v>51</v>
      </c>
      <c r="C1056">
        <v>1490300</v>
      </c>
      <c r="D1056">
        <v>79600</v>
      </c>
      <c r="E1056" s="1">
        <f t="shared" si="73"/>
        <v>26617100</v>
      </c>
      <c r="F1056" s="6" t="s">
        <v>456</v>
      </c>
      <c r="G1056" s="10" t="str">
        <f t="shared" si="74"/>
        <v>44223</v>
      </c>
      <c r="H1056" s="10"/>
      <c r="I1056" s="10"/>
      <c r="J1056" s="9">
        <f t="shared" si="71"/>
        <v>44223</v>
      </c>
      <c r="K1056" s="11" t="str">
        <f t="shared" si="72"/>
        <v>27-01-2021</v>
      </c>
      <c r="L1056" s="11"/>
      <c r="M1056" t="s">
        <v>40</v>
      </c>
      <c r="N1056" t="s">
        <v>56</v>
      </c>
      <c r="O1056">
        <v>3</v>
      </c>
      <c r="P1056" t="s">
        <v>19</v>
      </c>
      <c r="Q1056">
        <v>4</v>
      </c>
      <c r="R1056">
        <v>7.89391</v>
      </c>
      <c r="S1056">
        <v>-72.507819999999995</v>
      </c>
    </row>
    <row r="1057" spans="1:19" x14ac:dyDescent="0.3">
      <c r="A1057" t="s">
        <v>102</v>
      </c>
      <c r="B1057" t="s">
        <v>16</v>
      </c>
      <c r="C1057">
        <v>622900</v>
      </c>
      <c r="D1057">
        <v>33400</v>
      </c>
      <c r="E1057" s="1">
        <f t="shared" si="73"/>
        <v>26650500</v>
      </c>
      <c r="F1057" s="6" t="s">
        <v>359</v>
      </c>
      <c r="G1057" s="10" t="str">
        <f t="shared" si="74"/>
        <v>44331</v>
      </c>
      <c r="H1057" s="10"/>
      <c r="I1057" s="10"/>
      <c r="J1057" s="9">
        <f t="shared" si="71"/>
        <v>44331</v>
      </c>
      <c r="K1057" s="11" t="str">
        <f t="shared" si="72"/>
        <v>15-05-2021</v>
      </c>
      <c r="L1057" s="11"/>
      <c r="M1057" t="s">
        <v>31</v>
      </c>
      <c r="N1057" t="s">
        <v>228</v>
      </c>
      <c r="O1057">
        <v>5</v>
      </c>
      <c r="P1057" t="s">
        <v>19</v>
      </c>
      <c r="Q1057">
        <v>1</v>
      </c>
      <c r="R1057">
        <v>10.39972</v>
      </c>
      <c r="S1057">
        <v>-75.514439999999993</v>
      </c>
    </row>
    <row r="1058" spans="1:19" x14ac:dyDescent="0.3">
      <c r="A1058" t="s">
        <v>33</v>
      </c>
      <c r="B1058" t="s">
        <v>34</v>
      </c>
      <c r="C1058">
        <v>96700</v>
      </c>
      <c r="D1058">
        <v>5500</v>
      </c>
      <c r="E1058" s="1">
        <f t="shared" si="73"/>
        <v>26656000</v>
      </c>
      <c r="F1058" s="6" t="s">
        <v>476</v>
      </c>
      <c r="G1058" s="10" t="str">
        <f t="shared" si="74"/>
        <v>44796</v>
      </c>
      <c r="H1058" s="10"/>
      <c r="I1058" s="10"/>
      <c r="J1058" s="9">
        <f t="shared" si="71"/>
        <v>44796</v>
      </c>
      <c r="K1058" s="11" t="str">
        <f t="shared" si="72"/>
        <v>23-08-2022</v>
      </c>
      <c r="L1058" s="11"/>
      <c r="M1058" t="s">
        <v>101</v>
      </c>
      <c r="N1058" t="s">
        <v>228</v>
      </c>
      <c r="O1058">
        <v>5</v>
      </c>
      <c r="P1058" t="s">
        <v>19</v>
      </c>
      <c r="Q1058">
        <v>2</v>
      </c>
      <c r="R1058">
        <v>10.39972</v>
      </c>
      <c r="S1058">
        <v>-75.514439999999993</v>
      </c>
    </row>
    <row r="1059" spans="1:19" x14ac:dyDescent="0.3">
      <c r="A1059" t="s">
        <v>89</v>
      </c>
      <c r="B1059" t="s">
        <v>42</v>
      </c>
      <c r="C1059">
        <v>57200</v>
      </c>
      <c r="D1059">
        <v>1200</v>
      </c>
      <c r="E1059" s="1">
        <f t="shared" si="73"/>
        <v>26657200</v>
      </c>
      <c r="F1059" s="6" t="s">
        <v>309</v>
      </c>
      <c r="G1059" s="10" t="str">
        <f t="shared" si="74"/>
        <v>44815</v>
      </c>
      <c r="H1059" s="10"/>
      <c r="I1059" s="10"/>
      <c r="J1059" s="9">
        <f t="shared" si="71"/>
        <v>44815</v>
      </c>
      <c r="K1059" s="11" t="str">
        <f t="shared" si="72"/>
        <v>11-09-2022</v>
      </c>
      <c r="L1059" s="11"/>
      <c r="M1059" t="s">
        <v>80</v>
      </c>
      <c r="N1059" t="s">
        <v>28</v>
      </c>
      <c r="O1059">
        <v>3</v>
      </c>
      <c r="P1059" t="s">
        <v>19</v>
      </c>
      <c r="Q1059">
        <v>8</v>
      </c>
      <c r="R1059">
        <v>4.6097099999999998</v>
      </c>
      <c r="S1059">
        <v>-74.08175</v>
      </c>
    </row>
    <row r="1060" spans="1:19" x14ac:dyDescent="0.3">
      <c r="A1060" t="s">
        <v>50</v>
      </c>
      <c r="B1060" t="s">
        <v>51</v>
      </c>
      <c r="C1060">
        <v>1204500</v>
      </c>
      <c r="D1060">
        <v>65200</v>
      </c>
      <c r="E1060" s="1">
        <f t="shared" si="73"/>
        <v>26722400</v>
      </c>
      <c r="F1060" s="6" t="s">
        <v>814</v>
      </c>
      <c r="G1060" s="10" t="str">
        <f t="shared" si="74"/>
        <v>43913</v>
      </c>
      <c r="H1060" s="10"/>
      <c r="I1060" s="10"/>
      <c r="J1060" s="9">
        <f t="shared" si="71"/>
        <v>43913</v>
      </c>
      <c r="K1060" s="11" t="str">
        <f t="shared" si="72"/>
        <v>23-03-2020</v>
      </c>
      <c r="L1060" s="11"/>
      <c r="M1060" t="s">
        <v>85</v>
      </c>
      <c r="N1060" t="s">
        <v>22</v>
      </c>
      <c r="O1060">
        <v>5</v>
      </c>
      <c r="P1060" t="s">
        <v>19</v>
      </c>
      <c r="Q1060">
        <v>3</v>
      </c>
      <c r="R1060">
        <v>4.8133299999999997</v>
      </c>
      <c r="S1060">
        <v>-75.696110000000004</v>
      </c>
    </row>
    <row r="1061" spans="1:19" x14ac:dyDescent="0.3">
      <c r="A1061" t="s">
        <v>180</v>
      </c>
      <c r="B1061" t="s">
        <v>10</v>
      </c>
      <c r="C1061">
        <v>673200</v>
      </c>
      <c r="D1061">
        <v>36200</v>
      </c>
      <c r="E1061" s="1">
        <f t="shared" si="73"/>
        <v>26758600</v>
      </c>
      <c r="F1061" s="6" t="s">
        <v>461</v>
      </c>
      <c r="G1061" s="10" t="str">
        <f t="shared" si="74"/>
        <v>44706</v>
      </c>
      <c r="H1061" s="10"/>
      <c r="I1061" s="10"/>
      <c r="J1061" s="9">
        <f t="shared" si="71"/>
        <v>44706</v>
      </c>
      <c r="K1061" s="11" t="str">
        <f t="shared" si="72"/>
        <v>25-05-2022</v>
      </c>
      <c r="L1061" s="11"/>
      <c r="M1061" t="s">
        <v>24</v>
      </c>
      <c r="N1061" t="s">
        <v>13</v>
      </c>
      <c r="O1061">
        <v>4</v>
      </c>
      <c r="P1061" t="s">
        <v>19</v>
      </c>
      <c r="Q1061">
        <v>10</v>
      </c>
      <c r="R1061">
        <v>6.2518399999999996</v>
      </c>
      <c r="S1061">
        <v>-75.563590000000005</v>
      </c>
    </row>
    <row r="1062" spans="1:19" x14ac:dyDescent="0.3">
      <c r="A1062" t="s">
        <v>75</v>
      </c>
      <c r="B1062" t="s">
        <v>46</v>
      </c>
      <c r="C1062">
        <v>43800</v>
      </c>
      <c r="D1062">
        <v>0</v>
      </c>
      <c r="E1062" s="1">
        <f t="shared" si="73"/>
        <v>26758600</v>
      </c>
      <c r="F1062" s="6" t="s">
        <v>815</v>
      </c>
      <c r="G1062" s="10" t="str">
        <f t="shared" si="74"/>
        <v>45001</v>
      </c>
      <c r="H1062" s="10"/>
      <c r="I1062" s="10"/>
      <c r="J1062" s="9">
        <f t="shared" si="71"/>
        <v>45001</v>
      </c>
      <c r="K1062" s="11" t="str">
        <f t="shared" si="72"/>
        <v>16-03-2023</v>
      </c>
      <c r="L1062" s="11"/>
      <c r="M1062" t="s">
        <v>68</v>
      </c>
      <c r="N1062" t="s">
        <v>44</v>
      </c>
      <c r="O1062">
        <v>1</v>
      </c>
      <c r="P1062" t="s">
        <v>19</v>
      </c>
      <c r="Q1062">
        <v>3</v>
      </c>
      <c r="R1062">
        <v>10.968540000000001</v>
      </c>
      <c r="S1062">
        <v>-74.781319999999994</v>
      </c>
    </row>
    <row r="1063" spans="1:19" x14ac:dyDescent="0.3">
      <c r="A1063" t="s">
        <v>33</v>
      </c>
      <c r="B1063" t="s">
        <v>34</v>
      </c>
      <c r="C1063">
        <v>108700</v>
      </c>
      <c r="D1063">
        <v>6500</v>
      </c>
      <c r="E1063" s="1">
        <f t="shared" si="73"/>
        <v>26765100</v>
      </c>
      <c r="F1063" s="6" t="s">
        <v>816</v>
      </c>
      <c r="G1063" s="10" t="str">
        <f t="shared" si="74"/>
        <v>44058</v>
      </c>
      <c r="H1063" s="10"/>
      <c r="I1063" s="10"/>
      <c r="J1063" s="9">
        <f t="shared" si="71"/>
        <v>44058</v>
      </c>
      <c r="K1063" s="11" t="str">
        <f t="shared" si="72"/>
        <v>15-08-2020</v>
      </c>
      <c r="L1063" s="11"/>
      <c r="M1063" t="s">
        <v>85</v>
      </c>
      <c r="N1063" t="s">
        <v>28</v>
      </c>
      <c r="O1063">
        <v>5</v>
      </c>
      <c r="P1063" t="s">
        <v>14</v>
      </c>
      <c r="Q1063">
        <v>1</v>
      </c>
      <c r="R1063">
        <v>4.6097099999999998</v>
      </c>
      <c r="S1063">
        <v>-74.08175</v>
      </c>
    </row>
    <row r="1064" spans="1:19" x14ac:dyDescent="0.3">
      <c r="A1064" t="s">
        <v>29</v>
      </c>
      <c r="B1064" t="s">
        <v>16</v>
      </c>
      <c r="C1064">
        <v>326700</v>
      </c>
      <c r="D1064">
        <v>17600</v>
      </c>
      <c r="E1064" s="1">
        <f t="shared" si="73"/>
        <v>26782700</v>
      </c>
      <c r="F1064" s="6" t="s">
        <v>342</v>
      </c>
      <c r="G1064" s="10" t="str">
        <f t="shared" si="74"/>
        <v>43920</v>
      </c>
      <c r="H1064" s="10"/>
      <c r="I1064" s="10"/>
      <c r="J1064" s="9">
        <f t="shared" si="71"/>
        <v>43920</v>
      </c>
      <c r="K1064" s="11" t="str">
        <f t="shared" si="72"/>
        <v>30-03-2020</v>
      </c>
      <c r="L1064" s="11"/>
      <c r="M1064" t="s">
        <v>31</v>
      </c>
      <c r="N1064" t="s">
        <v>531</v>
      </c>
      <c r="O1064">
        <v>5</v>
      </c>
      <c r="P1064" t="s">
        <v>19</v>
      </c>
      <c r="Q1064">
        <v>6</v>
      </c>
      <c r="R1064">
        <v>4.1420000000000003</v>
      </c>
      <c r="S1064">
        <v>-73.626639999999995</v>
      </c>
    </row>
    <row r="1065" spans="1:19" x14ac:dyDescent="0.3">
      <c r="A1065" t="s">
        <v>217</v>
      </c>
      <c r="B1065" t="s">
        <v>64</v>
      </c>
      <c r="C1065">
        <v>65500</v>
      </c>
      <c r="D1065">
        <v>1700</v>
      </c>
      <c r="E1065" s="1">
        <f t="shared" si="73"/>
        <v>26784400</v>
      </c>
      <c r="F1065" s="6" t="s">
        <v>817</v>
      </c>
      <c r="G1065" s="10" t="str">
        <f t="shared" si="74"/>
        <v>44366</v>
      </c>
      <c r="H1065" s="10"/>
      <c r="I1065" s="10"/>
      <c r="J1065" s="9">
        <f t="shared" si="71"/>
        <v>44366</v>
      </c>
      <c r="K1065" s="11" t="str">
        <f t="shared" si="72"/>
        <v>19-06-2021</v>
      </c>
      <c r="L1065" s="11"/>
      <c r="M1065" t="s">
        <v>31</v>
      </c>
      <c r="N1065" t="s">
        <v>13</v>
      </c>
      <c r="O1065">
        <v>5</v>
      </c>
      <c r="P1065" t="s">
        <v>14</v>
      </c>
      <c r="Q1065">
        <v>1</v>
      </c>
      <c r="R1065">
        <v>6.2518399999999996</v>
      </c>
      <c r="S1065">
        <v>-75.563590000000005</v>
      </c>
    </row>
    <row r="1066" spans="1:19" x14ac:dyDescent="0.3">
      <c r="A1066" t="s">
        <v>33</v>
      </c>
      <c r="B1066" t="s">
        <v>34</v>
      </c>
      <c r="C1066">
        <v>101800</v>
      </c>
      <c r="D1066">
        <v>6100</v>
      </c>
      <c r="E1066" s="1">
        <f t="shared" si="73"/>
        <v>26790500</v>
      </c>
      <c r="F1066" s="6" t="s">
        <v>733</v>
      </c>
      <c r="G1066" s="10" t="str">
        <f t="shared" si="74"/>
        <v>44084</v>
      </c>
      <c r="H1066" s="10"/>
      <c r="I1066" s="10"/>
      <c r="J1066" s="9">
        <f t="shared" si="71"/>
        <v>44084</v>
      </c>
      <c r="K1066" s="11" t="str">
        <f t="shared" si="72"/>
        <v>10-09-2020</v>
      </c>
      <c r="L1066" s="11"/>
      <c r="M1066" t="s">
        <v>27</v>
      </c>
      <c r="N1066" t="s">
        <v>13</v>
      </c>
      <c r="O1066">
        <v>4</v>
      </c>
      <c r="P1066" t="s">
        <v>19</v>
      </c>
      <c r="Q1066">
        <v>2</v>
      </c>
      <c r="R1066">
        <v>6.2518399999999996</v>
      </c>
      <c r="S1066">
        <v>-75.563590000000005</v>
      </c>
    </row>
    <row r="1067" spans="1:19" x14ac:dyDescent="0.3">
      <c r="A1067" t="s">
        <v>89</v>
      </c>
      <c r="B1067" t="s">
        <v>42</v>
      </c>
      <c r="C1067">
        <v>59100</v>
      </c>
      <c r="D1067">
        <v>7800</v>
      </c>
      <c r="E1067" s="1">
        <f t="shared" si="73"/>
        <v>26798300</v>
      </c>
      <c r="F1067" s="6" t="s">
        <v>818</v>
      </c>
      <c r="G1067" s="10" t="str">
        <f t="shared" si="74"/>
        <v>44120</v>
      </c>
      <c r="H1067" s="10"/>
      <c r="I1067" s="10"/>
      <c r="J1067" s="9">
        <f t="shared" si="71"/>
        <v>44120</v>
      </c>
      <c r="K1067" s="11" t="str">
        <f t="shared" si="72"/>
        <v>16-10-2020</v>
      </c>
      <c r="L1067" s="11"/>
      <c r="M1067" t="s">
        <v>101</v>
      </c>
      <c r="N1067" t="s">
        <v>28</v>
      </c>
      <c r="O1067">
        <v>5</v>
      </c>
      <c r="P1067" t="s">
        <v>36</v>
      </c>
      <c r="Q1067">
        <v>1</v>
      </c>
      <c r="R1067">
        <v>4.6097099999999998</v>
      </c>
      <c r="S1067">
        <v>-74.08175</v>
      </c>
    </row>
    <row r="1068" spans="1:19" x14ac:dyDescent="0.3">
      <c r="A1068" t="s">
        <v>75</v>
      </c>
      <c r="B1068" t="s">
        <v>46</v>
      </c>
      <c r="C1068">
        <v>56200</v>
      </c>
      <c r="D1068">
        <v>1200</v>
      </c>
      <c r="E1068" s="1">
        <f t="shared" si="73"/>
        <v>26799500</v>
      </c>
      <c r="F1068" s="6" t="s">
        <v>384</v>
      </c>
      <c r="G1068" s="10" t="str">
        <f t="shared" si="74"/>
        <v>44857</v>
      </c>
      <c r="H1068" s="10"/>
      <c r="I1068" s="10"/>
      <c r="J1068" s="9">
        <f t="shared" si="71"/>
        <v>44857</v>
      </c>
      <c r="K1068" s="11" t="str">
        <f t="shared" si="72"/>
        <v>23-10-2022</v>
      </c>
      <c r="L1068" s="11"/>
      <c r="M1068" t="s">
        <v>59</v>
      </c>
      <c r="N1068" t="s">
        <v>22</v>
      </c>
      <c r="O1068">
        <v>5</v>
      </c>
      <c r="P1068" t="s">
        <v>14</v>
      </c>
      <c r="Q1068">
        <v>1</v>
      </c>
      <c r="R1068">
        <v>4.8133299999999997</v>
      </c>
      <c r="S1068">
        <v>-75.696110000000004</v>
      </c>
    </row>
    <row r="1069" spans="1:19" x14ac:dyDescent="0.3">
      <c r="A1069" t="s">
        <v>121</v>
      </c>
      <c r="B1069" t="s">
        <v>10</v>
      </c>
      <c r="C1069">
        <v>134700</v>
      </c>
      <c r="D1069">
        <v>5400</v>
      </c>
      <c r="E1069" s="1">
        <f t="shared" si="73"/>
        <v>26804900</v>
      </c>
      <c r="F1069" s="6" t="s">
        <v>473</v>
      </c>
      <c r="G1069" s="10" t="str">
        <f t="shared" si="74"/>
        <v>44859</v>
      </c>
      <c r="H1069" s="10"/>
      <c r="I1069" s="10"/>
      <c r="J1069" s="9">
        <f t="shared" si="71"/>
        <v>44859</v>
      </c>
      <c r="K1069" s="11" t="str">
        <f t="shared" si="72"/>
        <v>25-10-2022</v>
      </c>
      <c r="L1069" s="11"/>
      <c r="M1069" t="s">
        <v>85</v>
      </c>
      <c r="N1069" t="s">
        <v>28</v>
      </c>
      <c r="O1069">
        <v>5</v>
      </c>
      <c r="P1069" t="s">
        <v>19</v>
      </c>
      <c r="Q1069">
        <v>1</v>
      </c>
      <c r="R1069">
        <v>4.6097099999999998</v>
      </c>
      <c r="S1069">
        <v>-74.08175</v>
      </c>
    </row>
    <row r="1070" spans="1:19" x14ac:dyDescent="0.3">
      <c r="A1070" t="s">
        <v>110</v>
      </c>
      <c r="B1070" t="s">
        <v>38</v>
      </c>
      <c r="C1070">
        <v>1206000</v>
      </c>
      <c r="D1070">
        <v>64600</v>
      </c>
      <c r="E1070" s="1">
        <f t="shared" si="73"/>
        <v>26869500</v>
      </c>
      <c r="F1070" s="6" t="s">
        <v>673</v>
      </c>
      <c r="G1070" s="10" t="str">
        <f t="shared" si="74"/>
        <v>44225</v>
      </c>
      <c r="H1070" s="10"/>
      <c r="I1070" s="10"/>
      <c r="J1070" s="9">
        <f t="shared" si="71"/>
        <v>44225</v>
      </c>
      <c r="K1070" s="11" t="str">
        <f t="shared" si="72"/>
        <v>29-01-2021</v>
      </c>
      <c r="L1070" s="11"/>
      <c r="M1070" t="s">
        <v>66</v>
      </c>
      <c r="N1070" t="s">
        <v>32</v>
      </c>
      <c r="O1070">
        <v>5</v>
      </c>
      <c r="P1070" t="s">
        <v>19</v>
      </c>
      <c r="Q1070">
        <v>1</v>
      </c>
      <c r="R1070">
        <v>-4.2152799999999999</v>
      </c>
      <c r="S1070">
        <v>-69.940560000000005</v>
      </c>
    </row>
    <row r="1071" spans="1:19" x14ac:dyDescent="0.3">
      <c r="A1071" t="s">
        <v>104</v>
      </c>
      <c r="B1071" t="s">
        <v>38</v>
      </c>
      <c r="C1071">
        <v>82900</v>
      </c>
      <c r="D1071">
        <v>4600</v>
      </c>
      <c r="E1071" s="1">
        <f t="shared" si="73"/>
        <v>26874100</v>
      </c>
      <c r="F1071" s="6" t="s">
        <v>819</v>
      </c>
      <c r="G1071" s="10" t="str">
        <f t="shared" si="74"/>
        <v>44669</v>
      </c>
      <c r="H1071" s="10"/>
      <c r="I1071" s="10"/>
      <c r="J1071" s="9">
        <f t="shared" si="71"/>
        <v>44669</v>
      </c>
      <c r="K1071" s="11" t="str">
        <f t="shared" si="72"/>
        <v>18-04-2022</v>
      </c>
      <c r="L1071" s="11"/>
      <c r="M1071" t="s">
        <v>68</v>
      </c>
      <c r="N1071" t="s">
        <v>56</v>
      </c>
      <c r="O1071">
        <v>5</v>
      </c>
      <c r="P1071" t="s">
        <v>127</v>
      </c>
      <c r="Q1071">
        <v>1</v>
      </c>
      <c r="R1071">
        <v>7.89391</v>
      </c>
      <c r="S1071">
        <v>-72.507819999999995</v>
      </c>
    </row>
    <row r="1072" spans="1:19" x14ac:dyDescent="0.3">
      <c r="A1072" t="s">
        <v>282</v>
      </c>
      <c r="B1072" t="s">
        <v>38</v>
      </c>
      <c r="C1072">
        <v>2214700</v>
      </c>
      <c r="D1072">
        <v>118100</v>
      </c>
      <c r="E1072" s="1">
        <f t="shared" si="73"/>
        <v>26992200</v>
      </c>
      <c r="F1072" s="6" t="s">
        <v>258</v>
      </c>
      <c r="G1072" s="10" t="str">
        <f t="shared" si="74"/>
        <v>44338</v>
      </c>
      <c r="H1072" s="10"/>
      <c r="I1072" s="10"/>
      <c r="J1072" s="9">
        <f t="shared" si="71"/>
        <v>44338</v>
      </c>
      <c r="K1072" s="11" t="str">
        <f t="shared" si="72"/>
        <v>22-05-2021</v>
      </c>
      <c r="L1072" s="11"/>
      <c r="M1072" t="s">
        <v>24</v>
      </c>
      <c r="N1072" t="s">
        <v>25</v>
      </c>
      <c r="O1072">
        <v>4</v>
      </c>
      <c r="P1072" t="s">
        <v>19</v>
      </c>
      <c r="Q1072">
        <v>3</v>
      </c>
      <c r="R1072">
        <v>3.4372199999999999</v>
      </c>
      <c r="S1072">
        <v>-76.522499999999994</v>
      </c>
    </row>
    <row r="1073" spans="1:19" x14ac:dyDescent="0.3">
      <c r="A1073" t="s">
        <v>69</v>
      </c>
      <c r="B1073" t="s">
        <v>64</v>
      </c>
      <c r="C1073">
        <v>42200</v>
      </c>
      <c r="D1073">
        <v>2500</v>
      </c>
      <c r="E1073" s="1">
        <f t="shared" si="73"/>
        <v>26994700</v>
      </c>
      <c r="F1073" s="6" t="s">
        <v>314</v>
      </c>
      <c r="G1073" s="10" t="str">
        <f t="shared" si="74"/>
        <v>44163</v>
      </c>
      <c r="H1073" s="10"/>
      <c r="I1073" s="10"/>
      <c r="J1073" s="9">
        <f t="shared" si="71"/>
        <v>44163</v>
      </c>
      <c r="K1073" s="11" t="str">
        <f t="shared" si="72"/>
        <v>28-11-2020</v>
      </c>
      <c r="L1073" s="11"/>
      <c r="M1073" t="s">
        <v>31</v>
      </c>
      <c r="N1073" t="s">
        <v>13</v>
      </c>
      <c r="O1073">
        <v>4</v>
      </c>
      <c r="P1073" t="s">
        <v>19</v>
      </c>
      <c r="Q1073">
        <v>5</v>
      </c>
      <c r="R1073">
        <v>6.2518399999999996</v>
      </c>
      <c r="S1073">
        <v>-75.563590000000005</v>
      </c>
    </row>
    <row r="1074" spans="1:19" x14ac:dyDescent="0.3">
      <c r="A1074" t="s">
        <v>163</v>
      </c>
      <c r="B1074" t="s">
        <v>10</v>
      </c>
      <c r="C1074">
        <v>599200</v>
      </c>
      <c r="D1074">
        <v>30100</v>
      </c>
      <c r="E1074" s="1">
        <f t="shared" si="73"/>
        <v>27024800</v>
      </c>
      <c r="F1074" s="6" t="s">
        <v>820</v>
      </c>
      <c r="G1074" s="10" t="str">
        <f t="shared" si="74"/>
        <v>44937</v>
      </c>
      <c r="H1074" s="10"/>
      <c r="I1074" s="10"/>
      <c r="J1074" s="9">
        <f t="shared" si="71"/>
        <v>44937</v>
      </c>
      <c r="K1074" s="11" t="str">
        <f t="shared" si="72"/>
        <v>11-01-2023</v>
      </c>
      <c r="L1074" s="11"/>
      <c r="M1074" t="s">
        <v>31</v>
      </c>
      <c r="N1074" t="s">
        <v>137</v>
      </c>
      <c r="O1074">
        <v>5</v>
      </c>
      <c r="P1074" t="s">
        <v>36</v>
      </c>
      <c r="Q1074">
        <v>1</v>
      </c>
      <c r="R1074">
        <v>11.240790000000001</v>
      </c>
      <c r="S1074">
        <v>-74.199039999999997</v>
      </c>
    </row>
    <row r="1075" spans="1:19" x14ac:dyDescent="0.3">
      <c r="A1075" t="s">
        <v>15</v>
      </c>
      <c r="B1075" t="s">
        <v>16</v>
      </c>
      <c r="C1075">
        <v>86800</v>
      </c>
      <c r="D1075">
        <v>2800</v>
      </c>
      <c r="E1075" s="1">
        <f t="shared" si="73"/>
        <v>27027600</v>
      </c>
      <c r="F1075" s="6" t="s">
        <v>821</v>
      </c>
      <c r="G1075" s="10" t="str">
        <f t="shared" si="74"/>
        <v>44995</v>
      </c>
      <c r="H1075" s="10"/>
      <c r="I1075" s="10"/>
      <c r="J1075" s="9">
        <f t="shared" si="71"/>
        <v>44995</v>
      </c>
      <c r="K1075" s="11" t="str">
        <f t="shared" si="72"/>
        <v>10-03-2023</v>
      </c>
      <c r="L1075" s="11"/>
      <c r="M1075" t="s">
        <v>18</v>
      </c>
      <c r="N1075" t="s">
        <v>28</v>
      </c>
      <c r="O1075">
        <v>3</v>
      </c>
      <c r="P1075" t="s">
        <v>19</v>
      </c>
      <c r="Q1075">
        <v>1</v>
      </c>
      <c r="R1075">
        <v>4.6097099999999998</v>
      </c>
      <c r="S1075">
        <v>-74.08175</v>
      </c>
    </row>
    <row r="1076" spans="1:19" x14ac:dyDescent="0.3">
      <c r="A1076" t="s">
        <v>15</v>
      </c>
      <c r="B1076" t="s">
        <v>16</v>
      </c>
      <c r="C1076">
        <v>38700</v>
      </c>
      <c r="D1076">
        <v>2500</v>
      </c>
      <c r="E1076" s="1">
        <f t="shared" si="73"/>
        <v>27030100</v>
      </c>
      <c r="F1076" s="6" t="s">
        <v>396</v>
      </c>
      <c r="G1076" s="10" t="str">
        <f t="shared" si="74"/>
        <v>44392</v>
      </c>
      <c r="H1076" s="10"/>
      <c r="I1076" s="10"/>
      <c r="J1076" s="9">
        <f t="shared" si="71"/>
        <v>44392</v>
      </c>
      <c r="K1076" s="11" t="str">
        <f t="shared" si="72"/>
        <v>15-07-2021</v>
      </c>
      <c r="L1076" s="11"/>
      <c r="M1076" t="s">
        <v>12</v>
      </c>
      <c r="N1076" t="s">
        <v>28</v>
      </c>
      <c r="O1076">
        <v>3</v>
      </c>
      <c r="P1076" t="s">
        <v>14</v>
      </c>
      <c r="Q1076">
        <v>1</v>
      </c>
      <c r="R1076">
        <v>4.6097099999999998</v>
      </c>
      <c r="S1076">
        <v>-74.08175</v>
      </c>
    </row>
    <row r="1077" spans="1:19" x14ac:dyDescent="0.3">
      <c r="A1077" t="s">
        <v>81</v>
      </c>
      <c r="B1077" t="s">
        <v>51</v>
      </c>
      <c r="C1077">
        <v>991100</v>
      </c>
      <c r="D1077">
        <v>53000</v>
      </c>
      <c r="E1077" s="1">
        <f t="shared" si="73"/>
        <v>27083100</v>
      </c>
      <c r="F1077" s="6" t="s">
        <v>822</v>
      </c>
      <c r="G1077" s="10" t="str">
        <f t="shared" si="74"/>
        <v>43979</v>
      </c>
      <c r="H1077" s="10"/>
      <c r="I1077" s="10"/>
      <c r="J1077" s="9">
        <f t="shared" si="71"/>
        <v>43979</v>
      </c>
      <c r="K1077" s="11" t="str">
        <f t="shared" si="72"/>
        <v>28-05-2020</v>
      </c>
      <c r="L1077" s="11"/>
      <c r="M1077" t="s">
        <v>53</v>
      </c>
      <c r="N1077" t="s">
        <v>28</v>
      </c>
      <c r="O1077">
        <v>3</v>
      </c>
      <c r="P1077" t="s">
        <v>14</v>
      </c>
      <c r="Q1077">
        <v>1</v>
      </c>
      <c r="R1077">
        <v>4.6097099999999998</v>
      </c>
      <c r="S1077">
        <v>-74.08175</v>
      </c>
    </row>
    <row r="1078" spans="1:19" x14ac:dyDescent="0.3">
      <c r="A1078" t="s">
        <v>217</v>
      </c>
      <c r="B1078" t="s">
        <v>64</v>
      </c>
      <c r="C1078">
        <v>60300</v>
      </c>
      <c r="D1078">
        <v>3400</v>
      </c>
      <c r="E1078" s="1">
        <f t="shared" si="73"/>
        <v>27086500</v>
      </c>
      <c r="F1078" s="6" t="s">
        <v>823</v>
      </c>
      <c r="G1078" s="10" t="str">
        <f t="shared" si="74"/>
        <v>44688</v>
      </c>
      <c r="H1078" s="10"/>
      <c r="I1078" s="10"/>
      <c r="J1078" s="9">
        <f t="shared" si="71"/>
        <v>44688</v>
      </c>
      <c r="K1078" s="11" t="str">
        <f t="shared" si="72"/>
        <v>07-05-2022</v>
      </c>
      <c r="L1078" s="11"/>
      <c r="M1078" t="s">
        <v>53</v>
      </c>
      <c r="N1078" t="s">
        <v>13</v>
      </c>
      <c r="O1078">
        <v>5</v>
      </c>
      <c r="P1078" t="s">
        <v>19</v>
      </c>
      <c r="Q1078">
        <v>2</v>
      </c>
      <c r="R1078">
        <v>6.2518399999999996</v>
      </c>
      <c r="S1078">
        <v>-75.563590000000005</v>
      </c>
    </row>
    <row r="1079" spans="1:19" x14ac:dyDescent="0.3">
      <c r="A1079" t="s">
        <v>214</v>
      </c>
      <c r="B1079" t="s">
        <v>38</v>
      </c>
      <c r="C1079">
        <v>168700</v>
      </c>
      <c r="D1079">
        <v>7200</v>
      </c>
      <c r="E1079" s="1">
        <f t="shared" si="73"/>
        <v>27093700</v>
      </c>
      <c r="F1079" s="6" t="s">
        <v>744</v>
      </c>
      <c r="G1079" s="10" t="str">
        <f t="shared" si="74"/>
        <v>43895</v>
      </c>
      <c r="H1079" s="10"/>
      <c r="I1079" s="10"/>
      <c r="J1079" s="9">
        <f t="shared" si="71"/>
        <v>43895</v>
      </c>
      <c r="K1079" s="11" t="str">
        <f t="shared" si="72"/>
        <v>05-03-2020</v>
      </c>
      <c r="L1079" s="11"/>
      <c r="M1079" t="s">
        <v>40</v>
      </c>
      <c r="N1079" t="s">
        <v>28</v>
      </c>
      <c r="O1079">
        <v>5</v>
      </c>
      <c r="P1079" t="s">
        <v>19</v>
      </c>
      <c r="Q1079">
        <v>3</v>
      </c>
      <c r="R1079">
        <v>4.6097099999999998</v>
      </c>
      <c r="S1079">
        <v>-74.08175</v>
      </c>
    </row>
    <row r="1080" spans="1:19" x14ac:dyDescent="0.3">
      <c r="A1080" t="s">
        <v>71</v>
      </c>
      <c r="B1080" t="s">
        <v>34</v>
      </c>
      <c r="C1080">
        <v>7600</v>
      </c>
      <c r="D1080">
        <v>5200</v>
      </c>
      <c r="E1080" s="1">
        <f t="shared" si="73"/>
        <v>27098900</v>
      </c>
      <c r="F1080" s="6" t="s">
        <v>824</v>
      </c>
      <c r="G1080" s="10" t="str">
        <f t="shared" si="74"/>
        <v>44497</v>
      </c>
      <c r="H1080" s="10"/>
      <c r="I1080" s="10"/>
      <c r="J1080" s="9">
        <f t="shared" si="71"/>
        <v>44497</v>
      </c>
      <c r="K1080" s="11" t="str">
        <f t="shared" si="72"/>
        <v>28-10-2021</v>
      </c>
      <c r="L1080" s="11"/>
      <c r="M1080" t="s">
        <v>68</v>
      </c>
      <c r="N1080" t="s">
        <v>28</v>
      </c>
      <c r="O1080">
        <v>5</v>
      </c>
      <c r="P1080" t="s">
        <v>14</v>
      </c>
      <c r="Q1080">
        <v>1</v>
      </c>
      <c r="R1080">
        <v>4.6097099999999998</v>
      </c>
      <c r="S1080">
        <v>-74.08175</v>
      </c>
    </row>
    <row r="1081" spans="1:19" x14ac:dyDescent="0.3">
      <c r="A1081" t="s">
        <v>118</v>
      </c>
      <c r="B1081" t="s">
        <v>51</v>
      </c>
      <c r="C1081">
        <v>1531600</v>
      </c>
      <c r="D1081">
        <v>82000</v>
      </c>
      <c r="E1081" s="1">
        <f t="shared" si="73"/>
        <v>27180900</v>
      </c>
      <c r="F1081" s="6" t="s">
        <v>696</v>
      </c>
      <c r="G1081" s="10" t="str">
        <f t="shared" si="74"/>
        <v>44619</v>
      </c>
      <c r="H1081" s="10"/>
      <c r="I1081" s="10"/>
      <c r="J1081" s="9">
        <f t="shared" si="71"/>
        <v>44619</v>
      </c>
      <c r="K1081" s="11" t="str">
        <f t="shared" si="72"/>
        <v>27-02-2022</v>
      </c>
      <c r="L1081" s="11"/>
      <c r="M1081" t="s">
        <v>68</v>
      </c>
      <c r="N1081" t="s">
        <v>28</v>
      </c>
      <c r="O1081">
        <v>5</v>
      </c>
      <c r="P1081" t="s">
        <v>19</v>
      </c>
      <c r="Q1081">
        <v>1</v>
      </c>
      <c r="R1081">
        <v>4.6097099999999998</v>
      </c>
      <c r="S1081">
        <v>-74.08175</v>
      </c>
    </row>
    <row r="1082" spans="1:19" x14ac:dyDescent="0.3">
      <c r="A1082" t="s">
        <v>75</v>
      </c>
      <c r="B1082" t="s">
        <v>46</v>
      </c>
      <c r="C1082">
        <v>39800</v>
      </c>
      <c r="D1082">
        <v>2500</v>
      </c>
      <c r="E1082" s="1">
        <f t="shared" si="73"/>
        <v>27183400</v>
      </c>
      <c r="F1082" s="6" t="s">
        <v>825</v>
      </c>
      <c r="G1082" s="10" t="str">
        <f t="shared" si="74"/>
        <v>43935</v>
      </c>
      <c r="H1082" s="10"/>
      <c r="I1082" s="10"/>
      <c r="J1082" s="9">
        <f t="shared" si="71"/>
        <v>43935</v>
      </c>
      <c r="K1082" s="11" t="str">
        <f t="shared" si="72"/>
        <v>14-04-2020</v>
      </c>
      <c r="L1082" s="11"/>
      <c r="M1082" t="s">
        <v>40</v>
      </c>
      <c r="N1082" t="s">
        <v>228</v>
      </c>
      <c r="O1082">
        <v>5</v>
      </c>
      <c r="P1082" t="s">
        <v>127</v>
      </c>
      <c r="Q1082">
        <v>1</v>
      </c>
      <c r="R1082">
        <v>10.39972</v>
      </c>
      <c r="S1082">
        <v>-75.514439999999993</v>
      </c>
    </row>
    <row r="1083" spans="1:19" x14ac:dyDescent="0.3">
      <c r="A1083" t="s">
        <v>241</v>
      </c>
      <c r="B1083" t="s">
        <v>38</v>
      </c>
      <c r="C1083">
        <v>254100</v>
      </c>
      <c r="D1083">
        <v>13700</v>
      </c>
      <c r="E1083" s="1">
        <f t="shared" si="73"/>
        <v>27197100</v>
      </c>
      <c r="F1083" s="6" t="s">
        <v>826</v>
      </c>
      <c r="G1083" s="10" t="str">
        <f t="shared" si="74"/>
        <v>44111</v>
      </c>
      <c r="H1083" s="10"/>
      <c r="I1083" s="10"/>
      <c r="J1083" s="9">
        <f t="shared" si="71"/>
        <v>44111</v>
      </c>
      <c r="K1083" s="11" t="str">
        <f t="shared" si="72"/>
        <v>07-10-2020</v>
      </c>
      <c r="L1083" s="11"/>
      <c r="M1083" t="s">
        <v>24</v>
      </c>
      <c r="N1083" t="s">
        <v>28</v>
      </c>
      <c r="O1083">
        <v>5</v>
      </c>
      <c r="P1083" t="s">
        <v>19</v>
      </c>
      <c r="Q1083">
        <v>2</v>
      </c>
      <c r="R1083">
        <v>4.6097099999999998</v>
      </c>
      <c r="S1083">
        <v>-74.08175</v>
      </c>
    </row>
    <row r="1084" spans="1:19" x14ac:dyDescent="0.3">
      <c r="A1084" t="s">
        <v>78</v>
      </c>
      <c r="B1084" t="s">
        <v>64</v>
      </c>
      <c r="C1084">
        <v>48000</v>
      </c>
      <c r="D1084">
        <v>0</v>
      </c>
      <c r="E1084" s="1">
        <f t="shared" si="73"/>
        <v>27197100</v>
      </c>
      <c r="F1084" s="6" t="s">
        <v>827</v>
      </c>
      <c r="G1084" s="10" t="str">
        <f t="shared" si="74"/>
        <v>44047</v>
      </c>
      <c r="H1084" s="10"/>
      <c r="I1084" s="10"/>
      <c r="J1084" s="9">
        <f t="shared" si="71"/>
        <v>44047</v>
      </c>
      <c r="K1084" s="11" t="str">
        <f t="shared" si="72"/>
        <v>04-08-2020</v>
      </c>
      <c r="L1084" s="11"/>
      <c r="M1084" t="s">
        <v>101</v>
      </c>
      <c r="N1084" t="s">
        <v>13</v>
      </c>
      <c r="O1084">
        <v>4</v>
      </c>
      <c r="P1084" t="s">
        <v>19</v>
      </c>
      <c r="Q1084">
        <v>6</v>
      </c>
      <c r="R1084">
        <v>6.2518399999999996</v>
      </c>
      <c r="S1084">
        <v>-75.563590000000005</v>
      </c>
    </row>
    <row r="1085" spans="1:19" x14ac:dyDescent="0.3">
      <c r="A1085" t="s">
        <v>180</v>
      </c>
      <c r="B1085" t="s">
        <v>10</v>
      </c>
      <c r="C1085">
        <v>672400</v>
      </c>
      <c r="D1085">
        <v>36200</v>
      </c>
      <c r="E1085" s="1">
        <f t="shared" si="73"/>
        <v>27233300</v>
      </c>
      <c r="F1085" s="6" t="s">
        <v>299</v>
      </c>
      <c r="G1085" s="10" t="str">
        <f t="shared" si="74"/>
        <v>44369</v>
      </c>
      <c r="H1085" s="10"/>
      <c r="I1085" s="10"/>
      <c r="J1085" s="9">
        <f t="shared" si="71"/>
        <v>44369</v>
      </c>
      <c r="K1085" s="11" t="str">
        <f t="shared" si="72"/>
        <v>22-06-2021</v>
      </c>
      <c r="L1085" s="11"/>
      <c r="M1085" t="s">
        <v>101</v>
      </c>
      <c r="N1085" t="s">
        <v>13</v>
      </c>
      <c r="O1085">
        <v>5</v>
      </c>
      <c r="P1085" t="s">
        <v>19</v>
      </c>
      <c r="Q1085">
        <v>2</v>
      </c>
      <c r="R1085">
        <v>6.2518399999999996</v>
      </c>
      <c r="S1085">
        <v>-75.563590000000005</v>
      </c>
    </row>
    <row r="1086" spans="1:19" x14ac:dyDescent="0.3">
      <c r="A1086" t="s">
        <v>121</v>
      </c>
      <c r="B1086" t="s">
        <v>10</v>
      </c>
      <c r="C1086">
        <v>183300</v>
      </c>
      <c r="D1086">
        <v>14400</v>
      </c>
      <c r="E1086" s="1">
        <f t="shared" si="73"/>
        <v>27247700</v>
      </c>
      <c r="F1086" s="6" t="s">
        <v>757</v>
      </c>
      <c r="G1086" s="10" t="str">
        <f t="shared" si="74"/>
        <v>44850</v>
      </c>
      <c r="H1086" s="10"/>
      <c r="I1086" s="10"/>
      <c r="J1086" s="9">
        <f t="shared" si="71"/>
        <v>44850</v>
      </c>
      <c r="K1086" s="11" t="str">
        <f t="shared" si="72"/>
        <v>16-10-2022</v>
      </c>
      <c r="L1086" s="11"/>
      <c r="M1086" t="s">
        <v>68</v>
      </c>
      <c r="N1086" t="s">
        <v>13</v>
      </c>
      <c r="O1086">
        <v>5</v>
      </c>
      <c r="P1086" t="s">
        <v>19</v>
      </c>
      <c r="Q1086">
        <v>4</v>
      </c>
      <c r="R1086">
        <v>6.2518399999999996</v>
      </c>
      <c r="S1086">
        <v>-75.563590000000005</v>
      </c>
    </row>
    <row r="1087" spans="1:19" x14ac:dyDescent="0.3">
      <c r="A1087" t="s">
        <v>282</v>
      </c>
      <c r="B1087" t="s">
        <v>38</v>
      </c>
      <c r="C1087">
        <v>2177100</v>
      </c>
      <c r="D1087">
        <v>116300</v>
      </c>
      <c r="E1087" s="1">
        <f t="shared" si="73"/>
        <v>27364000</v>
      </c>
      <c r="F1087" s="6" t="s">
        <v>329</v>
      </c>
      <c r="G1087" s="10" t="str">
        <f t="shared" si="74"/>
        <v>44328</v>
      </c>
      <c r="H1087" s="10"/>
      <c r="I1087" s="10"/>
      <c r="J1087" s="9">
        <f t="shared" si="71"/>
        <v>44328</v>
      </c>
      <c r="K1087" s="11" t="str">
        <f t="shared" si="72"/>
        <v>12-05-2021</v>
      </c>
      <c r="L1087" s="11"/>
      <c r="M1087" t="s">
        <v>59</v>
      </c>
      <c r="N1087" t="s">
        <v>25</v>
      </c>
      <c r="O1087">
        <v>1</v>
      </c>
      <c r="P1087" t="s">
        <v>19</v>
      </c>
      <c r="Q1087">
        <v>8</v>
      </c>
      <c r="R1087">
        <v>3.4372199999999999</v>
      </c>
      <c r="S1087">
        <v>-76.522499999999994</v>
      </c>
    </row>
    <row r="1088" spans="1:19" x14ac:dyDescent="0.3">
      <c r="A1088" t="s">
        <v>113</v>
      </c>
      <c r="B1088" t="s">
        <v>10</v>
      </c>
      <c r="C1088">
        <v>466100</v>
      </c>
      <c r="D1088">
        <v>25500</v>
      </c>
      <c r="E1088" s="1">
        <f t="shared" si="73"/>
        <v>27389500</v>
      </c>
      <c r="F1088" s="6" t="s">
        <v>828</v>
      </c>
      <c r="G1088" s="10" t="str">
        <f t="shared" si="74"/>
        <v>43924</v>
      </c>
      <c r="H1088" s="10"/>
      <c r="I1088" s="10"/>
      <c r="J1088" s="9">
        <f t="shared" si="71"/>
        <v>43924</v>
      </c>
      <c r="K1088" s="11" t="str">
        <f t="shared" si="72"/>
        <v>03-04-2020</v>
      </c>
      <c r="L1088" s="11"/>
      <c r="M1088" t="s">
        <v>68</v>
      </c>
      <c r="N1088" t="s">
        <v>187</v>
      </c>
      <c r="O1088">
        <v>1</v>
      </c>
      <c r="P1088" t="s">
        <v>19</v>
      </c>
      <c r="Q1088">
        <v>2</v>
      </c>
      <c r="R1088">
        <v>7.1253900000000003</v>
      </c>
      <c r="S1088">
        <v>-73.119799999999998</v>
      </c>
    </row>
    <row r="1089" spans="1:19" x14ac:dyDescent="0.3">
      <c r="A1089" t="s">
        <v>177</v>
      </c>
      <c r="B1089" t="s">
        <v>38</v>
      </c>
      <c r="C1089">
        <v>147900</v>
      </c>
      <c r="D1089">
        <v>6100</v>
      </c>
      <c r="E1089" s="1">
        <f t="shared" si="73"/>
        <v>27395600</v>
      </c>
      <c r="F1089" s="6" t="s">
        <v>61</v>
      </c>
      <c r="G1089" s="10" t="str">
        <f t="shared" si="74"/>
        <v>44144</v>
      </c>
      <c r="H1089" s="10"/>
      <c r="I1089" s="10"/>
      <c r="J1089" s="9">
        <f t="shared" si="71"/>
        <v>44144</v>
      </c>
      <c r="K1089" s="11" t="str">
        <f t="shared" si="72"/>
        <v>09-11-2020</v>
      </c>
      <c r="L1089" s="11"/>
      <c r="M1089" t="s">
        <v>59</v>
      </c>
      <c r="N1089" t="s">
        <v>44</v>
      </c>
      <c r="O1089">
        <v>2</v>
      </c>
      <c r="P1089" t="s">
        <v>14</v>
      </c>
      <c r="Q1089">
        <v>1</v>
      </c>
      <c r="R1089">
        <v>10.968540000000001</v>
      </c>
      <c r="S1089">
        <v>-74.781319999999994</v>
      </c>
    </row>
    <row r="1090" spans="1:19" x14ac:dyDescent="0.3">
      <c r="A1090" t="s">
        <v>107</v>
      </c>
      <c r="B1090" t="s">
        <v>46</v>
      </c>
      <c r="C1090">
        <v>14000</v>
      </c>
      <c r="D1090">
        <v>1000</v>
      </c>
      <c r="E1090" s="1">
        <f t="shared" si="73"/>
        <v>27396600</v>
      </c>
      <c r="F1090" s="6" t="s">
        <v>829</v>
      </c>
      <c r="G1090" s="10" t="str">
        <f t="shared" si="74"/>
        <v>44511</v>
      </c>
      <c r="H1090" s="10"/>
      <c r="I1090" s="10"/>
      <c r="J1090" s="9">
        <f t="shared" si="71"/>
        <v>44511</v>
      </c>
      <c r="K1090" s="11" t="str">
        <f t="shared" si="72"/>
        <v>11-11-2021</v>
      </c>
      <c r="L1090" s="11"/>
      <c r="M1090" t="s">
        <v>31</v>
      </c>
      <c r="N1090" t="s">
        <v>137</v>
      </c>
      <c r="O1090">
        <v>1</v>
      </c>
      <c r="P1090" t="s">
        <v>19</v>
      </c>
      <c r="Q1090">
        <v>3</v>
      </c>
      <c r="R1090">
        <v>11.240790000000001</v>
      </c>
      <c r="S1090">
        <v>-74.199039999999997</v>
      </c>
    </row>
    <row r="1091" spans="1:19" x14ac:dyDescent="0.3">
      <c r="A1091" t="s">
        <v>241</v>
      </c>
      <c r="B1091" t="s">
        <v>38</v>
      </c>
      <c r="C1091">
        <v>334200</v>
      </c>
      <c r="D1091">
        <v>18000</v>
      </c>
      <c r="E1091" s="1">
        <f t="shared" si="73"/>
        <v>27414600</v>
      </c>
      <c r="F1091" s="6" t="s">
        <v>719</v>
      </c>
      <c r="G1091" s="10" t="str">
        <f t="shared" si="74"/>
        <v>44093</v>
      </c>
      <c r="H1091" s="10"/>
      <c r="I1091" s="10"/>
      <c r="J1091" s="9">
        <f t="shared" ref="J1091:J1154" si="75">IF(
  G1091=44412,
  DATE(2021,8,4),
  DATE(1900,1,1) + G1091 - 1
)</f>
        <v>44093</v>
      </c>
      <c r="K1091" s="11" t="str">
        <f t="shared" ref="K1091:K1154" si="76">TEXT(G1091, "dd-mm-yyyy")</f>
        <v>19-09-2020</v>
      </c>
      <c r="L1091" s="11"/>
      <c r="M1091" t="s">
        <v>85</v>
      </c>
      <c r="N1091" t="s">
        <v>44</v>
      </c>
      <c r="O1091">
        <v>2</v>
      </c>
      <c r="P1091" t="s">
        <v>19</v>
      </c>
      <c r="Q1091">
        <v>5</v>
      </c>
      <c r="R1091">
        <v>10.968540000000001</v>
      </c>
      <c r="S1091">
        <v>-74.781319999999994</v>
      </c>
    </row>
    <row r="1092" spans="1:19" x14ac:dyDescent="0.3">
      <c r="A1092" t="s">
        <v>121</v>
      </c>
      <c r="B1092" t="s">
        <v>10</v>
      </c>
      <c r="C1092">
        <v>149500</v>
      </c>
      <c r="D1092">
        <v>6100</v>
      </c>
      <c r="E1092" s="1">
        <f t="shared" ref="E1092:E1155" si="77">E1091+D1092</f>
        <v>27420700</v>
      </c>
      <c r="F1092" s="6" t="s">
        <v>449</v>
      </c>
      <c r="G1092" s="10" t="str">
        <f t="shared" si="74"/>
        <v>44435</v>
      </c>
      <c r="H1092" s="10"/>
      <c r="I1092" s="10"/>
      <c r="J1092" s="9">
        <f t="shared" si="75"/>
        <v>44435</v>
      </c>
      <c r="K1092" s="11" t="str">
        <f t="shared" si="76"/>
        <v>27-08-2021</v>
      </c>
      <c r="L1092" s="11"/>
      <c r="M1092" t="s">
        <v>27</v>
      </c>
      <c r="N1092" t="s">
        <v>187</v>
      </c>
      <c r="O1092">
        <v>1</v>
      </c>
      <c r="P1092" t="s">
        <v>19</v>
      </c>
      <c r="Q1092">
        <v>6</v>
      </c>
      <c r="R1092">
        <v>7.1253900000000003</v>
      </c>
      <c r="S1092">
        <v>-73.119799999999998</v>
      </c>
    </row>
    <row r="1093" spans="1:19" x14ac:dyDescent="0.3">
      <c r="A1093" t="s">
        <v>138</v>
      </c>
      <c r="B1093" t="s">
        <v>38</v>
      </c>
      <c r="C1093">
        <v>1304800</v>
      </c>
      <c r="D1093">
        <v>67700</v>
      </c>
      <c r="E1093" s="1">
        <f t="shared" si="77"/>
        <v>27488400</v>
      </c>
      <c r="F1093" s="6" t="s">
        <v>562</v>
      </c>
      <c r="G1093" s="10" t="str">
        <f t="shared" si="74"/>
        <v>44551</v>
      </c>
      <c r="H1093" s="10"/>
      <c r="I1093" s="10"/>
      <c r="J1093" s="9">
        <f t="shared" si="75"/>
        <v>44551</v>
      </c>
      <c r="K1093" s="11" t="str">
        <f t="shared" si="76"/>
        <v>21-12-2021</v>
      </c>
      <c r="L1093" s="11"/>
      <c r="M1093" t="s">
        <v>12</v>
      </c>
      <c r="N1093" t="s">
        <v>28</v>
      </c>
      <c r="O1093">
        <v>5</v>
      </c>
      <c r="P1093" t="s">
        <v>19</v>
      </c>
      <c r="Q1093">
        <v>1</v>
      </c>
      <c r="R1093">
        <v>4.6097099999999998</v>
      </c>
      <c r="S1093">
        <v>-74.08175</v>
      </c>
    </row>
    <row r="1094" spans="1:19" x14ac:dyDescent="0.3">
      <c r="A1094" t="s">
        <v>214</v>
      </c>
      <c r="B1094" t="s">
        <v>38</v>
      </c>
      <c r="C1094">
        <v>180800</v>
      </c>
      <c r="D1094">
        <v>10300</v>
      </c>
      <c r="E1094" s="1">
        <f t="shared" si="77"/>
        <v>27498700</v>
      </c>
      <c r="F1094" s="6" t="s">
        <v>830</v>
      </c>
      <c r="G1094" s="10" t="str">
        <f t="shared" ref="G1094:G1157" si="78">TEXT(F1093, "general")</f>
        <v>44203</v>
      </c>
      <c r="H1094" s="10"/>
      <c r="I1094" s="10"/>
      <c r="J1094" s="9">
        <f t="shared" si="75"/>
        <v>44203</v>
      </c>
      <c r="K1094" s="11" t="str">
        <f t="shared" si="76"/>
        <v>07-01-2021</v>
      </c>
      <c r="L1094" s="11"/>
      <c r="M1094" t="s">
        <v>66</v>
      </c>
      <c r="N1094" t="s">
        <v>28</v>
      </c>
      <c r="O1094">
        <v>3</v>
      </c>
      <c r="P1094" t="s">
        <v>36</v>
      </c>
      <c r="Q1094">
        <v>1</v>
      </c>
      <c r="R1094">
        <v>4.6097099999999998</v>
      </c>
      <c r="S1094">
        <v>-74.08175</v>
      </c>
    </row>
    <row r="1095" spans="1:19" x14ac:dyDescent="0.3">
      <c r="A1095" t="s">
        <v>131</v>
      </c>
      <c r="B1095" t="s">
        <v>16</v>
      </c>
      <c r="C1095">
        <v>633800</v>
      </c>
      <c r="D1095">
        <v>34400</v>
      </c>
      <c r="E1095" s="1">
        <f t="shared" si="77"/>
        <v>27533100</v>
      </c>
      <c r="F1095" s="6" t="s">
        <v>831</v>
      </c>
      <c r="G1095" s="10" t="str">
        <f t="shared" si="78"/>
        <v>43983</v>
      </c>
      <c r="H1095" s="10"/>
      <c r="I1095" s="10"/>
      <c r="J1095" s="9">
        <f t="shared" si="75"/>
        <v>43983</v>
      </c>
      <c r="K1095" s="11" t="str">
        <f t="shared" si="76"/>
        <v>01-06-2020</v>
      </c>
      <c r="L1095" s="11"/>
      <c r="M1095" t="s">
        <v>27</v>
      </c>
      <c r="N1095" t="s">
        <v>28</v>
      </c>
      <c r="O1095">
        <v>4</v>
      </c>
      <c r="P1095" t="s">
        <v>19</v>
      </c>
      <c r="Q1095">
        <v>7</v>
      </c>
      <c r="R1095">
        <v>4.6097099999999998</v>
      </c>
      <c r="S1095">
        <v>-74.08175</v>
      </c>
    </row>
    <row r="1096" spans="1:19" x14ac:dyDescent="0.3">
      <c r="A1096" t="s">
        <v>102</v>
      </c>
      <c r="B1096" t="s">
        <v>16</v>
      </c>
      <c r="C1096">
        <v>677500</v>
      </c>
      <c r="D1096">
        <v>34300</v>
      </c>
      <c r="E1096" s="1">
        <f t="shared" si="77"/>
        <v>27567400</v>
      </c>
      <c r="F1096" s="6" t="s">
        <v>522</v>
      </c>
      <c r="G1096" s="10" t="str">
        <f t="shared" si="78"/>
        <v>44604</v>
      </c>
      <c r="H1096" s="10"/>
      <c r="I1096" s="10"/>
      <c r="J1096" s="9">
        <f t="shared" si="75"/>
        <v>44604</v>
      </c>
      <c r="K1096" s="11" t="str">
        <f t="shared" si="76"/>
        <v>12-02-2022</v>
      </c>
      <c r="L1096" s="11"/>
      <c r="M1096" t="s">
        <v>59</v>
      </c>
      <c r="N1096" t="s">
        <v>28</v>
      </c>
      <c r="O1096">
        <v>5</v>
      </c>
      <c r="P1096" t="s">
        <v>14</v>
      </c>
      <c r="Q1096">
        <v>1</v>
      </c>
      <c r="R1096">
        <v>4.6097099999999998</v>
      </c>
      <c r="S1096">
        <v>-74.08175</v>
      </c>
    </row>
    <row r="1097" spans="1:19" x14ac:dyDescent="0.3">
      <c r="A1097" t="s">
        <v>214</v>
      </c>
      <c r="B1097" t="s">
        <v>38</v>
      </c>
      <c r="C1097">
        <v>172700</v>
      </c>
      <c r="D1097">
        <v>9400</v>
      </c>
      <c r="E1097" s="1">
        <f t="shared" si="77"/>
        <v>27576800</v>
      </c>
      <c r="F1097" s="6" t="s">
        <v>832</v>
      </c>
      <c r="G1097" s="10" t="str">
        <f t="shared" si="78"/>
        <v>44889</v>
      </c>
      <c r="H1097" s="10"/>
      <c r="I1097" s="10"/>
      <c r="J1097" s="9">
        <f t="shared" si="75"/>
        <v>44889</v>
      </c>
      <c r="K1097" s="11" t="str">
        <f t="shared" si="76"/>
        <v>24-11-2022</v>
      </c>
      <c r="L1097" s="11"/>
      <c r="M1097" t="s">
        <v>31</v>
      </c>
      <c r="N1097" t="s">
        <v>28</v>
      </c>
      <c r="O1097">
        <v>4</v>
      </c>
      <c r="P1097" t="s">
        <v>19</v>
      </c>
      <c r="Q1097">
        <v>1</v>
      </c>
      <c r="R1097">
        <v>4.6097099999999998</v>
      </c>
      <c r="S1097">
        <v>-74.08175</v>
      </c>
    </row>
    <row r="1098" spans="1:19" x14ac:dyDescent="0.3">
      <c r="A1098" t="s">
        <v>81</v>
      </c>
      <c r="B1098" t="s">
        <v>51</v>
      </c>
      <c r="C1098">
        <v>1161700</v>
      </c>
      <c r="D1098">
        <v>62200</v>
      </c>
      <c r="E1098" s="1">
        <f t="shared" si="77"/>
        <v>27639000</v>
      </c>
      <c r="F1098" s="6" t="s">
        <v>833</v>
      </c>
      <c r="G1098" s="10" t="str">
        <f t="shared" si="78"/>
        <v>44988</v>
      </c>
      <c r="H1098" s="10"/>
      <c r="I1098" s="10"/>
      <c r="J1098" s="9">
        <f t="shared" si="75"/>
        <v>44988</v>
      </c>
      <c r="K1098" s="11" t="str">
        <f t="shared" si="76"/>
        <v>03-03-2023</v>
      </c>
      <c r="L1098" s="11"/>
      <c r="M1098" t="s">
        <v>48</v>
      </c>
      <c r="N1098" t="s">
        <v>28</v>
      </c>
      <c r="O1098">
        <v>5</v>
      </c>
      <c r="P1098" t="s">
        <v>36</v>
      </c>
      <c r="Q1098">
        <v>1</v>
      </c>
      <c r="R1098">
        <v>4.6097099999999998</v>
      </c>
      <c r="S1098">
        <v>-74.08175</v>
      </c>
    </row>
    <row r="1099" spans="1:19" x14ac:dyDescent="0.3">
      <c r="A1099" t="s">
        <v>73</v>
      </c>
      <c r="B1099" t="s">
        <v>42</v>
      </c>
      <c r="C1099">
        <v>34600</v>
      </c>
      <c r="D1099">
        <v>0</v>
      </c>
      <c r="E1099" s="1">
        <f t="shared" si="77"/>
        <v>27639000</v>
      </c>
      <c r="F1099" s="6" t="s">
        <v>481</v>
      </c>
      <c r="G1099" s="10" t="str">
        <f t="shared" si="78"/>
        <v>45015</v>
      </c>
      <c r="H1099" s="10"/>
      <c r="I1099" s="10"/>
      <c r="J1099" s="9">
        <f t="shared" si="75"/>
        <v>45015</v>
      </c>
      <c r="K1099" s="11" t="str">
        <f t="shared" si="76"/>
        <v>30-03-2023</v>
      </c>
      <c r="L1099" s="11"/>
      <c r="M1099" t="s">
        <v>85</v>
      </c>
      <c r="N1099" t="s">
        <v>77</v>
      </c>
      <c r="O1099">
        <v>5</v>
      </c>
      <c r="P1099" t="s">
        <v>19</v>
      </c>
      <c r="Q1099">
        <v>10</v>
      </c>
      <c r="R1099">
        <v>11.54444</v>
      </c>
      <c r="S1099">
        <v>-72.907219999999995</v>
      </c>
    </row>
    <row r="1100" spans="1:19" x14ac:dyDescent="0.3">
      <c r="A1100" t="s">
        <v>81</v>
      </c>
      <c r="B1100" t="s">
        <v>51</v>
      </c>
      <c r="C1100">
        <v>1050400</v>
      </c>
      <c r="D1100">
        <v>56600</v>
      </c>
      <c r="E1100" s="1">
        <f t="shared" si="77"/>
        <v>27695600</v>
      </c>
      <c r="F1100" s="6" t="s">
        <v>157</v>
      </c>
      <c r="G1100" s="10" t="str">
        <f t="shared" si="78"/>
        <v>44237</v>
      </c>
      <c r="H1100" s="10"/>
      <c r="I1100" s="10"/>
      <c r="J1100" s="9">
        <f t="shared" si="75"/>
        <v>44237</v>
      </c>
      <c r="K1100" s="11" t="str">
        <f t="shared" si="76"/>
        <v>10-02-2021</v>
      </c>
      <c r="L1100" s="11"/>
      <c r="M1100" t="s">
        <v>48</v>
      </c>
      <c r="N1100" t="s">
        <v>25</v>
      </c>
      <c r="O1100">
        <v>5</v>
      </c>
      <c r="P1100" t="s">
        <v>14</v>
      </c>
      <c r="Q1100">
        <v>1</v>
      </c>
      <c r="R1100">
        <v>3.4372199999999999</v>
      </c>
      <c r="S1100">
        <v>-76.522499999999994</v>
      </c>
    </row>
    <row r="1101" spans="1:19" x14ac:dyDescent="0.3">
      <c r="A1101" t="s">
        <v>123</v>
      </c>
      <c r="B1101" t="s">
        <v>51</v>
      </c>
      <c r="C1101">
        <v>1282400</v>
      </c>
      <c r="D1101">
        <v>66500</v>
      </c>
      <c r="E1101" s="1">
        <f t="shared" si="77"/>
        <v>27762100</v>
      </c>
      <c r="F1101" s="6" t="s">
        <v>600</v>
      </c>
      <c r="G1101" s="10" t="str">
        <f t="shared" si="78"/>
        <v>43946</v>
      </c>
      <c r="H1101" s="10"/>
      <c r="I1101" s="10"/>
      <c r="J1101" s="9">
        <f t="shared" si="75"/>
        <v>43946</v>
      </c>
      <c r="K1101" s="11" t="str">
        <f t="shared" si="76"/>
        <v>25-04-2020</v>
      </c>
      <c r="L1101" s="11"/>
      <c r="M1101" t="s">
        <v>101</v>
      </c>
      <c r="N1101" t="s">
        <v>28</v>
      </c>
      <c r="O1101">
        <v>3</v>
      </c>
      <c r="P1101" t="s">
        <v>14</v>
      </c>
      <c r="Q1101">
        <v>1</v>
      </c>
      <c r="R1101">
        <v>4.6097099999999998</v>
      </c>
      <c r="S1101">
        <v>-74.08175</v>
      </c>
    </row>
    <row r="1102" spans="1:19" x14ac:dyDescent="0.3">
      <c r="A1102" t="s">
        <v>138</v>
      </c>
      <c r="B1102" t="s">
        <v>38</v>
      </c>
      <c r="C1102">
        <v>955900</v>
      </c>
      <c r="D1102">
        <v>51600</v>
      </c>
      <c r="E1102" s="1">
        <f t="shared" si="77"/>
        <v>27813700</v>
      </c>
      <c r="F1102" s="6" t="s">
        <v>269</v>
      </c>
      <c r="G1102" s="10" t="str">
        <f t="shared" si="78"/>
        <v>43932</v>
      </c>
      <c r="H1102" s="10"/>
      <c r="I1102" s="10"/>
      <c r="J1102" s="9">
        <f t="shared" si="75"/>
        <v>43932</v>
      </c>
      <c r="K1102" s="11" t="str">
        <f t="shared" si="76"/>
        <v>11-04-2020</v>
      </c>
      <c r="L1102" s="11"/>
      <c r="M1102" t="s">
        <v>101</v>
      </c>
      <c r="N1102" t="s">
        <v>187</v>
      </c>
      <c r="O1102">
        <v>1</v>
      </c>
      <c r="P1102" t="s">
        <v>19</v>
      </c>
      <c r="Q1102">
        <v>6</v>
      </c>
      <c r="R1102">
        <v>7.1253900000000003</v>
      </c>
      <c r="S1102">
        <v>-73.119799999999998</v>
      </c>
    </row>
    <row r="1103" spans="1:19" x14ac:dyDescent="0.3">
      <c r="A1103" t="s">
        <v>155</v>
      </c>
      <c r="B1103" t="s">
        <v>10</v>
      </c>
      <c r="C1103">
        <v>334000</v>
      </c>
      <c r="D1103">
        <v>18500</v>
      </c>
      <c r="E1103" s="1">
        <f t="shared" si="77"/>
        <v>27832200</v>
      </c>
      <c r="F1103" s="6" t="s">
        <v>834</v>
      </c>
      <c r="G1103" s="10" t="str">
        <f t="shared" si="78"/>
        <v>44485</v>
      </c>
      <c r="H1103" s="10"/>
      <c r="I1103" s="10"/>
      <c r="J1103" s="9">
        <f t="shared" si="75"/>
        <v>44485</v>
      </c>
      <c r="K1103" s="11" t="str">
        <f t="shared" si="76"/>
        <v>16-10-2021</v>
      </c>
      <c r="L1103" s="11"/>
      <c r="M1103" t="s">
        <v>66</v>
      </c>
      <c r="N1103" t="s">
        <v>28</v>
      </c>
      <c r="O1103">
        <v>5</v>
      </c>
      <c r="P1103" t="s">
        <v>36</v>
      </c>
      <c r="Q1103">
        <v>1</v>
      </c>
      <c r="R1103">
        <v>4.6097099999999998</v>
      </c>
      <c r="S1103">
        <v>-74.08175</v>
      </c>
    </row>
    <row r="1104" spans="1:19" x14ac:dyDescent="0.3">
      <c r="A1104" t="s">
        <v>282</v>
      </c>
      <c r="B1104" t="s">
        <v>38</v>
      </c>
      <c r="C1104">
        <v>1696300</v>
      </c>
      <c r="D1104">
        <v>88500</v>
      </c>
      <c r="E1104" s="1">
        <f t="shared" si="77"/>
        <v>27920700</v>
      </c>
      <c r="F1104" s="6" t="s">
        <v>835</v>
      </c>
      <c r="G1104" s="10" t="str">
        <f t="shared" si="78"/>
        <v>44522</v>
      </c>
      <c r="H1104" s="10"/>
      <c r="I1104" s="10"/>
      <c r="J1104" s="9">
        <f t="shared" si="75"/>
        <v>44522</v>
      </c>
      <c r="K1104" s="11" t="str">
        <f t="shared" si="76"/>
        <v>22-11-2021</v>
      </c>
      <c r="L1104" s="11"/>
      <c r="M1104" t="s">
        <v>18</v>
      </c>
      <c r="N1104" t="s">
        <v>389</v>
      </c>
      <c r="O1104">
        <v>5</v>
      </c>
      <c r="P1104" t="s">
        <v>19</v>
      </c>
      <c r="Q1104">
        <v>1</v>
      </c>
      <c r="R1104">
        <v>2.9272999999999998</v>
      </c>
      <c r="S1104">
        <v>-75.281890000000004</v>
      </c>
    </row>
    <row r="1105" spans="1:19" x14ac:dyDescent="0.3">
      <c r="A1105" t="s">
        <v>93</v>
      </c>
      <c r="B1105" t="s">
        <v>42</v>
      </c>
      <c r="C1105">
        <v>105800</v>
      </c>
      <c r="D1105">
        <v>3800</v>
      </c>
      <c r="E1105" s="1">
        <f t="shared" si="77"/>
        <v>27924500</v>
      </c>
      <c r="F1105" s="6" t="s">
        <v>441</v>
      </c>
      <c r="G1105" s="10" t="str">
        <f t="shared" si="78"/>
        <v>43963</v>
      </c>
      <c r="H1105" s="10"/>
      <c r="I1105" s="10"/>
      <c r="J1105" s="9">
        <f t="shared" si="75"/>
        <v>43963</v>
      </c>
      <c r="K1105" s="11" t="str">
        <f t="shared" si="76"/>
        <v>12-05-2020</v>
      </c>
      <c r="L1105" s="11"/>
      <c r="M1105" t="s">
        <v>80</v>
      </c>
      <c r="N1105" t="s">
        <v>28</v>
      </c>
      <c r="O1105">
        <v>5</v>
      </c>
      <c r="P1105" t="s">
        <v>19</v>
      </c>
      <c r="Q1105">
        <v>1</v>
      </c>
      <c r="R1105">
        <v>4.6097099999999998</v>
      </c>
      <c r="S1105">
        <v>-74.08175</v>
      </c>
    </row>
    <row r="1106" spans="1:19" x14ac:dyDescent="0.3">
      <c r="A1106" t="s">
        <v>60</v>
      </c>
      <c r="B1106" t="s">
        <v>34</v>
      </c>
      <c r="C1106">
        <v>290900</v>
      </c>
      <c r="D1106">
        <v>15900</v>
      </c>
      <c r="E1106" s="1">
        <f t="shared" si="77"/>
        <v>27940400</v>
      </c>
      <c r="F1106" s="6" t="s">
        <v>836</v>
      </c>
      <c r="G1106" s="10" t="str">
        <f t="shared" si="78"/>
        <v>44159</v>
      </c>
      <c r="H1106" s="10"/>
      <c r="I1106" s="10"/>
      <c r="J1106" s="9">
        <f t="shared" si="75"/>
        <v>44159</v>
      </c>
      <c r="K1106" s="11" t="str">
        <f t="shared" si="76"/>
        <v>24-11-2020</v>
      </c>
      <c r="L1106" s="11"/>
      <c r="M1106" t="s">
        <v>85</v>
      </c>
      <c r="N1106" t="s">
        <v>28</v>
      </c>
      <c r="O1106">
        <v>5</v>
      </c>
      <c r="P1106" t="s">
        <v>19</v>
      </c>
      <c r="Q1106">
        <v>2</v>
      </c>
      <c r="R1106">
        <v>4.6097099999999998</v>
      </c>
      <c r="S1106">
        <v>-74.08175</v>
      </c>
    </row>
    <row r="1107" spans="1:19" x14ac:dyDescent="0.3">
      <c r="A1107" t="s">
        <v>131</v>
      </c>
      <c r="B1107" t="s">
        <v>16</v>
      </c>
      <c r="C1107">
        <v>1006400</v>
      </c>
      <c r="D1107">
        <v>51800</v>
      </c>
      <c r="E1107" s="1">
        <f t="shared" si="77"/>
        <v>27992200</v>
      </c>
      <c r="F1107" s="6" t="s">
        <v>463</v>
      </c>
      <c r="G1107" s="10" t="str">
        <f t="shared" si="78"/>
        <v>44411</v>
      </c>
      <c r="H1107" s="10"/>
      <c r="I1107" s="10"/>
      <c r="J1107" s="9">
        <f t="shared" si="75"/>
        <v>44411</v>
      </c>
      <c r="K1107" s="11" t="str">
        <f t="shared" si="76"/>
        <v>03-08-2021</v>
      </c>
      <c r="L1107" s="11"/>
      <c r="M1107" t="s">
        <v>18</v>
      </c>
      <c r="N1107" t="s">
        <v>13</v>
      </c>
      <c r="O1107">
        <v>5</v>
      </c>
      <c r="P1107" t="s">
        <v>19</v>
      </c>
      <c r="Q1107">
        <v>1</v>
      </c>
      <c r="R1107">
        <v>6.2518399999999996</v>
      </c>
      <c r="S1107">
        <v>-75.563590000000005</v>
      </c>
    </row>
    <row r="1108" spans="1:19" x14ac:dyDescent="0.3">
      <c r="A1108" t="s">
        <v>95</v>
      </c>
      <c r="B1108" t="s">
        <v>38</v>
      </c>
      <c r="C1108">
        <v>1831300</v>
      </c>
      <c r="D1108">
        <v>97700</v>
      </c>
      <c r="E1108" s="1">
        <f t="shared" si="77"/>
        <v>28089900</v>
      </c>
      <c r="F1108" s="6" t="s">
        <v>837</v>
      </c>
      <c r="G1108" s="10" t="str">
        <f t="shared" si="78"/>
        <v>44517</v>
      </c>
      <c r="H1108" s="10"/>
      <c r="I1108" s="10"/>
      <c r="J1108" s="9">
        <f t="shared" si="75"/>
        <v>44517</v>
      </c>
      <c r="K1108" s="11" t="str">
        <f t="shared" si="76"/>
        <v>17-11-2021</v>
      </c>
      <c r="L1108" s="11"/>
      <c r="M1108" t="s">
        <v>68</v>
      </c>
      <c r="N1108" t="s">
        <v>22</v>
      </c>
      <c r="O1108">
        <v>5</v>
      </c>
      <c r="P1108" t="s">
        <v>19</v>
      </c>
      <c r="Q1108">
        <v>5</v>
      </c>
      <c r="R1108">
        <v>4.8133299999999997</v>
      </c>
      <c r="S1108">
        <v>-75.696110000000004</v>
      </c>
    </row>
    <row r="1109" spans="1:19" x14ac:dyDescent="0.3">
      <c r="A1109" t="s">
        <v>95</v>
      </c>
      <c r="B1109" t="s">
        <v>38</v>
      </c>
      <c r="C1109">
        <v>1816100</v>
      </c>
      <c r="D1109">
        <v>96900</v>
      </c>
      <c r="E1109" s="1">
        <f t="shared" si="77"/>
        <v>28186800</v>
      </c>
      <c r="F1109" s="6" t="s">
        <v>838</v>
      </c>
      <c r="G1109" s="10" t="str">
        <f t="shared" si="78"/>
        <v>44182</v>
      </c>
      <c r="H1109" s="10"/>
      <c r="I1109" s="10"/>
      <c r="J1109" s="9">
        <f t="shared" si="75"/>
        <v>44182</v>
      </c>
      <c r="K1109" s="11" t="str">
        <f t="shared" si="76"/>
        <v>17-12-2020</v>
      </c>
      <c r="L1109" s="11"/>
      <c r="M1109" t="s">
        <v>12</v>
      </c>
      <c r="N1109" t="s">
        <v>187</v>
      </c>
      <c r="O1109">
        <v>5</v>
      </c>
      <c r="P1109" t="s">
        <v>19</v>
      </c>
      <c r="Q1109">
        <v>2</v>
      </c>
      <c r="R1109">
        <v>7.1253900000000003</v>
      </c>
      <c r="S1109">
        <v>-73.119799999999998</v>
      </c>
    </row>
    <row r="1110" spans="1:19" x14ac:dyDescent="0.3">
      <c r="A1110" t="s">
        <v>195</v>
      </c>
      <c r="B1110" t="s">
        <v>51</v>
      </c>
      <c r="C1110">
        <v>697700</v>
      </c>
      <c r="D1110">
        <v>37400</v>
      </c>
      <c r="E1110" s="1">
        <f t="shared" si="77"/>
        <v>28224200</v>
      </c>
      <c r="F1110" s="6" t="s">
        <v>406</v>
      </c>
      <c r="G1110" s="10" t="str">
        <f t="shared" si="78"/>
        <v>44718</v>
      </c>
      <c r="H1110" s="10"/>
      <c r="I1110" s="10"/>
      <c r="J1110" s="9">
        <f t="shared" si="75"/>
        <v>44718</v>
      </c>
      <c r="K1110" s="11" t="str">
        <f t="shared" si="76"/>
        <v>06-06-2022</v>
      </c>
      <c r="L1110" s="11"/>
      <c r="M1110" t="s">
        <v>12</v>
      </c>
      <c r="N1110" t="s">
        <v>25</v>
      </c>
      <c r="O1110">
        <v>5</v>
      </c>
      <c r="P1110" t="s">
        <v>14</v>
      </c>
      <c r="Q1110">
        <v>1</v>
      </c>
      <c r="R1110">
        <v>3.4372199999999999</v>
      </c>
      <c r="S1110">
        <v>-76.522499999999994</v>
      </c>
    </row>
    <row r="1111" spans="1:19" x14ac:dyDescent="0.3">
      <c r="A1111" t="s">
        <v>78</v>
      </c>
      <c r="B1111" t="s">
        <v>64</v>
      </c>
      <c r="C1111">
        <v>71200</v>
      </c>
      <c r="D1111">
        <v>2000</v>
      </c>
      <c r="E1111" s="1">
        <f t="shared" si="77"/>
        <v>28226200</v>
      </c>
      <c r="F1111" s="6" t="s">
        <v>839</v>
      </c>
      <c r="G1111" s="10" t="str">
        <f t="shared" si="78"/>
        <v>44839</v>
      </c>
      <c r="H1111" s="10"/>
      <c r="I1111" s="10"/>
      <c r="J1111" s="9">
        <f t="shared" si="75"/>
        <v>44839</v>
      </c>
      <c r="K1111" s="11" t="str">
        <f t="shared" si="76"/>
        <v>05-10-2022</v>
      </c>
      <c r="L1111" s="11"/>
      <c r="M1111" t="s">
        <v>24</v>
      </c>
      <c r="N1111" t="s">
        <v>228</v>
      </c>
      <c r="O1111">
        <v>2</v>
      </c>
      <c r="P1111" t="s">
        <v>14</v>
      </c>
      <c r="Q1111">
        <v>1</v>
      </c>
      <c r="R1111">
        <v>10.39972</v>
      </c>
      <c r="S1111">
        <v>-75.514439999999993</v>
      </c>
    </row>
    <row r="1112" spans="1:19" x14ac:dyDescent="0.3">
      <c r="A1112" t="s">
        <v>69</v>
      </c>
      <c r="B1112" t="s">
        <v>64</v>
      </c>
      <c r="C1112">
        <v>39200</v>
      </c>
      <c r="D1112">
        <v>4500</v>
      </c>
      <c r="E1112" s="1">
        <f t="shared" si="77"/>
        <v>28230700</v>
      </c>
      <c r="F1112" s="6" t="s">
        <v>222</v>
      </c>
      <c r="G1112" s="10" t="str">
        <f t="shared" si="78"/>
        <v>44752</v>
      </c>
      <c r="H1112" s="10"/>
      <c r="I1112" s="10"/>
      <c r="J1112" s="9">
        <f t="shared" si="75"/>
        <v>44752</v>
      </c>
      <c r="K1112" s="11" t="str">
        <f t="shared" si="76"/>
        <v>10-07-2022</v>
      </c>
      <c r="L1112" s="11"/>
      <c r="M1112" t="s">
        <v>80</v>
      </c>
      <c r="N1112" t="s">
        <v>28</v>
      </c>
      <c r="O1112">
        <v>5</v>
      </c>
      <c r="P1112" t="s">
        <v>14</v>
      </c>
      <c r="Q1112">
        <v>1</v>
      </c>
      <c r="R1112">
        <v>4.6097099999999998</v>
      </c>
      <c r="S1112">
        <v>-74.08175</v>
      </c>
    </row>
    <row r="1113" spans="1:19" x14ac:dyDescent="0.3">
      <c r="A1113" t="s">
        <v>93</v>
      </c>
      <c r="B1113" t="s">
        <v>42</v>
      </c>
      <c r="C1113">
        <v>179500</v>
      </c>
      <c r="D1113">
        <v>9800</v>
      </c>
      <c r="E1113" s="1">
        <f t="shared" si="77"/>
        <v>28240500</v>
      </c>
      <c r="F1113" s="6" t="s">
        <v>668</v>
      </c>
      <c r="G1113" s="10" t="str">
        <f t="shared" si="78"/>
        <v>44657</v>
      </c>
      <c r="H1113" s="10"/>
      <c r="I1113" s="10"/>
      <c r="J1113" s="9">
        <f t="shared" si="75"/>
        <v>44657</v>
      </c>
      <c r="K1113" s="11" t="str">
        <f t="shared" si="76"/>
        <v>06-04-2022</v>
      </c>
      <c r="L1113" s="11"/>
      <c r="M1113" t="s">
        <v>48</v>
      </c>
      <c r="N1113" t="s">
        <v>28</v>
      </c>
      <c r="O1113">
        <v>5</v>
      </c>
      <c r="P1113" t="s">
        <v>19</v>
      </c>
      <c r="Q1113">
        <v>1</v>
      </c>
      <c r="R1113">
        <v>4.6097099999999998</v>
      </c>
      <c r="S1113">
        <v>-74.08175</v>
      </c>
    </row>
    <row r="1114" spans="1:19" x14ac:dyDescent="0.3">
      <c r="A1114" t="s">
        <v>123</v>
      </c>
      <c r="B1114" t="s">
        <v>51</v>
      </c>
      <c r="C1114">
        <v>1341100</v>
      </c>
      <c r="D1114">
        <v>69600</v>
      </c>
      <c r="E1114" s="1">
        <f t="shared" si="77"/>
        <v>28310100</v>
      </c>
      <c r="F1114" s="6" t="s">
        <v>275</v>
      </c>
      <c r="G1114" s="10" t="str">
        <f t="shared" si="78"/>
        <v>44213</v>
      </c>
      <c r="H1114" s="10"/>
      <c r="I1114" s="10"/>
      <c r="J1114" s="9">
        <f t="shared" si="75"/>
        <v>44213</v>
      </c>
      <c r="K1114" s="11" t="str">
        <f t="shared" si="76"/>
        <v>17-01-2021</v>
      </c>
      <c r="L1114" s="11"/>
      <c r="M1114" t="s">
        <v>27</v>
      </c>
      <c r="N1114" t="s">
        <v>44</v>
      </c>
      <c r="O1114">
        <v>3</v>
      </c>
      <c r="P1114" t="s">
        <v>19</v>
      </c>
      <c r="Q1114">
        <v>3</v>
      </c>
      <c r="R1114">
        <v>10.968540000000001</v>
      </c>
      <c r="S1114">
        <v>-74.781319999999994</v>
      </c>
    </row>
    <row r="1115" spans="1:19" x14ac:dyDescent="0.3">
      <c r="A1115" t="s">
        <v>118</v>
      </c>
      <c r="B1115" t="s">
        <v>51</v>
      </c>
      <c r="C1115">
        <v>2045600</v>
      </c>
      <c r="D1115">
        <v>109100</v>
      </c>
      <c r="E1115" s="1">
        <f t="shared" si="77"/>
        <v>28419200</v>
      </c>
      <c r="F1115" s="6" t="s">
        <v>451</v>
      </c>
      <c r="G1115" s="10" t="str">
        <f t="shared" si="78"/>
        <v>44096</v>
      </c>
      <c r="H1115" s="10"/>
      <c r="I1115" s="10"/>
      <c r="J1115" s="9">
        <f t="shared" si="75"/>
        <v>44096</v>
      </c>
      <c r="K1115" s="11" t="str">
        <f t="shared" si="76"/>
        <v>22-09-2020</v>
      </c>
      <c r="L1115" s="11"/>
      <c r="M1115" t="s">
        <v>48</v>
      </c>
      <c r="N1115" t="s">
        <v>25</v>
      </c>
      <c r="O1115">
        <v>5</v>
      </c>
      <c r="P1115" t="s">
        <v>19</v>
      </c>
      <c r="Q1115">
        <v>1</v>
      </c>
      <c r="R1115">
        <v>3.4372199999999999</v>
      </c>
      <c r="S1115">
        <v>-76.522499999999994</v>
      </c>
    </row>
    <row r="1116" spans="1:19" x14ac:dyDescent="0.3">
      <c r="A1116" t="s">
        <v>95</v>
      </c>
      <c r="B1116" t="s">
        <v>38</v>
      </c>
      <c r="C1116">
        <v>2607700</v>
      </c>
      <c r="D1116">
        <v>137000</v>
      </c>
      <c r="E1116" s="1">
        <f t="shared" si="77"/>
        <v>28556200</v>
      </c>
      <c r="F1116" s="6" t="s">
        <v>516</v>
      </c>
      <c r="G1116" s="10" t="str">
        <f t="shared" si="78"/>
        <v>43837</v>
      </c>
      <c r="H1116" s="10"/>
      <c r="I1116" s="10"/>
      <c r="J1116" s="9">
        <f t="shared" si="75"/>
        <v>43837</v>
      </c>
      <c r="K1116" s="11" t="str">
        <f t="shared" si="76"/>
        <v>07-01-2020</v>
      </c>
      <c r="L1116" s="11"/>
      <c r="M1116" t="s">
        <v>85</v>
      </c>
      <c r="N1116" t="s">
        <v>28</v>
      </c>
      <c r="O1116">
        <v>2</v>
      </c>
      <c r="P1116" t="s">
        <v>19</v>
      </c>
      <c r="Q1116">
        <v>3</v>
      </c>
      <c r="R1116">
        <v>4.6097099999999998</v>
      </c>
      <c r="S1116">
        <v>-74.08175</v>
      </c>
    </row>
    <row r="1117" spans="1:19" x14ac:dyDescent="0.3">
      <c r="A1117" t="s">
        <v>163</v>
      </c>
      <c r="B1117" t="s">
        <v>10</v>
      </c>
      <c r="C1117">
        <v>361700</v>
      </c>
      <c r="D1117">
        <v>19700</v>
      </c>
      <c r="E1117" s="1">
        <f t="shared" si="77"/>
        <v>28575900</v>
      </c>
      <c r="F1117" s="6" t="s">
        <v>641</v>
      </c>
      <c r="G1117" s="10" t="str">
        <f t="shared" si="78"/>
        <v>44597</v>
      </c>
      <c r="H1117" s="10"/>
      <c r="I1117" s="10"/>
      <c r="J1117" s="9">
        <f t="shared" si="75"/>
        <v>44597</v>
      </c>
      <c r="K1117" s="11" t="str">
        <f t="shared" si="76"/>
        <v>05-02-2022</v>
      </c>
      <c r="L1117" s="11"/>
      <c r="M1117" t="s">
        <v>27</v>
      </c>
      <c r="N1117" t="s">
        <v>13</v>
      </c>
      <c r="O1117">
        <v>1</v>
      </c>
      <c r="P1117" t="s">
        <v>19</v>
      </c>
      <c r="Q1117">
        <v>3</v>
      </c>
      <c r="R1117">
        <v>6.2518399999999996</v>
      </c>
      <c r="S1117">
        <v>-75.563590000000005</v>
      </c>
    </row>
    <row r="1118" spans="1:19" x14ac:dyDescent="0.3">
      <c r="A1118" t="s">
        <v>138</v>
      </c>
      <c r="B1118" t="s">
        <v>38</v>
      </c>
      <c r="C1118">
        <v>1274000</v>
      </c>
      <c r="D1118">
        <v>68200</v>
      </c>
      <c r="E1118" s="1">
        <f t="shared" si="77"/>
        <v>28644100</v>
      </c>
      <c r="F1118" s="6" t="s">
        <v>840</v>
      </c>
      <c r="G1118" s="10" t="str">
        <f t="shared" si="78"/>
        <v>44077</v>
      </c>
      <c r="H1118" s="10"/>
      <c r="I1118" s="10"/>
      <c r="J1118" s="9">
        <f t="shared" si="75"/>
        <v>44077</v>
      </c>
      <c r="K1118" s="11" t="str">
        <f t="shared" si="76"/>
        <v>03-09-2020</v>
      </c>
      <c r="L1118" s="11"/>
      <c r="M1118" t="s">
        <v>66</v>
      </c>
      <c r="N1118" t="s">
        <v>28</v>
      </c>
      <c r="O1118">
        <v>1</v>
      </c>
      <c r="P1118" t="s">
        <v>19</v>
      </c>
      <c r="Q1118">
        <v>3</v>
      </c>
      <c r="R1118">
        <v>4.6097099999999998</v>
      </c>
      <c r="S1118">
        <v>-74.08175</v>
      </c>
    </row>
    <row r="1119" spans="1:19" x14ac:dyDescent="0.3">
      <c r="A1119" t="s">
        <v>161</v>
      </c>
      <c r="B1119" t="s">
        <v>10</v>
      </c>
      <c r="C1119">
        <v>295600</v>
      </c>
      <c r="D1119">
        <v>16400</v>
      </c>
      <c r="E1119" s="1">
        <f t="shared" si="77"/>
        <v>28660500</v>
      </c>
      <c r="F1119" s="6" t="s">
        <v>719</v>
      </c>
      <c r="G1119" s="10" t="str">
        <f t="shared" si="78"/>
        <v>44266</v>
      </c>
      <c r="H1119" s="10"/>
      <c r="I1119" s="10"/>
      <c r="J1119" s="9">
        <f t="shared" si="75"/>
        <v>44266</v>
      </c>
      <c r="K1119" s="11" t="str">
        <f t="shared" si="76"/>
        <v>11-03-2021</v>
      </c>
      <c r="L1119" s="11"/>
      <c r="M1119" t="s">
        <v>68</v>
      </c>
      <c r="N1119" t="s">
        <v>13</v>
      </c>
      <c r="O1119">
        <v>1</v>
      </c>
      <c r="P1119" t="s">
        <v>14</v>
      </c>
      <c r="Q1119">
        <v>1</v>
      </c>
      <c r="R1119">
        <v>6.2518399999999996</v>
      </c>
      <c r="S1119">
        <v>-75.563590000000005</v>
      </c>
    </row>
    <row r="1120" spans="1:19" x14ac:dyDescent="0.3">
      <c r="A1120" t="s">
        <v>57</v>
      </c>
      <c r="B1120" t="s">
        <v>46</v>
      </c>
      <c r="C1120">
        <v>34900</v>
      </c>
      <c r="D1120">
        <v>2100</v>
      </c>
      <c r="E1120" s="1">
        <f t="shared" si="77"/>
        <v>28662600</v>
      </c>
      <c r="F1120" s="6" t="s">
        <v>772</v>
      </c>
      <c r="G1120" s="10" t="str">
        <f t="shared" si="78"/>
        <v>44435</v>
      </c>
      <c r="H1120" s="10"/>
      <c r="I1120" s="10"/>
      <c r="J1120" s="9">
        <f t="shared" si="75"/>
        <v>44435</v>
      </c>
      <c r="K1120" s="11" t="str">
        <f t="shared" si="76"/>
        <v>27-08-2021</v>
      </c>
      <c r="L1120" s="11"/>
      <c r="M1120" t="s">
        <v>12</v>
      </c>
      <c r="N1120" t="s">
        <v>13</v>
      </c>
      <c r="O1120">
        <v>5</v>
      </c>
      <c r="P1120" t="s">
        <v>14</v>
      </c>
      <c r="Q1120">
        <v>1</v>
      </c>
      <c r="R1120">
        <v>6.2518399999999996</v>
      </c>
      <c r="S1120">
        <v>-75.563590000000005</v>
      </c>
    </row>
    <row r="1121" spans="1:19" x14ac:dyDescent="0.3">
      <c r="A1121" t="s">
        <v>89</v>
      </c>
      <c r="B1121" t="s">
        <v>42</v>
      </c>
      <c r="C1121">
        <v>42500</v>
      </c>
      <c r="D1121">
        <v>0</v>
      </c>
      <c r="E1121" s="1">
        <f t="shared" si="77"/>
        <v>28662600</v>
      </c>
      <c r="F1121" s="6" t="s">
        <v>841</v>
      </c>
      <c r="G1121" s="10" t="str">
        <f t="shared" si="78"/>
        <v>44011</v>
      </c>
      <c r="H1121" s="10"/>
      <c r="I1121" s="10"/>
      <c r="J1121" s="9">
        <f t="shared" si="75"/>
        <v>44011</v>
      </c>
      <c r="K1121" s="11" t="str">
        <f t="shared" si="76"/>
        <v>29-06-2020</v>
      </c>
      <c r="L1121" s="11"/>
      <c r="M1121" t="s">
        <v>59</v>
      </c>
      <c r="N1121" t="s">
        <v>25</v>
      </c>
      <c r="O1121">
        <v>5</v>
      </c>
      <c r="P1121" t="s">
        <v>19</v>
      </c>
      <c r="Q1121">
        <v>3</v>
      </c>
      <c r="R1121">
        <v>3.4372199999999999</v>
      </c>
      <c r="S1121">
        <v>-76.522499999999994</v>
      </c>
    </row>
    <row r="1122" spans="1:19" x14ac:dyDescent="0.3">
      <c r="A1122" t="s">
        <v>177</v>
      </c>
      <c r="B1122" t="s">
        <v>38</v>
      </c>
      <c r="C1122">
        <v>292100</v>
      </c>
      <c r="D1122">
        <v>13700</v>
      </c>
      <c r="E1122" s="1">
        <f t="shared" si="77"/>
        <v>28676300</v>
      </c>
      <c r="F1122" s="6" t="s">
        <v>842</v>
      </c>
      <c r="G1122" s="10" t="str">
        <f t="shared" si="78"/>
        <v>44792</v>
      </c>
      <c r="H1122" s="10"/>
      <c r="I1122" s="10"/>
      <c r="J1122" s="9">
        <f t="shared" si="75"/>
        <v>44792</v>
      </c>
      <c r="K1122" s="11" t="str">
        <f t="shared" si="76"/>
        <v>19-08-2022</v>
      </c>
      <c r="L1122" s="11"/>
      <c r="M1122" t="s">
        <v>18</v>
      </c>
      <c r="N1122" t="s">
        <v>13</v>
      </c>
      <c r="O1122">
        <v>1</v>
      </c>
      <c r="P1122" t="s">
        <v>19</v>
      </c>
      <c r="Q1122">
        <v>8</v>
      </c>
      <c r="R1122">
        <v>6.2518399999999996</v>
      </c>
      <c r="S1122">
        <v>-75.563590000000005</v>
      </c>
    </row>
    <row r="1123" spans="1:19" x14ac:dyDescent="0.3">
      <c r="A1123" t="s">
        <v>63</v>
      </c>
      <c r="B1123" t="s">
        <v>64</v>
      </c>
      <c r="C1123">
        <v>45200</v>
      </c>
      <c r="D1123">
        <v>2600</v>
      </c>
      <c r="E1123" s="1">
        <f t="shared" si="77"/>
        <v>28678900</v>
      </c>
      <c r="F1123" s="6" t="s">
        <v>843</v>
      </c>
      <c r="G1123" s="10" t="str">
        <f t="shared" si="78"/>
        <v>44099</v>
      </c>
      <c r="H1123" s="10"/>
      <c r="I1123" s="10"/>
      <c r="J1123" s="9">
        <f t="shared" si="75"/>
        <v>44099</v>
      </c>
      <c r="K1123" s="11" t="str">
        <f t="shared" si="76"/>
        <v>25-09-2020</v>
      </c>
      <c r="L1123" s="11"/>
      <c r="M1123" t="s">
        <v>31</v>
      </c>
      <c r="N1123" t="s">
        <v>22</v>
      </c>
      <c r="O1123">
        <v>4</v>
      </c>
      <c r="P1123" t="s">
        <v>19</v>
      </c>
      <c r="Q1123">
        <v>1</v>
      </c>
      <c r="R1123">
        <v>4.8133299999999997</v>
      </c>
      <c r="S1123">
        <v>-75.696110000000004</v>
      </c>
    </row>
    <row r="1124" spans="1:19" x14ac:dyDescent="0.3">
      <c r="A1124" t="s">
        <v>87</v>
      </c>
      <c r="B1124" t="s">
        <v>34</v>
      </c>
      <c r="C1124">
        <v>55300</v>
      </c>
      <c r="D1124">
        <v>1100</v>
      </c>
      <c r="E1124" s="1">
        <f t="shared" si="77"/>
        <v>28680000</v>
      </c>
      <c r="F1124" s="6" t="s">
        <v>844</v>
      </c>
      <c r="G1124" s="10" t="str">
        <f t="shared" si="78"/>
        <v>44834</v>
      </c>
      <c r="H1124" s="10"/>
      <c r="I1124" s="10"/>
      <c r="J1124" s="9">
        <f t="shared" si="75"/>
        <v>44834</v>
      </c>
      <c r="K1124" s="11" t="str">
        <f t="shared" si="76"/>
        <v>30-09-2022</v>
      </c>
      <c r="L1124" s="11"/>
      <c r="M1124" t="s">
        <v>53</v>
      </c>
      <c r="N1124" t="s">
        <v>28</v>
      </c>
      <c r="O1124">
        <v>5</v>
      </c>
      <c r="P1124" t="s">
        <v>19</v>
      </c>
      <c r="Q1124">
        <v>6</v>
      </c>
      <c r="R1124">
        <v>4.6097099999999998</v>
      </c>
      <c r="S1124">
        <v>-74.08175</v>
      </c>
    </row>
    <row r="1125" spans="1:19" x14ac:dyDescent="0.3">
      <c r="A1125" t="s">
        <v>63</v>
      </c>
      <c r="B1125" t="s">
        <v>64</v>
      </c>
      <c r="C1125">
        <v>70500</v>
      </c>
      <c r="D1125">
        <v>1900</v>
      </c>
      <c r="E1125" s="1">
        <f t="shared" si="77"/>
        <v>28681900</v>
      </c>
      <c r="F1125" s="6" t="s">
        <v>443</v>
      </c>
      <c r="G1125" s="10" t="str">
        <f t="shared" si="78"/>
        <v>44003</v>
      </c>
      <c r="H1125" s="10"/>
      <c r="I1125" s="10"/>
      <c r="J1125" s="9">
        <f t="shared" si="75"/>
        <v>44003</v>
      </c>
      <c r="K1125" s="11" t="str">
        <f t="shared" si="76"/>
        <v>21-06-2020</v>
      </c>
      <c r="L1125" s="11"/>
      <c r="M1125" t="s">
        <v>40</v>
      </c>
      <c r="N1125" t="s">
        <v>28</v>
      </c>
      <c r="O1125">
        <v>5</v>
      </c>
      <c r="P1125" t="s">
        <v>19</v>
      </c>
      <c r="Q1125">
        <v>2</v>
      </c>
      <c r="R1125">
        <v>4.6097099999999998</v>
      </c>
      <c r="S1125">
        <v>-74.08175</v>
      </c>
    </row>
    <row r="1126" spans="1:19" x14ac:dyDescent="0.3">
      <c r="A1126" t="s">
        <v>37</v>
      </c>
      <c r="B1126" t="s">
        <v>38</v>
      </c>
      <c r="C1126">
        <v>1046200</v>
      </c>
      <c r="D1126">
        <v>58100</v>
      </c>
      <c r="E1126" s="1">
        <f t="shared" si="77"/>
        <v>28740000</v>
      </c>
      <c r="F1126" s="6" t="s">
        <v>324</v>
      </c>
      <c r="G1126" s="10" t="str">
        <f t="shared" si="78"/>
        <v>44340</v>
      </c>
      <c r="H1126" s="10"/>
      <c r="I1126" s="10"/>
      <c r="J1126" s="9">
        <f t="shared" si="75"/>
        <v>44340</v>
      </c>
      <c r="K1126" s="11" t="str">
        <f t="shared" si="76"/>
        <v>24-05-2021</v>
      </c>
      <c r="L1126" s="11"/>
      <c r="M1126" t="s">
        <v>24</v>
      </c>
      <c r="N1126" t="s">
        <v>13</v>
      </c>
      <c r="O1126">
        <v>4</v>
      </c>
      <c r="P1126" t="s">
        <v>19</v>
      </c>
      <c r="Q1126">
        <v>3</v>
      </c>
      <c r="R1126">
        <v>6.2518399999999996</v>
      </c>
      <c r="S1126">
        <v>-75.563590000000005</v>
      </c>
    </row>
    <row r="1127" spans="1:19" x14ac:dyDescent="0.3">
      <c r="A1127" t="s">
        <v>29</v>
      </c>
      <c r="B1127" t="s">
        <v>16</v>
      </c>
      <c r="C1127">
        <v>195900</v>
      </c>
      <c r="D1127">
        <v>11100</v>
      </c>
      <c r="E1127" s="1">
        <f t="shared" si="77"/>
        <v>28751100</v>
      </c>
      <c r="F1127" s="6" t="s">
        <v>333</v>
      </c>
      <c r="G1127" s="10" t="str">
        <f t="shared" si="78"/>
        <v>44649</v>
      </c>
      <c r="H1127" s="10"/>
      <c r="I1127" s="10"/>
      <c r="J1127" s="9">
        <f t="shared" si="75"/>
        <v>44649</v>
      </c>
      <c r="K1127" s="11" t="str">
        <f t="shared" si="76"/>
        <v>29-03-2022</v>
      </c>
      <c r="L1127" s="11"/>
      <c r="M1127" t="s">
        <v>59</v>
      </c>
      <c r="N1127" t="s">
        <v>28</v>
      </c>
      <c r="O1127">
        <v>4</v>
      </c>
      <c r="P1127" t="s">
        <v>14</v>
      </c>
      <c r="Q1127">
        <v>1</v>
      </c>
      <c r="R1127">
        <v>4.6097099999999998</v>
      </c>
      <c r="S1127">
        <v>-74.08175</v>
      </c>
    </row>
    <row r="1128" spans="1:19" x14ac:dyDescent="0.3">
      <c r="A1128" t="s">
        <v>95</v>
      </c>
      <c r="B1128" t="s">
        <v>38</v>
      </c>
      <c r="C1128">
        <v>2771400</v>
      </c>
      <c r="D1128">
        <v>154800</v>
      </c>
      <c r="E1128" s="1">
        <f t="shared" si="77"/>
        <v>28905900</v>
      </c>
      <c r="F1128" s="6" t="s">
        <v>182</v>
      </c>
      <c r="G1128" s="10" t="str">
        <f t="shared" si="78"/>
        <v>44221</v>
      </c>
      <c r="H1128" s="10"/>
      <c r="I1128" s="10"/>
      <c r="J1128" s="9">
        <f t="shared" si="75"/>
        <v>44221</v>
      </c>
      <c r="K1128" s="11" t="str">
        <f t="shared" si="76"/>
        <v>25-01-2021</v>
      </c>
      <c r="L1128" s="11"/>
      <c r="M1128" t="s">
        <v>48</v>
      </c>
      <c r="N1128" t="s">
        <v>13</v>
      </c>
      <c r="O1128">
        <v>3</v>
      </c>
      <c r="P1128" t="s">
        <v>19</v>
      </c>
      <c r="Q1128">
        <v>3</v>
      </c>
      <c r="R1128">
        <v>6.2518399999999996</v>
      </c>
      <c r="S1128">
        <v>-75.563590000000005</v>
      </c>
    </row>
    <row r="1129" spans="1:19" x14ac:dyDescent="0.3">
      <c r="A1129" t="s">
        <v>15</v>
      </c>
      <c r="B1129" t="s">
        <v>16</v>
      </c>
      <c r="C1129">
        <v>36900</v>
      </c>
      <c r="D1129">
        <v>0</v>
      </c>
      <c r="E1129" s="1">
        <f t="shared" si="77"/>
        <v>28905900</v>
      </c>
      <c r="F1129" s="6" t="s">
        <v>175</v>
      </c>
      <c r="G1129" s="10" t="str">
        <f t="shared" si="78"/>
        <v>44199</v>
      </c>
      <c r="H1129" s="10"/>
      <c r="I1129" s="10"/>
      <c r="J1129" s="9">
        <f t="shared" si="75"/>
        <v>44199</v>
      </c>
      <c r="K1129" s="11" t="str">
        <f t="shared" si="76"/>
        <v>03-01-2021</v>
      </c>
      <c r="L1129" s="11"/>
      <c r="M1129" t="s">
        <v>18</v>
      </c>
      <c r="N1129" t="s">
        <v>28</v>
      </c>
      <c r="O1129">
        <v>5</v>
      </c>
      <c r="P1129" t="s">
        <v>19</v>
      </c>
      <c r="Q1129">
        <v>2</v>
      </c>
      <c r="R1129">
        <v>4.6097099999999998</v>
      </c>
      <c r="S1129">
        <v>-74.08175</v>
      </c>
    </row>
    <row r="1130" spans="1:19" x14ac:dyDescent="0.3">
      <c r="A1130" t="s">
        <v>113</v>
      </c>
      <c r="B1130" t="s">
        <v>10</v>
      </c>
      <c r="C1130">
        <v>499900</v>
      </c>
      <c r="D1130">
        <v>24800</v>
      </c>
      <c r="E1130" s="1">
        <f t="shared" si="77"/>
        <v>28930700</v>
      </c>
      <c r="F1130" s="6" t="s">
        <v>845</v>
      </c>
      <c r="G1130" s="10" t="str">
        <f t="shared" si="78"/>
        <v>44746</v>
      </c>
      <c r="H1130" s="10"/>
      <c r="I1130" s="10"/>
      <c r="J1130" s="9">
        <f t="shared" si="75"/>
        <v>44746</v>
      </c>
      <c r="K1130" s="11" t="str">
        <f t="shared" si="76"/>
        <v>04-07-2022</v>
      </c>
      <c r="L1130" s="11"/>
      <c r="M1130" t="s">
        <v>53</v>
      </c>
      <c r="N1130" t="s">
        <v>32</v>
      </c>
      <c r="O1130">
        <v>5</v>
      </c>
      <c r="P1130" t="s">
        <v>14</v>
      </c>
      <c r="Q1130">
        <v>1</v>
      </c>
      <c r="R1130">
        <v>-4.2152799999999999</v>
      </c>
      <c r="S1130">
        <v>-69.940560000000005</v>
      </c>
    </row>
    <row r="1131" spans="1:19" x14ac:dyDescent="0.3">
      <c r="A1131" t="s">
        <v>104</v>
      </c>
      <c r="B1131" t="s">
        <v>38</v>
      </c>
      <c r="C1131">
        <v>100100</v>
      </c>
      <c r="D1131">
        <v>6400</v>
      </c>
      <c r="E1131" s="1">
        <f t="shared" si="77"/>
        <v>28937100</v>
      </c>
      <c r="F1131" s="6" t="s">
        <v>331</v>
      </c>
      <c r="G1131" s="10" t="str">
        <f t="shared" si="78"/>
        <v>44652</v>
      </c>
      <c r="H1131" s="10"/>
      <c r="I1131" s="10"/>
      <c r="J1131" s="9">
        <f t="shared" si="75"/>
        <v>44652</v>
      </c>
      <c r="K1131" s="11" t="str">
        <f t="shared" si="76"/>
        <v>01-04-2022</v>
      </c>
      <c r="L1131" s="11"/>
      <c r="M1131" t="s">
        <v>24</v>
      </c>
      <c r="N1131" t="s">
        <v>25</v>
      </c>
      <c r="O1131">
        <v>5</v>
      </c>
      <c r="P1131" t="s">
        <v>19</v>
      </c>
      <c r="Q1131">
        <v>2</v>
      </c>
      <c r="R1131">
        <v>3.4372199999999999</v>
      </c>
      <c r="S1131">
        <v>-76.522499999999994</v>
      </c>
    </row>
    <row r="1132" spans="1:19" x14ac:dyDescent="0.3">
      <c r="A1132" t="s">
        <v>87</v>
      </c>
      <c r="B1132" t="s">
        <v>34</v>
      </c>
      <c r="C1132">
        <v>62800</v>
      </c>
      <c r="D1132">
        <v>4000</v>
      </c>
      <c r="E1132" s="1">
        <f t="shared" si="77"/>
        <v>28941100</v>
      </c>
      <c r="F1132" s="6" t="s">
        <v>814</v>
      </c>
      <c r="G1132" s="10" t="str">
        <f t="shared" si="78"/>
        <v>44270</v>
      </c>
      <c r="H1132" s="10"/>
      <c r="I1132" s="10"/>
      <c r="J1132" s="9">
        <f t="shared" si="75"/>
        <v>44270</v>
      </c>
      <c r="K1132" s="11" t="str">
        <f t="shared" si="76"/>
        <v>15-03-2021</v>
      </c>
      <c r="L1132" s="11"/>
      <c r="M1132" t="s">
        <v>59</v>
      </c>
      <c r="N1132" t="s">
        <v>28</v>
      </c>
      <c r="O1132">
        <v>5</v>
      </c>
      <c r="P1132" t="s">
        <v>19</v>
      </c>
      <c r="Q1132">
        <v>1</v>
      </c>
      <c r="R1132">
        <v>4.6097099999999998</v>
      </c>
      <c r="S1132">
        <v>-74.08175</v>
      </c>
    </row>
    <row r="1133" spans="1:19" x14ac:dyDescent="0.3">
      <c r="A1133" t="s">
        <v>118</v>
      </c>
      <c r="B1133" t="s">
        <v>51</v>
      </c>
      <c r="C1133">
        <v>1586300</v>
      </c>
      <c r="D1133">
        <v>85100</v>
      </c>
      <c r="E1133" s="1">
        <f t="shared" si="77"/>
        <v>29026200</v>
      </c>
      <c r="F1133" s="6" t="s">
        <v>17</v>
      </c>
      <c r="G1133" s="10" t="str">
        <f t="shared" si="78"/>
        <v>44706</v>
      </c>
      <c r="H1133" s="10"/>
      <c r="I1133" s="10"/>
      <c r="J1133" s="9">
        <f t="shared" si="75"/>
        <v>44706</v>
      </c>
      <c r="K1133" s="11" t="str">
        <f t="shared" si="76"/>
        <v>25-05-2022</v>
      </c>
      <c r="L1133" s="11"/>
      <c r="M1133" t="s">
        <v>18</v>
      </c>
      <c r="N1133" t="s">
        <v>28</v>
      </c>
      <c r="O1133">
        <v>5</v>
      </c>
      <c r="P1133" t="s">
        <v>19</v>
      </c>
      <c r="Q1133">
        <v>5</v>
      </c>
      <c r="R1133">
        <v>4.6097099999999998</v>
      </c>
      <c r="S1133">
        <v>-74.08175</v>
      </c>
    </row>
    <row r="1134" spans="1:19" x14ac:dyDescent="0.3">
      <c r="A1134" t="s">
        <v>33</v>
      </c>
      <c r="B1134" t="s">
        <v>34</v>
      </c>
      <c r="C1134">
        <v>83400</v>
      </c>
      <c r="D1134">
        <v>4800</v>
      </c>
      <c r="E1134" s="1">
        <f t="shared" si="77"/>
        <v>29031000</v>
      </c>
      <c r="F1134" s="6" t="s">
        <v>736</v>
      </c>
      <c r="G1134" s="10" t="str">
        <f t="shared" si="78"/>
        <v>44161</v>
      </c>
      <c r="H1134" s="10"/>
      <c r="I1134" s="10"/>
      <c r="J1134" s="9">
        <f t="shared" si="75"/>
        <v>44161</v>
      </c>
      <c r="K1134" s="11" t="str">
        <f t="shared" si="76"/>
        <v>26-11-2020</v>
      </c>
      <c r="L1134" s="11"/>
      <c r="M1134" t="s">
        <v>68</v>
      </c>
      <c r="N1134" t="s">
        <v>13</v>
      </c>
      <c r="O1134">
        <v>5</v>
      </c>
      <c r="P1134" t="s">
        <v>36</v>
      </c>
      <c r="Q1134">
        <v>1</v>
      </c>
      <c r="R1134">
        <v>6.2518399999999996</v>
      </c>
      <c r="S1134">
        <v>-75.563590000000005</v>
      </c>
    </row>
    <row r="1135" spans="1:19" x14ac:dyDescent="0.3">
      <c r="A1135" t="s">
        <v>121</v>
      </c>
      <c r="B1135" t="s">
        <v>10</v>
      </c>
      <c r="C1135">
        <v>221500</v>
      </c>
      <c r="D1135">
        <v>10000</v>
      </c>
      <c r="E1135" s="1">
        <f t="shared" si="77"/>
        <v>29041000</v>
      </c>
      <c r="F1135" s="6" t="s">
        <v>846</v>
      </c>
      <c r="G1135" s="10" t="str">
        <f t="shared" si="78"/>
        <v>44489</v>
      </c>
      <c r="H1135" s="10"/>
      <c r="I1135" s="10"/>
      <c r="J1135" s="9">
        <f t="shared" si="75"/>
        <v>44489</v>
      </c>
      <c r="K1135" s="11" t="str">
        <f t="shared" si="76"/>
        <v>20-10-2021</v>
      </c>
      <c r="L1135" s="11"/>
      <c r="M1135" t="s">
        <v>53</v>
      </c>
      <c r="N1135" t="s">
        <v>28</v>
      </c>
      <c r="O1135">
        <v>5</v>
      </c>
      <c r="P1135" t="s">
        <v>19</v>
      </c>
      <c r="Q1135">
        <v>3</v>
      </c>
      <c r="R1135">
        <v>4.6097099999999998</v>
      </c>
      <c r="S1135">
        <v>-74.08175</v>
      </c>
    </row>
    <row r="1136" spans="1:19" x14ac:dyDescent="0.3">
      <c r="A1136" t="s">
        <v>168</v>
      </c>
      <c r="B1136" t="s">
        <v>34</v>
      </c>
      <c r="C1136">
        <v>52400</v>
      </c>
      <c r="D1136">
        <v>1000</v>
      </c>
      <c r="E1136" s="1">
        <f t="shared" si="77"/>
        <v>29042000</v>
      </c>
      <c r="F1136" s="6" t="s">
        <v>223</v>
      </c>
      <c r="G1136" s="10" t="str">
        <f t="shared" si="78"/>
        <v>44360</v>
      </c>
      <c r="H1136" s="10"/>
      <c r="I1136" s="10"/>
      <c r="J1136" s="9">
        <f t="shared" si="75"/>
        <v>44360</v>
      </c>
      <c r="K1136" s="11" t="str">
        <f t="shared" si="76"/>
        <v>13-06-2021</v>
      </c>
      <c r="L1136" s="11"/>
      <c r="M1136" t="s">
        <v>80</v>
      </c>
      <c r="N1136" t="s">
        <v>13</v>
      </c>
      <c r="O1136">
        <v>5</v>
      </c>
      <c r="P1136" t="s">
        <v>19</v>
      </c>
      <c r="Q1136">
        <v>2</v>
      </c>
      <c r="R1136">
        <v>6.2518399999999996</v>
      </c>
      <c r="S1136">
        <v>-75.563590000000005</v>
      </c>
    </row>
    <row r="1137" spans="1:19" x14ac:dyDescent="0.3">
      <c r="A1137" t="s">
        <v>149</v>
      </c>
      <c r="B1137" t="s">
        <v>34</v>
      </c>
      <c r="C1137">
        <v>26500</v>
      </c>
      <c r="D1137">
        <v>0</v>
      </c>
      <c r="E1137" s="1">
        <f t="shared" si="77"/>
        <v>29042000</v>
      </c>
      <c r="F1137" s="6" t="s">
        <v>847</v>
      </c>
      <c r="G1137" s="10" t="str">
        <f t="shared" si="78"/>
        <v>44311</v>
      </c>
      <c r="H1137" s="10"/>
      <c r="I1137" s="10"/>
      <c r="J1137" s="9">
        <f t="shared" si="75"/>
        <v>44311</v>
      </c>
      <c r="K1137" s="11" t="str">
        <f t="shared" si="76"/>
        <v>25-04-2021</v>
      </c>
      <c r="L1137" s="11"/>
      <c r="M1137" t="s">
        <v>18</v>
      </c>
      <c r="N1137" t="s">
        <v>28</v>
      </c>
      <c r="O1137">
        <v>4</v>
      </c>
      <c r="P1137" t="s">
        <v>19</v>
      </c>
      <c r="Q1137">
        <v>3</v>
      </c>
      <c r="R1137">
        <v>4.6097099999999998</v>
      </c>
      <c r="S1137">
        <v>-74.08175</v>
      </c>
    </row>
    <row r="1138" spans="1:19" x14ac:dyDescent="0.3">
      <c r="A1138" t="s">
        <v>93</v>
      </c>
      <c r="B1138" t="s">
        <v>42</v>
      </c>
      <c r="C1138">
        <v>179400</v>
      </c>
      <c r="D1138">
        <v>9900</v>
      </c>
      <c r="E1138" s="1">
        <f t="shared" si="77"/>
        <v>29051900</v>
      </c>
      <c r="F1138" s="6" t="s">
        <v>402</v>
      </c>
      <c r="G1138" s="10" t="str">
        <f t="shared" si="78"/>
        <v>45002</v>
      </c>
      <c r="H1138" s="10"/>
      <c r="I1138" s="10"/>
      <c r="J1138" s="9">
        <f t="shared" si="75"/>
        <v>45002</v>
      </c>
      <c r="K1138" s="11" t="str">
        <f t="shared" si="76"/>
        <v>17-03-2023</v>
      </c>
      <c r="L1138" s="11"/>
      <c r="M1138" t="s">
        <v>85</v>
      </c>
      <c r="N1138" t="s">
        <v>13</v>
      </c>
      <c r="O1138">
        <v>5</v>
      </c>
      <c r="P1138" t="s">
        <v>19</v>
      </c>
      <c r="Q1138">
        <v>10</v>
      </c>
      <c r="R1138">
        <v>6.2518399999999996</v>
      </c>
      <c r="S1138">
        <v>-75.563590000000005</v>
      </c>
    </row>
    <row r="1139" spans="1:19" x14ac:dyDescent="0.3">
      <c r="A1139" t="s">
        <v>50</v>
      </c>
      <c r="B1139" t="s">
        <v>51</v>
      </c>
      <c r="C1139">
        <v>1036600</v>
      </c>
      <c r="D1139">
        <v>55700</v>
      </c>
      <c r="E1139" s="1">
        <f t="shared" si="77"/>
        <v>29107600</v>
      </c>
      <c r="F1139" s="6" t="s">
        <v>645</v>
      </c>
      <c r="G1139" s="10" t="str">
        <f t="shared" si="78"/>
        <v>44730</v>
      </c>
      <c r="H1139" s="10"/>
      <c r="I1139" s="10"/>
      <c r="J1139" s="9">
        <f t="shared" si="75"/>
        <v>44730</v>
      </c>
      <c r="K1139" s="11" t="str">
        <f t="shared" si="76"/>
        <v>18-06-2022</v>
      </c>
      <c r="L1139" s="11"/>
      <c r="M1139" t="s">
        <v>53</v>
      </c>
      <c r="N1139" t="s">
        <v>28</v>
      </c>
      <c r="O1139">
        <v>5</v>
      </c>
      <c r="P1139" t="s">
        <v>36</v>
      </c>
      <c r="Q1139">
        <v>1</v>
      </c>
      <c r="R1139">
        <v>4.6097099999999998</v>
      </c>
      <c r="S1139">
        <v>-74.08175</v>
      </c>
    </row>
    <row r="1140" spans="1:19" x14ac:dyDescent="0.3">
      <c r="A1140" t="s">
        <v>93</v>
      </c>
      <c r="B1140" t="s">
        <v>42</v>
      </c>
      <c r="C1140">
        <v>133300</v>
      </c>
      <c r="D1140">
        <v>5300</v>
      </c>
      <c r="E1140" s="1">
        <f t="shared" si="77"/>
        <v>29112900</v>
      </c>
      <c r="F1140" s="6" t="s">
        <v>848</v>
      </c>
      <c r="G1140" s="10" t="str">
        <f t="shared" si="78"/>
        <v>44091</v>
      </c>
      <c r="H1140" s="10"/>
      <c r="I1140" s="10"/>
      <c r="J1140" s="9">
        <f t="shared" si="75"/>
        <v>44091</v>
      </c>
      <c r="K1140" s="11" t="str">
        <f t="shared" si="76"/>
        <v>17-09-2020</v>
      </c>
      <c r="L1140" s="11"/>
      <c r="M1140" t="s">
        <v>27</v>
      </c>
      <c r="N1140" t="s">
        <v>13</v>
      </c>
      <c r="O1140">
        <v>5</v>
      </c>
      <c r="P1140" t="s">
        <v>19</v>
      </c>
      <c r="Q1140">
        <v>2</v>
      </c>
      <c r="R1140">
        <v>6.2518399999999996</v>
      </c>
      <c r="S1140">
        <v>-75.563590000000005</v>
      </c>
    </row>
    <row r="1141" spans="1:19" x14ac:dyDescent="0.3">
      <c r="A1141" t="s">
        <v>195</v>
      </c>
      <c r="B1141" t="s">
        <v>51</v>
      </c>
      <c r="C1141">
        <v>355800</v>
      </c>
      <c r="D1141">
        <v>17100</v>
      </c>
      <c r="E1141" s="1">
        <f t="shared" si="77"/>
        <v>29130000</v>
      </c>
      <c r="F1141" s="6" t="s">
        <v>849</v>
      </c>
      <c r="G1141" s="10" t="str">
        <f t="shared" si="78"/>
        <v>44419</v>
      </c>
      <c r="H1141" s="10"/>
      <c r="I1141" s="10"/>
      <c r="J1141" s="9">
        <f t="shared" si="75"/>
        <v>44419</v>
      </c>
      <c r="K1141" s="11" t="str">
        <f t="shared" si="76"/>
        <v>11-08-2021</v>
      </c>
      <c r="L1141" s="11"/>
      <c r="M1141" t="s">
        <v>48</v>
      </c>
      <c r="N1141" t="s">
        <v>28</v>
      </c>
      <c r="O1141">
        <v>5</v>
      </c>
      <c r="P1141" t="s">
        <v>19</v>
      </c>
      <c r="Q1141">
        <v>4</v>
      </c>
      <c r="R1141">
        <v>4.6097099999999998</v>
      </c>
      <c r="S1141">
        <v>-74.08175</v>
      </c>
    </row>
    <row r="1142" spans="1:19" x14ac:dyDescent="0.3">
      <c r="A1142" t="s">
        <v>118</v>
      </c>
      <c r="B1142" t="s">
        <v>51</v>
      </c>
      <c r="C1142">
        <v>1584600</v>
      </c>
      <c r="D1142">
        <v>84800</v>
      </c>
      <c r="E1142" s="1">
        <f t="shared" si="77"/>
        <v>29214800</v>
      </c>
      <c r="F1142" s="6" t="s">
        <v>850</v>
      </c>
      <c r="G1142" s="10" t="str">
        <f t="shared" si="78"/>
        <v>44912</v>
      </c>
      <c r="H1142" s="10"/>
      <c r="I1142" s="10"/>
      <c r="J1142" s="9">
        <f t="shared" si="75"/>
        <v>44912</v>
      </c>
      <c r="K1142" s="11" t="str">
        <f t="shared" si="76"/>
        <v>17-12-2022</v>
      </c>
      <c r="L1142" s="11"/>
      <c r="M1142" t="s">
        <v>68</v>
      </c>
      <c r="N1142" t="s">
        <v>28</v>
      </c>
      <c r="O1142">
        <v>5</v>
      </c>
      <c r="P1142" t="s">
        <v>19</v>
      </c>
      <c r="Q1142">
        <v>3</v>
      </c>
      <c r="R1142">
        <v>4.6097099999999998</v>
      </c>
      <c r="S1142">
        <v>-74.08175</v>
      </c>
    </row>
    <row r="1143" spans="1:19" x14ac:dyDescent="0.3">
      <c r="A1143" t="s">
        <v>217</v>
      </c>
      <c r="B1143" t="s">
        <v>64</v>
      </c>
      <c r="C1143">
        <v>39600</v>
      </c>
      <c r="D1143">
        <v>0</v>
      </c>
      <c r="E1143" s="1">
        <f t="shared" si="77"/>
        <v>29214800</v>
      </c>
      <c r="F1143" s="6" t="s">
        <v>513</v>
      </c>
      <c r="G1143" s="10" t="str">
        <f t="shared" si="78"/>
        <v>44568</v>
      </c>
      <c r="H1143" s="10"/>
      <c r="I1143" s="10"/>
      <c r="J1143" s="9">
        <f t="shared" si="75"/>
        <v>44568</v>
      </c>
      <c r="K1143" s="11" t="str">
        <f t="shared" si="76"/>
        <v>07-01-2022</v>
      </c>
      <c r="L1143" s="11"/>
      <c r="M1143" t="s">
        <v>85</v>
      </c>
      <c r="N1143" t="s">
        <v>28</v>
      </c>
      <c r="O1143">
        <v>3</v>
      </c>
      <c r="P1143" t="s">
        <v>19</v>
      </c>
      <c r="Q1143">
        <v>1</v>
      </c>
      <c r="R1143">
        <v>4.6097099999999998</v>
      </c>
      <c r="S1143">
        <v>-74.08175</v>
      </c>
    </row>
    <row r="1144" spans="1:19" x14ac:dyDescent="0.3">
      <c r="A1144" t="s">
        <v>57</v>
      </c>
      <c r="B1144" t="s">
        <v>46</v>
      </c>
      <c r="C1144">
        <v>34500</v>
      </c>
      <c r="D1144">
        <v>2200</v>
      </c>
      <c r="E1144" s="1">
        <f t="shared" si="77"/>
        <v>29217000</v>
      </c>
      <c r="F1144" s="6" t="s">
        <v>145</v>
      </c>
      <c r="G1144" s="10" t="str">
        <f t="shared" si="78"/>
        <v>44450</v>
      </c>
      <c r="H1144" s="10"/>
      <c r="I1144" s="10"/>
      <c r="J1144" s="9">
        <f t="shared" si="75"/>
        <v>44450</v>
      </c>
      <c r="K1144" s="11" t="str">
        <f t="shared" si="76"/>
        <v>11-09-2021</v>
      </c>
      <c r="L1144" s="11"/>
      <c r="M1144" t="s">
        <v>18</v>
      </c>
      <c r="N1144" t="s">
        <v>25</v>
      </c>
      <c r="O1144">
        <v>5</v>
      </c>
      <c r="P1144" t="s">
        <v>19</v>
      </c>
      <c r="Q1144">
        <v>3</v>
      </c>
      <c r="R1144">
        <v>3.4372199999999999</v>
      </c>
      <c r="S1144">
        <v>-76.522499999999994</v>
      </c>
    </row>
    <row r="1145" spans="1:19" x14ac:dyDescent="0.3">
      <c r="A1145" t="s">
        <v>33</v>
      </c>
      <c r="B1145" t="s">
        <v>34</v>
      </c>
      <c r="C1145">
        <v>89200</v>
      </c>
      <c r="D1145">
        <v>2900</v>
      </c>
      <c r="E1145" s="1">
        <f t="shared" si="77"/>
        <v>29219900</v>
      </c>
      <c r="F1145" s="6" t="s">
        <v>851</v>
      </c>
      <c r="G1145" s="10" t="str">
        <f t="shared" si="78"/>
        <v>44651</v>
      </c>
      <c r="H1145" s="10"/>
      <c r="I1145" s="10"/>
      <c r="J1145" s="9">
        <f t="shared" si="75"/>
        <v>44651</v>
      </c>
      <c r="K1145" s="11" t="str">
        <f t="shared" si="76"/>
        <v>31-03-2022</v>
      </c>
      <c r="L1145" s="11"/>
      <c r="M1145" t="s">
        <v>40</v>
      </c>
      <c r="N1145" t="s">
        <v>28</v>
      </c>
      <c r="O1145">
        <v>5</v>
      </c>
      <c r="P1145" t="s">
        <v>14</v>
      </c>
      <c r="Q1145">
        <v>1</v>
      </c>
      <c r="R1145">
        <v>4.6097099999999998</v>
      </c>
      <c r="S1145">
        <v>-74.08175</v>
      </c>
    </row>
    <row r="1146" spans="1:19" x14ac:dyDescent="0.3">
      <c r="A1146" t="s">
        <v>89</v>
      </c>
      <c r="B1146" t="s">
        <v>42</v>
      </c>
      <c r="C1146">
        <v>59900</v>
      </c>
      <c r="D1146">
        <v>1400</v>
      </c>
      <c r="E1146" s="1">
        <f t="shared" si="77"/>
        <v>29221300</v>
      </c>
      <c r="F1146" s="6" t="s">
        <v>792</v>
      </c>
      <c r="G1146" s="10" t="str">
        <f t="shared" si="78"/>
        <v>44518</v>
      </c>
      <c r="H1146" s="10"/>
      <c r="I1146" s="10"/>
      <c r="J1146" s="9">
        <f t="shared" si="75"/>
        <v>44518</v>
      </c>
      <c r="K1146" s="11" t="str">
        <f t="shared" si="76"/>
        <v>18-11-2021</v>
      </c>
      <c r="L1146" s="11"/>
      <c r="M1146" t="s">
        <v>12</v>
      </c>
      <c r="N1146" t="s">
        <v>28</v>
      </c>
      <c r="O1146">
        <v>5</v>
      </c>
      <c r="P1146" t="s">
        <v>19</v>
      </c>
      <c r="Q1146">
        <v>1</v>
      </c>
      <c r="R1146">
        <v>4.6097099999999998</v>
      </c>
      <c r="S1146">
        <v>-74.08175</v>
      </c>
    </row>
    <row r="1147" spans="1:19" x14ac:dyDescent="0.3">
      <c r="A1147" t="s">
        <v>184</v>
      </c>
      <c r="B1147" t="s">
        <v>46</v>
      </c>
      <c r="C1147">
        <v>53400</v>
      </c>
      <c r="D1147">
        <v>1000</v>
      </c>
      <c r="E1147" s="1">
        <f t="shared" si="77"/>
        <v>29222300</v>
      </c>
      <c r="F1147" s="6" t="s">
        <v>644</v>
      </c>
      <c r="G1147" s="10" t="str">
        <f t="shared" si="78"/>
        <v>44066</v>
      </c>
      <c r="H1147" s="10"/>
      <c r="I1147" s="10"/>
      <c r="J1147" s="9">
        <f t="shared" si="75"/>
        <v>44066</v>
      </c>
      <c r="K1147" s="11" t="str">
        <f t="shared" si="76"/>
        <v>23-08-2020</v>
      </c>
      <c r="L1147" s="11"/>
      <c r="M1147" t="s">
        <v>24</v>
      </c>
      <c r="N1147" t="s">
        <v>28</v>
      </c>
      <c r="O1147">
        <v>3</v>
      </c>
      <c r="P1147" t="s">
        <v>127</v>
      </c>
      <c r="Q1147">
        <v>1</v>
      </c>
      <c r="R1147">
        <v>4.6097099999999998</v>
      </c>
      <c r="S1147">
        <v>-74.08175</v>
      </c>
    </row>
    <row r="1148" spans="1:19" x14ac:dyDescent="0.3">
      <c r="A1148" t="s">
        <v>98</v>
      </c>
      <c r="B1148" t="s">
        <v>10</v>
      </c>
      <c r="C1148">
        <v>243300</v>
      </c>
      <c r="D1148">
        <v>13200</v>
      </c>
      <c r="E1148" s="1">
        <f t="shared" si="77"/>
        <v>29235500</v>
      </c>
      <c r="F1148" s="6" t="s">
        <v>517</v>
      </c>
      <c r="G1148" s="10" t="str">
        <f t="shared" si="78"/>
        <v>44302</v>
      </c>
      <c r="H1148" s="10"/>
      <c r="I1148" s="10"/>
      <c r="J1148" s="9">
        <f t="shared" si="75"/>
        <v>44302</v>
      </c>
      <c r="K1148" s="11" t="str">
        <f t="shared" si="76"/>
        <v>16-04-2021</v>
      </c>
      <c r="L1148" s="11"/>
      <c r="M1148" t="s">
        <v>40</v>
      </c>
      <c r="N1148" t="s">
        <v>28</v>
      </c>
      <c r="O1148">
        <v>4</v>
      </c>
      <c r="P1148" t="s">
        <v>19</v>
      </c>
      <c r="Q1148">
        <v>5</v>
      </c>
      <c r="R1148">
        <v>4.6097099999999998</v>
      </c>
      <c r="S1148">
        <v>-74.08175</v>
      </c>
    </row>
    <row r="1149" spans="1:19" x14ac:dyDescent="0.3">
      <c r="A1149" t="s">
        <v>232</v>
      </c>
      <c r="B1149" t="s">
        <v>10</v>
      </c>
      <c r="C1149">
        <v>263700</v>
      </c>
      <c r="D1149">
        <v>16400</v>
      </c>
      <c r="E1149" s="1">
        <f t="shared" si="77"/>
        <v>29251900</v>
      </c>
      <c r="F1149" s="6" t="s">
        <v>852</v>
      </c>
      <c r="G1149" s="10" t="str">
        <f t="shared" si="78"/>
        <v>44920</v>
      </c>
      <c r="H1149" s="10"/>
      <c r="I1149" s="10"/>
      <c r="J1149" s="9">
        <f t="shared" si="75"/>
        <v>44920</v>
      </c>
      <c r="K1149" s="11" t="str">
        <f t="shared" si="76"/>
        <v>25-12-2022</v>
      </c>
      <c r="L1149" s="11"/>
      <c r="M1149" t="s">
        <v>80</v>
      </c>
      <c r="N1149" t="s">
        <v>28</v>
      </c>
      <c r="O1149">
        <v>1</v>
      </c>
      <c r="P1149" t="s">
        <v>14</v>
      </c>
      <c r="Q1149">
        <v>1</v>
      </c>
      <c r="R1149">
        <v>4.6097099999999998</v>
      </c>
      <c r="S1149">
        <v>-74.08175</v>
      </c>
    </row>
    <row r="1150" spans="1:19" x14ac:dyDescent="0.3">
      <c r="A1150" t="s">
        <v>33</v>
      </c>
      <c r="B1150" t="s">
        <v>34</v>
      </c>
      <c r="C1150">
        <v>83000</v>
      </c>
      <c r="D1150">
        <v>4800</v>
      </c>
      <c r="E1150" s="1">
        <f t="shared" si="77"/>
        <v>29256700</v>
      </c>
      <c r="F1150" s="6" t="s">
        <v>814</v>
      </c>
      <c r="G1150" s="10" t="str">
        <f t="shared" si="78"/>
        <v>44245</v>
      </c>
      <c r="H1150" s="10"/>
      <c r="I1150" s="10"/>
      <c r="J1150" s="9">
        <f t="shared" si="75"/>
        <v>44245</v>
      </c>
      <c r="K1150" s="11" t="str">
        <f t="shared" si="76"/>
        <v>18-02-2021</v>
      </c>
      <c r="L1150" s="11"/>
      <c r="M1150" t="s">
        <v>48</v>
      </c>
      <c r="N1150" t="s">
        <v>28</v>
      </c>
      <c r="O1150">
        <v>5</v>
      </c>
      <c r="P1150" t="s">
        <v>19</v>
      </c>
      <c r="Q1150">
        <v>1</v>
      </c>
      <c r="R1150">
        <v>4.6097099999999998</v>
      </c>
      <c r="S1150">
        <v>-74.08175</v>
      </c>
    </row>
    <row r="1151" spans="1:19" x14ac:dyDescent="0.3">
      <c r="A1151" t="s">
        <v>91</v>
      </c>
      <c r="B1151" t="s">
        <v>51</v>
      </c>
      <c r="C1151">
        <v>966700</v>
      </c>
      <c r="D1151">
        <v>51700</v>
      </c>
      <c r="E1151" s="1">
        <f t="shared" si="77"/>
        <v>29308400</v>
      </c>
      <c r="F1151" s="6" t="s">
        <v>703</v>
      </c>
      <c r="G1151" s="10" t="str">
        <f t="shared" si="78"/>
        <v>44706</v>
      </c>
      <c r="H1151" s="10"/>
      <c r="I1151" s="10"/>
      <c r="J1151" s="9">
        <f t="shared" si="75"/>
        <v>44706</v>
      </c>
      <c r="K1151" s="11" t="str">
        <f t="shared" si="76"/>
        <v>25-05-2022</v>
      </c>
      <c r="L1151" s="11"/>
      <c r="M1151" t="s">
        <v>59</v>
      </c>
      <c r="N1151" t="s">
        <v>56</v>
      </c>
      <c r="O1151">
        <v>4</v>
      </c>
      <c r="P1151" t="s">
        <v>19</v>
      </c>
      <c r="Q1151">
        <v>2</v>
      </c>
      <c r="R1151">
        <v>7.89391</v>
      </c>
      <c r="S1151">
        <v>-72.507819999999995</v>
      </c>
    </row>
    <row r="1152" spans="1:19" x14ac:dyDescent="0.3">
      <c r="A1152" t="s">
        <v>180</v>
      </c>
      <c r="B1152" t="s">
        <v>10</v>
      </c>
      <c r="C1152">
        <v>695700</v>
      </c>
      <c r="D1152">
        <v>35200</v>
      </c>
      <c r="E1152" s="1">
        <f t="shared" si="77"/>
        <v>29343600</v>
      </c>
      <c r="F1152" s="6" t="s">
        <v>373</v>
      </c>
      <c r="G1152" s="10" t="str">
        <f t="shared" si="78"/>
        <v>44301</v>
      </c>
      <c r="H1152" s="10"/>
      <c r="I1152" s="10"/>
      <c r="J1152" s="9">
        <f t="shared" si="75"/>
        <v>44301</v>
      </c>
      <c r="K1152" s="11" t="str">
        <f t="shared" si="76"/>
        <v>15-04-2021</v>
      </c>
      <c r="L1152" s="11"/>
      <c r="M1152" t="s">
        <v>40</v>
      </c>
      <c r="N1152" t="s">
        <v>28</v>
      </c>
      <c r="O1152">
        <v>5</v>
      </c>
      <c r="P1152" t="s">
        <v>19</v>
      </c>
      <c r="Q1152">
        <v>1</v>
      </c>
      <c r="R1152">
        <v>4.6097099999999998</v>
      </c>
      <c r="S1152">
        <v>-74.08175</v>
      </c>
    </row>
    <row r="1153" spans="1:19" x14ac:dyDescent="0.3">
      <c r="A1153" t="s">
        <v>95</v>
      </c>
      <c r="B1153" t="s">
        <v>38</v>
      </c>
      <c r="C1153">
        <v>2735000</v>
      </c>
      <c r="D1153">
        <v>145800</v>
      </c>
      <c r="E1153" s="1">
        <f t="shared" si="77"/>
        <v>29489400</v>
      </c>
      <c r="F1153" s="6" t="s">
        <v>853</v>
      </c>
      <c r="G1153" s="10" t="str">
        <f t="shared" si="78"/>
        <v>44661</v>
      </c>
      <c r="H1153" s="10"/>
      <c r="I1153" s="10"/>
      <c r="J1153" s="9">
        <f t="shared" si="75"/>
        <v>44661</v>
      </c>
      <c r="K1153" s="11" t="str">
        <f t="shared" si="76"/>
        <v>10-04-2022</v>
      </c>
      <c r="L1153" s="11"/>
      <c r="M1153" t="s">
        <v>48</v>
      </c>
      <c r="N1153" t="s">
        <v>56</v>
      </c>
      <c r="O1153">
        <v>5</v>
      </c>
      <c r="P1153" t="s">
        <v>19</v>
      </c>
      <c r="Q1153">
        <v>3</v>
      </c>
      <c r="R1153">
        <v>7.89391</v>
      </c>
      <c r="S1153">
        <v>-72.507819999999995</v>
      </c>
    </row>
    <row r="1154" spans="1:19" x14ac:dyDescent="0.3">
      <c r="A1154" t="s">
        <v>98</v>
      </c>
      <c r="B1154" t="s">
        <v>10</v>
      </c>
      <c r="C1154">
        <v>218200</v>
      </c>
      <c r="D1154">
        <v>9800</v>
      </c>
      <c r="E1154" s="1">
        <f t="shared" si="77"/>
        <v>29499200</v>
      </c>
      <c r="F1154" s="6" t="s">
        <v>854</v>
      </c>
      <c r="G1154" s="10" t="str">
        <f t="shared" si="78"/>
        <v>44670</v>
      </c>
      <c r="H1154" s="10"/>
      <c r="I1154" s="10"/>
      <c r="J1154" s="9">
        <f t="shared" si="75"/>
        <v>44670</v>
      </c>
      <c r="K1154" s="11" t="str">
        <f t="shared" si="76"/>
        <v>19-04-2022</v>
      </c>
      <c r="L1154" s="11"/>
      <c r="M1154" t="s">
        <v>59</v>
      </c>
      <c r="N1154" t="s">
        <v>28</v>
      </c>
      <c r="O1154">
        <v>4</v>
      </c>
      <c r="P1154" t="s">
        <v>19</v>
      </c>
      <c r="Q1154">
        <v>1</v>
      </c>
      <c r="R1154">
        <v>4.6097099999999998</v>
      </c>
      <c r="S1154">
        <v>-74.08175</v>
      </c>
    </row>
    <row r="1155" spans="1:19" x14ac:dyDescent="0.3">
      <c r="A1155" t="s">
        <v>81</v>
      </c>
      <c r="B1155" t="s">
        <v>51</v>
      </c>
      <c r="C1155">
        <v>1189900</v>
      </c>
      <c r="D1155">
        <v>61500</v>
      </c>
      <c r="E1155" s="1">
        <f t="shared" si="77"/>
        <v>29560700</v>
      </c>
      <c r="F1155" s="6" t="s">
        <v>467</v>
      </c>
      <c r="G1155" s="10" t="str">
        <f t="shared" si="78"/>
        <v>44614</v>
      </c>
      <c r="H1155" s="10"/>
      <c r="I1155" s="10"/>
      <c r="J1155" s="9">
        <f t="shared" ref="J1155:J1218" si="79">IF(
  G1155=44412,
  DATE(2021,8,4),
  DATE(1900,1,1) + G1155 - 1
)</f>
        <v>44614</v>
      </c>
      <c r="K1155" s="11" t="str">
        <f t="shared" ref="K1155:K1218" si="80">TEXT(G1155, "dd-mm-yyyy")</f>
        <v>22-02-2022</v>
      </c>
      <c r="L1155" s="11"/>
      <c r="M1155" t="s">
        <v>101</v>
      </c>
      <c r="N1155" t="s">
        <v>13</v>
      </c>
      <c r="O1155">
        <v>3</v>
      </c>
      <c r="P1155" t="s">
        <v>19</v>
      </c>
      <c r="Q1155">
        <v>3</v>
      </c>
      <c r="R1155">
        <v>6.2518399999999996</v>
      </c>
      <c r="S1155">
        <v>-75.563590000000005</v>
      </c>
    </row>
    <row r="1156" spans="1:19" x14ac:dyDescent="0.3">
      <c r="A1156" t="s">
        <v>113</v>
      </c>
      <c r="B1156" t="s">
        <v>10</v>
      </c>
      <c r="C1156">
        <v>516900</v>
      </c>
      <c r="D1156">
        <v>27900</v>
      </c>
      <c r="E1156" s="1">
        <f t="shared" ref="E1156:E1219" si="81">E1155+D1156</f>
        <v>29588600</v>
      </c>
      <c r="F1156" s="6" t="s">
        <v>203</v>
      </c>
      <c r="G1156" s="10" t="str">
        <f t="shared" si="78"/>
        <v>44423</v>
      </c>
      <c r="H1156" s="10"/>
      <c r="I1156" s="10"/>
      <c r="J1156" s="9">
        <f t="shared" si="79"/>
        <v>44423</v>
      </c>
      <c r="K1156" s="11" t="str">
        <f t="shared" si="80"/>
        <v>15-08-2021</v>
      </c>
      <c r="L1156" s="11"/>
      <c r="M1156" t="s">
        <v>31</v>
      </c>
      <c r="N1156" t="s">
        <v>28</v>
      </c>
      <c r="O1156">
        <v>1</v>
      </c>
      <c r="P1156" t="s">
        <v>19</v>
      </c>
      <c r="Q1156">
        <v>1</v>
      </c>
      <c r="R1156">
        <v>4.6097099999999998</v>
      </c>
      <c r="S1156">
        <v>-74.08175</v>
      </c>
    </row>
    <row r="1157" spans="1:19" x14ac:dyDescent="0.3">
      <c r="A1157" t="s">
        <v>113</v>
      </c>
      <c r="B1157" t="s">
        <v>10</v>
      </c>
      <c r="C1157">
        <v>518900</v>
      </c>
      <c r="D1157">
        <v>28100</v>
      </c>
      <c r="E1157" s="1">
        <f t="shared" si="81"/>
        <v>29616700</v>
      </c>
      <c r="F1157" s="6" t="s">
        <v>855</v>
      </c>
      <c r="G1157" s="10" t="str">
        <f t="shared" si="78"/>
        <v>44758</v>
      </c>
      <c r="H1157" s="10"/>
      <c r="I1157" s="10"/>
      <c r="J1157" s="9">
        <f t="shared" si="79"/>
        <v>44758</v>
      </c>
      <c r="K1157" s="11" t="str">
        <f t="shared" si="80"/>
        <v>16-07-2022</v>
      </c>
      <c r="L1157" s="11"/>
      <c r="M1157" t="s">
        <v>48</v>
      </c>
      <c r="N1157" t="s">
        <v>13</v>
      </c>
      <c r="O1157">
        <v>3</v>
      </c>
      <c r="P1157" t="s">
        <v>14</v>
      </c>
      <c r="Q1157">
        <v>1</v>
      </c>
      <c r="R1157">
        <v>6.2518399999999996</v>
      </c>
      <c r="S1157">
        <v>-75.563590000000005</v>
      </c>
    </row>
    <row r="1158" spans="1:19" x14ac:dyDescent="0.3">
      <c r="A1158" t="s">
        <v>78</v>
      </c>
      <c r="B1158" t="s">
        <v>64</v>
      </c>
      <c r="C1158">
        <v>56300</v>
      </c>
      <c r="D1158">
        <v>1200</v>
      </c>
      <c r="E1158" s="1">
        <f t="shared" si="81"/>
        <v>29617900</v>
      </c>
      <c r="F1158" s="6" t="s">
        <v>845</v>
      </c>
      <c r="G1158" s="10" t="str">
        <f t="shared" ref="G1158:G1221" si="82">TEXT(F1157, "general")</f>
        <v>44260</v>
      </c>
      <c r="H1158" s="10"/>
      <c r="I1158" s="10"/>
      <c r="J1158" s="9">
        <f t="shared" si="79"/>
        <v>44260</v>
      </c>
      <c r="K1158" s="11" t="str">
        <f t="shared" si="80"/>
        <v>05-03-2021</v>
      </c>
      <c r="L1158" s="11"/>
      <c r="M1158" t="s">
        <v>18</v>
      </c>
      <c r="N1158" t="s">
        <v>599</v>
      </c>
      <c r="O1158">
        <v>2</v>
      </c>
      <c r="P1158" t="s">
        <v>19</v>
      </c>
      <c r="Q1158">
        <v>7</v>
      </c>
      <c r="R1158">
        <v>4.5793699999999999</v>
      </c>
      <c r="S1158">
        <v>-74.216819999999998</v>
      </c>
    </row>
    <row r="1159" spans="1:19" x14ac:dyDescent="0.3">
      <c r="A1159" t="s">
        <v>163</v>
      </c>
      <c r="B1159" t="s">
        <v>10</v>
      </c>
      <c r="C1159">
        <v>441100</v>
      </c>
      <c r="D1159">
        <v>21700</v>
      </c>
      <c r="E1159" s="1">
        <f t="shared" si="81"/>
        <v>29639600</v>
      </c>
      <c r="F1159" s="6" t="s">
        <v>594</v>
      </c>
      <c r="G1159" s="10" t="str">
        <f t="shared" si="82"/>
        <v>44652</v>
      </c>
      <c r="H1159" s="10"/>
      <c r="I1159" s="10"/>
      <c r="J1159" s="9">
        <f t="shared" si="79"/>
        <v>44652</v>
      </c>
      <c r="K1159" s="11" t="str">
        <f t="shared" si="80"/>
        <v>01-04-2022</v>
      </c>
      <c r="L1159" s="11"/>
      <c r="M1159" t="s">
        <v>24</v>
      </c>
      <c r="N1159" t="s">
        <v>28</v>
      </c>
      <c r="O1159">
        <v>5</v>
      </c>
      <c r="P1159" t="s">
        <v>127</v>
      </c>
      <c r="Q1159">
        <v>1</v>
      </c>
      <c r="R1159">
        <v>4.6097099999999998</v>
      </c>
      <c r="S1159">
        <v>-74.08175</v>
      </c>
    </row>
    <row r="1160" spans="1:19" x14ac:dyDescent="0.3">
      <c r="A1160" t="s">
        <v>241</v>
      </c>
      <c r="B1160" t="s">
        <v>38</v>
      </c>
      <c r="C1160">
        <v>283700</v>
      </c>
      <c r="D1160">
        <v>19900</v>
      </c>
      <c r="E1160" s="1">
        <f t="shared" si="81"/>
        <v>29659500</v>
      </c>
      <c r="F1160" s="6" t="s">
        <v>515</v>
      </c>
      <c r="G1160" s="10" t="str">
        <f t="shared" si="82"/>
        <v>44677</v>
      </c>
      <c r="H1160" s="10"/>
      <c r="I1160" s="10"/>
      <c r="J1160" s="9">
        <f t="shared" si="79"/>
        <v>44677</v>
      </c>
      <c r="K1160" s="11" t="str">
        <f t="shared" si="80"/>
        <v>26-04-2022</v>
      </c>
      <c r="L1160" s="11"/>
      <c r="M1160" t="s">
        <v>18</v>
      </c>
      <c r="N1160" t="s">
        <v>28</v>
      </c>
      <c r="O1160">
        <v>4</v>
      </c>
      <c r="P1160" t="s">
        <v>19</v>
      </c>
      <c r="Q1160">
        <v>8</v>
      </c>
      <c r="R1160">
        <v>4.6097099999999998</v>
      </c>
      <c r="S1160">
        <v>-74.08175</v>
      </c>
    </row>
    <row r="1161" spans="1:19" x14ac:dyDescent="0.3">
      <c r="A1161" t="s">
        <v>78</v>
      </c>
      <c r="B1161" t="s">
        <v>64</v>
      </c>
      <c r="C1161">
        <v>61100</v>
      </c>
      <c r="D1161">
        <v>1400</v>
      </c>
      <c r="E1161" s="1">
        <f t="shared" si="81"/>
        <v>29660900</v>
      </c>
      <c r="F1161" s="6" t="s">
        <v>856</v>
      </c>
      <c r="G1161" s="10" t="str">
        <f t="shared" si="82"/>
        <v>44910</v>
      </c>
      <c r="H1161" s="10"/>
      <c r="I1161" s="10"/>
      <c r="J1161" s="9">
        <f t="shared" si="79"/>
        <v>44910</v>
      </c>
      <c r="K1161" s="11" t="str">
        <f t="shared" si="80"/>
        <v>15-12-2022</v>
      </c>
      <c r="L1161" s="11"/>
      <c r="M1161" t="s">
        <v>48</v>
      </c>
      <c r="N1161" t="s">
        <v>56</v>
      </c>
      <c r="O1161">
        <v>5</v>
      </c>
      <c r="P1161" t="s">
        <v>19</v>
      </c>
      <c r="Q1161">
        <v>2</v>
      </c>
      <c r="R1161">
        <v>7.89391</v>
      </c>
      <c r="S1161">
        <v>-72.507819999999995</v>
      </c>
    </row>
    <row r="1162" spans="1:19" x14ac:dyDescent="0.3">
      <c r="A1162" t="s">
        <v>93</v>
      </c>
      <c r="B1162" t="s">
        <v>42</v>
      </c>
      <c r="C1162">
        <v>191700</v>
      </c>
      <c r="D1162">
        <v>10400</v>
      </c>
      <c r="E1162" s="1">
        <f t="shared" si="81"/>
        <v>29671300</v>
      </c>
      <c r="F1162" s="6" t="s">
        <v>412</v>
      </c>
      <c r="G1162" s="10" t="str">
        <f t="shared" si="82"/>
        <v>44326</v>
      </c>
      <c r="H1162" s="10"/>
      <c r="I1162" s="10"/>
      <c r="J1162" s="9">
        <f t="shared" si="79"/>
        <v>44326</v>
      </c>
      <c r="K1162" s="11" t="str">
        <f t="shared" si="80"/>
        <v>10-05-2021</v>
      </c>
      <c r="L1162" s="11"/>
      <c r="M1162" t="s">
        <v>18</v>
      </c>
      <c r="N1162" t="s">
        <v>137</v>
      </c>
      <c r="O1162">
        <v>1</v>
      </c>
      <c r="P1162" t="s">
        <v>19</v>
      </c>
      <c r="Q1162">
        <v>1</v>
      </c>
      <c r="R1162">
        <v>11.240790000000001</v>
      </c>
      <c r="S1162">
        <v>-74.199039999999997</v>
      </c>
    </row>
    <row r="1163" spans="1:19" x14ac:dyDescent="0.3">
      <c r="A1163" t="s">
        <v>29</v>
      </c>
      <c r="B1163" t="s">
        <v>16</v>
      </c>
      <c r="C1163">
        <v>300400</v>
      </c>
      <c r="D1163">
        <v>14200</v>
      </c>
      <c r="E1163" s="1">
        <f t="shared" si="81"/>
        <v>29685500</v>
      </c>
      <c r="F1163" s="6" t="s">
        <v>251</v>
      </c>
      <c r="G1163" s="10" t="str">
        <f t="shared" si="82"/>
        <v>44027</v>
      </c>
      <c r="H1163" s="10"/>
      <c r="I1163" s="10"/>
      <c r="J1163" s="9">
        <f t="shared" si="79"/>
        <v>44027</v>
      </c>
      <c r="K1163" s="11" t="str">
        <f t="shared" si="80"/>
        <v>15-07-2020</v>
      </c>
      <c r="L1163" s="11"/>
      <c r="M1163" t="s">
        <v>85</v>
      </c>
      <c r="N1163" t="s">
        <v>22</v>
      </c>
      <c r="O1163">
        <v>5</v>
      </c>
      <c r="P1163" t="s">
        <v>19</v>
      </c>
      <c r="Q1163">
        <v>1</v>
      </c>
      <c r="R1163">
        <v>4.8133299999999997</v>
      </c>
      <c r="S1163">
        <v>-75.696110000000004</v>
      </c>
    </row>
    <row r="1164" spans="1:19" x14ac:dyDescent="0.3">
      <c r="A1164" t="s">
        <v>184</v>
      </c>
      <c r="B1164" t="s">
        <v>46</v>
      </c>
      <c r="C1164">
        <v>68600</v>
      </c>
      <c r="D1164">
        <v>1800</v>
      </c>
      <c r="E1164" s="1">
        <f t="shared" si="81"/>
        <v>29687300</v>
      </c>
      <c r="F1164" s="6" t="s">
        <v>857</v>
      </c>
      <c r="G1164" s="10" t="str">
        <f t="shared" si="82"/>
        <v>44078</v>
      </c>
      <c r="H1164" s="10"/>
      <c r="I1164" s="10"/>
      <c r="J1164" s="9">
        <f t="shared" si="79"/>
        <v>44078</v>
      </c>
      <c r="K1164" s="11" t="str">
        <f t="shared" si="80"/>
        <v>04-09-2020</v>
      </c>
      <c r="L1164" s="11"/>
      <c r="M1164" t="s">
        <v>48</v>
      </c>
      <c r="N1164" t="s">
        <v>137</v>
      </c>
      <c r="O1164">
        <v>5</v>
      </c>
      <c r="P1164" t="s">
        <v>19</v>
      </c>
      <c r="Q1164">
        <v>1</v>
      </c>
      <c r="R1164">
        <v>11.240790000000001</v>
      </c>
      <c r="S1164">
        <v>-74.199039999999997</v>
      </c>
    </row>
    <row r="1165" spans="1:19" x14ac:dyDescent="0.3">
      <c r="A1165" t="s">
        <v>195</v>
      </c>
      <c r="B1165" t="s">
        <v>51</v>
      </c>
      <c r="C1165">
        <v>820700</v>
      </c>
      <c r="D1165">
        <v>44400</v>
      </c>
      <c r="E1165" s="1">
        <f t="shared" si="81"/>
        <v>29731700</v>
      </c>
      <c r="F1165" s="6" t="s">
        <v>17</v>
      </c>
      <c r="G1165" s="10" t="str">
        <f t="shared" si="82"/>
        <v>44906</v>
      </c>
      <c r="H1165" s="10"/>
      <c r="I1165" s="10"/>
      <c r="J1165" s="9">
        <f t="shared" si="79"/>
        <v>44906</v>
      </c>
      <c r="K1165" s="11" t="str">
        <f t="shared" si="80"/>
        <v>11-12-2022</v>
      </c>
      <c r="L1165" s="11"/>
      <c r="M1165" t="s">
        <v>27</v>
      </c>
      <c r="N1165" t="s">
        <v>22</v>
      </c>
      <c r="O1165">
        <v>1</v>
      </c>
      <c r="P1165" t="s">
        <v>19</v>
      </c>
      <c r="Q1165">
        <v>8</v>
      </c>
      <c r="R1165">
        <v>4.8133299999999997</v>
      </c>
      <c r="S1165">
        <v>-75.696110000000004</v>
      </c>
    </row>
    <row r="1166" spans="1:19" x14ac:dyDescent="0.3">
      <c r="A1166" t="s">
        <v>113</v>
      </c>
      <c r="B1166" t="s">
        <v>10</v>
      </c>
      <c r="C1166">
        <v>478700</v>
      </c>
      <c r="D1166">
        <v>26200</v>
      </c>
      <c r="E1166" s="1">
        <f t="shared" si="81"/>
        <v>29757900</v>
      </c>
      <c r="F1166" s="6" t="s">
        <v>858</v>
      </c>
      <c r="G1166" s="10" t="str">
        <f t="shared" si="82"/>
        <v>44161</v>
      </c>
      <c r="H1166" s="10"/>
      <c r="I1166" s="10"/>
      <c r="J1166" s="9">
        <f t="shared" si="79"/>
        <v>44161</v>
      </c>
      <c r="K1166" s="11" t="str">
        <f t="shared" si="80"/>
        <v>26-11-2020</v>
      </c>
      <c r="L1166" s="11"/>
      <c r="M1166" t="s">
        <v>66</v>
      </c>
      <c r="N1166" t="s">
        <v>13</v>
      </c>
      <c r="O1166">
        <v>5</v>
      </c>
      <c r="P1166" t="s">
        <v>19</v>
      </c>
      <c r="Q1166">
        <v>1</v>
      </c>
      <c r="R1166">
        <v>6.2518399999999996</v>
      </c>
      <c r="S1166">
        <v>-75.563590000000005</v>
      </c>
    </row>
    <row r="1167" spans="1:19" x14ac:dyDescent="0.3">
      <c r="A1167" t="s">
        <v>9</v>
      </c>
      <c r="B1167" t="s">
        <v>10</v>
      </c>
      <c r="C1167">
        <v>451200</v>
      </c>
      <c r="D1167">
        <v>22200</v>
      </c>
      <c r="E1167" s="1">
        <f t="shared" si="81"/>
        <v>29780100</v>
      </c>
      <c r="F1167" s="6" t="s">
        <v>303</v>
      </c>
      <c r="G1167" s="10" t="str">
        <f t="shared" si="82"/>
        <v>44150</v>
      </c>
      <c r="H1167" s="10"/>
      <c r="I1167" s="10"/>
      <c r="J1167" s="9">
        <f t="shared" si="79"/>
        <v>44150</v>
      </c>
      <c r="K1167" s="11" t="str">
        <f t="shared" si="80"/>
        <v>15-11-2020</v>
      </c>
      <c r="L1167" s="11"/>
      <c r="M1167" t="s">
        <v>68</v>
      </c>
      <c r="N1167" t="s">
        <v>25</v>
      </c>
      <c r="O1167">
        <v>5</v>
      </c>
      <c r="P1167" t="s">
        <v>14</v>
      </c>
      <c r="Q1167">
        <v>1</v>
      </c>
      <c r="R1167">
        <v>3.4372199999999999</v>
      </c>
      <c r="S1167">
        <v>-76.522499999999994</v>
      </c>
    </row>
    <row r="1168" spans="1:19" x14ac:dyDescent="0.3">
      <c r="A1168" t="s">
        <v>102</v>
      </c>
      <c r="B1168" t="s">
        <v>16</v>
      </c>
      <c r="C1168">
        <v>795000</v>
      </c>
      <c r="D1168">
        <v>40500</v>
      </c>
      <c r="E1168" s="1">
        <f t="shared" si="81"/>
        <v>29820600</v>
      </c>
      <c r="F1168" s="6" t="s">
        <v>738</v>
      </c>
      <c r="G1168" s="10" t="str">
        <f t="shared" si="82"/>
        <v>43859</v>
      </c>
      <c r="H1168" s="10"/>
      <c r="I1168" s="10"/>
      <c r="J1168" s="9">
        <f t="shared" si="79"/>
        <v>43859</v>
      </c>
      <c r="K1168" s="11" t="str">
        <f t="shared" si="80"/>
        <v>29-01-2020</v>
      </c>
      <c r="L1168" s="11"/>
      <c r="M1168" t="s">
        <v>80</v>
      </c>
      <c r="N1168" t="s">
        <v>28</v>
      </c>
      <c r="O1168">
        <v>5</v>
      </c>
      <c r="P1168" t="s">
        <v>19</v>
      </c>
      <c r="Q1168">
        <v>10</v>
      </c>
      <c r="R1168">
        <v>4.6097099999999998</v>
      </c>
      <c r="S1168">
        <v>-74.08175</v>
      </c>
    </row>
    <row r="1169" spans="1:19" x14ac:dyDescent="0.3">
      <c r="A1169" t="s">
        <v>83</v>
      </c>
      <c r="B1169" t="s">
        <v>46</v>
      </c>
      <c r="C1169">
        <v>33100</v>
      </c>
      <c r="D1169">
        <v>2300</v>
      </c>
      <c r="E1169" s="1">
        <f t="shared" si="81"/>
        <v>29822900</v>
      </c>
      <c r="F1169" s="6" t="s">
        <v>408</v>
      </c>
      <c r="G1169" s="10" t="str">
        <f t="shared" si="82"/>
        <v>43980</v>
      </c>
      <c r="H1169" s="10"/>
      <c r="I1169" s="10"/>
      <c r="J1169" s="9">
        <f t="shared" si="79"/>
        <v>43980</v>
      </c>
      <c r="K1169" s="11" t="str">
        <f t="shared" si="80"/>
        <v>29-05-2020</v>
      </c>
      <c r="L1169" s="11"/>
      <c r="M1169" t="s">
        <v>40</v>
      </c>
      <c r="N1169" t="s">
        <v>28</v>
      </c>
      <c r="O1169">
        <v>5</v>
      </c>
      <c r="P1169" t="s">
        <v>14</v>
      </c>
      <c r="Q1169">
        <v>1</v>
      </c>
      <c r="R1169">
        <v>4.6097099999999998</v>
      </c>
      <c r="S1169">
        <v>-74.08175</v>
      </c>
    </row>
    <row r="1170" spans="1:19" x14ac:dyDescent="0.3">
      <c r="A1170" t="s">
        <v>113</v>
      </c>
      <c r="B1170" t="s">
        <v>10</v>
      </c>
      <c r="C1170">
        <v>484400</v>
      </c>
      <c r="D1170">
        <v>26500</v>
      </c>
      <c r="E1170" s="1">
        <f t="shared" si="81"/>
        <v>29849400</v>
      </c>
      <c r="F1170" s="6" t="s">
        <v>859</v>
      </c>
      <c r="G1170" s="10" t="str">
        <f t="shared" si="82"/>
        <v>44304</v>
      </c>
      <c r="H1170" s="10"/>
      <c r="I1170" s="10"/>
      <c r="J1170" s="9">
        <f t="shared" si="79"/>
        <v>44304</v>
      </c>
      <c r="K1170" s="11" t="str">
        <f t="shared" si="80"/>
        <v>18-04-2021</v>
      </c>
      <c r="L1170" s="11"/>
      <c r="M1170" t="s">
        <v>68</v>
      </c>
      <c r="N1170" t="s">
        <v>13</v>
      </c>
      <c r="O1170">
        <v>4</v>
      </c>
      <c r="P1170" t="s">
        <v>19</v>
      </c>
      <c r="Q1170">
        <v>1</v>
      </c>
      <c r="R1170">
        <v>6.2518399999999996</v>
      </c>
      <c r="S1170">
        <v>-75.563590000000005</v>
      </c>
    </row>
    <row r="1171" spans="1:19" x14ac:dyDescent="0.3">
      <c r="A1171" t="s">
        <v>20</v>
      </c>
      <c r="B1171" t="s">
        <v>10</v>
      </c>
      <c r="C1171">
        <v>404600</v>
      </c>
      <c r="D1171">
        <v>21900</v>
      </c>
      <c r="E1171" s="1">
        <f t="shared" si="81"/>
        <v>29871300</v>
      </c>
      <c r="F1171" s="6" t="s">
        <v>377</v>
      </c>
      <c r="G1171" s="10" t="str">
        <f t="shared" si="82"/>
        <v>44620</v>
      </c>
      <c r="H1171" s="10"/>
      <c r="I1171" s="10"/>
      <c r="J1171" s="9">
        <f t="shared" si="79"/>
        <v>44620</v>
      </c>
      <c r="K1171" s="11" t="str">
        <f t="shared" si="80"/>
        <v>28-02-2022</v>
      </c>
      <c r="L1171" s="11"/>
      <c r="M1171" t="s">
        <v>66</v>
      </c>
      <c r="N1171" t="s">
        <v>28</v>
      </c>
      <c r="O1171">
        <v>5</v>
      </c>
      <c r="P1171" t="s">
        <v>14</v>
      </c>
      <c r="Q1171">
        <v>1</v>
      </c>
      <c r="R1171">
        <v>4.6097099999999998</v>
      </c>
      <c r="S1171">
        <v>-74.08175</v>
      </c>
    </row>
    <row r="1172" spans="1:19" x14ac:dyDescent="0.3">
      <c r="A1172" t="s">
        <v>168</v>
      </c>
      <c r="B1172" t="s">
        <v>34</v>
      </c>
      <c r="C1172">
        <v>59900</v>
      </c>
      <c r="D1172">
        <v>3600</v>
      </c>
      <c r="E1172" s="1">
        <f t="shared" si="81"/>
        <v>29874900</v>
      </c>
      <c r="F1172" s="6" t="s">
        <v>860</v>
      </c>
      <c r="G1172" s="10" t="str">
        <f t="shared" si="82"/>
        <v>43911</v>
      </c>
      <c r="H1172" s="10"/>
      <c r="I1172" s="10"/>
      <c r="J1172" s="9">
        <f t="shared" si="79"/>
        <v>43911</v>
      </c>
      <c r="K1172" s="11" t="str">
        <f t="shared" si="80"/>
        <v>21-03-2020</v>
      </c>
      <c r="L1172" s="11"/>
      <c r="M1172" t="s">
        <v>27</v>
      </c>
      <c r="N1172" t="s">
        <v>187</v>
      </c>
      <c r="O1172">
        <v>1</v>
      </c>
      <c r="P1172" t="s">
        <v>19</v>
      </c>
      <c r="Q1172">
        <v>9</v>
      </c>
      <c r="R1172">
        <v>7.1253900000000003</v>
      </c>
      <c r="S1172">
        <v>-73.119799999999998</v>
      </c>
    </row>
    <row r="1173" spans="1:19" x14ac:dyDescent="0.3">
      <c r="A1173" t="s">
        <v>184</v>
      </c>
      <c r="B1173" t="s">
        <v>46</v>
      </c>
      <c r="C1173">
        <v>77200</v>
      </c>
      <c r="D1173">
        <v>4300</v>
      </c>
      <c r="E1173" s="1">
        <f t="shared" si="81"/>
        <v>29879200</v>
      </c>
      <c r="F1173" s="6" t="s">
        <v>861</v>
      </c>
      <c r="G1173" s="10" t="str">
        <f t="shared" si="82"/>
        <v>43870</v>
      </c>
      <c r="H1173" s="10"/>
      <c r="I1173" s="10"/>
      <c r="J1173" s="9">
        <f t="shared" si="79"/>
        <v>43870</v>
      </c>
      <c r="K1173" s="11" t="str">
        <f t="shared" si="80"/>
        <v>09-02-2020</v>
      </c>
      <c r="L1173" s="11"/>
      <c r="M1173" t="s">
        <v>80</v>
      </c>
      <c r="N1173" t="s">
        <v>56</v>
      </c>
      <c r="O1173">
        <v>1</v>
      </c>
      <c r="P1173" t="s">
        <v>19</v>
      </c>
      <c r="Q1173">
        <v>1</v>
      </c>
      <c r="R1173">
        <v>7.89391</v>
      </c>
      <c r="S1173">
        <v>-72.507819999999995</v>
      </c>
    </row>
    <row r="1174" spans="1:19" x14ac:dyDescent="0.3">
      <c r="A1174" t="s">
        <v>57</v>
      </c>
      <c r="B1174" t="s">
        <v>46</v>
      </c>
      <c r="C1174">
        <v>22100</v>
      </c>
      <c r="D1174">
        <v>0</v>
      </c>
      <c r="E1174" s="1">
        <f t="shared" si="81"/>
        <v>29879200</v>
      </c>
      <c r="F1174" s="6" t="s">
        <v>268</v>
      </c>
      <c r="G1174" s="10" t="str">
        <f t="shared" si="82"/>
        <v>44012</v>
      </c>
      <c r="H1174" s="10"/>
      <c r="I1174" s="10"/>
      <c r="J1174" s="9">
        <f t="shared" si="79"/>
        <v>44012</v>
      </c>
      <c r="K1174" s="11" t="str">
        <f t="shared" si="80"/>
        <v>30-06-2020</v>
      </c>
      <c r="L1174" s="11"/>
      <c r="M1174" t="s">
        <v>101</v>
      </c>
      <c r="N1174" t="s">
        <v>28</v>
      </c>
      <c r="O1174">
        <v>5</v>
      </c>
      <c r="P1174" t="s">
        <v>14</v>
      </c>
      <c r="Q1174">
        <v>1</v>
      </c>
      <c r="R1174">
        <v>4.6097099999999998</v>
      </c>
      <c r="S1174">
        <v>-74.08175</v>
      </c>
    </row>
    <row r="1175" spans="1:19" x14ac:dyDescent="0.3">
      <c r="A1175" t="s">
        <v>54</v>
      </c>
      <c r="B1175" t="s">
        <v>46</v>
      </c>
      <c r="C1175">
        <v>249800</v>
      </c>
      <c r="D1175">
        <v>14000</v>
      </c>
      <c r="E1175" s="1">
        <f t="shared" si="81"/>
        <v>29893200</v>
      </c>
      <c r="F1175" s="6" t="s">
        <v>427</v>
      </c>
      <c r="G1175" s="10" t="str">
        <f t="shared" si="82"/>
        <v>44909</v>
      </c>
      <c r="H1175" s="10"/>
      <c r="I1175" s="10"/>
      <c r="J1175" s="9">
        <f t="shared" si="79"/>
        <v>44909</v>
      </c>
      <c r="K1175" s="11" t="str">
        <f t="shared" si="80"/>
        <v>14-12-2022</v>
      </c>
      <c r="L1175" s="11"/>
      <c r="M1175" t="s">
        <v>53</v>
      </c>
      <c r="N1175" t="s">
        <v>22</v>
      </c>
      <c r="O1175">
        <v>3</v>
      </c>
      <c r="P1175" t="s">
        <v>19</v>
      </c>
      <c r="Q1175">
        <v>3</v>
      </c>
      <c r="R1175">
        <v>4.8133299999999997</v>
      </c>
      <c r="S1175">
        <v>-75.696110000000004</v>
      </c>
    </row>
    <row r="1176" spans="1:19" x14ac:dyDescent="0.3">
      <c r="A1176" t="s">
        <v>45</v>
      </c>
      <c r="B1176" t="s">
        <v>46</v>
      </c>
      <c r="C1176">
        <v>15400</v>
      </c>
      <c r="D1176">
        <v>1000</v>
      </c>
      <c r="E1176" s="1">
        <f t="shared" si="81"/>
        <v>29894200</v>
      </c>
      <c r="F1176" s="6" t="s">
        <v>298</v>
      </c>
      <c r="G1176" s="10" t="str">
        <f t="shared" si="82"/>
        <v>44576</v>
      </c>
      <c r="H1176" s="10"/>
      <c r="I1176" s="10"/>
      <c r="J1176" s="9">
        <f t="shared" si="79"/>
        <v>44576</v>
      </c>
      <c r="K1176" s="11" t="str">
        <f t="shared" si="80"/>
        <v>15-01-2022</v>
      </c>
      <c r="L1176" s="11"/>
      <c r="M1176" t="s">
        <v>27</v>
      </c>
      <c r="N1176" t="s">
        <v>28</v>
      </c>
      <c r="O1176">
        <v>1</v>
      </c>
      <c r="P1176" t="s">
        <v>19</v>
      </c>
      <c r="Q1176">
        <v>1</v>
      </c>
      <c r="R1176">
        <v>4.6097099999999998</v>
      </c>
      <c r="S1176">
        <v>-74.08175</v>
      </c>
    </row>
    <row r="1177" spans="1:19" x14ac:dyDescent="0.3">
      <c r="A1177" t="s">
        <v>123</v>
      </c>
      <c r="B1177" t="s">
        <v>51</v>
      </c>
      <c r="C1177">
        <v>1229500</v>
      </c>
      <c r="D1177">
        <v>63700</v>
      </c>
      <c r="E1177" s="1">
        <f t="shared" si="81"/>
        <v>29957900</v>
      </c>
      <c r="F1177" s="6" t="s">
        <v>862</v>
      </c>
      <c r="G1177" s="10" t="str">
        <f t="shared" si="82"/>
        <v>43881</v>
      </c>
      <c r="H1177" s="10"/>
      <c r="I1177" s="10"/>
      <c r="J1177" s="9">
        <f t="shared" si="79"/>
        <v>43881</v>
      </c>
      <c r="K1177" s="11" t="str">
        <f t="shared" si="80"/>
        <v>20-02-2020</v>
      </c>
      <c r="L1177" s="11"/>
      <c r="M1177" t="s">
        <v>85</v>
      </c>
      <c r="N1177" t="s">
        <v>13</v>
      </c>
      <c r="O1177">
        <v>4</v>
      </c>
      <c r="P1177" t="s">
        <v>14</v>
      </c>
      <c r="Q1177">
        <v>1</v>
      </c>
      <c r="R1177">
        <v>6.2518399999999996</v>
      </c>
      <c r="S1177">
        <v>-75.563590000000005</v>
      </c>
    </row>
    <row r="1178" spans="1:19" x14ac:dyDescent="0.3">
      <c r="A1178" t="s">
        <v>121</v>
      </c>
      <c r="B1178" t="s">
        <v>10</v>
      </c>
      <c r="C1178">
        <v>199500</v>
      </c>
      <c r="D1178">
        <v>10800</v>
      </c>
      <c r="E1178" s="1">
        <f t="shared" si="81"/>
        <v>29968700</v>
      </c>
      <c r="F1178" s="6" t="s">
        <v>769</v>
      </c>
      <c r="G1178" s="10" t="str">
        <f t="shared" si="82"/>
        <v>44721</v>
      </c>
      <c r="H1178" s="10"/>
      <c r="I1178" s="10"/>
      <c r="J1178" s="9">
        <f t="shared" si="79"/>
        <v>44721</v>
      </c>
      <c r="K1178" s="11" t="str">
        <f t="shared" si="80"/>
        <v>09-06-2022</v>
      </c>
      <c r="L1178" s="11"/>
      <c r="M1178" t="s">
        <v>68</v>
      </c>
      <c r="N1178" t="s">
        <v>193</v>
      </c>
      <c r="O1178">
        <v>1</v>
      </c>
      <c r="P1178" t="s">
        <v>19</v>
      </c>
      <c r="Q1178">
        <v>2</v>
      </c>
      <c r="R1178">
        <v>5.0688899999999997</v>
      </c>
      <c r="S1178">
        <v>-75.517380000000003</v>
      </c>
    </row>
    <row r="1179" spans="1:19" x14ac:dyDescent="0.3">
      <c r="A1179" t="s">
        <v>57</v>
      </c>
      <c r="B1179" t="s">
        <v>46</v>
      </c>
      <c r="C1179">
        <v>31100</v>
      </c>
      <c r="D1179">
        <v>1900</v>
      </c>
      <c r="E1179" s="1">
        <f t="shared" si="81"/>
        <v>29970600</v>
      </c>
      <c r="F1179" s="6" t="s">
        <v>498</v>
      </c>
      <c r="G1179" s="10" t="str">
        <f t="shared" si="82"/>
        <v>44788</v>
      </c>
      <c r="H1179" s="10"/>
      <c r="I1179" s="10"/>
      <c r="J1179" s="9">
        <f t="shared" si="79"/>
        <v>44788</v>
      </c>
      <c r="K1179" s="11" t="str">
        <f t="shared" si="80"/>
        <v>15-08-2022</v>
      </c>
      <c r="L1179" s="11"/>
      <c r="M1179" t="s">
        <v>59</v>
      </c>
      <c r="N1179" t="s">
        <v>28</v>
      </c>
      <c r="O1179">
        <v>5</v>
      </c>
      <c r="P1179" t="s">
        <v>14</v>
      </c>
      <c r="Q1179">
        <v>1</v>
      </c>
      <c r="R1179">
        <v>4.6097099999999998</v>
      </c>
      <c r="S1179">
        <v>-74.08175</v>
      </c>
    </row>
    <row r="1180" spans="1:19" x14ac:dyDescent="0.3">
      <c r="A1180" t="s">
        <v>71</v>
      </c>
      <c r="B1180" t="s">
        <v>34</v>
      </c>
      <c r="C1180">
        <v>25700</v>
      </c>
      <c r="D1180">
        <v>1600</v>
      </c>
      <c r="E1180" s="1">
        <f t="shared" si="81"/>
        <v>29972200</v>
      </c>
      <c r="F1180" s="6" t="s">
        <v>794</v>
      </c>
      <c r="G1180" s="10" t="str">
        <f t="shared" si="82"/>
        <v>44550</v>
      </c>
      <c r="H1180" s="10"/>
      <c r="I1180" s="10"/>
      <c r="J1180" s="9">
        <f t="shared" si="79"/>
        <v>44550</v>
      </c>
      <c r="K1180" s="11" t="str">
        <f t="shared" si="80"/>
        <v>20-12-2021</v>
      </c>
      <c r="L1180" s="11"/>
      <c r="M1180" t="s">
        <v>59</v>
      </c>
      <c r="N1180" t="s">
        <v>28</v>
      </c>
      <c r="O1180">
        <v>5</v>
      </c>
      <c r="P1180" t="s">
        <v>36</v>
      </c>
      <c r="Q1180">
        <v>1</v>
      </c>
      <c r="R1180">
        <v>4.6097099999999998</v>
      </c>
      <c r="S1180">
        <v>-74.08175</v>
      </c>
    </row>
    <row r="1181" spans="1:19" x14ac:dyDescent="0.3">
      <c r="A1181" t="s">
        <v>184</v>
      </c>
      <c r="B1181" t="s">
        <v>46</v>
      </c>
      <c r="C1181">
        <v>81200</v>
      </c>
      <c r="D1181">
        <v>4500</v>
      </c>
      <c r="E1181" s="1">
        <f t="shared" si="81"/>
        <v>29976700</v>
      </c>
      <c r="F1181" s="6" t="s">
        <v>863</v>
      </c>
      <c r="G1181" s="10" t="str">
        <f t="shared" si="82"/>
        <v>44129</v>
      </c>
      <c r="H1181" s="10"/>
      <c r="I1181" s="10"/>
      <c r="J1181" s="9">
        <f t="shared" si="79"/>
        <v>44129</v>
      </c>
      <c r="K1181" s="11" t="str">
        <f t="shared" si="80"/>
        <v>25-10-2020</v>
      </c>
      <c r="L1181" s="11"/>
      <c r="M1181" t="s">
        <v>31</v>
      </c>
      <c r="N1181" t="s">
        <v>228</v>
      </c>
      <c r="O1181">
        <v>5</v>
      </c>
      <c r="P1181" t="s">
        <v>19</v>
      </c>
      <c r="Q1181">
        <v>10</v>
      </c>
      <c r="R1181">
        <v>10.39972</v>
      </c>
      <c r="S1181">
        <v>-75.514439999999993</v>
      </c>
    </row>
    <row r="1182" spans="1:19" x14ac:dyDescent="0.3">
      <c r="A1182" t="s">
        <v>71</v>
      </c>
      <c r="B1182" t="s">
        <v>34</v>
      </c>
      <c r="C1182">
        <v>19800</v>
      </c>
      <c r="D1182">
        <v>0</v>
      </c>
      <c r="E1182" s="1">
        <f t="shared" si="81"/>
        <v>29976700</v>
      </c>
      <c r="F1182" s="6" t="s">
        <v>537</v>
      </c>
      <c r="G1182" s="10" t="str">
        <f t="shared" si="82"/>
        <v>44097</v>
      </c>
      <c r="H1182" s="10"/>
      <c r="I1182" s="10"/>
      <c r="J1182" s="9">
        <f t="shared" si="79"/>
        <v>44097</v>
      </c>
      <c r="K1182" s="11" t="str">
        <f t="shared" si="80"/>
        <v>23-09-2020</v>
      </c>
      <c r="L1182" s="11"/>
      <c r="M1182" t="s">
        <v>85</v>
      </c>
      <c r="N1182" t="s">
        <v>56</v>
      </c>
      <c r="O1182">
        <v>2</v>
      </c>
      <c r="P1182" t="s">
        <v>36</v>
      </c>
      <c r="Q1182">
        <v>1</v>
      </c>
      <c r="R1182">
        <v>7.89391</v>
      </c>
      <c r="S1182">
        <v>-72.507819999999995</v>
      </c>
    </row>
    <row r="1183" spans="1:19" x14ac:dyDescent="0.3">
      <c r="A1183" t="s">
        <v>57</v>
      </c>
      <c r="B1183" t="s">
        <v>46</v>
      </c>
      <c r="C1183">
        <v>33900</v>
      </c>
      <c r="D1183">
        <v>0</v>
      </c>
      <c r="E1183" s="1">
        <f t="shared" si="81"/>
        <v>29976700</v>
      </c>
      <c r="F1183" s="6" t="s">
        <v>544</v>
      </c>
      <c r="G1183" s="10" t="str">
        <f t="shared" si="82"/>
        <v>44535</v>
      </c>
      <c r="H1183" s="10"/>
      <c r="I1183" s="10"/>
      <c r="J1183" s="9">
        <f t="shared" si="79"/>
        <v>44535</v>
      </c>
      <c r="K1183" s="11" t="str">
        <f t="shared" si="80"/>
        <v>05-12-2021</v>
      </c>
      <c r="L1183" s="11"/>
      <c r="M1183" t="s">
        <v>18</v>
      </c>
      <c r="N1183" t="s">
        <v>13</v>
      </c>
      <c r="O1183">
        <v>5</v>
      </c>
      <c r="P1183" t="s">
        <v>19</v>
      </c>
      <c r="Q1183">
        <v>3</v>
      </c>
      <c r="R1183">
        <v>6.2518399999999996</v>
      </c>
      <c r="S1183">
        <v>-75.563590000000005</v>
      </c>
    </row>
    <row r="1184" spans="1:19" x14ac:dyDescent="0.3">
      <c r="A1184" t="s">
        <v>123</v>
      </c>
      <c r="B1184" t="s">
        <v>51</v>
      </c>
      <c r="C1184">
        <v>1299000</v>
      </c>
      <c r="D1184">
        <v>69400</v>
      </c>
      <c r="E1184" s="1">
        <f t="shared" si="81"/>
        <v>30046100</v>
      </c>
      <c r="F1184" s="6" t="s">
        <v>397</v>
      </c>
      <c r="G1184" s="10" t="str">
        <f t="shared" si="82"/>
        <v>44185</v>
      </c>
      <c r="H1184" s="10"/>
      <c r="I1184" s="10"/>
      <c r="J1184" s="9">
        <f t="shared" si="79"/>
        <v>44185</v>
      </c>
      <c r="K1184" s="11" t="str">
        <f t="shared" si="80"/>
        <v>20-12-2020</v>
      </c>
      <c r="L1184" s="11"/>
      <c r="M1184" t="s">
        <v>24</v>
      </c>
      <c r="N1184" t="s">
        <v>13</v>
      </c>
      <c r="O1184">
        <v>5</v>
      </c>
      <c r="P1184" t="s">
        <v>19</v>
      </c>
      <c r="Q1184">
        <v>4</v>
      </c>
      <c r="R1184">
        <v>6.2518399999999996</v>
      </c>
      <c r="S1184">
        <v>-75.563590000000005</v>
      </c>
    </row>
    <row r="1185" spans="1:19" x14ac:dyDescent="0.3">
      <c r="A1185" t="s">
        <v>50</v>
      </c>
      <c r="B1185" t="s">
        <v>51</v>
      </c>
      <c r="C1185">
        <v>872100</v>
      </c>
      <c r="D1185">
        <v>47500</v>
      </c>
      <c r="E1185" s="1">
        <f t="shared" si="81"/>
        <v>30093600</v>
      </c>
      <c r="F1185" s="6" t="s">
        <v>864</v>
      </c>
      <c r="G1185" s="10" t="str">
        <f t="shared" si="82"/>
        <v>44308</v>
      </c>
      <c r="H1185" s="10"/>
      <c r="I1185" s="10"/>
      <c r="J1185" s="9">
        <f t="shared" si="79"/>
        <v>44308</v>
      </c>
      <c r="K1185" s="11" t="str">
        <f t="shared" si="80"/>
        <v>22-04-2021</v>
      </c>
      <c r="L1185" s="11"/>
      <c r="M1185" t="s">
        <v>27</v>
      </c>
      <c r="N1185" t="s">
        <v>56</v>
      </c>
      <c r="O1185">
        <v>5</v>
      </c>
      <c r="P1185" t="s">
        <v>19</v>
      </c>
      <c r="Q1185">
        <v>10</v>
      </c>
      <c r="R1185">
        <v>7.89391</v>
      </c>
      <c r="S1185">
        <v>-72.507819999999995</v>
      </c>
    </row>
    <row r="1186" spans="1:19" x14ac:dyDescent="0.3">
      <c r="A1186" t="s">
        <v>50</v>
      </c>
      <c r="B1186" t="s">
        <v>51</v>
      </c>
      <c r="C1186">
        <v>1432900</v>
      </c>
      <c r="D1186">
        <v>74500</v>
      </c>
      <c r="E1186" s="1">
        <f t="shared" si="81"/>
        <v>30168100</v>
      </c>
      <c r="F1186" s="6" t="s">
        <v>391</v>
      </c>
      <c r="G1186" s="10" t="str">
        <f t="shared" si="82"/>
        <v>44737</v>
      </c>
      <c r="H1186" s="10"/>
      <c r="I1186" s="10"/>
      <c r="J1186" s="9">
        <f t="shared" si="79"/>
        <v>44737</v>
      </c>
      <c r="K1186" s="11" t="str">
        <f t="shared" si="80"/>
        <v>25-06-2022</v>
      </c>
      <c r="L1186" s="11"/>
      <c r="M1186" t="s">
        <v>18</v>
      </c>
      <c r="N1186" t="s">
        <v>28</v>
      </c>
      <c r="O1186">
        <v>5</v>
      </c>
      <c r="P1186" t="s">
        <v>19</v>
      </c>
      <c r="Q1186">
        <v>3</v>
      </c>
      <c r="R1186">
        <v>4.6097099999999998</v>
      </c>
      <c r="S1186">
        <v>-74.08175</v>
      </c>
    </row>
    <row r="1187" spans="1:19" x14ac:dyDescent="0.3">
      <c r="A1187" t="s">
        <v>71</v>
      </c>
      <c r="B1187" t="s">
        <v>34</v>
      </c>
      <c r="C1187">
        <v>16400</v>
      </c>
      <c r="D1187">
        <v>0</v>
      </c>
      <c r="E1187" s="1">
        <f t="shared" si="81"/>
        <v>30168100</v>
      </c>
      <c r="F1187" s="6" t="s">
        <v>865</v>
      </c>
      <c r="G1187" s="10" t="str">
        <f t="shared" si="82"/>
        <v>44327</v>
      </c>
      <c r="H1187" s="10"/>
      <c r="I1187" s="10"/>
      <c r="J1187" s="9">
        <f t="shared" si="79"/>
        <v>44327</v>
      </c>
      <c r="K1187" s="11" t="str">
        <f t="shared" si="80"/>
        <v>11-05-2021</v>
      </c>
      <c r="L1187" s="11"/>
      <c r="M1187" t="s">
        <v>24</v>
      </c>
      <c r="N1187" t="s">
        <v>22</v>
      </c>
      <c r="O1187">
        <v>5</v>
      </c>
      <c r="P1187" t="s">
        <v>19</v>
      </c>
      <c r="Q1187">
        <v>5</v>
      </c>
      <c r="R1187">
        <v>4.8133299999999997</v>
      </c>
      <c r="S1187">
        <v>-75.696110000000004</v>
      </c>
    </row>
    <row r="1188" spans="1:19" x14ac:dyDescent="0.3">
      <c r="A1188" t="s">
        <v>121</v>
      </c>
      <c r="B1188" t="s">
        <v>10</v>
      </c>
      <c r="C1188">
        <v>157600</v>
      </c>
      <c r="D1188">
        <v>15200</v>
      </c>
      <c r="E1188" s="1">
        <f t="shared" si="81"/>
        <v>30183300</v>
      </c>
      <c r="F1188" s="6" t="s">
        <v>731</v>
      </c>
      <c r="G1188" s="10" t="str">
        <f t="shared" si="82"/>
        <v>44593</v>
      </c>
      <c r="H1188" s="10"/>
      <c r="I1188" s="10"/>
      <c r="J1188" s="9">
        <f t="shared" si="79"/>
        <v>44593</v>
      </c>
      <c r="K1188" s="11" t="str">
        <f t="shared" si="80"/>
        <v>01-02-2022</v>
      </c>
      <c r="L1188" s="11"/>
      <c r="M1188" t="s">
        <v>53</v>
      </c>
      <c r="N1188" t="s">
        <v>28</v>
      </c>
      <c r="O1188">
        <v>2</v>
      </c>
      <c r="P1188" t="s">
        <v>36</v>
      </c>
      <c r="Q1188">
        <v>1</v>
      </c>
      <c r="R1188">
        <v>4.6097099999999998</v>
      </c>
      <c r="S1188">
        <v>-74.08175</v>
      </c>
    </row>
    <row r="1189" spans="1:19" x14ac:dyDescent="0.3">
      <c r="A1189" t="s">
        <v>60</v>
      </c>
      <c r="B1189" t="s">
        <v>34</v>
      </c>
      <c r="C1189">
        <v>370000</v>
      </c>
      <c r="D1189">
        <v>17900</v>
      </c>
      <c r="E1189" s="1">
        <f t="shared" si="81"/>
        <v>30201200</v>
      </c>
      <c r="F1189" s="6" t="s">
        <v>629</v>
      </c>
      <c r="G1189" s="10" t="str">
        <f t="shared" si="82"/>
        <v>44770</v>
      </c>
      <c r="H1189" s="10"/>
      <c r="I1189" s="10"/>
      <c r="J1189" s="9">
        <f t="shared" si="79"/>
        <v>44770</v>
      </c>
      <c r="K1189" s="11" t="str">
        <f t="shared" si="80"/>
        <v>28-07-2022</v>
      </c>
      <c r="L1189" s="11"/>
      <c r="M1189" t="s">
        <v>68</v>
      </c>
      <c r="N1189" t="s">
        <v>13</v>
      </c>
      <c r="O1189">
        <v>5</v>
      </c>
      <c r="P1189" t="s">
        <v>14</v>
      </c>
      <c r="Q1189">
        <v>1</v>
      </c>
      <c r="R1189">
        <v>6.2518399999999996</v>
      </c>
      <c r="S1189">
        <v>-75.563590000000005</v>
      </c>
    </row>
    <row r="1190" spans="1:19" x14ac:dyDescent="0.3">
      <c r="A1190" t="s">
        <v>29</v>
      </c>
      <c r="B1190" t="s">
        <v>16</v>
      </c>
      <c r="C1190">
        <v>195200</v>
      </c>
      <c r="D1190">
        <v>10800</v>
      </c>
      <c r="E1190" s="1">
        <f t="shared" si="81"/>
        <v>30212000</v>
      </c>
      <c r="F1190" s="6" t="s">
        <v>366</v>
      </c>
      <c r="G1190" s="10" t="str">
        <f t="shared" si="82"/>
        <v>44632</v>
      </c>
      <c r="H1190" s="10"/>
      <c r="I1190" s="10"/>
      <c r="J1190" s="9">
        <f t="shared" si="79"/>
        <v>44632</v>
      </c>
      <c r="K1190" s="11" t="str">
        <f t="shared" si="80"/>
        <v>12-03-2022</v>
      </c>
      <c r="L1190" s="11"/>
      <c r="M1190" t="s">
        <v>68</v>
      </c>
      <c r="N1190" t="s">
        <v>13</v>
      </c>
      <c r="O1190">
        <v>5</v>
      </c>
      <c r="P1190" t="s">
        <v>19</v>
      </c>
      <c r="Q1190">
        <v>2</v>
      </c>
      <c r="R1190">
        <v>6.2518399999999996</v>
      </c>
      <c r="S1190">
        <v>-75.563590000000005</v>
      </c>
    </row>
    <row r="1191" spans="1:19" x14ac:dyDescent="0.3">
      <c r="A1191" t="s">
        <v>184</v>
      </c>
      <c r="B1191" t="s">
        <v>46</v>
      </c>
      <c r="C1191">
        <v>57300</v>
      </c>
      <c r="D1191">
        <v>3700</v>
      </c>
      <c r="E1191" s="1">
        <f t="shared" si="81"/>
        <v>30215700</v>
      </c>
      <c r="F1191" s="6" t="s">
        <v>866</v>
      </c>
      <c r="G1191" s="10" t="str">
        <f t="shared" si="82"/>
        <v>44220</v>
      </c>
      <c r="H1191" s="10"/>
      <c r="I1191" s="10"/>
      <c r="J1191" s="9">
        <f t="shared" si="79"/>
        <v>44220</v>
      </c>
      <c r="K1191" s="11" t="str">
        <f t="shared" si="80"/>
        <v>24-01-2021</v>
      </c>
      <c r="L1191" s="11"/>
      <c r="M1191" t="s">
        <v>66</v>
      </c>
      <c r="N1191" t="s">
        <v>25</v>
      </c>
      <c r="O1191">
        <v>5</v>
      </c>
      <c r="P1191" t="s">
        <v>19</v>
      </c>
      <c r="Q1191">
        <v>5</v>
      </c>
      <c r="R1191">
        <v>3.4372199999999999</v>
      </c>
      <c r="S1191">
        <v>-76.522499999999994</v>
      </c>
    </row>
    <row r="1192" spans="1:19" x14ac:dyDescent="0.3">
      <c r="A1192" t="s">
        <v>177</v>
      </c>
      <c r="B1192" t="s">
        <v>38</v>
      </c>
      <c r="C1192">
        <v>183400</v>
      </c>
      <c r="D1192">
        <v>8000</v>
      </c>
      <c r="E1192" s="1">
        <f t="shared" si="81"/>
        <v>30223700</v>
      </c>
      <c r="F1192" s="6" t="s">
        <v>867</v>
      </c>
      <c r="G1192" s="10" t="str">
        <f t="shared" si="82"/>
        <v>44641</v>
      </c>
      <c r="H1192" s="10"/>
      <c r="I1192" s="10"/>
      <c r="J1192" s="9">
        <f t="shared" si="79"/>
        <v>44641</v>
      </c>
      <c r="K1192" s="11" t="str">
        <f t="shared" si="80"/>
        <v>21-03-2022</v>
      </c>
      <c r="L1192" s="11"/>
      <c r="M1192" t="s">
        <v>66</v>
      </c>
      <c r="N1192" t="s">
        <v>28</v>
      </c>
      <c r="O1192">
        <v>5</v>
      </c>
      <c r="P1192" t="s">
        <v>19</v>
      </c>
      <c r="Q1192">
        <v>3</v>
      </c>
      <c r="R1192">
        <v>4.6097099999999998</v>
      </c>
      <c r="S1192">
        <v>-74.08175</v>
      </c>
    </row>
    <row r="1193" spans="1:19" x14ac:dyDescent="0.3">
      <c r="A1193" t="s">
        <v>121</v>
      </c>
      <c r="B1193" t="s">
        <v>10</v>
      </c>
      <c r="C1193">
        <v>164300</v>
      </c>
      <c r="D1193">
        <v>9100</v>
      </c>
      <c r="E1193" s="1">
        <f t="shared" si="81"/>
        <v>30232800</v>
      </c>
      <c r="F1193" s="6" t="s">
        <v>276</v>
      </c>
      <c r="G1193" s="10" t="str">
        <f t="shared" si="82"/>
        <v>44023</v>
      </c>
      <c r="H1193" s="10"/>
      <c r="I1193" s="10"/>
      <c r="J1193" s="9">
        <f t="shared" si="79"/>
        <v>44023</v>
      </c>
      <c r="K1193" s="11" t="str">
        <f t="shared" si="80"/>
        <v>11-07-2020</v>
      </c>
      <c r="L1193" s="11"/>
      <c r="M1193" t="s">
        <v>24</v>
      </c>
      <c r="N1193" t="s">
        <v>28</v>
      </c>
      <c r="O1193">
        <v>5</v>
      </c>
      <c r="P1193" t="s">
        <v>19</v>
      </c>
      <c r="Q1193">
        <v>4</v>
      </c>
      <c r="R1193">
        <v>4.6097099999999998</v>
      </c>
      <c r="S1193">
        <v>-74.08175</v>
      </c>
    </row>
    <row r="1194" spans="1:19" x14ac:dyDescent="0.3">
      <c r="A1194" t="s">
        <v>149</v>
      </c>
      <c r="B1194" t="s">
        <v>34</v>
      </c>
      <c r="C1194">
        <v>72700</v>
      </c>
      <c r="D1194">
        <v>2100</v>
      </c>
      <c r="E1194" s="1">
        <f t="shared" si="81"/>
        <v>30234900</v>
      </c>
      <c r="F1194" s="6" t="s">
        <v>792</v>
      </c>
      <c r="G1194" s="10" t="str">
        <f t="shared" si="82"/>
        <v>44273</v>
      </c>
      <c r="H1194" s="10"/>
      <c r="I1194" s="10"/>
      <c r="J1194" s="9">
        <f t="shared" si="79"/>
        <v>44273</v>
      </c>
      <c r="K1194" s="11" t="str">
        <f t="shared" si="80"/>
        <v>18-03-2021</v>
      </c>
      <c r="L1194" s="11"/>
      <c r="M1194" t="s">
        <v>27</v>
      </c>
      <c r="N1194" t="s">
        <v>28</v>
      </c>
      <c r="O1194">
        <v>4</v>
      </c>
      <c r="P1194" t="s">
        <v>19</v>
      </c>
      <c r="Q1194">
        <v>3</v>
      </c>
      <c r="R1194">
        <v>4.6097099999999998</v>
      </c>
      <c r="S1194">
        <v>-74.08175</v>
      </c>
    </row>
    <row r="1195" spans="1:19" x14ac:dyDescent="0.3">
      <c r="A1195" t="s">
        <v>118</v>
      </c>
      <c r="B1195" t="s">
        <v>51</v>
      </c>
      <c r="C1195">
        <v>1715900</v>
      </c>
      <c r="D1195">
        <v>89600</v>
      </c>
      <c r="E1195" s="1">
        <f t="shared" si="81"/>
        <v>30324500</v>
      </c>
      <c r="F1195" s="6" t="s">
        <v>671</v>
      </c>
      <c r="G1195" s="10" t="str">
        <f t="shared" si="82"/>
        <v>44066</v>
      </c>
      <c r="H1195" s="10"/>
      <c r="I1195" s="10"/>
      <c r="J1195" s="9">
        <f t="shared" si="79"/>
        <v>44066</v>
      </c>
      <c r="K1195" s="11" t="str">
        <f t="shared" si="80"/>
        <v>23-08-2020</v>
      </c>
      <c r="L1195" s="11"/>
      <c r="M1195" t="s">
        <v>53</v>
      </c>
      <c r="N1195" t="s">
        <v>28</v>
      </c>
      <c r="O1195">
        <v>5</v>
      </c>
      <c r="P1195" t="s">
        <v>19</v>
      </c>
      <c r="Q1195">
        <v>1</v>
      </c>
      <c r="R1195">
        <v>4.6097099999999998</v>
      </c>
      <c r="S1195">
        <v>-74.08175</v>
      </c>
    </row>
    <row r="1196" spans="1:19" x14ac:dyDescent="0.3">
      <c r="A1196" t="s">
        <v>131</v>
      </c>
      <c r="B1196" t="s">
        <v>16</v>
      </c>
      <c r="C1196">
        <v>1104800</v>
      </c>
      <c r="D1196">
        <v>57000</v>
      </c>
      <c r="E1196" s="1">
        <f t="shared" si="81"/>
        <v>30381500</v>
      </c>
      <c r="F1196" s="6" t="s">
        <v>399</v>
      </c>
      <c r="G1196" s="10" t="str">
        <f t="shared" si="82"/>
        <v>44775</v>
      </c>
      <c r="H1196" s="10"/>
      <c r="I1196" s="10"/>
      <c r="J1196" s="9">
        <f t="shared" si="79"/>
        <v>44775</v>
      </c>
      <c r="K1196" s="11" t="str">
        <f t="shared" si="80"/>
        <v>02-08-2022</v>
      </c>
      <c r="L1196" s="11"/>
      <c r="M1196" t="s">
        <v>53</v>
      </c>
      <c r="N1196" t="s">
        <v>28</v>
      </c>
      <c r="O1196">
        <v>1</v>
      </c>
      <c r="P1196" t="s">
        <v>19</v>
      </c>
      <c r="Q1196">
        <v>3</v>
      </c>
      <c r="R1196">
        <v>4.6097099999999998</v>
      </c>
      <c r="S1196">
        <v>-74.08175</v>
      </c>
    </row>
    <row r="1197" spans="1:19" x14ac:dyDescent="0.3">
      <c r="A1197" t="s">
        <v>131</v>
      </c>
      <c r="B1197" t="s">
        <v>16</v>
      </c>
      <c r="C1197">
        <v>731900</v>
      </c>
      <c r="D1197">
        <v>37200</v>
      </c>
      <c r="E1197" s="1">
        <f t="shared" si="81"/>
        <v>30418700</v>
      </c>
      <c r="F1197" s="6" t="s">
        <v>868</v>
      </c>
      <c r="G1197" s="10" t="str">
        <f t="shared" si="82"/>
        <v>44996</v>
      </c>
      <c r="H1197" s="10"/>
      <c r="I1197" s="10"/>
      <c r="J1197" s="9">
        <f t="shared" si="79"/>
        <v>44996</v>
      </c>
      <c r="K1197" s="11" t="str">
        <f t="shared" si="80"/>
        <v>11-03-2023</v>
      </c>
      <c r="L1197" s="11"/>
      <c r="M1197" t="s">
        <v>12</v>
      </c>
      <c r="N1197" t="s">
        <v>28</v>
      </c>
      <c r="O1197">
        <v>5</v>
      </c>
      <c r="P1197" t="s">
        <v>19</v>
      </c>
      <c r="Q1197">
        <v>4</v>
      </c>
      <c r="R1197">
        <v>4.6097099999999998</v>
      </c>
      <c r="S1197">
        <v>-74.08175</v>
      </c>
    </row>
    <row r="1198" spans="1:19" x14ac:dyDescent="0.3">
      <c r="A1198" t="s">
        <v>168</v>
      </c>
      <c r="B1198" t="s">
        <v>34</v>
      </c>
      <c r="C1198">
        <v>37800</v>
      </c>
      <c r="D1198">
        <v>7900</v>
      </c>
      <c r="E1198" s="1">
        <f t="shared" si="81"/>
        <v>30426600</v>
      </c>
      <c r="F1198" s="6" t="s">
        <v>869</v>
      </c>
      <c r="G1198" s="10" t="str">
        <f t="shared" si="82"/>
        <v>44812</v>
      </c>
      <c r="H1198" s="10"/>
      <c r="I1198" s="10"/>
      <c r="J1198" s="9">
        <f t="shared" si="79"/>
        <v>44812</v>
      </c>
      <c r="K1198" s="11" t="str">
        <f t="shared" si="80"/>
        <v>08-09-2022</v>
      </c>
      <c r="L1198" s="11"/>
      <c r="M1198" t="s">
        <v>68</v>
      </c>
      <c r="N1198" t="s">
        <v>28</v>
      </c>
      <c r="O1198">
        <v>5</v>
      </c>
      <c r="P1198" t="s">
        <v>19</v>
      </c>
      <c r="Q1198">
        <v>1</v>
      </c>
      <c r="R1198">
        <v>4.6097099999999998</v>
      </c>
      <c r="S1198">
        <v>-74.08175</v>
      </c>
    </row>
    <row r="1199" spans="1:19" x14ac:dyDescent="0.3">
      <c r="A1199" t="s">
        <v>163</v>
      </c>
      <c r="B1199" t="s">
        <v>10</v>
      </c>
      <c r="C1199">
        <v>602200</v>
      </c>
      <c r="D1199">
        <v>32300</v>
      </c>
      <c r="E1199" s="1">
        <f t="shared" si="81"/>
        <v>30458900</v>
      </c>
      <c r="F1199" s="6" t="s">
        <v>281</v>
      </c>
      <c r="G1199" s="10" t="str">
        <f t="shared" si="82"/>
        <v>44949</v>
      </c>
      <c r="H1199" s="10"/>
      <c r="I1199" s="10"/>
      <c r="J1199" s="9">
        <f t="shared" si="79"/>
        <v>44949</v>
      </c>
      <c r="K1199" s="11" t="str">
        <f t="shared" si="80"/>
        <v>23-01-2023</v>
      </c>
      <c r="L1199" s="11"/>
      <c r="M1199" t="s">
        <v>31</v>
      </c>
      <c r="N1199" t="s">
        <v>28</v>
      </c>
      <c r="O1199">
        <v>4</v>
      </c>
      <c r="P1199" t="s">
        <v>19</v>
      </c>
      <c r="Q1199">
        <v>10</v>
      </c>
      <c r="R1199">
        <v>4.6097099999999998</v>
      </c>
      <c r="S1199">
        <v>-74.08175</v>
      </c>
    </row>
    <row r="1200" spans="1:19" x14ac:dyDescent="0.3">
      <c r="A1200" t="s">
        <v>131</v>
      </c>
      <c r="B1200" t="s">
        <v>16</v>
      </c>
      <c r="C1200">
        <v>790300</v>
      </c>
      <c r="D1200">
        <v>43100</v>
      </c>
      <c r="E1200" s="1">
        <f t="shared" si="81"/>
        <v>30502000</v>
      </c>
      <c r="F1200" s="6" t="s">
        <v>870</v>
      </c>
      <c r="G1200" s="10" t="str">
        <f t="shared" si="82"/>
        <v>43888</v>
      </c>
      <c r="H1200" s="10"/>
      <c r="I1200" s="10"/>
      <c r="J1200" s="9">
        <f t="shared" si="79"/>
        <v>43888</v>
      </c>
      <c r="K1200" s="11" t="str">
        <f t="shared" si="80"/>
        <v>27-02-2020</v>
      </c>
      <c r="L1200" s="11"/>
      <c r="M1200" t="s">
        <v>66</v>
      </c>
      <c r="N1200" t="s">
        <v>13</v>
      </c>
      <c r="O1200">
        <v>5</v>
      </c>
      <c r="P1200" t="s">
        <v>19</v>
      </c>
      <c r="Q1200">
        <v>3</v>
      </c>
      <c r="R1200">
        <v>6.2518399999999996</v>
      </c>
      <c r="S1200">
        <v>-75.563590000000005</v>
      </c>
    </row>
    <row r="1201" spans="1:19" x14ac:dyDescent="0.3">
      <c r="A1201" t="s">
        <v>9</v>
      </c>
      <c r="B1201" t="s">
        <v>10</v>
      </c>
      <c r="C1201">
        <v>349600</v>
      </c>
      <c r="D1201">
        <v>23900</v>
      </c>
      <c r="E1201" s="1">
        <f t="shared" si="81"/>
        <v>30525900</v>
      </c>
      <c r="F1201" s="6" t="s">
        <v>341</v>
      </c>
      <c r="G1201" s="10" t="str">
        <f t="shared" si="82"/>
        <v>43838</v>
      </c>
      <c r="H1201" s="10"/>
      <c r="I1201" s="10"/>
      <c r="J1201" s="9">
        <f t="shared" si="79"/>
        <v>43838</v>
      </c>
      <c r="K1201" s="11" t="str">
        <f t="shared" si="80"/>
        <v>08-01-2020</v>
      </c>
      <c r="L1201" s="11"/>
      <c r="M1201" t="s">
        <v>48</v>
      </c>
      <c r="N1201" t="s">
        <v>13</v>
      </c>
      <c r="O1201">
        <v>4</v>
      </c>
      <c r="P1201" t="s">
        <v>19</v>
      </c>
      <c r="Q1201">
        <v>10</v>
      </c>
      <c r="R1201">
        <v>6.2518399999999996</v>
      </c>
      <c r="S1201">
        <v>-75.563590000000005</v>
      </c>
    </row>
    <row r="1202" spans="1:19" x14ac:dyDescent="0.3">
      <c r="A1202" t="s">
        <v>217</v>
      </c>
      <c r="B1202" t="s">
        <v>64</v>
      </c>
      <c r="C1202">
        <v>43500</v>
      </c>
      <c r="D1202">
        <v>2800</v>
      </c>
      <c r="E1202" s="1">
        <f t="shared" si="81"/>
        <v>30528700</v>
      </c>
      <c r="F1202" s="6" t="s">
        <v>871</v>
      </c>
      <c r="G1202" s="10" t="str">
        <f t="shared" si="82"/>
        <v>44832</v>
      </c>
      <c r="H1202" s="10"/>
      <c r="I1202" s="10"/>
      <c r="J1202" s="9">
        <f t="shared" si="79"/>
        <v>44832</v>
      </c>
      <c r="K1202" s="11" t="str">
        <f t="shared" si="80"/>
        <v>28-09-2022</v>
      </c>
      <c r="L1202" s="11"/>
      <c r="M1202" t="s">
        <v>48</v>
      </c>
      <c r="N1202" t="s">
        <v>28</v>
      </c>
      <c r="O1202">
        <v>3</v>
      </c>
      <c r="P1202" t="s">
        <v>19</v>
      </c>
      <c r="Q1202">
        <v>1</v>
      </c>
      <c r="R1202">
        <v>4.6097099999999998</v>
      </c>
      <c r="S1202">
        <v>-74.08175</v>
      </c>
    </row>
    <row r="1203" spans="1:19" x14ac:dyDescent="0.3">
      <c r="A1203" t="s">
        <v>29</v>
      </c>
      <c r="B1203" t="s">
        <v>16</v>
      </c>
      <c r="C1203">
        <v>198700</v>
      </c>
      <c r="D1203">
        <v>15900</v>
      </c>
      <c r="E1203" s="1">
        <f t="shared" si="81"/>
        <v>30544600</v>
      </c>
      <c r="F1203" s="6" t="s">
        <v>443</v>
      </c>
      <c r="G1203" s="10" t="str">
        <f t="shared" si="82"/>
        <v>44362</v>
      </c>
      <c r="H1203" s="10"/>
      <c r="I1203" s="10"/>
      <c r="J1203" s="9">
        <f t="shared" si="79"/>
        <v>44362</v>
      </c>
      <c r="K1203" s="11" t="str">
        <f t="shared" si="80"/>
        <v>15-06-2021</v>
      </c>
      <c r="L1203" s="11"/>
      <c r="M1203" t="s">
        <v>85</v>
      </c>
      <c r="N1203" t="s">
        <v>25</v>
      </c>
      <c r="O1203">
        <v>5</v>
      </c>
      <c r="P1203" t="s">
        <v>14</v>
      </c>
      <c r="Q1203">
        <v>1</v>
      </c>
      <c r="R1203">
        <v>3.4372199999999999</v>
      </c>
      <c r="S1203">
        <v>-76.522499999999994</v>
      </c>
    </row>
    <row r="1204" spans="1:19" x14ac:dyDescent="0.3">
      <c r="A1204" t="s">
        <v>60</v>
      </c>
      <c r="B1204" t="s">
        <v>34</v>
      </c>
      <c r="C1204">
        <v>661200</v>
      </c>
      <c r="D1204">
        <v>33400</v>
      </c>
      <c r="E1204" s="1">
        <f t="shared" si="81"/>
        <v>30578000</v>
      </c>
      <c r="F1204" s="6" t="s">
        <v>286</v>
      </c>
      <c r="G1204" s="10" t="str">
        <f t="shared" si="82"/>
        <v>44340</v>
      </c>
      <c r="H1204" s="10"/>
      <c r="I1204" s="10"/>
      <c r="J1204" s="9">
        <f t="shared" si="79"/>
        <v>44340</v>
      </c>
      <c r="K1204" s="11" t="str">
        <f t="shared" si="80"/>
        <v>24-05-2021</v>
      </c>
      <c r="L1204" s="11"/>
      <c r="M1204" t="s">
        <v>31</v>
      </c>
      <c r="N1204" t="s">
        <v>13</v>
      </c>
      <c r="O1204">
        <v>5</v>
      </c>
      <c r="P1204" t="s">
        <v>14</v>
      </c>
      <c r="Q1204">
        <v>1</v>
      </c>
      <c r="R1204">
        <v>6.2518399999999996</v>
      </c>
      <c r="S1204">
        <v>-75.563590000000005</v>
      </c>
    </row>
    <row r="1205" spans="1:19" x14ac:dyDescent="0.3">
      <c r="A1205" t="s">
        <v>180</v>
      </c>
      <c r="B1205" t="s">
        <v>10</v>
      </c>
      <c r="C1205">
        <v>679400</v>
      </c>
      <c r="D1205">
        <v>40900</v>
      </c>
      <c r="E1205" s="1">
        <f t="shared" si="81"/>
        <v>30618900</v>
      </c>
      <c r="F1205" s="6" t="s">
        <v>872</v>
      </c>
      <c r="G1205" s="10" t="str">
        <f t="shared" si="82"/>
        <v>44292</v>
      </c>
      <c r="H1205" s="10"/>
      <c r="I1205" s="10"/>
      <c r="J1205" s="9">
        <f t="shared" si="79"/>
        <v>44292</v>
      </c>
      <c r="K1205" s="11" t="str">
        <f t="shared" si="80"/>
        <v>06-04-2021</v>
      </c>
      <c r="L1205" s="11"/>
      <c r="M1205" t="s">
        <v>66</v>
      </c>
      <c r="N1205" t="s">
        <v>13</v>
      </c>
      <c r="O1205">
        <v>5</v>
      </c>
      <c r="P1205" t="s">
        <v>127</v>
      </c>
      <c r="Q1205">
        <v>1</v>
      </c>
      <c r="R1205">
        <v>6.2518399999999996</v>
      </c>
      <c r="S1205">
        <v>-75.563590000000005</v>
      </c>
    </row>
    <row r="1206" spans="1:19" x14ac:dyDescent="0.3">
      <c r="A1206" t="s">
        <v>177</v>
      </c>
      <c r="B1206" t="s">
        <v>38</v>
      </c>
      <c r="C1206">
        <v>230900</v>
      </c>
      <c r="D1206">
        <v>12500</v>
      </c>
      <c r="E1206" s="1">
        <f t="shared" si="81"/>
        <v>30631400</v>
      </c>
      <c r="F1206" s="6" t="s">
        <v>807</v>
      </c>
      <c r="G1206" s="10" t="str">
        <f t="shared" si="82"/>
        <v>43949</v>
      </c>
      <c r="H1206" s="10"/>
      <c r="I1206" s="10"/>
      <c r="J1206" s="9">
        <f t="shared" si="79"/>
        <v>43949</v>
      </c>
      <c r="K1206" s="11" t="str">
        <f t="shared" si="80"/>
        <v>28-04-2020</v>
      </c>
      <c r="L1206" s="11"/>
      <c r="M1206" t="s">
        <v>27</v>
      </c>
      <c r="N1206" t="s">
        <v>28</v>
      </c>
      <c r="O1206">
        <v>3</v>
      </c>
      <c r="P1206" t="s">
        <v>19</v>
      </c>
      <c r="Q1206">
        <v>12</v>
      </c>
      <c r="R1206">
        <v>4.6097099999999998</v>
      </c>
      <c r="S1206">
        <v>-74.08175</v>
      </c>
    </row>
    <row r="1207" spans="1:19" x14ac:dyDescent="0.3">
      <c r="A1207" t="s">
        <v>98</v>
      </c>
      <c r="B1207" t="s">
        <v>10</v>
      </c>
      <c r="C1207">
        <v>235000</v>
      </c>
      <c r="D1207">
        <v>12700</v>
      </c>
      <c r="E1207" s="1">
        <f t="shared" si="81"/>
        <v>30644100</v>
      </c>
      <c r="F1207" s="6" t="s">
        <v>256</v>
      </c>
      <c r="G1207" s="10" t="str">
        <f t="shared" si="82"/>
        <v>44966</v>
      </c>
      <c r="H1207" s="10"/>
      <c r="I1207" s="10"/>
      <c r="J1207" s="9">
        <f t="shared" si="79"/>
        <v>44966</v>
      </c>
      <c r="K1207" s="11" t="str">
        <f t="shared" si="80"/>
        <v>09-02-2023</v>
      </c>
      <c r="L1207" s="11"/>
      <c r="M1207" t="s">
        <v>12</v>
      </c>
      <c r="N1207" t="s">
        <v>28</v>
      </c>
      <c r="O1207">
        <v>5</v>
      </c>
      <c r="P1207" t="s">
        <v>36</v>
      </c>
      <c r="Q1207">
        <v>1</v>
      </c>
      <c r="R1207">
        <v>4.6097099999999998</v>
      </c>
      <c r="S1207">
        <v>-74.08175</v>
      </c>
    </row>
    <row r="1208" spans="1:19" x14ac:dyDescent="0.3">
      <c r="A1208" t="s">
        <v>37</v>
      </c>
      <c r="B1208" t="s">
        <v>38</v>
      </c>
      <c r="C1208">
        <v>1070600</v>
      </c>
      <c r="D1208">
        <v>61700</v>
      </c>
      <c r="E1208" s="1">
        <f t="shared" si="81"/>
        <v>30705800</v>
      </c>
      <c r="F1208" s="6" t="s">
        <v>873</v>
      </c>
      <c r="G1208" s="10" t="str">
        <f t="shared" si="82"/>
        <v>44249</v>
      </c>
      <c r="H1208" s="10"/>
      <c r="I1208" s="10"/>
      <c r="J1208" s="9">
        <f t="shared" si="79"/>
        <v>44249</v>
      </c>
      <c r="K1208" s="11" t="str">
        <f t="shared" si="80"/>
        <v>22-02-2021</v>
      </c>
      <c r="L1208" s="11"/>
      <c r="M1208" t="s">
        <v>31</v>
      </c>
      <c r="N1208" t="s">
        <v>28</v>
      </c>
      <c r="O1208">
        <v>3</v>
      </c>
      <c r="P1208" t="s">
        <v>19</v>
      </c>
      <c r="Q1208">
        <v>7</v>
      </c>
      <c r="R1208">
        <v>4.6097099999999998</v>
      </c>
      <c r="S1208">
        <v>-74.08175</v>
      </c>
    </row>
    <row r="1209" spans="1:19" x14ac:dyDescent="0.3">
      <c r="A1209" t="s">
        <v>29</v>
      </c>
      <c r="B1209" t="s">
        <v>16</v>
      </c>
      <c r="C1209">
        <v>417700</v>
      </c>
      <c r="D1209">
        <v>22600</v>
      </c>
      <c r="E1209" s="1">
        <f t="shared" si="81"/>
        <v>30728400</v>
      </c>
      <c r="F1209" s="6" t="s">
        <v>777</v>
      </c>
      <c r="G1209" s="10" t="str">
        <f t="shared" si="82"/>
        <v>44046</v>
      </c>
      <c r="H1209" s="10"/>
      <c r="I1209" s="10"/>
      <c r="J1209" s="9">
        <f t="shared" si="79"/>
        <v>44046</v>
      </c>
      <c r="K1209" s="11" t="str">
        <f t="shared" si="80"/>
        <v>03-08-2020</v>
      </c>
      <c r="L1209" s="11"/>
      <c r="M1209" t="s">
        <v>53</v>
      </c>
      <c r="N1209" t="s">
        <v>13</v>
      </c>
      <c r="O1209">
        <v>5</v>
      </c>
      <c r="P1209" t="s">
        <v>19</v>
      </c>
      <c r="Q1209">
        <v>1</v>
      </c>
      <c r="R1209">
        <v>6.2518399999999996</v>
      </c>
      <c r="S1209">
        <v>-75.563590000000005</v>
      </c>
    </row>
    <row r="1210" spans="1:19" x14ac:dyDescent="0.3">
      <c r="A1210" t="s">
        <v>63</v>
      </c>
      <c r="B1210" t="s">
        <v>64</v>
      </c>
      <c r="C1210">
        <v>66900</v>
      </c>
      <c r="D1210">
        <v>4300</v>
      </c>
      <c r="E1210" s="1">
        <f t="shared" si="81"/>
        <v>30732700</v>
      </c>
      <c r="F1210" s="6" t="s">
        <v>446</v>
      </c>
      <c r="G1210" s="10" t="str">
        <f t="shared" si="82"/>
        <v>44787</v>
      </c>
      <c r="H1210" s="10"/>
      <c r="I1210" s="10"/>
      <c r="J1210" s="9">
        <f t="shared" si="79"/>
        <v>44787</v>
      </c>
      <c r="K1210" s="11" t="str">
        <f t="shared" si="80"/>
        <v>14-08-2022</v>
      </c>
      <c r="L1210" s="11"/>
      <c r="M1210" t="s">
        <v>31</v>
      </c>
      <c r="N1210" t="s">
        <v>13</v>
      </c>
      <c r="O1210">
        <v>2</v>
      </c>
      <c r="P1210" t="s">
        <v>19</v>
      </c>
      <c r="Q1210">
        <v>8</v>
      </c>
      <c r="R1210">
        <v>6.2518399999999996</v>
      </c>
      <c r="S1210">
        <v>-75.563590000000005</v>
      </c>
    </row>
    <row r="1211" spans="1:19" x14ac:dyDescent="0.3">
      <c r="A1211" t="s">
        <v>138</v>
      </c>
      <c r="B1211" t="s">
        <v>38</v>
      </c>
      <c r="C1211">
        <v>1322800</v>
      </c>
      <c r="D1211">
        <v>70800</v>
      </c>
      <c r="E1211" s="1">
        <f t="shared" si="81"/>
        <v>30803500</v>
      </c>
      <c r="F1211" s="6" t="s">
        <v>790</v>
      </c>
      <c r="G1211" s="10" t="str">
        <f t="shared" si="82"/>
        <v>44948</v>
      </c>
      <c r="H1211" s="10"/>
      <c r="I1211" s="10"/>
      <c r="J1211" s="9">
        <f t="shared" si="79"/>
        <v>44948</v>
      </c>
      <c r="K1211" s="11" t="str">
        <f t="shared" si="80"/>
        <v>22-01-2023</v>
      </c>
      <c r="L1211" s="11"/>
      <c r="M1211" t="s">
        <v>12</v>
      </c>
      <c r="N1211" t="s">
        <v>28</v>
      </c>
      <c r="O1211">
        <v>5</v>
      </c>
      <c r="P1211" t="s">
        <v>19</v>
      </c>
      <c r="Q1211">
        <v>8</v>
      </c>
      <c r="R1211">
        <v>4.6097099999999998</v>
      </c>
      <c r="S1211">
        <v>-74.08175</v>
      </c>
    </row>
    <row r="1212" spans="1:19" x14ac:dyDescent="0.3">
      <c r="A1212" t="s">
        <v>91</v>
      </c>
      <c r="B1212" t="s">
        <v>51</v>
      </c>
      <c r="C1212">
        <v>986400</v>
      </c>
      <c r="D1212">
        <v>50700</v>
      </c>
      <c r="E1212" s="1">
        <f t="shared" si="81"/>
        <v>30854200</v>
      </c>
      <c r="F1212" s="6" t="s">
        <v>525</v>
      </c>
      <c r="G1212" s="10" t="str">
        <f t="shared" si="82"/>
        <v>44440</v>
      </c>
      <c r="H1212" s="10"/>
      <c r="I1212" s="10"/>
      <c r="J1212" s="9">
        <f t="shared" si="79"/>
        <v>44440</v>
      </c>
      <c r="K1212" s="11" t="str">
        <f t="shared" si="80"/>
        <v>01-09-2021</v>
      </c>
      <c r="L1212" s="11"/>
      <c r="M1212" t="s">
        <v>66</v>
      </c>
      <c r="N1212" t="s">
        <v>28</v>
      </c>
      <c r="O1212">
        <v>5</v>
      </c>
      <c r="P1212" t="s">
        <v>19</v>
      </c>
      <c r="Q1212">
        <v>8</v>
      </c>
      <c r="R1212">
        <v>4.6097099999999998</v>
      </c>
      <c r="S1212">
        <v>-74.08175</v>
      </c>
    </row>
    <row r="1213" spans="1:19" x14ac:dyDescent="0.3">
      <c r="A1213" t="s">
        <v>191</v>
      </c>
      <c r="B1213" t="s">
        <v>38</v>
      </c>
      <c r="C1213">
        <v>118600</v>
      </c>
      <c r="D1213">
        <v>4500</v>
      </c>
      <c r="E1213" s="1">
        <f t="shared" si="81"/>
        <v>30858700</v>
      </c>
      <c r="F1213" s="6" t="s">
        <v>874</v>
      </c>
      <c r="G1213" s="10" t="str">
        <f t="shared" si="82"/>
        <v>44461</v>
      </c>
      <c r="H1213" s="10"/>
      <c r="I1213" s="10"/>
      <c r="J1213" s="9">
        <f t="shared" si="79"/>
        <v>44461</v>
      </c>
      <c r="K1213" s="11" t="str">
        <f t="shared" si="80"/>
        <v>22-09-2021</v>
      </c>
      <c r="L1213" s="11"/>
      <c r="M1213" t="s">
        <v>31</v>
      </c>
      <c r="N1213" t="s">
        <v>25</v>
      </c>
      <c r="O1213">
        <v>1</v>
      </c>
      <c r="P1213" t="s">
        <v>19</v>
      </c>
      <c r="Q1213">
        <v>1</v>
      </c>
      <c r="R1213">
        <v>3.4372199999999999</v>
      </c>
      <c r="S1213">
        <v>-76.522499999999994</v>
      </c>
    </row>
    <row r="1214" spans="1:19" x14ac:dyDescent="0.3">
      <c r="A1214" t="s">
        <v>15</v>
      </c>
      <c r="B1214" t="s">
        <v>16</v>
      </c>
      <c r="C1214">
        <v>56800</v>
      </c>
      <c r="D1214">
        <v>3200</v>
      </c>
      <c r="E1214" s="1">
        <f t="shared" si="81"/>
        <v>30861900</v>
      </c>
      <c r="F1214" s="6" t="s">
        <v>248</v>
      </c>
      <c r="G1214" s="10" t="str">
        <f t="shared" si="82"/>
        <v>44552</v>
      </c>
      <c r="H1214" s="10"/>
      <c r="I1214" s="10"/>
      <c r="J1214" s="9">
        <f t="shared" si="79"/>
        <v>44552</v>
      </c>
      <c r="K1214" s="11" t="str">
        <f t="shared" si="80"/>
        <v>22-12-2021</v>
      </c>
      <c r="L1214" s="11"/>
      <c r="M1214" t="s">
        <v>40</v>
      </c>
      <c r="N1214" t="s">
        <v>28</v>
      </c>
      <c r="O1214">
        <v>1</v>
      </c>
      <c r="P1214" t="s">
        <v>19</v>
      </c>
      <c r="Q1214">
        <v>1</v>
      </c>
      <c r="R1214">
        <v>4.6097099999999998</v>
      </c>
      <c r="S1214">
        <v>-74.08175</v>
      </c>
    </row>
    <row r="1215" spans="1:19" x14ac:dyDescent="0.3">
      <c r="A1215" t="s">
        <v>131</v>
      </c>
      <c r="B1215" t="s">
        <v>16</v>
      </c>
      <c r="C1215">
        <v>813400</v>
      </c>
      <c r="D1215">
        <v>41500</v>
      </c>
      <c r="E1215" s="1">
        <f t="shared" si="81"/>
        <v>30903400</v>
      </c>
      <c r="F1215" s="6" t="s">
        <v>252</v>
      </c>
      <c r="G1215" s="10" t="str">
        <f t="shared" si="82"/>
        <v>44500</v>
      </c>
      <c r="H1215" s="10"/>
      <c r="I1215" s="10"/>
      <c r="J1215" s="9">
        <f t="shared" si="79"/>
        <v>44500</v>
      </c>
      <c r="K1215" s="11" t="str">
        <f t="shared" si="80"/>
        <v>31-10-2021</v>
      </c>
      <c r="L1215" s="11"/>
      <c r="M1215" t="s">
        <v>66</v>
      </c>
      <c r="N1215" t="s">
        <v>28</v>
      </c>
      <c r="O1215">
        <v>5</v>
      </c>
      <c r="P1215" t="s">
        <v>19</v>
      </c>
      <c r="Q1215">
        <v>1</v>
      </c>
      <c r="R1215">
        <v>4.6097099999999998</v>
      </c>
      <c r="S1215">
        <v>-74.08175</v>
      </c>
    </row>
    <row r="1216" spans="1:19" x14ac:dyDescent="0.3">
      <c r="A1216" t="s">
        <v>131</v>
      </c>
      <c r="B1216" t="s">
        <v>16</v>
      </c>
      <c r="C1216">
        <v>586300</v>
      </c>
      <c r="D1216">
        <v>31900</v>
      </c>
      <c r="E1216" s="1">
        <f t="shared" si="81"/>
        <v>30935300</v>
      </c>
      <c r="F1216" s="6" t="s">
        <v>266</v>
      </c>
      <c r="G1216" s="10" t="str">
        <f t="shared" si="82"/>
        <v>44819</v>
      </c>
      <c r="H1216" s="10"/>
      <c r="I1216" s="10"/>
      <c r="J1216" s="9">
        <f t="shared" si="79"/>
        <v>44819</v>
      </c>
      <c r="K1216" s="11" t="str">
        <f t="shared" si="80"/>
        <v>15-09-2022</v>
      </c>
      <c r="L1216" s="11"/>
      <c r="M1216" t="s">
        <v>40</v>
      </c>
      <c r="N1216" t="s">
        <v>28</v>
      </c>
      <c r="O1216">
        <v>1</v>
      </c>
      <c r="P1216" t="s">
        <v>19</v>
      </c>
      <c r="Q1216">
        <v>4</v>
      </c>
      <c r="R1216">
        <v>4.6097099999999998</v>
      </c>
      <c r="S1216">
        <v>-74.08175</v>
      </c>
    </row>
    <row r="1217" spans="1:19" x14ac:dyDescent="0.3">
      <c r="A1217" t="s">
        <v>168</v>
      </c>
      <c r="B1217" t="s">
        <v>34</v>
      </c>
      <c r="C1217">
        <v>39900</v>
      </c>
      <c r="D1217">
        <v>0</v>
      </c>
      <c r="E1217" s="1">
        <f t="shared" si="81"/>
        <v>30935300</v>
      </c>
      <c r="F1217" s="6" t="s">
        <v>393</v>
      </c>
      <c r="G1217" s="10" t="str">
        <f t="shared" si="82"/>
        <v>44977</v>
      </c>
      <c r="H1217" s="10"/>
      <c r="I1217" s="10"/>
      <c r="J1217" s="9">
        <f t="shared" si="79"/>
        <v>44977</v>
      </c>
      <c r="K1217" s="11" t="str">
        <f t="shared" si="80"/>
        <v>20-02-2023</v>
      </c>
      <c r="L1217" s="11"/>
      <c r="M1217" t="s">
        <v>12</v>
      </c>
      <c r="N1217" t="s">
        <v>25</v>
      </c>
      <c r="O1217">
        <v>4</v>
      </c>
      <c r="P1217" t="s">
        <v>19</v>
      </c>
      <c r="Q1217">
        <v>1</v>
      </c>
      <c r="R1217">
        <v>3.4372199999999999</v>
      </c>
      <c r="S1217">
        <v>-76.522499999999994</v>
      </c>
    </row>
    <row r="1218" spans="1:19" x14ac:dyDescent="0.3">
      <c r="A1218" t="s">
        <v>78</v>
      </c>
      <c r="B1218" t="s">
        <v>64</v>
      </c>
      <c r="C1218">
        <v>44200</v>
      </c>
      <c r="D1218">
        <v>0</v>
      </c>
      <c r="E1218" s="1">
        <f t="shared" si="81"/>
        <v>30935300</v>
      </c>
      <c r="F1218" s="6" t="s">
        <v>875</v>
      </c>
      <c r="G1218" s="10" t="str">
        <f t="shared" si="82"/>
        <v>44445</v>
      </c>
      <c r="H1218" s="10"/>
      <c r="I1218" s="10"/>
      <c r="J1218" s="9">
        <f t="shared" si="79"/>
        <v>44445</v>
      </c>
      <c r="K1218" s="11" t="str">
        <f t="shared" si="80"/>
        <v>06-09-2021</v>
      </c>
      <c r="L1218" s="11"/>
      <c r="M1218" t="s">
        <v>59</v>
      </c>
      <c r="N1218" t="s">
        <v>28</v>
      </c>
      <c r="O1218">
        <v>5</v>
      </c>
      <c r="P1218" t="s">
        <v>19</v>
      </c>
      <c r="Q1218">
        <v>2</v>
      </c>
      <c r="R1218">
        <v>4.6097099999999998</v>
      </c>
      <c r="S1218">
        <v>-74.08175</v>
      </c>
    </row>
    <row r="1219" spans="1:19" x14ac:dyDescent="0.3">
      <c r="A1219" t="s">
        <v>63</v>
      </c>
      <c r="B1219" t="s">
        <v>64</v>
      </c>
      <c r="C1219">
        <v>79200</v>
      </c>
      <c r="D1219">
        <v>4400</v>
      </c>
      <c r="E1219" s="1">
        <f t="shared" si="81"/>
        <v>30939700</v>
      </c>
      <c r="F1219" s="6" t="s">
        <v>154</v>
      </c>
      <c r="G1219" s="10" t="str">
        <f t="shared" si="82"/>
        <v>44162</v>
      </c>
      <c r="H1219" s="10"/>
      <c r="I1219" s="10"/>
      <c r="J1219" s="9">
        <f t="shared" ref="J1219:J1282" si="83">IF(
  G1219=44412,
  DATE(2021,8,4),
  DATE(1900,1,1) + G1219 - 1
)</f>
        <v>44162</v>
      </c>
      <c r="K1219" s="11" t="str">
        <f t="shared" ref="K1219:K1282" si="84">TEXT(G1219, "dd-mm-yyyy")</f>
        <v>27-11-2020</v>
      </c>
      <c r="L1219" s="11"/>
      <c r="M1219" t="s">
        <v>80</v>
      </c>
      <c r="N1219" t="s">
        <v>228</v>
      </c>
      <c r="O1219">
        <v>5</v>
      </c>
      <c r="P1219" t="s">
        <v>19</v>
      </c>
      <c r="Q1219">
        <v>3</v>
      </c>
      <c r="R1219">
        <v>10.39972</v>
      </c>
      <c r="S1219">
        <v>-75.514439999999993</v>
      </c>
    </row>
    <row r="1220" spans="1:19" x14ac:dyDescent="0.3">
      <c r="A1220" t="s">
        <v>98</v>
      </c>
      <c r="B1220" t="s">
        <v>10</v>
      </c>
      <c r="C1220">
        <v>221900</v>
      </c>
      <c r="D1220">
        <v>12500</v>
      </c>
      <c r="E1220" s="1">
        <f t="shared" ref="E1220:E1283" si="85">E1219+D1220</f>
        <v>30952200</v>
      </c>
      <c r="F1220" s="6" t="s">
        <v>146</v>
      </c>
      <c r="G1220" s="10" t="str">
        <f t="shared" si="82"/>
        <v>44224</v>
      </c>
      <c r="H1220" s="10"/>
      <c r="I1220" s="10"/>
      <c r="J1220" s="9">
        <f t="shared" si="83"/>
        <v>44224</v>
      </c>
      <c r="K1220" s="11" t="str">
        <f t="shared" si="84"/>
        <v>28-01-2021</v>
      </c>
      <c r="L1220" s="11"/>
      <c r="M1220" t="s">
        <v>48</v>
      </c>
      <c r="N1220" t="s">
        <v>28</v>
      </c>
      <c r="O1220">
        <v>3</v>
      </c>
      <c r="P1220" t="s">
        <v>14</v>
      </c>
      <c r="Q1220">
        <v>1</v>
      </c>
      <c r="R1220">
        <v>4.6097099999999998</v>
      </c>
      <c r="S1220">
        <v>-74.08175</v>
      </c>
    </row>
    <row r="1221" spans="1:19" x14ac:dyDescent="0.3">
      <c r="A1221" t="s">
        <v>41</v>
      </c>
      <c r="B1221" t="s">
        <v>42</v>
      </c>
      <c r="C1221">
        <v>68800</v>
      </c>
      <c r="D1221">
        <v>3900</v>
      </c>
      <c r="E1221" s="1">
        <f t="shared" si="85"/>
        <v>30956100</v>
      </c>
      <c r="F1221" s="6" t="s">
        <v>876</v>
      </c>
      <c r="G1221" s="10" t="str">
        <f t="shared" si="82"/>
        <v>44591</v>
      </c>
      <c r="H1221" s="10"/>
      <c r="I1221" s="10"/>
      <c r="J1221" s="9">
        <f t="shared" si="83"/>
        <v>44591</v>
      </c>
      <c r="K1221" s="11" t="str">
        <f t="shared" si="84"/>
        <v>30-01-2022</v>
      </c>
      <c r="L1221" s="11"/>
      <c r="M1221" t="s">
        <v>27</v>
      </c>
      <c r="N1221" t="s">
        <v>228</v>
      </c>
      <c r="O1221">
        <v>4</v>
      </c>
      <c r="P1221" t="s">
        <v>19</v>
      </c>
      <c r="Q1221">
        <v>6</v>
      </c>
      <c r="R1221">
        <v>10.39972</v>
      </c>
      <c r="S1221">
        <v>-75.514439999999993</v>
      </c>
    </row>
    <row r="1222" spans="1:19" x14ac:dyDescent="0.3">
      <c r="A1222" t="s">
        <v>163</v>
      </c>
      <c r="B1222" t="s">
        <v>10</v>
      </c>
      <c r="C1222">
        <v>395800</v>
      </c>
      <c r="D1222">
        <v>19300</v>
      </c>
      <c r="E1222" s="1">
        <f t="shared" si="85"/>
        <v>30975400</v>
      </c>
      <c r="F1222" s="6" t="s">
        <v>388</v>
      </c>
      <c r="G1222" s="10" t="str">
        <f t="shared" ref="G1222:G1285" si="86">TEXT(F1221, "general")</f>
        <v>44458</v>
      </c>
      <c r="H1222" s="10"/>
      <c r="I1222" s="10"/>
      <c r="J1222" s="9">
        <f t="shared" si="83"/>
        <v>44458</v>
      </c>
      <c r="K1222" s="11" t="str">
        <f t="shared" si="84"/>
        <v>19-09-2021</v>
      </c>
      <c r="L1222" s="11"/>
      <c r="M1222" t="s">
        <v>40</v>
      </c>
      <c r="N1222" t="s">
        <v>228</v>
      </c>
      <c r="O1222">
        <v>5</v>
      </c>
      <c r="P1222" t="s">
        <v>19</v>
      </c>
      <c r="Q1222">
        <v>6</v>
      </c>
      <c r="R1222">
        <v>10.39972</v>
      </c>
      <c r="S1222">
        <v>-75.514439999999993</v>
      </c>
    </row>
    <row r="1223" spans="1:19" x14ac:dyDescent="0.3">
      <c r="A1223" t="s">
        <v>75</v>
      </c>
      <c r="B1223" t="s">
        <v>46</v>
      </c>
      <c r="C1223">
        <v>41300</v>
      </c>
      <c r="D1223">
        <v>0</v>
      </c>
      <c r="E1223" s="1">
        <f t="shared" si="85"/>
        <v>30975400</v>
      </c>
      <c r="F1223" s="6" t="s">
        <v>877</v>
      </c>
      <c r="G1223" s="10" t="str">
        <f t="shared" si="86"/>
        <v>44687</v>
      </c>
      <c r="H1223" s="10"/>
      <c r="I1223" s="10"/>
      <c r="J1223" s="9">
        <f t="shared" si="83"/>
        <v>44687</v>
      </c>
      <c r="K1223" s="11" t="str">
        <f t="shared" si="84"/>
        <v>06-05-2022</v>
      </c>
      <c r="L1223" s="11"/>
      <c r="M1223" t="s">
        <v>40</v>
      </c>
      <c r="N1223" t="s">
        <v>137</v>
      </c>
      <c r="O1223">
        <v>5</v>
      </c>
      <c r="P1223" t="s">
        <v>19</v>
      </c>
      <c r="Q1223">
        <v>1</v>
      </c>
      <c r="R1223">
        <v>11.240790000000001</v>
      </c>
      <c r="S1223">
        <v>-74.199039999999997</v>
      </c>
    </row>
    <row r="1224" spans="1:19" x14ac:dyDescent="0.3">
      <c r="A1224" t="s">
        <v>168</v>
      </c>
      <c r="B1224" t="s">
        <v>34</v>
      </c>
      <c r="C1224">
        <v>53700</v>
      </c>
      <c r="D1224">
        <v>1000</v>
      </c>
      <c r="E1224" s="1">
        <f t="shared" si="85"/>
        <v>30976400</v>
      </c>
      <c r="F1224" s="6" t="s">
        <v>878</v>
      </c>
      <c r="G1224" s="10" t="str">
        <f t="shared" si="86"/>
        <v>44498</v>
      </c>
      <c r="H1224" s="10"/>
      <c r="I1224" s="10"/>
      <c r="J1224" s="9">
        <f t="shared" si="83"/>
        <v>44498</v>
      </c>
      <c r="K1224" s="11" t="str">
        <f t="shared" si="84"/>
        <v>29-10-2021</v>
      </c>
      <c r="L1224" s="11"/>
      <c r="M1224" t="s">
        <v>24</v>
      </c>
      <c r="N1224" t="s">
        <v>22</v>
      </c>
      <c r="O1224">
        <v>5</v>
      </c>
      <c r="P1224" t="s">
        <v>36</v>
      </c>
      <c r="Q1224">
        <v>1</v>
      </c>
      <c r="R1224">
        <v>4.8133299999999997</v>
      </c>
      <c r="S1224">
        <v>-75.696110000000004</v>
      </c>
    </row>
    <row r="1225" spans="1:19" x14ac:dyDescent="0.3">
      <c r="A1225" t="s">
        <v>191</v>
      </c>
      <c r="B1225" t="s">
        <v>38</v>
      </c>
      <c r="C1225">
        <v>68500</v>
      </c>
      <c r="D1225">
        <v>4300</v>
      </c>
      <c r="E1225" s="1">
        <f t="shared" si="85"/>
        <v>30980700</v>
      </c>
      <c r="F1225" s="6" t="s">
        <v>879</v>
      </c>
      <c r="G1225" s="10" t="str">
        <f t="shared" si="86"/>
        <v>43848</v>
      </c>
      <c r="H1225" s="10"/>
      <c r="I1225" s="10"/>
      <c r="J1225" s="9">
        <f t="shared" si="83"/>
        <v>43848</v>
      </c>
      <c r="K1225" s="11" t="str">
        <f t="shared" si="84"/>
        <v>18-01-2020</v>
      </c>
      <c r="L1225" s="11"/>
      <c r="M1225" t="s">
        <v>59</v>
      </c>
      <c r="N1225" t="s">
        <v>32</v>
      </c>
      <c r="O1225">
        <v>3</v>
      </c>
      <c r="P1225" t="s">
        <v>19</v>
      </c>
      <c r="Q1225">
        <v>3</v>
      </c>
      <c r="R1225">
        <v>-4.2152799999999999</v>
      </c>
      <c r="S1225">
        <v>-69.940560000000005</v>
      </c>
    </row>
    <row r="1226" spans="1:19" x14ac:dyDescent="0.3">
      <c r="A1226" t="s">
        <v>107</v>
      </c>
      <c r="B1226" t="s">
        <v>46</v>
      </c>
      <c r="C1226">
        <v>16100</v>
      </c>
      <c r="D1226">
        <v>1100</v>
      </c>
      <c r="E1226" s="1">
        <f t="shared" si="85"/>
        <v>30981800</v>
      </c>
      <c r="F1226" s="6" t="s">
        <v>602</v>
      </c>
      <c r="G1226" s="10" t="str">
        <f t="shared" si="86"/>
        <v>44750</v>
      </c>
      <c r="H1226" s="10"/>
      <c r="I1226" s="10"/>
      <c r="J1226" s="9">
        <f t="shared" si="83"/>
        <v>44750</v>
      </c>
      <c r="K1226" s="11" t="str">
        <f t="shared" si="84"/>
        <v>08-07-2022</v>
      </c>
      <c r="L1226" s="11"/>
      <c r="M1226" t="s">
        <v>27</v>
      </c>
      <c r="N1226" t="s">
        <v>28</v>
      </c>
      <c r="O1226">
        <v>5</v>
      </c>
      <c r="P1226" t="s">
        <v>19</v>
      </c>
      <c r="Q1226">
        <v>2</v>
      </c>
      <c r="R1226">
        <v>4.6097099999999998</v>
      </c>
      <c r="S1226">
        <v>-74.08175</v>
      </c>
    </row>
    <row r="1227" spans="1:19" x14ac:dyDescent="0.3">
      <c r="A1227" t="s">
        <v>104</v>
      </c>
      <c r="B1227" t="s">
        <v>38</v>
      </c>
      <c r="C1227">
        <v>71900</v>
      </c>
      <c r="D1227">
        <v>2000</v>
      </c>
      <c r="E1227" s="1">
        <f t="shared" si="85"/>
        <v>30983800</v>
      </c>
      <c r="F1227" s="6" t="s">
        <v>539</v>
      </c>
      <c r="G1227" s="10" t="str">
        <f t="shared" si="86"/>
        <v>44751</v>
      </c>
      <c r="H1227" s="10"/>
      <c r="I1227" s="10"/>
      <c r="J1227" s="9">
        <f t="shared" si="83"/>
        <v>44751</v>
      </c>
      <c r="K1227" s="11" t="str">
        <f t="shared" si="84"/>
        <v>09-07-2022</v>
      </c>
      <c r="L1227" s="11"/>
      <c r="M1227" t="s">
        <v>31</v>
      </c>
      <c r="N1227" t="s">
        <v>25</v>
      </c>
      <c r="O1227">
        <v>1</v>
      </c>
      <c r="P1227" t="s">
        <v>19</v>
      </c>
      <c r="Q1227">
        <v>1</v>
      </c>
      <c r="R1227">
        <v>3.4372199999999999</v>
      </c>
      <c r="S1227">
        <v>-76.522499999999994</v>
      </c>
    </row>
    <row r="1228" spans="1:19" x14ac:dyDescent="0.3">
      <c r="A1228" t="s">
        <v>91</v>
      </c>
      <c r="B1228" t="s">
        <v>51</v>
      </c>
      <c r="C1228">
        <v>1027800</v>
      </c>
      <c r="D1228">
        <v>60600</v>
      </c>
      <c r="E1228" s="1">
        <f t="shared" si="85"/>
        <v>31044400</v>
      </c>
      <c r="F1228" s="6" t="s">
        <v>770</v>
      </c>
      <c r="G1228" s="10" t="str">
        <f t="shared" si="86"/>
        <v>44428</v>
      </c>
      <c r="H1228" s="10"/>
      <c r="I1228" s="10"/>
      <c r="J1228" s="9">
        <f t="shared" si="83"/>
        <v>44428</v>
      </c>
      <c r="K1228" s="11" t="str">
        <f t="shared" si="84"/>
        <v>20-08-2021</v>
      </c>
      <c r="L1228" s="11"/>
      <c r="M1228" t="s">
        <v>53</v>
      </c>
      <c r="N1228" t="s">
        <v>28</v>
      </c>
      <c r="O1228">
        <v>4</v>
      </c>
      <c r="P1228" t="s">
        <v>19</v>
      </c>
      <c r="Q1228">
        <v>1</v>
      </c>
      <c r="R1228">
        <v>4.6097099999999998</v>
      </c>
      <c r="S1228">
        <v>-74.08175</v>
      </c>
    </row>
    <row r="1229" spans="1:19" x14ac:dyDescent="0.3">
      <c r="A1229" t="s">
        <v>214</v>
      </c>
      <c r="B1229" t="s">
        <v>38</v>
      </c>
      <c r="C1229">
        <v>122600</v>
      </c>
      <c r="D1229">
        <v>4700</v>
      </c>
      <c r="E1229" s="1">
        <f t="shared" si="85"/>
        <v>31049100</v>
      </c>
      <c r="F1229" s="6" t="s">
        <v>648</v>
      </c>
      <c r="G1229" s="10" t="str">
        <f t="shared" si="86"/>
        <v>44201</v>
      </c>
      <c r="H1229" s="10"/>
      <c r="I1229" s="10"/>
      <c r="J1229" s="9">
        <f t="shared" si="83"/>
        <v>44201</v>
      </c>
      <c r="K1229" s="11" t="str">
        <f t="shared" si="84"/>
        <v>05-01-2021</v>
      </c>
      <c r="L1229" s="11"/>
      <c r="M1229" t="s">
        <v>31</v>
      </c>
      <c r="N1229" t="s">
        <v>13</v>
      </c>
      <c r="O1229">
        <v>5</v>
      </c>
      <c r="P1229" t="s">
        <v>19</v>
      </c>
      <c r="Q1229">
        <v>1</v>
      </c>
      <c r="R1229">
        <v>6.2518399999999996</v>
      </c>
      <c r="S1229">
        <v>-75.563590000000005</v>
      </c>
    </row>
    <row r="1230" spans="1:19" x14ac:dyDescent="0.3">
      <c r="A1230" t="s">
        <v>191</v>
      </c>
      <c r="B1230" t="s">
        <v>38</v>
      </c>
      <c r="C1230">
        <v>96600</v>
      </c>
      <c r="D1230">
        <v>3300</v>
      </c>
      <c r="E1230" s="1">
        <f t="shared" si="85"/>
        <v>31052400</v>
      </c>
      <c r="F1230" s="6" t="s">
        <v>880</v>
      </c>
      <c r="G1230" s="10" t="str">
        <f t="shared" si="86"/>
        <v>44471</v>
      </c>
      <c r="H1230" s="10"/>
      <c r="I1230" s="10"/>
      <c r="J1230" s="9">
        <f t="shared" si="83"/>
        <v>44471</v>
      </c>
      <c r="K1230" s="11" t="str">
        <f t="shared" si="84"/>
        <v>02-10-2021</v>
      </c>
      <c r="L1230" s="11"/>
      <c r="M1230" t="s">
        <v>18</v>
      </c>
      <c r="N1230" t="s">
        <v>56</v>
      </c>
      <c r="O1230">
        <v>2</v>
      </c>
      <c r="P1230" t="s">
        <v>19</v>
      </c>
      <c r="Q1230">
        <v>3</v>
      </c>
      <c r="R1230">
        <v>7.89391</v>
      </c>
      <c r="S1230">
        <v>-72.507819999999995</v>
      </c>
    </row>
    <row r="1231" spans="1:19" x14ac:dyDescent="0.3">
      <c r="A1231" t="s">
        <v>89</v>
      </c>
      <c r="B1231" t="s">
        <v>42</v>
      </c>
      <c r="C1231">
        <v>42400</v>
      </c>
      <c r="D1231">
        <v>0</v>
      </c>
      <c r="E1231" s="1">
        <f t="shared" si="85"/>
        <v>31052400</v>
      </c>
      <c r="F1231" s="6" t="s">
        <v>881</v>
      </c>
      <c r="G1231" s="10" t="str">
        <f t="shared" si="86"/>
        <v>44795</v>
      </c>
      <c r="H1231" s="10"/>
      <c r="I1231" s="10"/>
      <c r="J1231" s="9">
        <f t="shared" si="83"/>
        <v>44795</v>
      </c>
      <c r="K1231" s="11" t="str">
        <f t="shared" si="84"/>
        <v>22-08-2022</v>
      </c>
      <c r="L1231" s="11"/>
      <c r="M1231" t="s">
        <v>12</v>
      </c>
      <c r="N1231" t="s">
        <v>32</v>
      </c>
      <c r="O1231">
        <v>1</v>
      </c>
      <c r="P1231" t="s">
        <v>19</v>
      </c>
      <c r="Q1231">
        <v>3</v>
      </c>
      <c r="R1231">
        <v>-4.2152799999999999</v>
      </c>
      <c r="S1231">
        <v>-69.940560000000005</v>
      </c>
    </row>
    <row r="1232" spans="1:19" x14ac:dyDescent="0.3">
      <c r="A1232" t="s">
        <v>41</v>
      </c>
      <c r="B1232" t="s">
        <v>42</v>
      </c>
      <c r="C1232">
        <v>92900</v>
      </c>
      <c r="D1232">
        <v>9700</v>
      </c>
      <c r="E1232" s="1">
        <f t="shared" si="85"/>
        <v>31062100</v>
      </c>
      <c r="F1232" s="6" t="s">
        <v>882</v>
      </c>
      <c r="G1232" s="10" t="str">
        <f t="shared" si="86"/>
        <v>43858</v>
      </c>
      <c r="H1232" s="10"/>
      <c r="I1232" s="10"/>
      <c r="J1232" s="9">
        <f t="shared" si="83"/>
        <v>43858</v>
      </c>
      <c r="K1232" s="11" t="str">
        <f t="shared" si="84"/>
        <v>28-01-2020</v>
      </c>
      <c r="L1232" s="11"/>
      <c r="M1232" t="s">
        <v>12</v>
      </c>
      <c r="N1232" t="s">
        <v>22</v>
      </c>
      <c r="O1232">
        <v>5</v>
      </c>
      <c r="P1232" t="s">
        <v>19</v>
      </c>
      <c r="Q1232">
        <v>2</v>
      </c>
      <c r="R1232">
        <v>4.8133299999999997</v>
      </c>
      <c r="S1232">
        <v>-75.696110000000004</v>
      </c>
    </row>
    <row r="1233" spans="1:19" x14ac:dyDescent="0.3">
      <c r="A1233" t="s">
        <v>78</v>
      </c>
      <c r="B1233" t="s">
        <v>64</v>
      </c>
      <c r="C1233">
        <v>55000</v>
      </c>
      <c r="D1233">
        <v>3400</v>
      </c>
      <c r="E1233" s="1">
        <f t="shared" si="85"/>
        <v>31065500</v>
      </c>
      <c r="F1233" s="6" t="s">
        <v>883</v>
      </c>
      <c r="G1233" s="10" t="str">
        <f t="shared" si="86"/>
        <v>44263</v>
      </c>
      <c r="H1233" s="10"/>
      <c r="I1233" s="10"/>
      <c r="J1233" s="9">
        <f t="shared" si="83"/>
        <v>44263</v>
      </c>
      <c r="K1233" s="11" t="str">
        <f t="shared" si="84"/>
        <v>08-03-2021</v>
      </c>
      <c r="L1233" s="11"/>
      <c r="M1233" t="s">
        <v>24</v>
      </c>
      <c r="N1233" t="s">
        <v>13</v>
      </c>
      <c r="O1233">
        <v>1</v>
      </c>
      <c r="P1233" t="s">
        <v>19</v>
      </c>
      <c r="Q1233">
        <v>8</v>
      </c>
      <c r="R1233">
        <v>6.2518399999999996</v>
      </c>
      <c r="S1233">
        <v>-75.563590000000005</v>
      </c>
    </row>
    <row r="1234" spans="1:19" x14ac:dyDescent="0.3">
      <c r="A1234" t="s">
        <v>104</v>
      </c>
      <c r="B1234" t="s">
        <v>38</v>
      </c>
      <c r="C1234">
        <v>160800</v>
      </c>
      <c r="D1234">
        <v>9000</v>
      </c>
      <c r="E1234" s="1">
        <f t="shared" si="85"/>
        <v>31074500</v>
      </c>
      <c r="F1234" s="6" t="s">
        <v>459</v>
      </c>
      <c r="G1234" s="10" t="str">
        <f t="shared" si="86"/>
        <v>43940</v>
      </c>
      <c r="H1234" s="10"/>
      <c r="I1234" s="10"/>
      <c r="J1234" s="9">
        <f t="shared" si="83"/>
        <v>43940</v>
      </c>
      <c r="K1234" s="11" t="str">
        <f t="shared" si="84"/>
        <v>19-04-2020</v>
      </c>
      <c r="L1234" s="11"/>
      <c r="M1234" t="s">
        <v>18</v>
      </c>
      <c r="N1234" t="s">
        <v>13</v>
      </c>
      <c r="O1234">
        <v>1</v>
      </c>
      <c r="P1234" t="s">
        <v>14</v>
      </c>
      <c r="Q1234">
        <v>1</v>
      </c>
      <c r="R1234">
        <v>6.2518399999999996</v>
      </c>
      <c r="S1234">
        <v>-75.563590000000005</v>
      </c>
    </row>
    <row r="1235" spans="1:19" x14ac:dyDescent="0.3">
      <c r="A1235" t="s">
        <v>195</v>
      </c>
      <c r="B1235" t="s">
        <v>51</v>
      </c>
      <c r="C1235">
        <v>306900</v>
      </c>
      <c r="D1235">
        <v>23700</v>
      </c>
      <c r="E1235" s="1">
        <f t="shared" si="85"/>
        <v>31098200</v>
      </c>
      <c r="F1235" s="6" t="s">
        <v>884</v>
      </c>
      <c r="G1235" s="10" t="str">
        <f t="shared" si="86"/>
        <v>44039</v>
      </c>
      <c r="H1235" s="10"/>
      <c r="I1235" s="10"/>
      <c r="J1235" s="9">
        <f t="shared" si="83"/>
        <v>44039</v>
      </c>
      <c r="K1235" s="11" t="str">
        <f t="shared" si="84"/>
        <v>27-07-2020</v>
      </c>
      <c r="L1235" s="11"/>
      <c r="M1235" t="s">
        <v>48</v>
      </c>
      <c r="N1235" t="s">
        <v>44</v>
      </c>
      <c r="O1235">
        <v>3</v>
      </c>
      <c r="P1235" t="s">
        <v>19</v>
      </c>
      <c r="Q1235">
        <v>1</v>
      </c>
      <c r="R1235">
        <v>10.968540000000001</v>
      </c>
      <c r="S1235">
        <v>-74.781319999999994</v>
      </c>
    </row>
    <row r="1236" spans="1:19" x14ac:dyDescent="0.3">
      <c r="A1236" t="s">
        <v>87</v>
      </c>
      <c r="B1236" t="s">
        <v>34</v>
      </c>
      <c r="C1236">
        <v>39600</v>
      </c>
      <c r="D1236">
        <v>0</v>
      </c>
      <c r="E1236" s="1">
        <f t="shared" si="85"/>
        <v>31098200</v>
      </c>
      <c r="F1236" s="6" t="s">
        <v>742</v>
      </c>
      <c r="G1236" s="10" t="str">
        <f t="shared" si="86"/>
        <v>43952</v>
      </c>
      <c r="H1236" s="10"/>
      <c r="I1236" s="10"/>
      <c r="J1236" s="9">
        <f t="shared" si="83"/>
        <v>43952</v>
      </c>
      <c r="K1236" s="11" t="str">
        <f t="shared" si="84"/>
        <v>01-05-2020</v>
      </c>
      <c r="L1236" s="11"/>
      <c r="M1236" t="s">
        <v>101</v>
      </c>
      <c r="N1236" t="s">
        <v>228</v>
      </c>
      <c r="O1236">
        <v>5</v>
      </c>
      <c r="P1236" t="s">
        <v>19</v>
      </c>
      <c r="Q1236">
        <v>1</v>
      </c>
      <c r="R1236">
        <v>10.39972</v>
      </c>
      <c r="S1236">
        <v>-75.514439999999993</v>
      </c>
    </row>
    <row r="1237" spans="1:19" x14ac:dyDescent="0.3">
      <c r="A1237" t="s">
        <v>33</v>
      </c>
      <c r="B1237" t="s">
        <v>34</v>
      </c>
      <c r="C1237">
        <v>99400</v>
      </c>
      <c r="D1237">
        <v>3500</v>
      </c>
      <c r="E1237" s="1">
        <f t="shared" si="85"/>
        <v>31101700</v>
      </c>
      <c r="F1237" s="6" t="s">
        <v>885</v>
      </c>
      <c r="G1237" s="10" t="str">
        <f t="shared" si="86"/>
        <v>44115</v>
      </c>
      <c r="H1237" s="10"/>
      <c r="I1237" s="10"/>
      <c r="J1237" s="9">
        <f t="shared" si="83"/>
        <v>44115</v>
      </c>
      <c r="K1237" s="11" t="str">
        <f t="shared" si="84"/>
        <v>11-10-2020</v>
      </c>
      <c r="L1237" s="11"/>
      <c r="M1237" t="s">
        <v>66</v>
      </c>
      <c r="N1237" t="s">
        <v>44</v>
      </c>
      <c r="O1237">
        <v>5</v>
      </c>
      <c r="P1237" t="s">
        <v>14</v>
      </c>
      <c r="Q1237">
        <v>1</v>
      </c>
      <c r="R1237">
        <v>10.968540000000001</v>
      </c>
      <c r="S1237">
        <v>-74.781319999999994</v>
      </c>
    </row>
    <row r="1238" spans="1:19" x14ac:dyDescent="0.3">
      <c r="A1238" t="s">
        <v>149</v>
      </c>
      <c r="B1238" t="s">
        <v>34</v>
      </c>
      <c r="C1238">
        <v>34600</v>
      </c>
      <c r="D1238">
        <v>7700</v>
      </c>
      <c r="E1238" s="1">
        <f t="shared" si="85"/>
        <v>31109400</v>
      </c>
      <c r="F1238" s="6" t="s">
        <v>886</v>
      </c>
      <c r="G1238" s="10" t="str">
        <f t="shared" si="86"/>
        <v>44682</v>
      </c>
      <c r="H1238" s="10"/>
      <c r="I1238" s="10"/>
      <c r="J1238" s="9">
        <f t="shared" si="83"/>
        <v>44682</v>
      </c>
      <c r="K1238" s="11" t="str">
        <f t="shared" si="84"/>
        <v>01-05-2022</v>
      </c>
      <c r="L1238" s="11"/>
      <c r="M1238" t="s">
        <v>12</v>
      </c>
      <c r="N1238" t="s">
        <v>28</v>
      </c>
      <c r="O1238">
        <v>5</v>
      </c>
      <c r="P1238" t="s">
        <v>19</v>
      </c>
      <c r="Q1238">
        <v>1</v>
      </c>
      <c r="R1238">
        <v>4.6097099999999998</v>
      </c>
      <c r="S1238">
        <v>-74.08175</v>
      </c>
    </row>
    <row r="1239" spans="1:19" x14ac:dyDescent="0.3">
      <c r="A1239" t="s">
        <v>110</v>
      </c>
      <c r="B1239" t="s">
        <v>38</v>
      </c>
      <c r="C1239">
        <v>1524100</v>
      </c>
      <c r="D1239">
        <v>79300</v>
      </c>
      <c r="E1239" s="1">
        <f t="shared" si="85"/>
        <v>31188700</v>
      </c>
      <c r="F1239" s="6" t="s">
        <v>793</v>
      </c>
      <c r="G1239" s="10" t="str">
        <f t="shared" si="86"/>
        <v>43891</v>
      </c>
      <c r="H1239" s="10"/>
      <c r="I1239" s="10"/>
      <c r="J1239" s="9">
        <f t="shared" si="83"/>
        <v>43891</v>
      </c>
      <c r="K1239" s="11" t="str">
        <f t="shared" si="84"/>
        <v>01-03-2020</v>
      </c>
      <c r="L1239" s="11"/>
      <c r="M1239" t="s">
        <v>53</v>
      </c>
      <c r="N1239" t="s">
        <v>13</v>
      </c>
      <c r="O1239">
        <v>5</v>
      </c>
      <c r="P1239" t="s">
        <v>36</v>
      </c>
      <c r="Q1239">
        <v>1</v>
      </c>
      <c r="R1239">
        <v>6.2518399999999996</v>
      </c>
      <c r="S1239">
        <v>-75.563590000000005</v>
      </c>
    </row>
    <row r="1240" spans="1:19" x14ac:dyDescent="0.3">
      <c r="A1240" t="s">
        <v>110</v>
      </c>
      <c r="B1240" t="s">
        <v>38</v>
      </c>
      <c r="C1240">
        <v>1803000</v>
      </c>
      <c r="D1240">
        <v>94200</v>
      </c>
      <c r="E1240" s="1">
        <f t="shared" si="85"/>
        <v>31282900</v>
      </c>
      <c r="F1240" s="6" t="s">
        <v>887</v>
      </c>
      <c r="G1240" s="10" t="str">
        <f t="shared" si="86"/>
        <v>44960</v>
      </c>
      <c r="H1240" s="10"/>
      <c r="I1240" s="10"/>
      <c r="J1240" s="9">
        <f t="shared" si="83"/>
        <v>44960</v>
      </c>
      <c r="K1240" s="11" t="str">
        <f t="shared" si="84"/>
        <v>03-02-2023</v>
      </c>
      <c r="L1240" s="11"/>
      <c r="M1240" t="s">
        <v>12</v>
      </c>
      <c r="N1240" t="s">
        <v>28</v>
      </c>
      <c r="O1240">
        <v>5</v>
      </c>
      <c r="P1240" t="s">
        <v>19</v>
      </c>
      <c r="Q1240">
        <v>1</v>
      </c>
      <c r="R1240">
        <v>4.6097099999999998</v>
      </c>
      <c r="S1240">
        <v>-74.08175</v>
      </c>
    </row>
    <row r="1241" spans="1:19" x14ac:dyDescent="0.3">
      <c r="A1241" t="s">
        <v>83</v>
      </c>
      <c r="B1241" t="s">
        <v>46</v>
      </c>
      <c r="C1241">
        <v>37400</v>
      </c>
      <c r="D1241">
        <v>0</v>
      </c>
      <c r="E1241" s="1">
        <f t="shared" si="85"/>
        <v>31282900</v>
      </c>
      <c r="F1241" s="6" t="s">
        <v>888</v>
      </c>
      <c r="G1241" s="10" t="str">
        <f t="shared" si="86"/>
        <v>44877</v>
      </c>
      <c r="H1241" s="10"/>
      <c r="I1241" s="10"/>
      <c r="J1241" s="9">
        <f t="shared" si="83"/>
        <v>44877</v>
      </c>
      <c r="K1241" s="11" t="str">
        <f t="shared" si="84"/>
        <v>12-11-2022</v>
      </c>
      <c r="L1241" s="11"/>
      <c r="M1241" t="s">
        <v>59</v>
      </c>
      <c r="N1241" t="s">
        <v>77</v>
      </c>
      <c r="O1241">
        <v>5</v>
      </c>
      <c r="P1241" t="s">
        <v>19</v>
      </c>
      <c r="Q1241">
        <v>6</v>
      </c>
      <c r="R1241">
        <v>11.54444</v>
      </c>
      <c r="S1241">
        <v>-72.907219999999995</v>
      </c>
    </row>
    <row r="1242" spans="1:19" x14ac:dyDescent="0.3">
      <c r="A1242" t="s">
        <v>282</v>
      </c>
      <c r="B1242" t="s">
        <v>38</v>
      </c>
      <c r="C1242">
        <v>2013100</v>
      </c>
      <c r="D1242">
        <v>107600</v>
      </c>
      <c r="E1242" s="1">
        <f t="shared" si="85"/>
        <v>31390500</v>
      </c>
      <c r="F1242" s="6" t="s">
        <v>889</v>
      </c>
      <c r="G1242" s="10" t="str">
        <f t="shared" si="86"/>
        <v>43906</v>
      </c>
      <c r="H1242" s="10"/>
      <c r="I1242" s="10"/>
      <c r="J1242" s="9">
        <f t="shared" si="83"/>
        <v>43906</v>
      </c>
      <c r="K1242" s="11" t="str">
        <f t="shared" si="84"/>
        <v>16-03-2020</v>
      </c>
      <c r="L1242" s="11"/>
      <c r="M1242" t="s">
        <v>59</v>
      </c>
      <c r="N1242" t="s">
        <v>13</v>
      </c>
      <c r="O1242">
        <v>4</v>
      </c>
      <c r="P1242" t="s">
        <v>19</v>
      </c>
      <c r="Q1242">
        <v>4</v>
      </c>
      <c r="R1242">
        <v>6.2518399999999996</v>
      </c>
      <c r="S1242">
        <v>-75.563590000000005</v>
      </c>
    </row>
    <row r="1243" spans="1:19" x14ac:dyDescent="0.3">
      <c r="A1243" t="s">
        <v>93</v>
      </c>
      <c r="B1243" t="s">
        <v>42</v>
      </c>
      <c r="C1243">
        <v>133800</v>
      </c>
      <c r="D1243">
        <v>7800</v>
      </c>
      <c r="E1243" s="1">
        <f t="shared" si="85"/>
        <v>31398300</v>
      </c>
      <c r="F1243" s="6" t="s">
        <v>813</v>
      </c>
      <c r="G1243" s="10" t="str">
        <f t="shared" si="86"/>
        <v>44779</v>
      </c>
      <c r="H1243" s="10"/>
      <c r="I1243" s="10"/>
      <c r="J1243" s="9">
        <f t="shared" si="83"/>
        <v>44779</v>
      </c>
      <c r="K1243" s="11" t="str">
        <f t="shared" si="84"/>
        <v>06-08-2022</v>
      </c>
      <c r="L1243" s="11"/>
      <c r="M1243" t="s">
        <v>24</v>
      </c>
      <c r="N1243" t="s">
        <v>28</v>
      </c>
      <c r="O1243">
        <v>3</v>
      </c>
      <c r="P1243" t="s">
        <v>14</v>
      </c>
      <c r="Q1243">
        <v>1</v>
      </c>
      <c r="R1243">
        <v>4.6097099999999998</v>
      </c>
      <c r="S1243">
        <v>-74.08175</v>
      </c>
    </row>
    <row r="1244" spans="1:19" x14ac:dyDescent="0.3">
      <c r="A1244" t="s">
        <v>155</v>
      </c>
      <c r="B1244" t="s">
        <v>10</v>
      </c>
      <c r="C1244">
        <v>328300</v>
      </c>
      <c r="D1244">
        <v>18500</v>
      </c>
      <c r="E1244" s="1">
        <f t="shared" si="85"/>
        <v>31416800</v>
      </c>
      <c r="F1244" s="6" t="s">
        <v>890</v>
      </c>
      <c r="G1244" s="10" t="str">
        <f t="shared" si="86"/>
        <v>44223</v>
      </c>
      <c r="H1244" s="10"/>
      <c r="I1244" s="10"/>
      <c r="J1244" s="9">
        <f t="shared" si="83"/>
        <v>44223</v>
      </c>
      <c r="K1244" s="11" t="str">
        <f t="shared" si="84"/>
        <v>27-01-2021</v>
      </c>
      <c r="L1244" s="11"/>
      <c r="M1244" t="s">
        <v>80</v>
      </c>
      <c r="N1244" t="s">
        <v>13</v>
      </c>
      <c r="O1244">
        <v>5</v>
      </c>
      <c r="P1244" t="s">
        <v>19</v>
      </c>
      <c r="Q1244">
        <v>1</v>
      </c>
      <c r="R1244">
        <v>6.2518399999999996</v>
      </c>
      <c r="S1244">
        <v>-75.563590000000005</v>
      </c>
    </row>
    <row r="1245" spans="1:19" x14ac:dyDescent="0.3">
      <c r="A1245" t="s">
        <v>57</v>
      </c>
      <c r="B1245" t="s">
        <v>46</v>
      </c>
      <c r="C1245">
        <v>32300</v>
      </c>
      <c r="D1245">
        <v>1900</v>
      </c>
      <c r="E1245" s="1">
        <f t="shared" si="85"/>
        <v>31418700</v>
      </c>
      <c r="F1245" s="6" t="s">
        <v>891</v>
      </c>
      <c r="G1245" s="10" t="str">
        <f t="shared" si="86"/>
        <v>44014</v>
      </c>
      <c r="H1245" s="10"/>
      <c r="I1245" s="10"/>
      <c r="J1245" s="9">
        <f t="shared" si="83"/>
        <v>44014</v>
      </c>
      <c r="K1245" s="11" t="str">
        <f t="shared" si="84"/>
        <v>02-07-2020</v>
      </c>
      <c r="L1245" s="11"/>
      <c r="M1245" t="s">
        <v>27</v>
      </c>
      <c r="N1245" t="s">
        <v>28</v>
      </c>
      <c r="O1245">
        <v>3</v>
      </c>
      <c r="P1245" t="s">
        <v>36</v>
      </c>
      <c r="Q1245">
        <v>1</v>
      </c>
      <c r="R1245">
        <v>4.6097099999999998</v>
      </c>
      <c r="S1245">
        <v>-74.08175</v>
      </c>
    </row>
    <row r="1246" spans="1:19" x14ac:dyDescent="0.3">
      <c r="A1246" t="s">
        <v>217</v>
      </c>
      <c r="B1246" t="s">
        <v>64</v>
      </c>
      <c r="C1246">
        <v>32900</v>
      </c>
      <c r="D1246">
        <v>2400</v>
      </c>
      <c r="E1246" s="1">
        <f t="shared" si="85"/>
        <v>31421100</v>
      </c>
      <c r="F1246" s="6" t="s">
        <v>488</v>
      </c>
      <c r="G1246" s="10" t="str">
        <f t="shared" si="86"/>
        <v>44262</v>
      </c>
      <c r="H1246" s="10"/>
      <c r="I1246" s="10"/>
      <c r="J1246" s="9">
        <f t="shared" si="83"/>
        <v>44262</v>
      </c>
      <c r="K1246" s="11" t="str">
        <f t="shared" si="84"/>
        <v>07-03-2021</v>
      </c>
      <c r="L1246" s="11"/>
      <c r="M1246" t="s">
        <v>80</v>
      </c>
      <c r="N1246" t="s">
        <v>25</v>
      </c>
      <c r="O1246">
        <v>5</v>
      </c>
      <c r="P1246" t="s">
        <v>19</v>
      </c>
      <c r="Q1246">
        <v>4</v>
      </c>
      <c r="R1246">
        <v>3.4372199999999999</v>
      </c>
      <c r="S1246">
        <v>-76.522499999999994</v>
      </c>
    </row>
    <row r="1247" spans="1:19" x14ac:dyDescent="0.3">
      <c r="A1247" t="s">
        <v>217</v>
      </c>
      <c r="B1247" t="s">
        <v>64</v>
      </c>
      <c r="C1247">
        <v>47600</v>
      </c>
      <c r="D1247">
        <v>2700</v>
      </c>
      <c r="E1247" s="1">
        <f t="shared" si="85"/>
        <v>31423800</v>
      </c>
      <c r="F1247" s="6" t="s">
        <v>510</v>
      </c>
      <c r="G1247" s="10" t="str">
        <f t="shared" si="86"/>
        <v>44189</v>
      </c>
      <c r="H1247" s="10"/>
      <c r="I1247" s="10"/>
      <c r="J1247" s="9">
        <f t="shared" si="83"/>
        <v>44189</v>
      </c>
      <c r="K1247" s="11" t="str">
        <f t="shared" si="84"/>
        <v>24-12-2020</v>
      </c>
      <c r="L1247" s="11"/>
      <c r="M1247" t="s">
        <v>68</v>
      </c>
      <c r="N1247" t="s">
        <v>28</v>
      </c>
      <c r="O1247">
        <v>5</v>
      </c>
      <c r="P1247" t="s">
        <v>14</v>
      </c>
      <c r="Q1247">
        <v>1</v>
      </c>
      <c r="R1247">
        <v>4.6097099999999998</v>
      </c>
      <c r="S1247">
        <v>-74.08175</v>
      </c>
    </row>
    <row r="1248" spans="1:19" x14ac:dyDescent="0.3">
      <c r="A1248" t="s">
        <v>282</v>
      </c>
      <c r="B1248" t="s">
        <v>38</v>
      </c>
      <c r="C1248">
        <v>2535000</v>
      </c>
      <c r="D1248">
        <v>135200</v>
      </c>
      <c r="E1248" s="1">
        <f t="shared" si="85"/>
        <v>31559000</v>
      </c>
      <c r="F1248" s="6" t="s">
        <v>892</v>
      </c>
      <c r="G1248" s="10" t="str">
        <f t="shared" si="86"/>
        <v>44124</v>
      </c>
      <c r="H1248" s="10"/>
      <c r="I1248" s="10"/>
      <c r="J1248" s="9">
        <f t="shared" si="83"/>
        <v>44124</v>
      </c>
      <c r="K1248" s="11" t="str">
        <f t="shared" si="84"/>
        <v>20-10-2020</v>
      </c>
      <c r="L1248" s="11"/>
      <c r="M1248" t="s">
        <v>68</v>
      </c>
      <c r="N1248" t="s">
        <v>28</v>
      </c>
      <c r="O1248">
        <v>5</v>
      </c>
      <c r="P1248" t="s">
        <v>14</v>
      </c>
      <c r="Q1248">
        <v>1</v>
      </c>
      <c r="R1248">
        <v>4.6097099999999998</v>
      </c>
      <c r="S1248">
        <v>-74.08175</v>
      </c>
    </row>
    <row r="1249" spans="1:19" x14ac:dyDescent="0.3">
      <c r="A1249" t="s">
        <v>168</v>
      </c>
      <c r="B1249" t="s">
        <v>34</v>
      </c>
      <c r="C1249">
        <v>55200</v>
      </c>
      <c r="D1249">
        <v>1100</v>
      </c>
      <c r="E1249" s="1">
        <f t="shared" si="85"/>
        <v>31560100</v>
      </c>
      <c r="F1249" s="6" t="s">
        <v>356</v>
      </c>
      <c r="G1249" s="10" t="str">
        <f t="shared" si="86"/>
        <v>44567</v>
      </c>
      <c r="H1249" s="10"/>
      <c r="I1249" s="10"/>
      <c r="J1249" s="9">
        <f t="shared" si="83"/>
        <v>44567</v>
      </c>
      <c r="K1249" s="11" t="str">
        <f t="shared" si="84"/>
        <v>06-01-2022</v>
      </c>
      <c r="L1249" s="11"/>
      <c r="M1249" t="s">
        <v>59</v>
      </c>
      <c r="N1249" t="s">
        <v>28</v>
      </c>
      <c r="O1249">
        <v>4</v>
      </c>
      <c r="P1249" t="s">
        <v>19</v>
      </c>
      <c r="Q1249">
        <v>3</v>
      </c>
      <c r="R1249">
        <v>4.6097099999999998</v>
      </c>
      <c r="S1249">
        <v>-74.08175</v>
      </c>
    </row>
    <row r="1250" spans="1:19" x14ac:dyDescent="0.3">
      <c r="A1250" t="s">
        <v>177</v>
      </c>
      <c r="B1250" t="s">
        <v>38</v>
      </c>
      <c r="C1250">
        <v>200300</v>
      </c>
      <c r="D1250">
        <v>11300</v>
      </c>
      <c r="E1250" s="1">
        <f t="shared" si="85"/>
        <v>31571400</v>
      </c>
      <c r="F1250" s="6" t="s">
        <v>685</v>
      </c>
      <c r="G1250" s="10" t="str">
        <f t="shared" si="86"/>
        <v>43867</v>
      </c>
      <c r="H1250" s="10"/>
      <c r="I1250" s="10"/>
      <c r="J1250" s="9">
        <f t="shared" si="83"/>
        <v>43867</v>
      </c>
      <c r="K1250" s="11" t="str">
        <f t="shared" si="84"/>
        <v>06-02-2020</v>
      </c>
      <c r="L1250" s="11"/>
      <c r="M1250" t="s">
        <v>18</v>
      </c>
      <c r="N1250" t="s">
        <v>28</v>
      </c>
      <c r="O1250">
        <v>5</v>
      </c>
      <c r="P1250" t="s">
        <v>19</v>
      </c>
      <c r="Q1250">
        <v>6</v>
      </c>
      <c r="R1250">
        <v>4.6097099999999998</v>
      </c>
      <c r="S1250">
        <v>-74.08175</v>
      </c>
    </row>
    <row r="1251" spans="1:19" x14ac:dyDescent="0.3">
      <c r="A1251" t="s">
        <v>60</v>
      </c>
      <c r="B1251" t="s">
        <v>34</v>
      </c>
      <c r="C1251">
        <v>311400</v>
      </c>
      <c r="D1251">
        <v>16800</v>
      </c>
      <c r="E1251" s="1">
        <f t="shared" si="85"/>
        <v>31588200</v>
      </c>
      <c r="F1251" s="6" t="s">
        <v>893</v>
      </c>
      <c r="G1251" s="10" t="str">
        <f t="shared" si="86"/>
        <v>44847</v>
      </c>
      <c r="H1251" s="10"/>
      <c r="I1251" s="10"/>
      <c r="J1251" s="9">
        <f t="shared" si="83"/>
        <v>44847</v>
      </c>
      <c r="K1251" s="11" t="str">
        <f t="shared" si="84"/>
        <v>13-10-2022</v>
      </c>
      <c r="L1251" s="11"/>
      <c r="M1251" t="s">
        <v>12</v>
      </c>
      <c r="N1251" t="s">
        <v>28</v>
      </c>
      <c r="O1251">
        <v>5</v>
      </c>
      <c r="P1251" t="s">
        <v>19</v>
      </c>
      <c r="Q1251">
        <v>1</v>
      </c>
      <c r="R1251">
        <v>4.6097099999999998</v>
      </c>
      <c r="S1251">
        <v>-74.08175</v>
      </c>
    </row>
    <row r="1252" spans="1:19" x14ac:dyDescent="0.3">
      <c r="A1252" t="s">
        <v>50</v>
      </c>
      <c r="B1252" t="s">
        <v>51</v>
      </c>
      <c r="C1252">
        <v>1164200</v>
      </c>
      <c r="D1252">
        <v>62200</v>
      </c>
      <c r="E1252" s="1">
        <f t="shared" si="85"/>
        <v>31650400</v>
      </c>
      <c r="F1252" s="6" t="s">
        <v>176</v>
      </c>
      <c r="G1252" s="10" t="str">
        <f t="shared" si="86"/>
        <v>44831</v>
      </c>
      <c r="H1252" s="10"/>
      <c r="I1252" s="10"/>
      <c r="J1252" s="9">
        <f t="shared" si="83"/>
        <v>44831</v>
      </c>
      <c r="K1252" s="11" t="str">
        <f t="shared" si="84"/>
        <v>27-09-2022</v>
      </c>
      <c r="L1252" s="11"/>
      <c r="M1252" t="s">
        <v>40</v>
      </c>
      <c r="N1252" t="s">
        <v>13</v>
      </c>
      <c r="O1252">
        <v>4</v>
      </c>
      <c r="P1252" t="s">
        <v>19</v>
      </c>
      <c r="Q1252">
        <v>1</v>
      </c>
      <c r="R1252">
        <v>6.2518399999999996</v>
      </c>
      <c r="S1252">
        <v>-75.563590000000005</v>
      </c>
    </row>
    <row r="1253" spans="1:19" x14ac:dyDescent="0.3">
      <c r="A1253" t="s">
        <v>118</v>
      </c>
      <c r="B1253" t="s">
        <v>51</v>
      </c>
      <c r="C1253">
        <v>2185600</v>
      </c>
      <c r="D1253">
        <v>114600</v>
      </c>
      <c r="E1253" s="1">
        <f t="shared" si="85"/>
        <v>31765000</v>
      </c>
      <c r="F1253" s="6" t="s">
        <v>242</v>
      </c>
      <c r="G1253" s="10" t="str">
        <f t="shared" si="86"/>
        <v>44826</v>
      </c>
      <c r="H1253" s="10"/>
      <c r="I1253" s="10"/>
      <c r="J1253" s="9">
        <f t="shared" si="83"/>
        <v>44826</v>
      </c>
      <c r="K1253" s="11" t="str">
        <f t="shared" si="84"/>
        <v>22-09-2022</v>
      </c>
      <c r="L1253" s="11"/>
      <c r="M1253" t="s">
        <v>40</v>
      </c>
      <c r="N1253" t="s">
        <v>28</v>
      </c>
      <c r="O1253">
        <v>5</v>
      </c>
      <c r="P1253" t="s">
        <v>19</v>
      </c>
      <c r="Q1253">
        <v>2</v>
      </c>
      <c r="R1253">
        <v>4.6097099999999998</v>
      </c>
      <c r="S1253">
        <v>-74.08175</v>
      </c>
    </row>
    <row r="1254" spans="1:19" x14ac:dyDescent="0.3">
      <c r="A1254" t="s">
        <v>75</v>
      </c>
      <c r="B1254" t="s">
        <v>46</v>
      </c>
      <c r="C1254">
        <v>41600</v>
      </c>
      <c r="D1254">
        <v>0</v>
      </c>
      <c r="E1254" s="1">
        <f t="shared" si="85"/>
        <v>31765000</v>
      </c>
      <c r="F1254" s="6" t="s">
        <v>283</v>
      </c>
      <c r="G1254" s="10" t="str">
        <f t="shared" si="86"/>
        <v>44172</v>
      </c>
      <c r="H1254" s="10"/>
      <c r="I1254" s="10"/>
      <c r="J1254" s="9">
        <f t="shared" si="83"/>
        <v>44172</v>
      </c>
      <c r="K1254" s="11" t="str">
        <f t="shared" si="84"/>
        <v>07-12-2020</v>
      </c>
      <c r="L1254" s="11"/>
      <c r="M1254" t="s">
        <v>85</v>
      </c>
      <c r="N1254" t="s">
        <v>13</v>
      </c>
      <c r="O1254">
        <v>5</v>
      </c>
      <c r="P1254" t="s">
        <v>19</v>
      </c>
      <c r="Q1254">
        <v>1</v>
      </c>
      <c r="R1254">
        <v>6.2518399999999996</v>
      </c>
      <c r="S1254">
        <v>-75.563590000000005</v>
      </c>
    </row>
    <row r="1255" spans="1:19" x14ac:dyDescent="0.3">
      <c r="A1255" t="s">
        <v>168</v>
      </c>
      <c r="B1255" t="s">
        <v>34</v>
      </c>
      <c r="C1255">
        <v>44700</v>
      </c>
      <c r="D1255">
        <v>2900</v>
      </c>
      <c r="E1255" s="1">
        <f t="shared" si="85"/>
        <v>31767900</v>
      </c>
      <c r="F1255" s="6" t="s">
        <v>657</v>
      </c>
      <c r="G1255" s="10" t="str">
        <f t="shared" si="86"/>
        <v>44135</v>
      </c>
      <c r="H1255" s="10"/>
      <c r="I1255" s="10"/>
      <c r="J1255" s="9">
        <f t="shared" si="83"/>
        <v>44135</v>
      </c>
      <c r="K1255" s="11" t="str">
        <f t="shared" si="84"/>
        <v>31-10-2020</v>
      </c>
      <c r="L1255" s="11"/>
      <c r="M1255" t="s">
        <v>101</v>
      </c>
      <c r="N1255" t="s">
        <v>56</v>
      </c>
      <c r="O1255">
        <v>3</v>
      </c>
      <c r="P1255" t="s">
        <v>19</v>
      </c>
      <c r="Q1255">
        <v>1</v>
      </c>
      <c r="R1255">
        <v>7.89391</v>
      </c>
      <c r="S1255">
        <v>-72.507819999999995</v>
      </c>
    </row>
    <row r="1256" spans="1:19" x14ac:dyDescent="0.3">
      <c r="A1256" t="s">
        <v>241</v>
      </c>
      <c r="B1256" t="s">
        <v>38</v>
      </c>
      <c r="C1256">
        <v>250300</v>
      </c>
      <c r="D1256">
        <v>11500</v>
      </c>
      <c r="E1256" s="1">
        <f t="shared" si="85"/>
        <v>31779400</v>
      </c>
      <c r="F1256" s="6" t="s">
        <v>351</v>
      </c>
      <c r="G1256" s="10" t="str">
        <f t="shared" si="86"/>
        <v>44786</v>
      </c>
      <c r="H1256" s="10"/>
      <c r="I1256" s="10"/>
      <c r="J1256" s="9">
        <f t="shared" si="83"/>
        <v>44786</v>
      </c>
      <c r="K1256" s="11" t="str">
        <f t="shared" si="84"/>
        <v>13-08-2022</v>
      </c>
      <c r="L1256" s="11"/>
      <c r="M1256" t="s">
        <v>24</v>
      </c>
      <c r="N1256" t="s">
        <v>13</v>
      </c>
      <c r="O1256">
        <v>3</v>
      </c>
      <c r="P1256" t="s">
        <v>19</v>
      </c>
      <c r="Q1256">
        <v>2</v>
      </c>
      <c r="R1256">
        <v>6.2518399999999996</v>
      </c>
      <c r="S1256">
        <v>-75.563590000000005</v>
      </c>
    </row>
    <row r="1257" spans="1:19" x14ac:dyDescent="0.3">
      <c r="A1257" t="s">
        <v>81</v>
      </c>
      <c r="B1257" t="s">
        <v>51</v>
      </c>
      <c r="C1257">
        <v>1486100</v>
      </c>
      <c r="D1257">
        <v>83900</v>
      </c>
      <c r="E1257" s="1">
        <f t="shared" si="85"/>
        <v>31863300</v>
      </c>
      <c r="F1257" s="6" t="s">
        <v>821</v>
      </c>
      <c r="G1257" s="10" t="str">
        <f t="shared" si="86"/>
        <v>45010</v>
      </c>
      <c r="H1257" s="10"/>
      <c r="I1257" s="10"/>
      <c r="J1257" s="9">
        <f t="shared" si="83"/>
        <v>45010</v>
      </c>
      <c r="K1257" s="11" t="str">
        <f t="shared" si="84"/>
        <v>25-03-2023</v>
      </c>
      <c r="L1257" s="11"/>
      <c r="M1257" t="s">
        <v>68</v>
      </c>
      <c r="N1257" t="s">
        <v>25</v>
      </c>
      <c r="O1257">
        <v>5</v>
      </c>
      <c r="P1257" t="s">
        <v>19</v>
      </c>
      <c r="Q1257">
        <v>3</v>
      </c>
      <c r="R1257">
        <v>3.4372199999999999</v>
      </c>
      <c r="S1257">
        <v>-76.522499999999994</v>
      </c>
    </row>
    <row r="1258" spans="1:19" x14ac:dyDescent="0.3">
      <c r="A1258" t="s">
        <v>71</v>
      </c>
      <c r="B1258" t="s">
        <v>34</v>
      </c>
      <c r="C1258">
        <v>24100</v>
      </c>
      <c r="D1258">
        <v>1500</v>
      </c>
      <c r="E1258" s="1">
        <f t="shared" si="85"/>
        <v>31864800</v>
      </c>
      <c r="F1258" s="6" t="s">
        <v>170</v>
      </c>
      <c r="G1258" s="10" t="str">
        <f t="shared" si="86"/>
        <v>44392</v>
      </c>
      <c r="H1258" s="10"/>
      <c r="I1258" s="10"/>
      <c r="J1258" s="9">
        <f t="shared" si="83"/>
        <v>44392</v>
      </c>
      <c r="K1258" s="11" t="str">
        <f t="shared" si="84"/>
        <v>15-07-2021</v>
      </c>
      <c r="L1258" s="11"/>
      <c r="M1258" t="s">
        <v>59</v>
      </c>
      <c r="N1258" t="s">
        <v>13</v>
      </c>
      <c r="O1258">
        <v>5</v>
      </c>
      <c r="P1258" t="s">
        <v>14</v>
      </c>
      <c r="Q1258">
        <v>1</v>
      </c>
      <c r="R1258">
        <v>6.2518399999999996</v>
      </c>
      <c r="S1258">
        <v>-75.563590000000005</v>
      </c>
    </row>
    <row r="1259" spans="1:19" x14ac:dyDescent="0.3">
      <c r="A1259" t="s">
        <v>131</v>
      </c>
      <c r="B1259" t="s">
        <v>16</v>
      </c>
      <c r="C1259">
        <v>677200</v>
      </c>
      <c r="D1259">
        <v>39400</v>
      </c>
      <c r="E1259" s="1">
        <f t="shared" si="85"/>
        <v>31904200</v>
      </c>
      <c r="F1259" s="6" t="s">
        <v>566</v>
      </c>
      <c r="G1259" s="10" t="str">
        <f t="shared" si="86"/>
        <v>44028</v>
      </c>
      <c r="H1259" s="10"/>
      <c r="I1259" s="10"/>
      <c r="J1259" s="9">
        <f t="shared" si="83"/>
        <v>44028</v>
      </c>
      <c r="K1259" s="11" t="str">
        <f t="shared" si="84"/>
        <v>16-07-2020</v>
      </c>
      <c r="L1259" s="11"/>
      <c r="M1259" t="s">
        <v>40</v>
      </c>
      <c r="N1259" t="s">
        <v>137</v>
      </c>
      <c r="O1259">
        <v>5</v>
      </c>
      <c r="P1259" t="s">
        <v>36</v>
      </c>
      <c r="Q1259">
        <v>1</v>
      </c>
      <c r="R1259">
        <v>11.240790000000001</v>
      </c>
      <c r="S1259">
        <v>-74.199039999999997</v>
      </c>
    </row>
    <row r="1260" spans="1:19" x14ac:dyDescent="0.3">
      <c r="A1260" t="s">
        <v>15</v>
      </c>
      <c r="B1260" t="s">
        <v>16</v>
      </c>
      <c r="C1260">
        <v>95400</v>
      </c>
      <c r="D1260">
        <v>3300</v>
      </c>
      <c r="E1260" s="1">
        <f t="shared" si="85"/>
        <v>31907500</v>
      </c>
      <c r="F1260" s="6" t="s">
        <v>307</v>
      </c>
      <c r="G1260" s="10" t="str">
        <f t="shared" si="86"/>
        <v>44578</v>
      </c>
      <c r="H1260" s="10"/>
      <c r="I1260" s="10"/>
      <c r="J1260" s="9">
        <f t="shared" si="83"/>
        <v>44578</v>
      </c>
      <c r="K1260" s="11" t="str">
        <f t="shared" si="84"/>
        <v>17-01-2022</v>
      </c>
      <c r="L1260" s="11"/>
      <c r="M1260" t="s">
        <v>12</v>
      </c>
      <c r="N1260" t="s">
        <v>56</v>
      </c>
      <c r="O1260">
        <v>5</v>
      </c>
      <c r="P1260" t="s">
        <v>19</v>
      </c>
      <c r="Q1260">
        <v>1</v>
      </c>
      <c r="R1260">
        <v>7.89391</v>
      </c>
      <c r="S1260">
        <v>-72.507819999999995</v>
      </c>
    </row>
    <row r="1261" spans="1:19" x14ac:dyDescent="0.3">
      <c r="A1261" t="s">
        <v>155</v>
      </c>
      <c r="B1261" t="s">
        <v>10</v>
      </c>
      <c r="C1261">
        <v>357700</v>
      </c>
      <c r="D1261">
        <v>17200</v>
      </c>
      <c r="E1261" s="1">
        <f t="shared" si="85"/>
        <v>31924700</v>
      </c>
      <c r="F1261" s="6" t="s">
        <v>173</v>
      </c>
      <c r="G1261" s="10" t="str">
        <f t="shared" si="86"/>
        <v>44537</v>
      </c>
      <c r="H1261" s="10"/>
      <c r="I1261" s="10"/>
      <c r="J1261" s="9">
        <f t="shared" si="83"/>
        <v>44537</v>
      </c>
      <c r="K1261" s="11" t="str">
        <f t="shared" si="84"/>
        <v>07-12-2021</v>
      </c>
      <c r="L1261" s="11"/>
      <c r="M1261" t="s">
        <v>101</v>
      </c>
      <c r="N1261" t="s">
        <v>13</v>
      </c>
      <c r="O1261">
        <v>4</v>
      </c>
      <c r="P1261" t="s">
        <v>19</v>
      </c>
      <c r="Q1261">
        <v>10</v>
      </c>
      <c r="R1261">
        <v>6.2518399999999996</v>
      </c>
      <c r="S1261">
        <v>-75.563590000000005</v>
      </c>
    </row>
    <row r="1262" spans="1:19" x14ac:dyDescent="0.3">
      <c r="A1262" t="s">
        <v>107</v>
      </c>
      <c r="B1262" t="s">
        <v>46</v>
      </c>
      <c r="C1262">
        <v>19600</v>
      </c>
      <c r="D1262">
        <v>1400</v>
      </c>
      <c r="E1262" s="1">
        <f t="shared" si="85"/>
        <v>31926100</v>
      </c>
      <c r="F1262" s="6" t="s">
        <v>421</v>
      </c>
      <c r="G1262" s="10" t="str">
        <f t="shared" si="86"/>
        <v>44621</v>
      </c>
      <c r="H1262" s="10"/>
      <c r="I1262" s="10"/>
      <c r="J1262" s="9">
        <f t="shared" si="83"/>
        <v>44621</v>
      </c>
      <c r="K1262" s="11" t="str">
        <f t="shared" si="84"/>
        <v>01-03-2022</v>
      </c>
      <c r="L1262" s="11"/>
      <c r="M1262" t="s">
        <v>18</v>
      </c>
      <c r="N1262" t="s">
        <v>28</v>
      </c>
      <c r="O1262">
        <v>4</v>
      </c>
      <c r="P1262" t="s">
        <v>19</v>
      </c>
      <c r="Q1262">
        <v>5</v>
      </c>
      <c r="R1262">
        <v>4.6097099999999998</v>
      </c>
      <c r="S1262">
        <v>-74.08175</v>
      </c>
    </row>
    <row r="1263" spans="1:19" x14ac:dyDescent="0.3">
      <c r="A1263" t="s">
        <v>91</v>
      </c>
      <c r="B1263" t="s">
        <v>51</v>
      </c>
      <c r="C1263">
        <v>989600</v>
      </c>
      <c r="D1263">
        <v>53100</v>
      </c>
      <c r="E1263" s="1">
        <f t="shared" si="85"/>
        <v>31979200</v>
      </c>
      <c r="F1263" s="6" t="s">
        <v>290</v>
      </c>
      <c r="G1263" s="10" t="str">
        <f t="shared" si="86"/>
        <v>44862</v>
      </c>
      <c r="H1263" s="10"/>
      <c r="I1263" s="10"/>
      <c r="J1263" s="9">
        <f t="shared" si="83"/>
        <v>44862</v>
      </c>
      <c r="K1263" s="11" t="str">
        <f t="shared" si="84"/>
        <v>28-10-2022</v>
      </c>
      <c r="L1263" s="11"/>
      <c r="M1263" t="s">
        <v>80</v>
      </c>
      <c r="N1263" t="s">
        <v>28</v>
      </c>
      <c r="O1263">
        <v>5</v>
      </c>
      <c r="P1263" t="s">
        <v>19</v>
      </c>
      <c r="Q1263">
        <v>2</v>
      </c>
      <c r="R1263">
        <v>4.6097099999999998</v>
      </c>
      <c r="S1263">
        <v>-74.08175</v>
      </c>
    </row>
    <row r="1264" spans="1:19" x14ac:dyDescent="0.3">
      <c r="A1264" t="s">
        <v>118</v>
      </c>
      <c r="B1264" t="s">
        <v>51</v>
      </c>
      <c r="C1264">
        <v>1596100</v>
      </c>
      <c r="D1264">
        <v>87400</v>
      </c>
      <c r="E1264" s="1">
        <f t="shared" si="85"/>
        <v>32066600</v>
      </c>
      <c r="F1264" s="6" t="s">
        <v>849</v>
      </c>
      <c r="G1264" s="10" t="str">
        <f t="shared" si="86"/>
        <v>44897</v>
      </c>
      <c r="H1264" s="10"/>
      <c r="I1264" s="10"/>
      <c r="J1264" s="9">
        <f t="shared" si="83"/>
        <v>44897</v>
      </c>
      <c r="K1264" s="11" t="str">
        <f t="shared" si="84"/>
        <v>02-12-2022</v>
      </c>
      <c r="L1264" s="11"/>
      <c r="M1264" t="s">
        <v>31</v>
      </c>
      <c r="N1264" t="s">
        <v>28</v>
      </c>
      <c r="O1264">
        <v>4</v>
      </c>
      <c r="P1264" t="s">
        <v>19</v>
      </c>
      <c r="Q1264">
        <v>1</v>
      </c>
      <c r="R1264">
        <v>4.6097099999999998</v>
      </c>
      <c r="S1264">
        <v>-74.08175</v>
      </c>
    </row>
    <row r="1265" spans="1:19" x14ac:dyDescent="0.3">
      <c r="A1265" t="s">
        <v>191</v>
      </c>
      <c r="B1265" t="s">
        <v>38</v>
      </c>
      <c r="C1265">
        <v>135700</v>
      </c>
      <c r="D1265">
        <v>5400</v>
      </c>
      <c r="E1265" s="1">
        <f t="shared" si="85"/>
        <v>32072000</v>
      </c>
      <c r="F1265" s="6" t="s">
        <v>894</v>
      </c>
      <c r="G1265" s="10" t="str">
        <f t="shared" si="86"/>
        <v>44912</v>
      </c>
      <c r="H1265" s="10"/>
      <c r="I1265" s="10"/>
      <c r="J1265" s="9">
        <f t="shared" si="83"/>
        <v>44912</v>
      </c>
      <c r="K1265" s="11" t="str">
        <f t="shared" si="84"/>
        <v>17-12-2022</v>
      </c>
      <c r="L1265" s="11"/>
      <c r="M1265" t="s">
        <v>101</v>
      </c>
      <c r="N1265" t="s">
        <v>13</v>
      </c>
      <c r="O1265">
        <v>4</v>
      </c>
      <c r="P1265" t="s">
        <v>19</v>
      </c>
      <c r="Q1265">
        <v>1</v>
      </c>
      <c r="R1265">
        <v>6.2518399999999996</v>
      </c>
      <c r="S1265">
        <v>-75.563590000000005</v>
      </c>
    </row>
    <row r="1266" spans="1:19" x14ac:dyDescent="0.3">
      <c r="A1266" t="s">
        <v>9</v>
      </c>
      <c r="B1266" t="s">
        <v>10</v>
      </c>
      <c r="C1266">
        <v>257500</v>
      </c>
      <c r="D1266">
        <v>14200</v>
      </c>
      <c r="E1266" s="1">
        <f t="shared" si="85"/>
        <v>32086200</v>
      </c>
      <c r="F1266" s="6" t="s">
        <v>252</v>
      </c>
      <c r="G1266" s="10" t="str">
        <f t="shared" si="86"/>
        <v>43941</v>
      </c>
      <c r="H1266" s="10"/>
      <c r="I1266" s="10"/>
      <c r="J1266" s="9">
        <f t="shared" si="83"/>
        <v>43941</v>
      </c>
      <c r="K1266" s="11" t="str">
        <f t="shared" si="84"/>
        <v>20-04-2020</v>
      </c>
      <c r="L1266" s="11"/>
      <c r="M1266" t="s">
        <v>80</v>
      </c>
      <c r="N1266" t="s">
        <v>28</v>
      </c>
      <c r="O1266">
        <v>5</v>
      </c>
      <c r="P1266" t="s">
        <v>19</v>
      </c>
      <c r="Q1266">
        <v>10</v>
      </c>
      <c r="R1266">
        <v>4.6097099999999998</v>
      </c>
      <c r="S1266">
        <v>-74.08175</v>
      </c>
    </row>
    <row r="1267" spans="1:19" x14ac:dyDescent="0.3">
      <c r="A1267" t="s">
        <v>50</v>
      </c>
      <c r="B1267" t="s">
        <v>51</v>
      </c>
      <c r="C1267">
        <v>737300</v>
      </c>
      <c r="D1267">
        <v>39500</v>
      </c>
      <c r="E1267" s="1">
        <f t="shared" si="85"/>
        <v>32125700</v>
      </c>
      <c r="F1267" s="6" t="s">
        <v>895</v>
      </c>
      <c r="G1267" s="10" t="str">
        <f t="shared" si="86"/>
        <v>44819</v>
      </c>
      <c r="H1267" s="10"/>
      <c r="I1267" s="10"/>
      <c r="J1267" s="9">
        <f t="shared" si="83"/>
        <v>44819</v>
      </c>
      <c r="K1267" s="11" t="str">
        <f t="shared" si="84"/>
        <v>15-09-2022</v>
      </c>
      <c r="L1267" s="11"/>
      <c r="M1267" t="s">
        <v>31</v>
      </c>
      <c r="N1267" t="s">
        <v>13</v>
      </c>
      <c r="O1267">
        <v>3</v>
      </c>
      <c r="P1267" t="s">
        <v>19</v>
      </c>
      <c r="Q1267">
        <v>6</v>
      </c>
      <c r="R1267">
        <v>6.2518399999999996</v>
      </c>
      <c r="S1267">
        <v>-75.563590000000005</v>
      </c>
    </row>
    <row r="1268" spans="1:19" x14ac:dyDescent="0.3">
      <c r="A1268" t="s">
        <v>232</v>
      </c>
      <c r="B1268" t="s">
        <v>10</v>
      </c>
      <c r="C1268">
        <v>283100</v>
      </c>
      <c r="D1268">
        <v>15500</v>
      </c>
      <c r="E1268" s="1">
        <f t="shared" si="85"/>
        <v>32141200</v>
      </c>
      <c r="F1268" s="6" t="s">
        <v>244</v>
      </c>
      <c r="G1268" s="10" t="str">
        <f t="shared" si="86"/>
        <v>44455</v>
      </c>
      <c r="H1268" s="10"/>
      <c r="I1268" s="10"/>
      <c r="J1268" s="9">
        <f t="shared" si="83"/>
        <v>44455</v>
      </c>
      <c r="K1268" s="11" t="str">
        <f t="shared" si="84"/>
        <v>16-09-2021</v>
      </c>
      <c r="L1268" s="11"/>
      <c r="M1268" t="s">
        <v>18</v>
      </c>
      <c r="N1268" t="s">
        <v>28</v>
      </c>
      <c r="O1268">
        <v>5</v>
      </c>
      <c r="P1268" t="s">
        <v>36</v>
      </c>
      <c r="Q1268">
        <v>1</v>
      </c>
      <c r="R1268">
        <v>4.6097099999999998</v>
      </c>
      <c r="S1268">
        <v>-74.08175</v>
      </c>
    </row>
    <row r="1269" spans="1:19" x14ac:dyDescent="0.3">
      <c r="A1269" t="s">
        <v>33</v>
      </c>
      <c r="B1269" t="s">
        <v>34</v>
      </c>
      <c r="C1269">
        <v>98000</v>
      </c>
      <c r="D1269">
        <v>3400</v>
      </c>
      <c r="E1269" s="1">
        <f t="shared" si="85"/>
        <v>32144600</v>
      </c>
      <c r="F1269" s="6" t="s">
        <v>896</v>
      </c>
      <c r="G1269" s="10" t="str">
        <f t="shared" si="86"/>
        <v>44421</v>
      </c>
      <c r="H1269" s="10"/>
      <c r="I1269" s="10"/>
      <c r="J1269" s="9">
        <f t="shared" si="83"/>
        <v>44421</v>
      </c>
      <c r="K1269" s="11" t="str">
        <f t="shared" si="84"/>
        <v>13-08-2021</v>
      </c>
      <c r="L1269" s="11"/>
      <c r="M1269" t="s">
        <v>18</v>
      </c>
      <c r="N1269" t="s">
        <v>13</v>
      </c>
      <c r="O1269">
        <v>5</v>
      </c>
      <c r="P1269" t="s">
        <v>36</v>
      </c>
      <c r="Q1269">
        <v>1</v>
      </c>
      <c r="R1269">
        <v>6.2518399999999996</v>
      </c>
      <c r="S1269">
        <v>-75.563590000000005</v>
      </c>
    </row>
    <row r="1270" spans="1:19" x14ac:dyDescent="0.3">
      <c r="A1270" t="s">
        <v>75</v>
      </c>
      <c r="B1270" t="s">
        <v>46</v>
      </c>
      <c r="C1270">
        <v>46400</v>
      </c>
      <c r="D1270">
        <v>0</v>
      </c>
      <c r="E1270" s="1">
        <f t="shared" si="85"/>
        <v>32144600</v>
      </c>
      <c r="F1270" s="6" t="s">
        <v>897</v>
      </c>
      <c r="G1270" s="10" t="str">
        <f t="shared" si="86"/>
        <v>44205</v>
      </c>
      <c r="H1270" s="10"/>
      <c r="I1270" s="10"/>
      <c r="J1270" s="9">
        <f t="shared" si="83"/>
        <v>44205</v>
      </c>
      <c r="K1270" s="11" t="str">
        <f t="shared" si="84"/>
        <v>09-01-2021</v>
      </c>
      <c r="L1270" s="11"/>
      <c r="M1270" t="s">
        <v>18</v>
      </c>
      <c r="N1270" t="s">
        <v>44</v>
      </c>
      <c r="O1270">
        <v>5</v>
      </c>
      <c r="P1270" t="s">
        <v>19</v>
      </c>
      <c r="Q1270">
        <v>3</v>
      </c>
      <c r="R1270">
        <v>10.968540000000001</v>
      </c>
      <c r="S1270">
        <v>-74.781319999999994</v>
      </c>
    </row>
    <row r="1271" spans="1:19" x14ac:dyDescent="0.3">
      <c r="A1271" t="s">
        <v>15</v>
      </c>
      <c r="B1271" t="s">
        <v>16</v>
      </c>
      <c r="C1271">
        <v>71800</v>
      </c>
      <c r="D1271">
        <v>4500</v>
      </c>
      <c r="E1271" s="1">
        <f t="shared" si="85"/>
        <v>32149100</v>
      </c>
      <c r="F1271" s="6" t="s">
        <v>263</v>
      </c>
      <c r="G1271" s="10" t="str">
        <f t="shared" si="86"/>
        <v>44628</v>
      </c>
      <c r="H1271" s="10"/>
      <c r="I1271" s="10"/>
      <c r="J1271" s="9">
        <f t="shared" si="83"/>
        <v>44628</v>
      </c>
      <c r="K1271" s="11" t="str">
        <f t="shared" si="84"/>
        <v>08-03-2022</v>
      </c>
      <c r="L1271" s="11"/>
      <c r="M1271" t="s">
        <v>31</v>
      </c>
      <c r="N1271" t="s">
        <v>13</v>
      </c>
      <c r="O1271">
        <v>4</v>
      </c>
      <c r="P1271" t="s">
        <v>19</v>
      </c>
      <c r="Q1271">
        <v>3</v>
      </c>
      <c r="R1271">
        <v>6.2518399999999996</v>
      </c>
      <c r="S1271">
        <v>-75.563590000000005</v>
      </c>
    </row>
    <row r="1272" spans="1:19" x14ac:dyDescent="0.3">
      <c r="A1272" t="s">
        <v>15</v>
      </c>
      <c r="B1272" t="s">
        <v>16</v>
      </c>
      <c r="C1272">
        <v>90800</v>
      </c>
      <c r="D1272">
        <v>3000</v>
      </c>
      <c r="E1272" s="1">
        <f t="shared" si="85"/>
        <v>32152100</v>
      </c>
      <c r="F1272" s="6" t="s">
        <v>374</v>
      </c>
      <c r="G1272" s="10" t="str">
        <f t="shared" si="86"/>
        <v>44363</v>
      </c>
      <c r="H1272" s="10"/>
      <c r="I1272" s="10"/>
      <c r="J1272" s="9">
        <f t="shared" si="83"/>
        <v>44363</v>
      </c>
      <c r="K1272" s="11" t="str">
        <f t="shared" si="84"/>
        <v>16-06-2021</v>
      </c>
      <c r="L1272" s="11"/>
      <c r="M1272" t="s">
        <v>66</v>
      </c>
      <c r="N1272" t="s">
        <v>13</v>
      </c>
      <c r="O1272">
        <v>5</v>
      </c>
      <c r="P1272" t="s">
        <v>14</v>
      </c>
      <c r="Q1272">
        <v>1</v>
      </c>
      <c r="R1272">
        <v>6.2518399999999996</v>
      </c>
      <c r="S1272">
        <v>-75.563590000000005</v>
      </c>
    </row>
    <row r="1273" spans="1:19" x14ac:dyDescent="0.3">
      <c r="A1273" t="s">
        <v>98</v>
      </c>
      <c r="B1273" t="s">
        <v>10</v>
      </c>
      <c r="C1273">
        <v>215100</v>
      </c>
      <c r="D1273">
        <v>11700</v>
      </c>
      <c r="E1273" s="1">
        <f t="shared" si="85"/>
        <v>32163800</v>
      </c>
      <c r="F1273" s="6" t="s">
        <v>860</v>
      </c>
      <c r="G1273" s="10" t="str">
        <f t="shared" si="86"/>
        <v>44315</v>
      </c>
      <c r="H1273" s="10"/>
      <c r="I1273" s="10"/>
      <c r="J1273" s="9">
        <f t="shared" si="83"/>
        <v>44315</v>
      </c>
      <c r="K1273" s="11" t="str">
        <f t="shared" si="84"/>
        <v>29-04-2021</v>
      </c>
      <c r="L1273" s="11"/>
      <c r="M1273" t="s">
        <v>68</v>
      </c>
      <c r="N1273" t="s">
        <v>28</v>
      </c>
      <c r="O1273">
        <v>5</v>
      </c>
      <c r="P1273" t="s">
        <v>19</v>
      </c>
      <c r="Q1273">
        <v>1</v>
      </c>
      <c r="R1273">
        <v>4.6097099999999998</v>
      </c>
      <c r="S1273">
        <v>-74.08175</v>
      </c>
    </row>
    <row r="1274" spans="1:19" x14ac:dyDescent="0.3">
      <c r="A1274" t="s">
        <v>60</v>
      </c>
      <c r="B1274" t="s">
        <v>34</v>
      </c>
      <c r="C1274">
        <v>409100</v>
      </c>
      <c r="D1274">
        <v>20000</v>
      </c>
      <c r="E1274" s="1">
        <f t="shared" si="85"/>
        <v>32183800</v>
      </c>
      <c r="F1274" s="6" t="s">
        <v>207</v>
      </c>
      <c r="G1274" s="10" t="str">
        <f t="shared" si="86"/>
        <v>43870</v>
      </c>
      <c r="H1274" s="10"/>
      <c r="I1274" s="10"/>
      <c r="J1274" s="9">
        <f t="shared" si="83"/>
        <v>43870</v>
      </c>
      <c r="K1274" s="11" t="str">
        <f t="shared" si="84"/>
        <v>09-02-2020</v>
      </c>
      <c r="L1274" s="11"/>
      <c r="M1274" t="s">
        <v>18</v>
      </c>
      <c r="N1274" t="s">
        <v>28</v>
      </c>
      <c r="O1274">
        <v>5</v>
      </c>
      <c r="P1274" t="s">
        <v>14</v>
      </c>
      <c r="Q1274">
        <v>1</v>
      </c>
      <c r="R1274">
        <v>4.6097099999999998</v>
      </c>
      <c r="S1274">
        <v>-74.08175</v>
      </c>
    </row>
    <row r="1275" spans="1:19" x14ac:dyDescent="0.3">
      <c r="A1275" t="s">
        <v>75</v>
      </c>
      <c r="B1275" t="s">
        <v>46</v>
      </c>
      <c r="C1275">
        <v>38300</v>
      </c>
      <c r="D1275">
        <v>2300</v>
      </c>
      <c r="E1275" s="1">
        <f t="shared" si="85"/>
        <v>32186100</v>
      </c>
      <c r="F1275" s="6" t="s">
        <v>261</v>
      </c>
      <c r="G1275" s="10" t="str">
        <f t="shared" si="86"/>
        <v>44119</v>
      </c>
      <c r="H1275" s="10"/>
      <c r="I1275" s="10"/>
      <c r="J1275" s="9">
        <f t="shared" si="83"/>
        <v>44119</v>
      </c>
      <c r="K1275" s="11" t="str">
        <f t="shared" si="84"/>
        <v>15-10-2020</v>
      </c>
      <c r="L1275" s="11"/>
      <c r="M1275" t="s">
        <v>24</v>
      </c>
      <c r="N1275" t="s">
        <v>77</v>
      </c>
      <c r="O1275">
        <v>5</v>
      </c>
      <c r="P1275" t="s">
        <v>19</v>
      </c>
      <c r="Q1275">
        <v>1</v>
      </c>
      <c r="R1275">
        <v>11.54444</v>
      </c>
      <c r="S1275">
        <v>-72.907219999999995</v>
      </c>
    </row>
    <row r="1276" spans="1:19" x14ac:dyDescent="0.3">
      <c r="A1276" t="s">
        <v>282</v>
      </c>
      <c r="B1276" t="s">
        <v>38</v>
      </c>
      <c r="C1276">
        <v>2003900</v>
      </c>
      <c r="D1276">
        <v>107400</v>
      </c>
      <c r="E1276" s="1">
        <f t="shared" si="85"/>
        <v>32293500</v>
      </c>
      <c r="F1276" s="6" t="s">
        <v>196</v>
      </c>
      <c r="G1276" s="10" t="str">
        <f t="shared" si="86"/>
        <v>44101</v>
      </c>
      <c r="H1276" s="10"/>
      <c r="I1276" s="10"/>
      <c r="J1276" s="9">
        <f t="shared" si="83"/>
        <v>44101</v>
      </c>
      <c r="K1276" s="11" t="str">
        <f t="shared" si="84"/>
        <v>27-09-2020</v>
      </c>
      <c r="L1276" s="11"/>
      <c r="M1276" t="s">
        <v>12</v>
      </c>
      <c r="N1276" t="s">
        <v>13</v>
      </c>
      <c r="O1276">
        <v>2</v>
      </c>
      <c r="P1276" t="s">
        <v>19</v>
      </c>
      <c r="Q1276">
        <v>8</v>
      </c>
      <c r="R1276">
        <v>6.2518399999999996</v>
      </c>
      <c r="S1276">
        <v>-75.563590000000005</v>
      </c>
    </row>
    <row r="1277" spans="1:19" x14ac:dyDescent="0.3">
      <c r="A1277" t="s">
        <v>184</v>
      </c>
      <c r="B1277" t="s">
        <v>46</v>
      </c>
      <c r="C1277">
        <v>85100</v>
      </c>
      <c r="D1277">
        <v>2700</v>
      </c>
      <c r="E1277" s="1">
        <f t="shared" si="85"/>
        <v>32296200</v>
      </c>
      <c r="F1277" s="6" t="s">
        <v>269</v>
      </c>
      <c r="G1277" s="10" t="str">
        <f t="shared" si="86"/>
        <v>44444</v>
      </c>
      <c r="H1277" s="10"/>
      <c r="I1277" s="10"/>
      <c r="J1277" s="9">
        <f t="shared" si="83"/>
        <v>44444</v>
      </c>
      <c r="K1277" s="11" t="str">
        <f t="shared" si="84"/>
        <v>05-09-2021</v>
      </c>
      <c r="L1277" s="11"/>
      <c r="M1277" t="s">
        <v>48</v>
      </c>
      <c r="N1277" t="s">
        <v>28</v>
      </c>
      <c r="O1277">
        <v>3</v>
      </c>
      <c r="P1277" t="s">
        <v>19</v>
      </c>
      <c r="Q1277">
        <v>1</v>
      </c>
      <c r="R1277">
        <v>4.6097099999999998</v>
      </c>
      <c r="S1277">
        <v>-74.08175</v>
      </c>
    </row>
    <row r="1278" spans="1:19" x14ac:dyDescent="0.3">
      <c r="A1278" t="s">
        <v>87</v>
      </c>
      <c r="B1278" t="s">
        <v>34</v>
      </c>
      <c r="C1278">
        <v>48600</v>
      </c>
      <c r="D1278">
        <v>3300</v>
      </c>
      <c r="E1278" s="1">
        <f t="shared" si="85"/>
        <v>32299500</v>
      </c>
      <c r="F1278" s="6" t="s">
        <v>898</v>
      </c>
      <c r="G1278" s="10" t="str">
        <f t="shared" si="86"/>
        <v>44485</v>
      </c>
      <c r="H1278" s="10"/>
      <c r="I1278" s="10"/>
      <c r="J1278" s="9">
        <f t="shared" si="83"/>
        <v>44485</v>
      </c>
      <c r="K1278" s="11" t="str">
        <f t="shared" si="84"/>
        <v>16-10-2021</v>
      </c>
      <c r="L1278" s="11"/>
      <c r="M1278" t="s">
        <v>80</v>
      </c>
      <c r="N1278" t="s">
        <v>28</v>
      </c>
      <c r="O1278">
        <v>3</v>
      </c>
      <c r="P1278" t="s">
        <v>19</v>
      </c>
      <c r="Q1278">
        <v>1</v>
      </c>
      <c r="R1278">
        <v>4.6097099999999998</v>
      </c>
      <c r="S1278">
        <v>-74.08175</v>
      </c>
    </row>
    <row r="1279" spans="1:19" x14ac:dyDescent="0.3">
      <c r="A1279" t="s">
        <v>37</v>
      </c>
      <c r="B1279" t="s">
        <v>38</v>
      </c>
      <c r="C1279">
        <v>1819400</v>
      </c>
      <c r="D1279">
        <v>95100</v>
      </c>
      <c r="E1279" s="1">
        <f t="shared" si="85"/>
        <v>32394600</v>
      </c>
      <c r="F1279" s="6" t="s">
        <v>899</v>
      </c>
      <c r="G1279" s="10" t="str">
        <f t="shared" si="86"/>
        <v>44242</v>
      </c>
      <c r="H1279" s="10"/>
      <c r="I1279" s="10"/>
      <c r="J1279" s="9">
        <f t="shared" si="83"/>
        <v>44242</v>
      </c>
      <c r="K1279" s="11" t="str">
        <f t="shared" si="84"/>
        <v>15-02-2021</v>
      </c>
      <c r="L1279" s="11"/>
      <c r="M1279" t="s">
        <v>27</v>
      </c>
      <c r="N1279" t="s">
        <v>13</v>
      </c>
      <c r="O1279">
        <v>4</v>
      </c>
      <c r="P1279" t="s">
        <v>14</v>
      </c>
      <c r="Q1279">
        <v>1</v>
      </c>
      <c r="R1279">
        <v>6.2518399999999996</v>
      </c>
      <c r="S1279">
        <v>-75.563590000000005</v>
      </c>
    </row>
    <row r="1280" spans="1:19" x14ac:dyDescent="0.3">
      <c r="A1280" t="s">
        <v>184</v>
      </c>
      <c r="B1280" t="s">
        <v>46</v>
      </c>
      <c r="C1280">
        <v>58800</v>
      </c>
      <c r="D1280">
        <v>7800</v>
      </c>
      <c r="E1280" s="1">
        <f t="shared" si="85"/>
        <v>32402400</v>
      </c>
      <c r="F1280" s="6" t="s">
        <v>900</v>
      </c>
      <c r="G1280" s="10" t="str">
        <f t="shared" si="86"/>
        <v>44490</v>
      </c>
      <c r="H1280" s="10"/>
      <c r="I1280" s="10"/>
      <c r="J1280" s="9">
        <f t="shared" si="83"/>
        <v>44490</v>
      </c>
      <c r="K1280" s="11" t="str">
        <f t="shared" si="84"/>
        <v>21-10-2021</v>
      </c>
      <c r="L1280" s="11"/>
      <c r="M1280" t="s">
        <v>48</v>
      </c>
      <c r="N1280" t="s">
        <v>28</v>
      </c>
      <c r="O1280">
        <v>4</v>
      </c>
      <c r="P1280" t="s">
        <v>36</v>
      </c>
      <c r="Q1280">
        <v>1</v>
      </c>
      <c r="R1280">
        <v>4.6097099999999998</v>
      </c>
      <c r="S1280">
        <v>-74.08175</v>
      </c>
    </row>
    <row r="1281" spans="1:19" x14ac:dyDescent="0.3">
      <c r="A1281" t="s">
        <v>83</v>
      </c>
      <c r="B1281" t="s">
        <v>46</v>
      </c>
      <c r="C1281">
        <v>43900</v>
      </c>
      <c r="D1281">
        <v>0</v>
      </c>
      <c r="E1281" s="1">
        <f t="shared" si="85"/>
        <v>32402400</v>
      </c>
      <c r="F1281" s="6" t="s">
        <v>289</v>
      </c>
      <c r="G1281" s="10" t="str">
        <f t="shared" si="86"/>
        <v>44520</v>
      </c>
      <c r="H1281" s="10"/>
      <c r="I1281" s="10"/>
      <c r="J1281" s="9">
        <f t="shared" si="83"/>
        <v>44520</v>
      </c>
      <c r="K1281" s="11" t="str">
        <f t="shared" si="84"/>
        <v>20-11-2021</v>
      </c>
      <c r="L1281" s="11"/>
      <c r="M1281" t="s">
        <v>40</v>
      </c>
      <c r="N1281" t="s">
        <v>28</v>
      </c>
      <c r="O1281">
        <v>2</v>
      </c>
      <c r="P1281" t="s">
        <v>14</v>
      </c>
      <c r="Q1281">
        <v>1</v>
      </c>
      <c r="R1281">
        <v>4.6097099999999998</v>
      </c>
      <c r="S1281">
        <v>-74.08175</v>
      </c>
    </row>
    <row r="1282" spans="1:19" x14ac:dyDescent="0.3">
      <c r="A1282" t="s">
        <v>168</v>
      </c>
      <c r="B1282" t="s">
        <v>34</v>
      </c>
      <c r="C1282">
        <v>58100</v>
      </c>
      <c r="D1282">
        <v>10500</v>
      </c>
      <c r="E1282" s="1">
        <f t="shared" si="85"/>
        <v>32412900</v>
      </c>
      <c r="F1282" s="6" t="s">
        <v>901</v>
      </c>
      <c r="G1282" s="10" t="str">
        <f t="shared" si="86"/>
        <v>44860</v>
      </c>
      <c r="H1282" s="10"/>
      <c r="I1282" s="10"/>
      <c r="J1282" s="9">
        <f t="shared" si="83"/>
        <v>44860</v>
      </c>
      <c r="K1282" s="11" t="str">
        <f t="shared" si="84"/>
        <v>26-10-2022</v>
      </c>
      <c r="L1282" s="11"/>
      <c r="M1282" t="s">
        <v>12</v>
      </c>
      <c r="N1282" t="s">
        <v>28</v>
      </c>
      <c r="O1282">
        <v>5</v>
      </c>
      <c r="P1282" t="s">
        <v>14</v>
      </c>
      <c r="Q1282">
        <v>1</v>
      </c>
      <c r="R1282">
        <v>4.6097099999999998</v>
      </c>
      <c r="S1282">
        <v>-74.08175</v>
      </c>
    </row>
    <row r="1283" spans="1:19" x14ac:dyDescent="0.3">
      <c r="A1283" t="s">
        <v>87</v>
      </c>
      <c r="B1283" t="s">
        <v>34</v>
      </c>
      <c r="C1283">
        <v>48800</v>
      </c>
      <c r="D1283">
        <v>2800</v>
      </c>
      <c r="E1283" s="1">
        <f t="shared" si="85"/>
        <v>32415700</v>
      </c>
      <c r="F1283" s="6" t="s">
        <v>213</v>
      </c>
      <c r="G1283" s="10" t="str">
        <f t="shared" si="86"/>
        <v>44692</v>
      </c>
      <c r="H1283" s="10"/>
      <c r="I1283" s="10"/>
      <c r="J1283" s="9">
        <f t="shared" ref="J1283:J1346" si="87">IF(
  G1283=44412,
  DATE(2021,8,4),
  DATE(1900,1,1) + G1283 - 1
)</f>
        <v>44692</v>
      </c>
      <c r="K1283" s="11" t="str">
        <f t="shared" ref="K1283:K1346" si="88">TEXT(G1283, "dd-mm-yyyy")</f>
        <v>11-05-2022</v>
      </c>
      <c r="L1283" s="11"/>
      <c r="M1283" t="s">
        <v>27</v>
      </c>
      <c r="N1283" t="s">
        <v>13</v>
      </c>
      <c r="O1283">
        <v>4</v>
      </c>
      <c r="P1283" t="s">
        <v>19</v>
      </c>
      <c r="Q1283">
        <v>10</v>
      </c>
      <c r="R1283">
        <v>6.2518399999999996</v>
      </c>
      <c r="S1283">
        <v>-75.563590000000005</v>
      </c>
    </row>
    <row r="1284" spans="1:19" x14ac:dyDescent="0.3">
      <c r="A1284" t="s">
        <v>63</v>
      </c>
      <c r="B1284" t="s">
        <v>64</v>
      </c>
      <c r="C1284">
        <v>69200</v>
      </c>
      <c r="D1284">
        <v>4300</v>
      </c>
      <c r="E1284" s="1">
        <f t="shared" ref="E1284:E1347" si="89">E1283+D1284</f>
        <v>32420000</v>
      </c>
      <c r="F1284" s="6" t="s">
        <v>628</v>
      </c>
      <c r="G1284" s="10" t="str">
        <f t="shared" si="86"/>
        <v>44992</v>
      </c>
      <c r="H1284" s="10"/>
      <c r="I1284" s="10"/>
      <c r="J1284" s="9">
        <f t="shared" si="87"/>
        <v>44992</v>
      </c>
      <c r="K1284" s="11" t="str">
        <f t="shared" si="88"/>
        <v>07-03-2023</v>
      </c>
      <c r="L1284" s="11"/>
      <c r="M1284" t="s">
        <v>31</v>
      </c>
      <c r="N1284" t="s">
        <v>13</v>
      </c>
      <c r="O1284">
        <v>4</v>
      </c>
      <c r="P1284" t="s">
        <v>19</v>
      </c>
      <c r="Q1284">
        <v>1</v>
      </c>
      <c r="R1284">
        <v>6.2518399999999996</v>
      </c>
      <c r="S1284">
        <v>-75.563590000000005</v>
      </c>
    </row>
    <row r="1285" spans="1:19" x14ac:dyDescent="0.3">
      <c r="A1285" t="s">
        <v>110</v>
      </c>
      <c r="B1285" t="s">
        <v>38</v>
      </c>
      <c r="C1285">
        <v>1495300</v>
      </c>
      <c r="D1285">
        <v>79800</v>
      </c>
      <c r="E1285" s="1">
        <f t="shared" si="89"/>
        <v>32499800</v>
      </c>
      <c r="F1285" s="6" t="s">
        <v>854</v>
      </c>
      <c r="G1285" s="10" t="str">
        <f t="shared" si="86"/>
        <v>44515</v>
      </c>
      <c r="H1285" s="10"/>
      <c r="I1285" s="10"/>
      <c r="J1285" s="9">
        <f t="shared" si="87"/>
        <v>44515</v>
      </c>
      <c r="K1285" s="11" t="str">
        <f t="shared" si="88"/>
        <v>15-11-2021</v>
      </c>
      <c r="L1285" s="11"/>
      <c r="M1285" t="s">
        <v>85</v>
      </c>
      <c r="N1285" t="s">
        <v>13</v>
      </c>
      <c r="O1285">
        <v>5</v>
      </c>
      <c r="P1285" t="s">
        <v>19</v>
      </c>
      <c r="Q1285">
        <v>5</v>
      </c>
      <c r="R1285">
        <v>6.2518399999999996</v>
      </c>
      <c r="S1285">
        <v>-75.563590000000005</v>
      </c>
    </row>
    <row r="1286" spans="1:19" x14ac:dyDescent="0.3">
      <c r="A1286" t="s">
        <v>121</v>
      </c>
      <c r="B1286" t="s">
        <v>10</v>
      </c>
      <c r="C1286">
        <v>212000</v>
      </c>
      <c r="D1286">
        <v>9500</v>
      </c>
      <c r="E1286" s="1">
        <f t="shared" si="89"/>
        <v>32509300</v>
      </c>
      <c r="F1286" s="6" t="s">
        <v>742</v>
      </c>
      <c r="G1286" s="10" t="str">
        <f t="shared" ref="G1286:G1349" si="90">TEXT(F1285, "general")</f>
        <v>44614</v>
      </c>
      <c r="H1286" s="10"/>
      <c r="I1286" s="10"/>
      <c r="J1286" s="9">
        <f t="shared" si="87"/>
        <v>44614</v>
      </c>
      <c r="K1286" s="11" t="str">
        <f t="shared" si="88"/>
        <v>22-02-2022</v>
      </c>
      <c r="L1286" s="11"/>
      <c r="M1286" t="s">
        <v>80</v>
      </c>
      <c r="N1286" t="s">
        <v>28</v>
      </c>
      <c r="O1286">
        <v>4</v>
      </c>
      <c r="P1286" t="s">
        <v>36</v>
      </c>
      <c r="Q1286">
        <v>1</v>
      </c>
      <c r="R1286">
        <v>4.6097099999999998</v>
      </c>
      <c r="S1286">
        <v>-74.08175</v>
      </c>
    </row>
    <row r="1287" spans="1:19" x14ac:dyDescent="0.3">
      <c r="A1287" t="s">
        <v>113</v>
      </c>
      <c r="B1287" t="s">
        <v>10</v>
      </c>
      <c r="C1287">
        <v>458600</v>
      </c>
      <c r="D1287">
        <v>24800</v>
      </c>
      <c r="E1287" s="1">
        <f t="shared" si="89"/>
        <v>32534100</v>
      </c>
      <c r="F1287" s="6" t="s">
        <v>456</v>
      </c>
      <c r="G1287" s="10" t="str">
        <f t="shared" si="90"/>
        <v>44115</v>
      </c>
      <c r="H1287" s="10"/>
      <c r="I1287" s="10"/>
      <c r="J1287" s="9">
        <f t="shared" si="87"/>
        <v>44115</v>
      </c>
      <c r="K1287" s="11" t="str">
        <f t="shared" si="88"/>
        <v>11-10-2020</v>
      </c>
      <c r="L1287" s="11"/>
      <c r="M1287" t="s">
        <v>68</v>
      </c>
      <c r="N1287" t="s">
        <v>25</v>
      </c>
      <c r="O1287">
        <v>5</v>
      </c>
      <c r="P1287" t="s">
        <v>14</v>
      </c>
      <c r="Q1287">
        <v>1</v>
      </c>
      <c r="R1287">
        <v>3.4372199999999999</v>
      </c>
      <c r="S1287">
        <v>-76.522499999999994</v>
      </c>
    </row>
    <row r="1288" spans="1:19" x14ac:dyDescent="0.3">
      <c r="A1288" t="s">
        <v>54</v>
      </c>
      <c r="B1288" t="s">
        <v>46</v>
      </c>
      <c r="C1288">
        <v>199500</v>
      </c>
      <c r="D1288">
        <v>11300</v>
      </c>
      <c r="E1288" s="1">
        <f t="shared" si="89"/>
        <v>32545400</v>
      </c>
      <c r="F1288" s="6" t="s">
        <v>848</v>
      </c>
      <c r="G1288" s="10" t="str">
        <f t="shared" si="90"/>
        <v>44331</v>
      </c>
      <c r="H1288" s="10"/>
      <c r="I1288" s="10"/>
      <c r="J1288" s="9">
        <f t="shared" si="87"/>
        <v>44331</v>
      </c>
      <c r="K1288" s="11" t="str">
        <f t="shared" si="88"/>
        <v>15-05-2021</v>
      </c>
      <c r="L1288" s="11"/>
      <c r="M1288" t="s">
        <v>48</v>
      </c>
      <c r="N1288" t="s">
        <v>228</v>
      </c>
      <c r="O1288">
        <v>5</v>
      </c>
      <c r="P1288" t="s">
        <v>19</v>
      </c>
      <c r="Q1288">
        <v>2</v>
      </c>
      <c r="R1288">
        <v>10.39972</v>
      </c>
      <c r="S1288">
        <v>-75.514439999999993</v>
      </c>
    </row>
    <row r="1289" spans="1:19" x14ac:dyDescent="0.3">
      <c r="A1289" t="s">
        <v>95</v>
      </c>
      <c r="B1289" t="s">
        <v>38</v>
      </c>
      <c r="C1289">
        <v>2136800</v>
      </c>
      <c r="D1289">
        <v>114400</v>
      </c>
      <c r="E1289" s="1">
        <f t="shared" si="89"/>
        <v>32659800</v>
      </c>
      <c r="F1289" s="6" t="s">
        <v>755</v>
      </c>
      <c r="G1289" s="10" t="str">
        <f t="shared" si="90"/>
        <v>44419</v>
      </c>
      <c r="H1289" s="10"/>
      <c r="I1289" s="10"/>
      <c r="J1289" s="9">
        <f t="shared" si="87"/>
        <v>44419</v>
      </c>
      <c r="K1289" s="11" t="str">
        <f t="shared" si="88"/>
        <v>11-08-2021</v>
      </c>
      <c r="L1289" s="11"/>
      <c r="M1289" t="s">
        <v>101</v>
      </c>
      <c r="N1289" t="s">
        <v>187</v>
      </c>
      <c r="O1289">
        <v>4</v>
      </c>
      <c r="P1289" t="s">
        <v>19</v>
      </c>
      <c r="Q1289">
        <v>2</v>
      </c>
      <c r="R1289">
        <v>7.1253900000000003</v>
      </c>
      <c r="S1289">
        <v>-73.119799999999998</v>
      </c>
    </row>
    <row r="1290" spans="1:19" x14ac:dyDescent="0.3">
      <c r="A1290" t="s">
        <v>54</v>
      </c>
      <c r="B1290" t="s">
        <v>46</v>
      </c>
      <c r="C1290">
        <v>254500</v>
      </c>
      <c r="D1290">
        <v>14200</v>
      </c>
      <c r="E1290" s="1">
        <f t="shared" si="89"/>
        <v>32674000</v>
      </c>
      <c r="F1290" s="6" t="s">
        <v>735</v>
      </c>
      <c r="G1290" s="10" t="str">
        <f t="shared" si="90"/>
        <v>44255</v>
      </c>
      <c r="H1290" s="10"/>
      <c r="I1290" s="10"/>
      <c r="J1290" s="9">
        <f t="shared" si="87"/>
        <v>44255</v>
      </c>
      <c r="K1290" s="11" t="str">
        <f t="shared" si="88"/>
        <v>28-02-2021</v>
      </c>
      <c r="L1290" s="11"/>
      <c r="M1290" t="s">
        <v>27</v>
      </c>
      <c r="N1290" t="s">
        <v>28</v>
      </c>
      <c r="O1290">
        <v>5</v>
      </c>
      <c r="P1290" t="s">
        <v>19</v>
      </c>
      <c r="Q1290">
        <v>1</v>
      </c>
      <c r="R1290">
        <v>4.6097099999999998</v>
      </c>
      <c r="S1290">
        <v>-74.08175</v>
      </c>
    </row>
    <row r="1291" spans="1:19" x14ac:dyDescent="0.3">
      <c r="A1291" t="s">
        <v>83</v>
      </c>
      <c r="B1291" t="s">
        <v>46</v>
      </c>
      <c r="C1291">
        <v>25600</v>
      </c>
      <c r="D1291">
        <v>1800</v>
      </c>
      <c r="E1291" s="1">
        <f t="shared" si="89"/>
        <v>32675800</v>
      </c>
      <c r="F1291" s="6" t="s">
        <v>414</v>
      </c>
      <c r="G1291" s="10" t="str">
        <f t="shared" si="90"/>
        <v>44929</v>
      </c>
      <c r="H1291" s="10"/>
      <c r="I1291" s="10"/>
      <c r="J1291" s="9">
        <f t="shared" si="87"/>
        <v>44929</v>
      </c>
      <c r="K1291" s="11" t="str">
        <f t="shared" si="88"/>
        <v>03-01-2023</v>
      </c>
      <c r="L1291" s="11"/>
      <c r="M1291" t="s">
        <v>24</v>
      </c>
      <c r="N1291" t="s">
        <v>44</v>
      </c>
      <c r="O1291">
        <v>4</v>
      </c>
      <c r="P1291" t="s">
        <v>19</v>
      </c>
      <c r="Q1291">
        <v>2</v>
      </c>
      <c r="R1291">
        <v>10.968540000000001</v>
      </c>
      <c r="S1291">
        <v>-74.781319999999994</v>
      </c>
    </row>
    <row r="1292" spans="1:19" x14ac:dyDescent="0.3">
      <c r="A1292" t="s">
        <v>50</v>
      </c>
      <c r="B1292" t="s">
        <v>51</v>
      </c>
      <c r="C1292">
        <v>1037400</v>
      </c>
      <c r="D1292">
        <v>53400</v>
      </c>
      <c r="E1292" s="1">
        <f t="shared" si="89"/>
        <v>32729200</v>
      </c>
      <c r="F1292" s="6" t="s">
        <v>420</v>
      </c>
      <c r="G1292" s="10" t="str">
        <f t="shared" si="90"/>
        <v>44959</v>
      </c>
      <c r="H1292" s="10"/>
      <c r="I1292" s="10"/>
      <c r="J1292" s="9">
        <f t="shared" si="87"/>
        <v>44959</v>
      </c>
      <c r="K1292" s="11" t="str">
        <f t="shared" si="88"/>
        <v>02-02-2023</v>
      </c>
      <c r="L1292" s="11"/>
      <c r="M1292" t="s">
        <v>31</v>
      </c>
      <c r="N1292" t="s">
        <v>13</v>
      </c>
      <c r="O1292">
        <v>5</v>
      </c>
      <c r="P1292" t="s">
        <v>19</v>
      </c>
      <c r="Q1292">
        <v>4</v>
      </c>
      <c r="R1292">
        <v>6.2518399999999996</v>
      </c>
      <c r="S1292">
        <v>-75.563590000000005</v>
      </c>
    </row>
    <row r="1293" spans="1:19" x14ac:dyDescent="0.3">
      <c r="A1293" t="s">
        <v>163</v>
      </c>
      <c r="B1293" t="s">
        <v>10</v>
      </c>
      <c r="C1293">
        <v>453400</v>
      </c>
      <c r="D1293">
        <v>22300</v>
      </c>
      <c r="E1293" s="1">
        <f t="shared" si="89"/>
        <v>32751500</v>
      </c>
      <c r="F1293" s="6" t="s">
        <v>902</v>
      </c>
      <c r="G1293" s="10" t="str">
        <f t="shared" si="90"/>
        <v>44173</v>
      </c>
      <c r="H1293" s="10"/>
      <c r="I1293" s="10"/>
      <c r="J1293" s="9">
        <f t="shared" si="87"/>
        <v>44173</v>
      </c>
      <c r="K1293" s="11" t="str">
        <f t="shared" si="88"/>
        <v>08-12-2020</v>
      </c>
      <c r="L1293" s="11"/>
      <c r="M1293" t="s">
        <v>12</v>
      </c>
      <c r="N1293" t="s">
        <v>25</v>
      </c>
      <c r="O1293">
        <v>5</v>
      </c>
      <c r="P1293" t="s">
        <v>19</v>
      </c>
      <c r="Q1293">
        <v>2</v>
      </c>
      <c r="R1293">
        <v>3.4372199999999999</v>
      </c>
      <c r="S1293">
        <v>-76.522499999999994</v>
      </c>
    </row>
    <row r="1294" spans="1:19" x14ac:dyDescent="0.3">
      <c r="A1294" t="s">
        <v>93</v>
      </c>
      <c r="B1294" t="s">
        <v>42</v>
      </c>
      <c r="C1294">
        <v>123500</v>
      </c>
      <c r="D1294">
        <v>4800</v>
      </c>
      <c r="E1294" s="1">
        <f t="shared" si="89"/>
        <v>32756300</v>
      </c>
      <c r="F1294" s="6" t="s">
        <v>903</v>
      </c>
      <c r="G1294" s="10" t="str">
        <f t="shared" si="90"/>
        <v>44145</v>
      </c>
      <c r="H1294" s="10"/>
      <c r="I1294" s="10"/>
      <c r="J1294" s="9">
        <f t="shared" si="87"/>
        <v>44145</v>
      </c>
      <c r="K1294" s="11" t="str">
        <f t="shared" si="88"/>
        <v>10-11-2020</v>
      </c>
      <c r="L1294" s="11"/>
      <c r="M1294" t="s">
        <v>80</v>
      </c>
      <c r="N1294" t="s">
        <v>13</v>
      </c>
      <c r="O1294">
        <v>5</v>
      </c>
      <c r="P1294" t="s">
        <v>19</v>
      </c>
      <c r="Q1294">
        <v>2</v>
      </c>
      <c r="R1294">
        <v>6.2518399999999996</v>
      </c>
      <c r="S1294">
        <v>-75.563590000000005</v>
      </c>
    </row>
    <row r="1295" spans="1:19" x14ac:dyDescent="0.3">
      <c r="A1295" t="s">
        <v>191</v>
      </c>
      <c r="B1295" t="s">
        <v>38</v>
      </c>
      <c r="C1295">
        <v>141000</v>
      </c>
      <c r="D1295">
        <v>7900</v>
      </c>
      <c r="E1295" s="1">
        <f t="shared" si="89"/>
        <v>32764200</v>
      </c>
      <c r="F1295" s="6" t="s">
        <v>311</v>
      </c>
      <c r="G1295" s="10" t="str">
        <f t="shared" si="90"/>
        <v>44728</v>
      </c>
      <c r="H1295" s="10"/>
      <c r="I1295" s="10"/>
      <c r="J1295" s="9">
        <f t="shared" si="87"/>
        <v>44728</v>
      </c>
      <c r="K1295" s="11" t="str">
        <f t="shared" si="88"/>
        <v>16-06-2022</v>
      </c>
      <c r="L1295" s="11"/>
      <c r="M1295" t="s">
        <v>12</v>
      </c>
      <c r="N1295" t="s">
        <v>28</v>
      </c>
      <c r="O1295">
        <v>5</v>
      </c>
      <c r="P1295" t="s">
        <v>19</v>
      </c>
      <c r="Q1295">
        <v>10</v>
      </c>
      <c r="R1295">
        <v>4.6097099999999998</v>
      </c>
      <c r="S1295">
        <v>-74.08175</v>
      </c>
    </row>
    <row r="1296" spans="1:19" x14ac:dyDescent="0.3">
      <c r="A1296" t="s">
        <v>87</v>
      </c>
      <c r="B1296" t="s">
        <v>34</v>
      </c>
      <c r="C1296">
        <v>25400</v>
      </c>
      <c r="D1296">
        <v>1700</v>
      </c>
      <c r="E1296" s="1">
        <f t="shared" si="89"/>
        <v>32765900</v>
      </c>
      <c r="F1296" s="6" t="s">
        <v>904</v>
      </c>
      <c r="G1296" s="10" t="str">
        <f t="shared" si="90"/>
        <v>44088</v>
      </c>
      <c r="H1296" s="10"/>
      <c r="I1296" s="10"/>
      <c r="J1296" s="9">
        <f t="shared" si="87"/>
        <v>44088</v>
      </c>
      <c r="K1296" s="11" t="str">
        <f t="shared" si="88"/>
        <v>14-09-2020</v>
      </c>
      <c r="L1296" s="11"/>
      <c r="M1296" t="s">
        <v>66</v>
      </c>
      <c r="N1296" t="s">
        <v>28</v>
      </c>
      <c r="O1296">
        <v>5</v>
      </c>
      <c r="P1296" t="s">
        <v>19</v>
      </c>
      <c r="Q1296">
        <v>3</v>
      </c>
      <c r="R1296">
        <v>4.6097099999999998</v>
      </c>
      <c r="S1296">
        <v>-74.08175</v>
      </c>
    </row>
    <row r="1297" spans="1:19" x14ac:dyDescent="0.3">
      <c r="A1297" t="s">
        <v>95</v>
      </c>
      <c r="B1297" t="s">
        <v>38</v>
      </c>
      <c r="C1297">
        <v>2254100</v>
      </c>
      <c r="D1297">
        <v>120200</v>
      </c>
      <c r="E1297" s="1">
        <f t="shared" si="89"/>
        <v>32886100</v>
      </c>
      <c r="F1297" s="6" t="s">
        <v>905</v>
      </c>
      <c r="G1297" s="10" t="str">
        <f t="shared" si="90"/>
        <v>44919</v>
      </c>
      <c r="H1297" s="10"/>
      <c r="I1297" s="10"/>
      <c r="J1297" s="9">
        <f t="shared" si="87"/>
        <v>44919</v>
      </c>
      <c r="K1297" s="11" t="str">
        <f t="shared" si="88"/>
        <v>24-12-2022</v>
      </c>
      <c r="L1297" s="11"/>
      <c r="M1297" t="s">
        <v>53</v>
      </c>
      <c r="N1297" t="s">
        <v>13</v>
      </c>
      <c r="O1297">
        <v>5</v>
      </c>
      <c r="P1297" t="s">
        <v>19</v>
      </c>
      <c r="Q1297">
        <v>1</v>
      </c>
      <c r="R1297">
        <v>6.2518399999999996</v>
      </c>
      <c r="S1297">
        <v>-75.563590000000005</v>
      </c>
    </row>
    <row r="1298" spans="1:19" x14ac:dyDescent="0.3">
      <c r="A1298" t="s">
        <v>113</v>
      </c>
      <c r="B1298" t="s">
        <v>10</v>
      </c>
      <c r="C1298">
        <v>522300</v>
      </c>
      <c r="D1298">
        <v>30200</v>
      </c>
      <c r="E1298" s="1">
        <f t="shared" si="89"/>
        <v>32916300</v>
      </c>
      <c r="F1298" s="6" t="s">
        <v>906</v>
      </c>
      <c r="G1298" s="10" t="str">
        <f t="shared" si="90"/>
        <v>44250</v>
      </c>
      <c r="H1298" s="10"/>
      <c r="I1298" s="10"/>
      <c r="J1298" s="9">
        <f t="shared" si="87"/>
        <v>44250</v>
      </c>
      <c r="K1298" s="11" t="str">
        <f t="shared" si="88"/>
        <v>23-02-2021</v>
      </c>
      <c r="L1298" s="11"/>
      <c r="M1298" t="s">
        <v>80</v>
      </c>
      <c r="N1298" t="s">
        <v>13</v>
      </c>
      <c r="O1298">
        <v>5</v>
      </c>
      <c r="P1298" t="s">
        <v>19</v>
      </c>
      <c r="Q1298">
        <v>8</v>
      </c>
      <c r="R1298">
        <v>6.2518399999999996</v>
      </c>
      <c r="S1298">
        <v>-75.563590000000005</v>
      </c>
    </row>
    <row r="1299" spans="1:19" x14ac:dyDescent="0.3">
      <c r="A1299" t="s">
        <v>177</v>
      </c>
      <c r="B1299" t="s">
        <v>38</v>
      </c>
      <c r="C1299">
        <v>265100</v>
      </c>
      <c r="D1299">
        <v>14500</v>
      </c>
      <c r="E1299" s="1">
        <f t="shared" si="89"/>
        <v>32930800</v>
      </c>
      <c r="F1299" s="6" t="s">
        <v>907</v>
      </c>
      <c r="G1299" s="10" t="str">
        <f t="shared" si="90"/>
        <v>44004</v>
      </c>
      <c r="H1299" s="10"/>
      <c r="I1299" s="10"/>
      <c r="J1299" s="9">
        <f t="shared" si="87"/>
        <v>44004</v>
      </c>
      <c r="K1299" s="11" t="str">
        <f t="shared" si="88"/>
        <v>22-06-2020</v>
      </c>
      <c r="L1299" s="11"/>
      <c r="M1299" t="s">
        <v>12</v>
      </c>
      <c r="N1299" t="s">
        <v>28</v>
      </c>
      <c r="O1299">
        <v>5</v>
      </c>
      <c r="P1299" t="s">
        <v>36</v>
      </c>
      <c r="Q1299">
        <v>1</v>
      </c>
      <c r="R1299">
        <v>4.6097099999999998</v>
      </c>
      <c r="S1299">
        <v>-74.08175</v>
      </c>
    </row>
    <row r="1300" spans="1:19" x14ac:dyDescent="0.3">
      <c r="A1300" t="s">
        <v>177</v>
      </c>
      <c r="B1300" t="s">
        <v>38</v>
      </c>
      <c r="C1300">
        <v>223300</v>
      </c>
      <c r="D1300">
        <v>10100</v>
      </c>
      <c r="E1300" s="1">
        <f t="shared" si="89"/>
        <v>32940900</v>
      </c>
      <c r="F1300" s="6" t="s">
        <v>348</v>
      </c>
      <c r="G1300" s="10" t="str">
        <f t="shared" si="90"/>
        <v>44306</v>
      </c>
      <c r="H1300" s="10"/>
      <c r="I1300" s="10"/>
      <c r="J1300" s="9">
        <f t="shared" si="87"/>
        <v>44306</v>
      </c>
      <c r="K1300" s="11" t="str">
        <f t="shared" si="88"/>
        <v>20-04-2021</v>
      </c>
      <c r="L1300" s="11"/>
      <c r="M1300" t="s">
        <v>66</v>
      </c>
      <c r="N1300" t="s">
        <v>28</v>
      </c>
      <c r="O1300">
        <v>5</v>
      </c>
      <c r="P1300" t="s">
        <v>19</v>
      </c>
      <c r="Q1300">
        <v>3</v>
      </c>
      <c r="R1300">
        <v>4.6097099999999998</v>
      </c>
      <c r="S1300">
        <v>-74.08175</v>
      </c>
    </row>
    <row r="1301" spans="1:19" x14ac:dyDescent="0.3">
      <c r="A1301" t="s">
        <v>45</v>
      </c>
      <c r="B1301" t="s">
        <v>46</v>
      </c>
      <c r="C1301">
        <v>20900</v>
      </c>
      <c r="D1301">
        <v>1300</v>
      </c>
      <c r="E1301" s="1">
        <f t="shared" si="89"/>
        <v>32942200</v>
      </c>
      <c r="F1301" s="6" t="s">
        <v>324</v>
      </c>
      <c r="G1301" s="10" t="str">
        <f t="shared" si="90"/>
        <v>44950</v>
      </c>
      <c r="H1301" s="10"/>
      <c r="I1301" s="10"/>
      <c r="J1301" s="9">
        <f t="shared" si="87"/>
        <v>44950</v>
      </c>
      <c r="K1301" s="11" t="str">
        <f t="shared" si="88"/>
        <v>24-01-2023</v>
      </c>
      <c r="L1301" s="11"/>
      <c r="M1301" t="s">
        <v>85</v>
      </c>
      <c r="N1301" t="s">
        <v>22</v>
      </c>
      <c r="O1301">
        <v>5</v>
      </c>
      <c r="P1301" t="s">
        <v>19</v>
      </c>
      <c r="Q1301">
        <v>1</v>
      </c>
      <c r="R1301">
        <v>4.8133299999999997</v>
      </c>
      <c r="S1301">
        <v>-75.696110000000004</v>
      </c>
    </row>
    <row r="1302" spans="1:19" x14ac:dyDescent="0.3">
      <c r="A1302" t="s">
        <v>71</v>
      </c>
      <c r="B1302" t="s">
        <v>34</v>
      </c>
      <c r="C1302">
        <v>8100</v>
      </c>
      <c r="D1302">
        <v>0</v>
      </c>
      <c r="E1302" s="1">
        <f t="shared" si="89"/>
        <v>32942200</v>
      </c>
      <c r="F1302" s="6" t="s">
        <v>908</v>
      </c>
      <c r="G1302" s="10" t="str">
        <f t="shared" si="90"/>
        <v>44649</v>
      </c>
      <c r="H1302" s="10"/>
      <c r="I1302" s="10"/>
      <c r="J1302" s="9">
        <f t="shared" si="87"/>
        <v>44649</v>
      </c>
      <c r="K1302" s="11" t="str">
        <f t="shared" si="88"/>
        <v>29-03-2022</v>
      </c>
      <c r="L1302" s="11"/>
      <c r="M1302" t="s">
        <v>101</v>
      </c>
      <c r="N1302" t="s">
        <v>137</v>
      </c>
      <c r="O1302">
        <v>5</v>
      </c>
      <c r="P1302" t="s">
        <v>19</v>
      </c>
      <c r="Q1302">
        <v>10</v>
      </c>
      <c r="R1302">
        <v>11.240790000000001</v>
      </c>
      <c r="S1302">
        <v>-74.199039999999997</v>
      </c>
    </row>
    <row r="1303" spans="1:19" x14ac:dyDescent="0.3">
      <c r="A1303" t="s">
        <v>75</v>
      </c>
      <c r="B1303" t="s">
        <v>46</v>
      </c>
      <c r="C1303">
        <v>57300</v>
      </c>
      <c r="D1303">
        <v>1200</v>
      </c>
      <c r="E1303" s="1">
        <f t="shared" si="89"/>
        <v>32943400</v>
      </c>
      <c r="F1303" s="6" t="s">
        <v>21</v>
      </c>
      <c r="G1303" s="10" t="str">
        <f t="shared" si="90"/>
        <v>44762</v>
      </c>
      <c r="H1303" s="10"/>
      <c r="I1303" s="10"/>
      <c r="J1303" s="9">
        <f t="shared" si="87"/>
        <v>44762</v>
      </c>
      <c r="K1303" s="11" t="str">
        <f t="shared" si="88"/>
        <v>20-07-2022</v>
      </c>
      <c r="L1303" s="11"/>
      <c r="M1303" t="s">
        <v>80</v>
      </c>
      <c r="N1303" t="s">
        <v>13</v>
      </c>
      <c r="O1303">
        <v>4</v>
      </c>
      <c r="P1303" t="s">
        <v>14</v>
      </c>
      <c r="Q1303">
        <v>1</v>
      </c>
      <c r="R1303">
        <v>6.2518399999999996</v>
      </c>
      <c r="S1303">
        <v>-75.563590000000005</v>
      </c>
    </row>
    <row r="1304" spans="1:19" x14ac:dyDescent="0.3">
      <c r="A1304" t="s">
        <v>177</v>
      </c>
      <c r="B1304" t="s">
        <v>38</v>
      </c>
      <c r="C1304">
        <v>299600</v>
      </c>
      <c r="D1304">
        <v>16600</v>
      </c>
      <c r="E1304" s="1">
        <f t="shared" si="89"/>
        <v>32960000</v>
      </c>
      <c r="F1304" s="6" t="s">
        <v>598</v>
      </c>
      <c r="G1304" s="10" t="str">
        <f t="shared" si="90"/>
        <v>44491</v>
      </c>
      <c r="H1304" s="10"/>
      <c r="I1304" s="10"/>
      <c r="J1304" s="9">
        <f t="shared" si="87"/>
        <v>44491</v>
      </c>
      <c r="K1304" s="11" t="str">
        <f t="shared" si="88"/>
        <v>22-10-2021</v>
      </c>
      <c r="L1304" s="11"/>
      <c r="M1304" t="s">
        <v>48</v>
      </c>
      <c r="N1304" t="s">
        <v>28</v>
      </c>
      <c r="O1304">
        <v>5</v>
      </c>
      <c r="P1304" t="s">
        <v>19</v>
      </c>
      <c r="Q1304">
        <v>1</v>
      </c>
      <c r="R1304">
        <v>4.6097099999999998</v>
      </c>
      <c r="S1304">
        <v>-74.08175</v>
      </c>
    </row>
    <row r="1305" spans="1:19" x14ac:dyDescent="0.3">
      <c r="A1305" t="s">
        <v>138</v>
      </c>
      <c r="B1305" t="s">
        <v>38</v>
      </c>
      <c r="C1305">
        <v>1211900</v>
      </c>
      <c r="D1305">
        <v>64900</v>
      </c>
      <c r="E1305" s="1">
        <f t="shared" si="89"/>
        <v>33024900</v>
      </c>
      <c r="F1305" s="6" t="s">
        <v>909</v>
      </c>
      <c r="G1305" s="10" t="str">
        <f t="shared" si="90"/>
        <v>44013</v>
      </c>
      <c r="H1305" s="10"/>
      <c r="I1305" s="10"/>
      <c r="J1305" s="9">
        <f t="shared" si="87"/>
        <v>44013</v>
      </c>
      <c r="K1305" s="11" t="str">
        <f t="shared" si="88"/>
        <v>01-07-2020</v>
      </c>
      <c r="L1305" s="11"/>
      <c r="M1305" t="s">
        <v>40</v>
      </c>
      <c r="N1305" t="s">
        <v>13</v>
      </c>
      <c r="O1305">
        <v>4</v>
      </c>
      <c r="P1305" t="s">
        <v>14</v>
      </c>
      <c r="Q1305">
        <v>1</v>
      </c>
      <c r="R1305">
        <v>6.2518399999999996</v>
      </c>
      <c r="S1305">
        <v>-75.563590000000005</v>
      </c>
    </row>
    <row r="1306" spans="1:19" x14ac:dyDescent="0.3">
      <c r="A1306" t="s">
        <v>95</v>
      </c>
      <c r="B1306" t="s">
        <v>38</v>
      </c>
      <c r="C1306">
        <v>2162700</v>
      </c>
      <c r="D1306">
        <v>113300</v>
      </c>
      <c r="E1306" s="1">
        <f t="shared" si="89"/>
        <v>33138200</v>
      </c>
      <c r="F1306" s="6" t="s">
        <v>265</v>
      </c>
      <c r="G1306" s="10" t="str">
        <f t="shared" si="90"/>
        <v>44705</v>
      </c>
      <c r="H1306" s="10"/>
      <c r="I1306" s="10"/>
      <c r="J1306" s="9">
        <f t="shared" si="87"/>
        <v>44705</v>
      </c>
      <c r="K1306" s="11" t="str">
        <f t="shared" si="88"/>
        <v>24-05-2022</v>
      </c>
      <c r="L1306" s="11"/>
      <c r="M1306" t="s">
        <v>85</v>
      </c>
      <c r="N1306" t="s">
        <v>25</v>
      </c>
      <c r="O1306">
        <v>4</v>
      </c>
      <c r="P1306" t="s">
        <v>14</v>
      </c>
      <c r="Q1306">
        <v>1</v>
      </c>
      <c r="R1306">
        <v>3.4372199999999999</v>
      </c>
      <c r="S1306">
        <v>-76.522499999999994</v>
      </c>
    </row>
    <row r="1307" spans="1:19" x14ac:dyDescent="0.3">
      <c r="A1307" t="s">
        <v>75</v>
      </c>
      <c r="B1307" t="s">
        <v>46</v>
      </c>
      <c r="C1307">
        <v>52800</v>
      </c>
      <c r="D1307">
        <v>1000</v>
      </c>
      <c r="E1307" s="1">
        <f t="shared" si="89"/>
        <v>33139200</v>
      </c>
      <c r="F1307" s="6" t="s">
        <v>55</v>
      </c>
      <c r="G1307" s="10" t="str">
        <f t="shared" si="90"/>
        <v>44731</v>
      </c>
      <c r="H1307" s="10"/>
      <c r="I1307" s="10"/>
      <c r="J1307" s="9">
        <f t="shared" si="87"/>
        <v>44731</v>
      </c>
      <c r="K1307" s="11" t="str">
        <f t="shared" si="88"/>
        <v>19-06-2022</v>
      </c>
      <c r="L1307" s="11"/>
      <c r="M1307" t="s">
        <v>12</v>
      </c>
      <c r="N1307" t="s">
        <v>22</v>
      </c>
      <c r="O1307">
        <v>1</v>
      </c>
      <c r="P1307" t="s">
        <v>19</v>
      </c>
      <c r="Q1307">
        <v>1</v>
      </c>
      <c r="R1307">
        <v>4.8133299999999997</v>
      </c>
      <c r="S1307">
        <v>-75.696110000000004</v>
      </c>
    </row>
    <row r="1308" spans="1:19" x14ac:dyDescent="0.3">
      <c r="A1308" t="s">
        <v>184</v>
      </c>
      <c r="B1308" t="s">
        <v>46</v>
      </c>
      <c r="C1308">
        <v>67900</v>
      </c>
      <c r="D1308">
        <v>1800</v>
      </c>
      <c r="E1308" s="1">
        <f t="shared" si="89"/>
        <v>33141000</v>
      </c>
      <c r="F1308" s="6" t="s">
        <v>664</v>
      </c>
      <c r="G1308" s="10" t="str">
        <f t="shared" si="90"/>
        <v>44817</v>
      </c>
      <c r="H1308" s="10"/>
      <c r="I1308" s="10"/>
      <c r="J1308" s="9">
        <f t="shared" si="87"/>
        <v>44817</v>
      </c>
      <c r="K1308" s="11" t="str">
        <f t="shared" si="88"/>
        <v>13-09-2022</v>
      </c>
      <c r="L1308" s="11"/>
      <c r="M1308" t="s">
        <v>27</v>
      </c>
      <c r="N1308" t="s">
        <v>28</v>
      </c>
      <c r="O1308">
        <v>4</v>
      </c>
      <c r="P1308" t="s">
        <v>19</v>
      </c>
      <c r="Q1308">
        <v>2</v>
      </c>
      <c r="R1308">
        <v>4.6097099999999998</v>
      </c>
      <c r="S1308">
        <v>-74.08175</v>
      </c>
    </row>
    <row r="1309" spans="1:19" x14ac:dyDescent="0.3">
      <c r="A1309" t="s">
        <v>195</v>
      </c>
      <c r="B1309" t="s">
        <v>51</v>
      </c>
      <c r="C1309">
        <v>668200</v>
      </c>
      <c r="D1309">
        <v>36000</v>
      </c>
      <c r="E1309" s="1">
        <f t="shared" si="89"/>
        <v>33177000</v>
      </c>
      <c r="F1309" s="6" t="s">
        <v>442</v>
      </c>
      <c r="G1309" s="10" t="str">
        <f t="shared" si="90"/>
        <v>44783</v>
      </c>
      <c r="H1309" s="10"/>
      <c r="I1309" s="10"/>
      <c r="J1309" s="9">
        <f t="shared" si="87"/>
        <v>44783</v>
      </c>
      <c r="K1309" s="11" t="str">
        <f t="shared" si="88"/>
        <v>10-08-2022</v>
      </c>
      <c r="L1309" s="11"/>
      <c r="M1309" t="s">
        <v>68</v>
      </c>
      <c r="N1309" t="s">
        <v>28</v>
      </c>
      <c r="O1309">
        <v>5</v>
      </c>
      <c r="P1309" t="s">
        <v>19</v>
      </c>
      <c r="Q1309">
        <v>7</v>
      </c>
      <c r="R1309">
        <v>4.6097099999999998</v>
      </c>
      <c r="S1309">
        <v>-74.08175</v>
      </c>
    </row>
    <row r="1310" spans="1:19" x14ac:dyDescent="0.3">
      <c r="A1310" t="s">
        <v>102</v>
      </c>
      <c r="B1310" t="s">
        <v>16</v>
      </c>
      <c r="C1310">
        <v>775500</v>
      </c>
      <c r="D1310">
        <v>39500</v>
      </c>
      <c r="E1310" s="1">
        <f t="shared" si="89"/>
        <v>33216500</v>
      </c>
      <c r="F1310" s="6" t="s">
        <v>523</v>
      </c>
      <c r="G1310" s="10" t="str">
        <f t="shared" si="90"/>
        <v>44102</v>
      </c>
      <c r="H1310" s="10"/>
      <c r="I1310" s="10"/>
      <c r="J1310" s="9">
        <f t="shared" si="87"/>
        <v>44102</v>
      </c>
      <c r="K1310" s="11" t="str">
        <f t="shared" si="88"/>
        <v>28-09-2020</v>
      </c>
      <c r="L1310" s="11"/>
      <c r="M1310" t="s">
        <v>80</v>
      </c>
      <c r="N1310" t="s">
        <v>28</v>
      </c>
      <c r="O1310">
        <v>5</v>
      </c>
      <c r="P1310" t="s">
        <v>19</v>
      </c>
      <c r="Q1310">
        <v>1</v>
      </c>
      <c r="R1310">
        <v>4.6097099999999998</v>
      </c>
      <c r="S1310">
        <v>-74.08175</v>
      </c>
    </row>
    <row r="1311" spans="1:19" x14ac:dyDescent="0.3">
      <c r="A1311" t="s">
        <v>41</v>
      </c>
      <c r="B1311" t="s">
        <v>42</v>
      </c>
      <c r="C1311">
        <v>88700</v>
      </c>
      <c r="D1311">
        <v>4900</v>
      </c>
      <c r="E1311" s="1">
        <f t="shared" si="89"/>
        <v>33221400</v>
      </c>
      <c r="F1311" s="6" t="s">
        <v>692</v>
      </c>
      <c r="G1311" s="10" t="str">
        <f t="shared" si="90"/>
        <v>44420</v>
      </c>
      <c r="H1311" s="10"/>
      <c r="I1311" s="10"/>
      <c r="J1311" s="9">
        <f t="shared" si="87"/>
        <v>44420</v>
      </c>
      <c r="K1311" s="11" t="str">
        <f t="shared" si="88"/>
        <v>12-08-2021</v>
      </c>
      <c r="L1311" s="11"/>
      <c r="M1311" t="s">
        <v>48</v>
      </c>
      <c r="N1311" t="s">
        <v>28</v>
      </c>
      <c r="O1311">
        <v>5</v>
      </c>
      <c r="P1311" t="s">
        <v>19</v>
      </c>
      <c r="Q1311">
        <v>2</v>
      </c>
      <c r="R1311">
        <v>4.6097099999999998</v>
      </c>
      <c r="S1311">
        <v>-74.08175</v>
      </c>
    </row>
    <row r="1312" spans="1:19" x14ac:dyDescent="0.3">
      <c r="A1312" t="s">
        <v>95</v>
      </c>
      <c r="B1312" t="s">
        <v>38</v>
      </c>
      <c r="C1312">
        <v>1874700</v>
      </c>
      <c r="D1312">
        <v>100200</v>
      </c>
      <c r="E1312" s="1">
        <f t="shared" si="89"/>
        <v>33321600</v>
      </c>
      <c r="F1312" s="6" t="s">
        <v>910</v>
      </c>
      <c r="G1312" s="10" t="str">
        <f t="shared" si="90"/>
        <v>44523</v>
      </c>
      <c r="H1312" s="10"/>
      <c r="I1312" s="10"/>
      <c r="J1312" s="9">
        <f t="shared" si="87"/>
        <v>44523</v>
      </c>
      <c r="K1312" s="11" t="str">
        <f t="shared" si="88"/>
        <v>23-11-2021</v>
      </c>
      <c r="L1312" s="11"/>
      <c r="M1312" t="s">
        <v>80</v>
      </c>
      <c r="N1312" t="s">
        <v>13</v>
      </c>
      <c r="O1312">
        <v>5</v>
      </c>
      <c r="P1312" t="s">
        <v>19</v>
      </c>
      <c r="Q1312">
        <v>2</v>
      </c>
      <c r="R1312">
        <v>6.2518399999999996</v>
      </c>
      <c r="S1312">
        <v>-75.563590000000005</v>
      </c>
    </row>
    <row r="1313" spans="1:19" x14ac:dyDescent="0.3">
      <c r="A1313" t="s">
        <v>217</v>
      </c>
      <c r="B1313" t="s">
        <v>64</v>
      </c>
      <c r="C1313">
        <v>32500</v>
      </c>
      <c r="D1313">
        <v>0</v>
      </c>
      <c r="E1313" s="1">
        <f t="shared" si="89"/>
        <v>33321600</v>
      </c>
      <c r="F1313" s="6" t="s">
        <v>911</v>
      </c>
      <c r="G1313" s="10" t="str">
        <f t="shared" si="90"/>
        <v>43965</v>
      </c>
      <c r="H1313" s="10"/>
      <c r="I1313" s="10"/>
      <c r="J1313" s="9">
        <f t="shared" si="87"/>
        <v>43965</v>
      </c>
      <c r="K1313" s="11" t="str">
        <f t="shared" si="88"/>
        <v>14-05-2020</v>
      </c>
      <c r="L1313" s="11"/>
      <c r="M1313" t="s">
        <v>68</v>
      </c>
      <c r="N1313" t="s">
        <v>13</v>
      </c>
      <c r="O1313">
        <v>1</v>
      </c>
      <c r="P1313" t="s">
        <v>19</v>
      </c>
      <c r="Q1313">
        <v>2</v>
      </c>
      <c r="R1313">
        <v>6.2518399999999996</v>
      </c>
      <c r="S1313">
        <v>-75.563590000000005</v>
      </c>
    </row>
    <row r="1314" spans="1:19" x14ac:dyDescent="0.3">
      <c r="A1314" t="s">
        <v>149</v>
      </c>
      <c r="B1314" t="s">
        <v>34</v>
      </c>
      <c r="C1314">
        <v>30100</v>
      </c>
      <c r="D1314">
        <v>8400</v>
      </c>
      <c r="E1314" s="1">
        <f t="shared" si="89"/>
        <v>33330000</v>
      </c>
      <c r="F1314" s="6" t="s">
        <v>912</v>
      </c>
      <c r="G1314" s="10" t="str">
        <f t="shared" si="90"/>
        <v>44432</v>
      </c>
      <c r="H1314" s="10"/>
      <c r="I1314" s="10"/>
      <c r="J1314" s="9">
        <f t="shared" si="87"/>
        <v>44432</v>
      </c>
      <c r="K1314" s="11" t="str">
        <f t="shared" si="88"/>
        <v>24-08-2021</v>
      </c>
      <c r="L1314" s="11"/>
      <c r="M1314" t="s">
        <v>31</v>
      </c>
      <c r="N1314" t="s">
        <v>28</v>
      </c>
      <c r="O1314">
        <v>5</v>
      </c>
      <c r="P1314" t="s">
        <v>19</v>
      </c>
      <c r="Q1314">
        <v>2</v>
      </c>
      <c r="R1314">
        <v>4.6097099999999998</v>
      </c>
      <c r="S1314">
        <v>-74.08175</v>
      </c>
    </row>
    <row r="1315" spans="1:19" x14ac:dyDescent="0.3">
      <c r="A1315" t="s">
        <v>168</v>
      </c>
      <c r="B1315" t="s">
        <v>34</v>
      </c>
      <c r="C1315">
        <v>52200</v>
      </c>
      <c r="D1315">
        <v>3000</v>
      </c>
      <c r="E1315" s="1">
        <f t="shared" si="89"/>
        <v>33333000</v>
      </c>
      <c r="F1315" s="6" t="s">
        <v>705</v>
      </c>
      <c r="G1315" s="10" t="str">
        <f t="shared" si="90"/>
        <v>44186</v>
      </c>
      <c r="H1315" s="10"/>
      <c r="I1315" s="10"/>
      <c r="J1315" s="9">
        <f t="shared" si="87"/>
        <v>44186</v>
      </c>
      <c r="K1315" s="11" t="str">
        <f t="shared" si="88"/>
        <v>21-12-2020</v>
      </c>
      <c r="L1315" s="11"/>
      <c r="M1315" t="s">
        <v>59</v>
      </c>
      <c r="N1315" t="s">
        <v>13</v>
      </c>
      <c r="O1315">
        <v>5</v>
      </c>
      <c r="P1315" t="s">
        <v>19</v>
      </c>
      <c r="Q1315">
        <v>5</v>
      </c>
      <c r="R1315">
        <v>6.2518399999999996</v>
      </c>
      <c r="S1315">
        <v>-75.563590000000005</v>
      </c>
    </row>
    <row r="1316" spans="1:19" x14ac:dyDescent="0.3">
      <c r="A1316" t="s">
        <v>184</v>
      </c>
      <c r="B1316" t="s">
        <v>46</v>
      </c>
      <c r="C1316">
        <v>56500</v>
      </c>
      <c r="D1316">
        <v>3400</v>
      </c>
      <c r="E1316" s="1">
        <f t="shared" si="89"/>
        <v>33336400</v>
      </c>
      <c r="F1316" s="6" t="s">
        <v>913</v>
      </c>
      <c r="G1316" s="10" t="str">
        <f t="shared" si="90"/>
        <v>44997</v>
      </c>
      <c r="H1316" s="10"/>
      <c r="I1316" s="10"/>
      <c r="J1316" s="9">
        <f t="shared" si="87"/>
        <v>44997</v>
      </c>
      <c r="K1316" s="11" t="str">
        <f t="shared" si="88"/>
        <v>12-03-2023</v>
      </c>
      <c r="L1316" s="11"/>
      <c r="M1316" t="s">
        <v>27</v>
      </c>
      <c r="N1316" t="s">
        <v>28</v>
      </c>
      <c r="O1316">
        <v>5</v>
      </c>
      <c r="P1316" t="s">
        <v>14</v>
      </c>
      <c r="Q1316">
        <v>1</v>
      </c>
      <c r="R1316">
        <v>4.6097099999999998</v>
      </c>
      <c r="S1316">
        <v>-74.08175</v>
      </c>
    </row>
    <row r="1317" spans="1:19" x14ac:dyDescent="0.3">
      <c r="A1317" t="s">
        <v>214</v>
      </c>
      <c r="B1317" t="s">
        <v>38</v>
      </c>
      <c r="C1317">
        <v>159400</v>
      </c>
      <c r="D1317">
        <v>9200</v>
      </c>
      <c r="E1317" s="1">
        <f t="shared" si="89"/>
        <v>33345600</v>
      </c>
      <c r="F1317" s="6" t="s">
        <v>562</v>
      </c>
      <c r="G1317" s="10" t="str">
        <f t="shared" si="90"/>
        <v>44799</v>
      </c>
      <c r="H1317" s="10"/>
      <c r="I1317" s="10"/>
      <c r="J1317" s="9">
        <f t="shared" si="87"/>
        <v>44799</v>
      </c>
      <c r="K1317" s="11" t="str">
        <f t="shared" si="88"/>
        <v>26-08-2022</v>
      </c>
      <c r="L1317" s="11"/>
      <c r="M1317" t="s">
        <v>53</v>
      </c>
      <c r="N1317" t="s">
        <v>13</v>
      </c>
      <c r="O1317">
        <v>5</v>
      </c>
      <c r="P1317" t="s">
        <v>14</v>
      </c>
      <c r="Q1317">
        <v>1</v>
      </c>
      <c r="R1317">
        <v>6.2518399999999996</v>
      </c>
      <c r="S1317">
        <v>-75.563590000000005</v>
      </c>
    </row>
    <row r="1318" spans="1:19" x14ac:dyDescent="0.3">
      <c r="A1318" t="s">
        <v>95</v>
      </c>
      <c r="B1318" t="s">
        <v>38</v>
      </c>
      <c r="C1318">
        <v>2179500</v>
      </c>
      <c r="D1318">
        <v>114200</v>
      </c>
      <c r="E1318" s="1">
        <f t="shared" si="89"/>
        <v>33459800</v>
      </c>
      <c r="F1318" s="6" t="s">
        <v>820</v>
      </c>
      <c r="G1318" s="10" t="str">
        <f t="shared" si="90"/>
        <v>44203</v>
      </c>
      <c r="H1318" s="10"/>
      <c r="I1318" s="10"/>
      <c r="J1318" s="9">
        <f t="shared" si="87"/>
        <v>44203</v>
      </c>
      <c r="K1318" s="11" t="str">
        <f t="shared" si="88"/>
        <v>07-01-2021</v>
      </c>
      <c r="L1318" s="11"/>
      <c r="M1318" t="s">
        <v>101</v>
      </c>
      <c r="N1318" t="s">
        <v>25</v>
      </c>
      <c r="O1318">
        <v>5</v>
      </c>
      <c r="P1318" t="s">
        <v>19</v>
      </c>
      <c r="Q1318">
        <v>1</v>
      </c>
      <c r="R1318">
        <v>3.4372199999999999</v>
      </c>
      <c r="S1318">
        <v>-76.522499999999994</v>
      </c>
    </row>
    <row r="1319" spans="1:19" x14ac:dyDescent="0.3">
      <c r="A1319" t="s">
        <v>138</v>
      </c>
      <c r="B1319" t="s">
        <v>38</v>
      </c>
      <c r="C1319">
        <v>1227700</v>
      </c>
      <c r="D1319">
        <v>65900</v>
      </c>
      <c r="E1319" s="1">
        <f t="shared" si="89"/>
        <v>33525700</v>
      </c>
      <c r="F1319" s="6" t="s">
        <v>566</v>
      </c>
      <c r="G1319" s="10" t="str">
        <f t="shared" si="90"/>
        <v>44995</v>
      </c>
      <c r="H1319" s="10"/>
      <c r="I1319" s="10"/>
      <c r="J1319" s="9">
        <f t="shared" si="87"/>
        <v>44995</v>
      </c>
      <c r="K1319" s="11" t="str">
        <f t="shared" si="88"/>
        <v>10-03-2023</v>
      </c>
      <c r="L1319" s="11"/>
      <c r="M1319" t="s">
        <v>24</v>
      </c>
      <c r="N1319" t="s">
        <v>389</v>
      </c>
      <c r="O1319">
        <v>1</v>
      </c>
      <c r="P1319" t="s">
        <v>19</v>
      </c>
      <c r="Q1319">
        <v>1</v>
      </c>
      <c r="R1319">
        <v>2.9272999999999998</v>
      </c>
      <c r="S1319">
        <v>-75.281890000000004</v>
      </c>
    </row>
    <row r="1320" spans="1:19" x14ac:dyDescent="0.3">
      <c r="A1320" t="s">
        <v>63</v>
      </c>
      <c r="B1320" t="s">
        <v>64</v>
      </c>
      <c r="C1320">
        <v>48500</v>
      </c>
      <c r="D1320">
        <v>2800</v>
      </c>
      <c r="E1320" s="1">
        <f t="shared" si="89"/>
        <v>33528500</v>
      </c>
      <c r="F1320" s="6" t="s">
        <v>224</v>
      </c>
      <c r="G1320" s="10" t="str">
        <f t="shared" si="90"/>
        <v>44578</v>
      </c>
      <c r="H1320" s="10"/>
      <c r="I1320" s="10"/>
      <c r="J1320" s="9">
        <f t="shared" si="87"/>
        <v>44578</v>
      </c>
      <c r="K1320" s="11" t="str">
        <f t="shared" si="88"/>
        <v>17-01-2022</v>
      </c>
      <c r="L1320" s="11"/>
      <c r="M1320" t="s">
        <v>24</v>
      </c>
      <c r="N1320" t="s">
        <v>28</v>
      </c>
      <c r="O1320">
        <v>5</v>
      </c>
      <c r="P1320" t="s">
        <v>19</v>
      </c>
      <c r="Q1320">
        <v>2</v>
      </c>
      <c r="R1320">
        <v>4.6097099999999998</v>
      </c>
      <c r="S1320">
        <v>-74.08175</v>
      </c>
    </row>
    <row r="1321" spans="1:19" x14ac:dyDescent="0.3">
      <c r="A1321" t="s">
        <v>214</v>
      </c>
      <c r="B1321" t="s">
        <v>38</v>
      </c>
      <c r="C1321">
        <v>123300</v>
      </c>
      <c r="D1321">
        <v>4800</v>
      </c>
      <c r="E1321" s="1">
        <f t="shared" si="89"/>
        <v>33533300</v>
      </c>
      <c r="F1321" s="6" t="s">
        <v>914</v>
      </c>
      <c r="G1321" s="10" t="str">
        <f t="shared" si="90"/>
        <v>44594</v>
      </c>
      <c r="H1321" s="10"/>
      <c r="I1321" s="10"/>
      <c r="J1321" s="9">
        <f t="shared" si="87"/>
        <v>44594</v>
      </c>
      <c r="K1321" s="11" t="str">
        <f t="shared" si="88"/>
        <v>02-02-2022</v>
      </c>
      <c r="L1321" s="11"/>
      <c r="M1321" t="s">
        <v>12</v>
      </c>
      <c r="N1321" t="s">
        <v>22</v>
      </c>
      <c r="O1321">
        <v>1</v>
      </c>
      <c r="P1321" t="s">
        <v>19</v>
      </c>
      <c r="Q1321">
        <v>1</v>
      </c>
      <c r="R1321">
        <v>4.8133299999999997</v>
      </c>
      <c r="S1321">
        <v>-75.696110000000004</v>
      </c>
    </row>
    <row r="1322" spans="1:19" x14ac:dyDescent="0.3">
      <c r="A1322" t="s">
        <v>33</v>
      </c>
      <c r="B1322" t="s">
        <v>34</v>
      </c>
      <c r="C1322">
        <v>94900</v>
      </c>
      <c r="D1322">
        <v>5300</v>
      </c>
      <c r="E1322" s="1">
        <f t="shared" si="89"/>
        <v>33538600</v>
      </c>
      <c r="F1322" s="6" t="s">
        <v>408</v>
      </c>
      <c r="G1322" s="10" t="str">
        <f t="shared" si="90"/>
        <v>44936</v>
      </c>
      <c r="H1322" s="10"/>
      <c r="I1322" s="10"/>
      <c r="J1322" s="9">
        <f t="shared" si="87"/>
        <v>44936</v>
      </c>
      <c r="K1322" s="11" t="str">
        <f t="shared" si="88"/>
        <v>10-01-2023</v>
      </c>
      <c r="L1322" s="11"/>
      <c r="M1322" t="s">
        <v>85</v>
      </c>
      <c r="N1322" t="s">
        <v>28</v>
      </c>
      <c r="O1322">
        <v>5</v>
      </c>
      <c r="P1322" t="s">
        <v>14</v>
      </c>
      <c r="Q1322">
        <v>1</v>
      </c>
      <c r="R1322">
        <v>4.6097099999999998</v>
      </c>
      <c r="S1322">
        <v>-74.08175</v>
      </c>
    </row>
    <row r="1323" spans="1:19" x14ac:dyDescent="0.3">
      <c r="A1323" t="s">
        <v>15</v>
      </c>
      <c r="B1323" t="s">
        <v>16</v>
      </c>
      <c r="C1323">
        <v>37100</v>
      </c>
      <c r="D1323">
        <v>0</v>
      </c>
      <c r="E1323" s="1">
        <f t="shared" si="89"/>
        <v>33538600</v>
      </c>
      <c r="F1323" s="6" t="s">
        <v>272</v>
      </c>
      <c r="G1323" s="10" t="str">
        <f t="shared" si="90"/>
        <v>44304</v>
      </c>
      <c r="H1323" s="10"/>
      <c r="I1323" s="10"/>
      <c r="J1323" s="9">
        <f t="shared" si="87"/>
        <v>44304</v>
      </c>
      <c r="K1323" s="11" t="str">
        <f t="shared" si="88"/>
        <v>18-04-2021</v>
      </c>
      <c r="L1323" s="11"/>
      <c r="M1323" t="s">
        <v>12</v>
      </c>
      <c r="N1323" t="s">
        <v>13</v>
      </c>
      <c r="O1323">
        <v>5</v>
      </c>
      <c r="P1323" t="s">
        <v>14</v>
      </c>
      <c r="Q1323">
        <v>1</v>
      </c>
      <c r="R1323">
        <v>6.2518399999999996</v>
      </c>
      <c r="S1323">
        <v>-75.563590000000005</v>
      </c>
    </row>
    <row r="1324" spans="1:19" x14ac:dyDescent="0.3">
      <c r="A1324" t="s">
        <v>69</v>
      </c>
      <c r="B1324" t="s">
        <v>64</v>
      </c>
      <c r="C1324">
        <v>37700</v>
      </c>
      <c r="D1324">
        <v>2200</v>
      </c>
      <c r="E1324" s="1">
        <f t="shared" si="89"/>
        <v>33540800</v>
      </c>
      <c r="F1324" s="6" t="s">
        <v>486</v>
      </c>
      <c r="G1324" s="10" t="str">
        <f t="shared" si="90"/>
        <v>44211</v>
      </c>
      <c r="H1324" s="10"/>
      <c r="I1324" s="10"/>
      <c r="J1324" s="9">
        <f t="shared" si="87"/>
        <v>44211</v>
      </c>
      <c r="K1324" s="11" t="str">
        <f t="shared" si="88"/>
        <v>15-01-2021</v>
      </c>
      <c r="L1324" s="11"/>
      <c r="M1324" t="s">
        <v>12</v>
      </c>
      <c r="N1324" t="s">
        <v>25</v>
      </c>
      <c r="O1324">
        <v>5</v>
      </c>
      <c r="P1324" t="s">
        <v>14</v>
      </c>
      <c r="Q1324">
        <v>1</v>
      </c>
      <c r="R1324">
        <v>3.4372199999999999</v>
      </c>
      <c r="S1324">
        <v>-76.522499999999994</v>
      </c>
    </row>
    <row r="1325" spans="1:19" x14ac:dyDescent="0.3">
      <c r="A1325" t="s">
        <v>241</v>
      </c>
      <c r="B1325" t="s">
        <v>38</v>
      </c>
      <c r="C1325">
        <v>226500</v>
      </c>
      <c r="D1325">
        <v>13100</v>
      </c>
      <c r="E1325" s="1">
        <f t="shared" si="89"/>
        <v>33553900</v>
      </c>
      <c r="F1325" s="6" t="s">
        <v>567</v>
      </c>
      <c r="G1325" s="10" t="str">
        <f t="shared" si="90"/>
        <v>44156</v>
      </c>
      <c r="H1325" s="10"/>
      <c r="I1325" s="10"/>
      <c r="J1325" s="9">
        <f t="shared" si="87"/>
        <v>44156</v>
      </c>
      <c r="K1325" s="11" t="str">
        <f t="shared" si="88"/>
        <v>21-11-2020</v>
      </c>
      <c r="L1325" s="11"/>
      <c r="M1325" t="s">
        <v>12</v>
      </c>
      <c r="N1325" t="s">
        <v>28</v>
      </c>
      <c r="O1325">
        <v>5</v>
      </c>
      <c r="P1325" t="s">
        <v>19</v>
      </c>
      <c r="Q1325">
        <v>1</v>
      </c>
      <c r="R1325">
        <v>4.6097099999999998</v>
      </c>
      <c r="S1325">
        <v>-74.08175</v>
      </c>
    </row>
    <row r="1326" spans="1:19" x14ac:dyDescent="0.3">
      <c r="A1326" t="s">
        <v>180</v>
      </c>
      <c r="B1326" t="s">
        <v>10</v>
      </c>
      <c r="C1326">
        <v>626000</v>
      </c>
      <c r="D1326">
        <v>31500</v>
      </c>
      <c r="E1326" s="1">
        <f t="shared" si="89"/>
        <v>33585400</v>
      </c>
      <c r="F1326" s="6" t="s">
        <v>130</v>
      </c>
      <c r="G1326" s="10" t="str">
        <f t="shared" si="90"/>
        <v>44866</v>
      </c>
      <c r="H1326" s="10"/>
      <c r="I1326" s="10"/>
      <c r="J1326" s="9">
        <f t="shared" si="87"/>
        <v>44866</v>
      </c>
      <c r="K1326" s="11" t="str">
        <f t="shared" si="88"/>
        <v>01-11-2022</v>
      </c>
      <c r="L1326" s="11"/>
      <c r="M1326" t="s">
        <v>66</v>
      </c>
      <c r="N1326" t="s">
        <v>13</v>
      </c>
      <c r="O1326">
        <v>1</v>
      </c>
      <c r="P1326" t="s">
        <v>19</v>
      </c>
      <c r="Q1326">
        <v>1</v>
      </c>
      <c r="R1326">
        <v>6.2518399999999996</v>
      </c>
      <c r="S1326">
        <v>-75.563590000000005</v>
      </c>
    </row>
    <row r="1327" spans="1:19" x14ac:dyDescent="0.3">
      <c r="A1327" t="s">
        <v>93</v>
      </c>
      <c r="B1327" t="s">
        <v>42</v>
      </c>
      <c r="C1327">
        <v>198600</v>
      </c>
      <c r="D1327">
        <v>8800</v>
      </c>
      <c r="E1327" s="1">
        <f t="shared" si="89"/>
        <v>33594200</v>
      </c>
      <c r="F1327" s="6" t="s">
        <v>487</v>
      </c>
      <c r="G1327" s="10" t="str">
        <f t="shared" si="90"/>
        <v>44128</v>
      </c>
      <c r="H1327" s="10"/>
      <c r="I1327" s="10"/>
      <c r="J1327" s="9">
        <f t="shared" si="87"/>
        <v>44128</v>
      </c>
      <c r="K1327" s="11" t="str">
        <f t="shared" si="88"/>
        <v>24-10-2020</v>
      </c>
      <c r="L1327" s="11"/>
      <c r="M1327" t="s">
        <v>53</v>
      </c>
      <c r="N1327" t="s">
        <v>28</v>
      </c>
      <c r="O1327">
        <v>5</v>
      </c>
      <c r="P1327" t="s">
        <v>19</v>
      </c>
      <c r="Q1327">
        <v>2</v>
      </c>
      <c r="R1327">
        <v>4.6097099999999998</v>
      </c>
      <c r="S1327">
        <v>-74.08175</v>
      </c>
    </row>
    <row r="1328" spans="1:19" x14ac:dyDescent="0.3">
      <c r="A1328" t="s">
        <v>149</v>
      </c>
      <c r="B1328" t="s">
        <v>34</v>
      </c>
      <c r="C1328">
        <v>29500</v>
      </c>
      <c r="D1328">
        <v>0</v>
      </c>
      <c r="E1328" s="1">
        <f t="shared" si="89"/>
        <v>33594200</v>
      </c>
      <c r="F1328" s="6" t="s">
        <v>129</v>
      </c>
      <c r="G1328" s="10" t="str">
        <f t="shared" si="90"/>
        <v>44865</v>
      </c>
      <c r="H1328" s="10"/>
      <c r="I1328" s="10"/>
      <c r="J1328" s="9">
        <f t="shared" si="87"/>
        <v>44865</v>
      </c>
      <c r="K1328" s="11" t="str">
        <f t="shared" si="88"/>
        <v>31-10-2022</v>
      </c>
      <c r="L1328" s="11"/>
      <c r="M1328" t="s">
        <v>27</v>
      </c>
      <c r="N1328" t="s">
        <v>25</v>
      </c>
      <c r="O1328">
        <v>5</v>
      </c>
      <c r="P1328" t="s">
        <v>19</v>
      </c>
      <c r="Q1328">
        <v>1</v>
      </c>
      <c r="R1328">
        <v>3.4372199999999999</v>
      </c>
      <c r="S1328">
        <v>-76.522499999999994</v>
      </c>
    </row>
    <row r="1329" spans="1:19" x14ac:dyDescent="0.3">
      <c r="A1329" t="s">
        <v>60</v>
      </c>
      <c r="B1329" t="s">
        <v>34</v>
      </c>
      <c r="C1329">
        <v>711600</v>
      </c>
      <c r="D1329">
        <v>36100</v>
      </c>
      <c r="E1329" s="1">
        <f t="shared" si="89"/>
        <v>33630300</v>
      </c>
      <c r="F1329" s="6" t="s">
        <v>300</v>
      </c>
      <c r="G1329" s="10" t="str">
        <f t="shared" si="90"/>
        <v>44835</v>
      </c>
      <c r="H1329" s="10"/>
      <c r="I1329" s="10"/>
      <c r="J1329" s="9">
        <f t="shared" si="87"/>
        <v>44835</v>
      </c>
      <c r="K1329" s="11" t="str">
        <f t="shared" si="88"/>
        <v>01-10-2022</v>
      </c>
      <c r="L1329" s="11"/>
      <c r="M1329" t="s">
        <v>18</v>
      </c>
      <c r="N1329" t="s">
        <v>32</v>
      </c>
      <c r="O1329">
        <v>4</v>
      </c>
      <c r="P1329" t="s">
        <v>19</v>
      </c>
      <c r="Q1329">
        <v>4</v>
      </c>
      <c r="R1329">
        <v>-4.2152799999999999</v>
      </c>
      <c r="S1329">
        <v>-69.940560000000005</v>
      </c>
    </row>
    <row r="1330" spans="1:19" x14ac:dyDescent="0.3">
      <c r="A1330" t="s">
        <v>214</v>
      </c>
      <c r="B1330" t="s">
        <v>38</v>
      </c>
      <c r="C1330">
        <v>166200</v>
      </c>
      <c r="D1330">
        <v>7000</v>
      </c>
      <c r="E1330" s="1">
        <f t="shared" si="89"/>
        <v>33637300</v>
      </c>
      <c r="F1330" s="6" t="s">
        <v>915</v>
      </c>
      <c r="G1330" s="10" t="str">
        <f t="shared" si="90"/>
        <v>44555</v>
      </c>
      <c r="H1330" s="10"/>
      <c r="I1330" s="10"/>
      <c r="J1330" s="9">
        <f t="shared" si="87"/>
        <v>44555</v>
      </c>
      <c r="K1330" s="11" t="str">
        <f t="shared" si="88"/>
        <v>25-12-2021</v>
      </c>
      <c r="L1330" s="11"/>
      <c r="M1330" t="s">
        <v>85</v>
      </c>
      <c r="N1330" t="s">
        <v>28</v>
      </c>
      <c r="O1330">
        <v>4</v>
      </c>
      <c r="P1330" t="s">
        <v>19</v>
      </c>
      <c r="Q1330">
        <v>1</v>
      </c>
      <c r="R1330">
        <v>4.6097099999999998</v>
      </c>
      <c r="S1330">
        <v>-74.08175</v>
      </c>
    </row>
    <row r="1331" spans="1:19" x14ac:dyDescent="0.3">
      <c r="A1331" t="s">
        <v>98</v>
      </c>
      <c r="B1331" t="s">
        <v>10</v>
      </c>
      <c r="C1331">
        <v>234800</v>
      </c>
      <c r="D1331">
        <v>12900</v>
      </c>
      <c r="E1331" s="1">
        <f t="shared" si="89"/>
        <v>33650200</v>
      </c>
      <c r="F1331" s="6" t="s">
        <v>358</v>
      </c>
      <c r="G1331" s="10" t="str">
        <f t="shared" si="90"/>
        <v>44778</v>
      </c>
      <c r="H1331" s="10"/>
      <c r="I1331" s="10"/>
      <c r="J1331" s="9">
        <f t="shared" si="87"/>
        <v>44778</v>
      </c>
      <c r="K1331" s="11" t="str">
        <f t="shared" si="88"/>
        <v>05-08-2022</v>
      </c>
      <c r="L1331" s="11"/>
      <c r="M1331" t="s">
        <v>68</v>
      </c>
      <c r="N1331" t="s">
        <v>28</v>
      </c>
      <c r="O1331">
        <v>5</v>
      </c>
      <c r="P1331" t="s">
        <v>19</v>
      </c>
      <c r="Q1331">
        <v>5</v>
      </c>
      <c r="R1331">
        <v>4.6097099999999998</v>
      </c>
      <c r="S1331">
        <v>-74.08175</v>
      </c>
    </row>
    <row r="1332" spans="1:19" x14ac:dyDescent="0.3">
      <c r="A1332" t="s">
        <v>29</v>
      </c>
      <c r="B1332" t="s">
        <v>16</v>
      </c>
      <c r="C1332">
        <v>342300</v>
      </c>
      <c r="D1332">
        <v>18900</v>
      </c>
      <c r="E1332" s="1">
        <f t="shared" si="89"/>
        <v>33669100</v>
      </c>
      <c r="F1332" s="6" t="s">
        <v>434</v>
      </c>
      <c r="G1332" s="10" t="str">
        <f t="shared" si="90"/>
        <v>44916</v>
      </c>
      <c r="H1332" s="10"/>
      <c r="I1332" s="10"/>
      <c r="J1332" s="9">
        <f t="shared" si="87"/>
        <v>44916</v>
      </c>
      <c r="K1332" s="11" t="str">
        <f t="shared" si="88"/>
        <v>21-12-2022</v>
      </c>
      <c r="L1332" s="11"/>
      <c r="M1332" t="s">
        <v>18</v>
      </c>
      <c r="N1332" t="s">
        <v>28</v>
      </c>
      <c r="O1332">
        <v>5</v>
      </c>
      <c r="P1332" t="s">
        <v>14</v>
      </c>
      <c r="Q1332">
        <v>1</v>
      </c>
      <c r="R1332">
        <v>4.6097099999999998</v>
      </c>
      <c r="S1332">
        <v>-74.08175</v>
      </c>
    </row>
    <row r="1333" spans="1:19" x14ac:dyDescent="0.3">
      <c r="A1333" t="s">
        <v>155</v>
      </c>
      <c r="B1333" t="s">
        <v>10</v>
      </c>
      <c r="C1333">
        <v>312500</v>
      </c>
      <c r="D1333">
        <v>16900</v>
      </c>
      <c r="E1333" s="1">
        <f t="shared" si="89"/>
        <v>33686000</v>
      </c>
      <c r="F1333" s="6" t="s">
        <v>471</v>
      </c>
      <c r="G1333" s="10" t="str">
        <f t="shared" si="90"/>
        <v>43951</v>
      </c>
      <c r="H1333" s="10"/>
      <c r="I1333" s="10"/>
      <c r="J1333" s="9">
        <f t="shared" si="87"/>
        <v>43951</v>
      </c>
      <c r="K1333" s="11" t="str">
        <f t="shared" si="88"/>
        <v>30-04-2020</v>
      </c>
      <c r="L1333" s="11"/>
      <c r="M1333" t="s">
        <v>40</v>
      </c>
      <c r="N1333" t="s">
        <v>28</v>
      </c>
      <c r="O1333">
        <v>4</v>
      </c>
      <c r="P1333" t="s">
        <v>19</v>
      </c>
      <c r="Q1333">
        <v>1</v>
      </c>
      <c r="R1333">
        <v>4.6097099999999998</v>
      </c>
      <c r="S1333">
        <v>-74.08175</v>
      </c>
    </row>
    <row r="1334" spans="1:19" x14ac:dyDescent="0.3">
      <c r="A1334" t="s">
        <v>149</v>
      </c>
      <c r="B1334" t="s">
        <v>34</v>
      </c>
      <c r="C1334">
        <v>53000</v>
      </c>
      <c r="D1334">
        <v>7500</v>
      </c>
      <c r="E1334" s="1">
        <f t="shared" si="89"/>
        <v>33693500</v>
      </c>
      <c r="F1334" s="6" t="s">
        <v>274</v>
      </c>
      <c r="G1334" s="10" t="str">
        <f t="shared" si="90"/>
        <v>44243</v>
      </c>
      <c r="H1334" s="10"/>
      <c r="I1334" s="10"/>
      <c r="J1334" s="9">
        <f t="shared" si="87"/>
        <v>44243</v>
      </c>
      <c r="K1334" s="11" t="str">
        <f t="shared" si="88"/>
        <v>16-02-2021</v>
      </c>
      <c r="L1334" s="11"/>
      <c r="M1334" t="s">
        <v>101</v>
      </c>
      <c r="N1334" t="s">
        <v>187</v>
      </c>
      <c r="O1334">
        <v>5</v>
      </c>
      <c r="P1334" t="s">
        <v>19</v>
      </c>
      <c r="Q1334">
        <v>1</v>
      </c>
      <c r="R1334">
        <v>7.1253900000000003</v>
      </c>
      <c r="S1334">
        <v>-73.119799999999998</v>
      </c>
    </row>
    <row r="1335" spans="1:19" x14ac:dyDescent="0.3">
      <c r="A1335" t="s">
        <v>184</v>
      </c>
      <c r="B1335" t="s">
        <v>46</v>
      </c>
      <c r="C1335">
        <v>79900</v>
      </c>
      <c r="D1335">
        <v>8900</v>
      </c>
      <c r="E1335" s="1">
        <f t="shared" si="89"/>
        <v>33702400</v>
      </c>
      <c r="F1335" s="6" t="s">
        <v>377</v>
      </c>
      <c r="G1335" s="10" t="str">
        <f t="shared" si="90"/>
        <v>44601</v>
      </c>
      <c r="H1335" s="10"/>
      <c r="I1335" s="10"/>
      <c r="J1335" s="9">
        <f t="shared" si="87"/>
        <v>44601</v>
      </c>
      <c r="K1335" s="11" t="str">
        <f t="shared" si="88"/>
        <v>09-02-2022</v>
      </c>
      <c r="L1335" s="11"/>
      <c r="M1335" t="s">
        <v>31</v>
      </c>
      <c r="N1335" t="s">
        <v>22</v>
      </c>
      <c r="O1335">
        <v>5</v>
      </c>
      <c r="P1335" t="s">
        <v>19</v>
      </c>
      <c r="Q1335">
        <v>1</v>
      </c>
      <c r="R1335">
        <v>4.8133299999999997</v>
      </c>
      <c r="S1335">
        <v>-75.696110000000004</v>
      </c>
    </row>
    <row r="1336" spans="1:19" x14ac:dyDescent="0.3">
      <c r="A1336" t="s">
        <v>232</v>
      </c>
      <c r="B1336" t="s">
        <v>10</v>
      </c>
      <c r="C1336">
        <v>303500</v>
      </c>
      <c r="D1336">
        <v>18500</v>
      </c>
      <c r="E1336" s="1">
        <f t="shared" si="89"/>
        <v>33720900</v>
      </c>
      <c r="F1336" s="6" t="s">
        <v>916</v>
      </c>
      <c r="G1336" s="10" t="str">
        <f t="shared" si="90"/>
        <v>43911</v>
      </c>
      <c r="H1336" s="10"/>
      <c r="I1336" s="10"/>
      <c r="J1336" s="9">
        <f t="shared" si="87"/>
        <v>43911</v>
      </c>
      <c r="K1336" s="11" t="str">
        <f t="shared" si="88"/>
        <v>21-03-2020</v>
      </c>
      <c r="L1336" s="11"/>
      <c r="M1336" t="s">
        <v>27</v>
      </c>
      <c r="N1336" t="s">
        <v>28</v>
      </c>
      <c r="O1336">
        <v>2</v>
      </c>
      <c r="P1336" t="s">
        <v>19</v>
      </c>
      <c r="Q1336">
        <v>1</v>
      </c>
      <c r="R1336">
        <v>4.6097099999999998</v>
      </c>
      <c r="S1336">
        <v>-74.08175</v>
      </c>
    </row>
    <row r="1337" spans="1:19" x14ac:dyDescent="0.3">
      <c r="A1337" t="s">
        <v>241</v>
      </c>
      <c r="B1337" t="s">
        <v>38</v>
      </c>
      <c r="C1337">
        <v>335100</v>
      </c>
      <c r="D1337">
        <v>18200</v>
      </c>
      <c r="E1337" s="1">
        <f t="shared" si="89"/>
        <v>33739100</v>
      </c>
      <c r="F1337" s="6" t="s">
        <v>293</v>
      </c>
      <c r="G1337" s="10" t="str">
        <f t="shared" si="90"/>
        <v>44710</v>
      </c>
      <c r="H1337" s="10"/>
      <c r="I1337" s="10"/>
      <c r="J1337" s="9">
        <f t="shared" si="87"/>
        <v>44710</v>
      </c>
      <c r="K1337" s="11" t="str">
        <f t="shared" si="88"/>
        <v>29-05-2022</v>
      </c>
      <c r="L1337" s="11"/>
      <c r="M1337" t="s">
        <v>53</v>
      </c>
      <c r="N1337" t="s">
        <v>28</v>
      </c>
      <c r="O1337">
        <v>5</v>
      </c>
      <c r="P1337" t="s">
        <v>19</v>
      </c>
      <c r="Q1337">
        <v>6</v>
      </c>
      <c r="R1337">
        <v>4.6097099999999998</v>
      </c>
      <c r="S1337">
        <v>-74.08175</v>
      </c>
    </row>
    <row r="1338" spans="1:19" x14ac:dyDescent="0.3">
      <c r="A1338" t="s">
        <v>131</v>
      </c>
      <c r="B1338" t="s">
        <v>16</v>
      </c>
      <c r="C1338">
        <v>1028900</v>
      </c>
      <c r="D1338">
        <v>55200</v>
      </c>
      <c r="E1338" s="1">
        <f t="shared" si="89"/>
        <v>33794300</v>
      </c>
      <c r="F1338" s="6" t="s">
        <v>917</v>
      </c>
      <c r="G1338" s="10" t="str">
        <f t="shared" si="90"/>
        <v>44675</v>
      </c>
      <c r="H1338" s="10"/>
      <c r="I1338" s="10"/>
      <c r="J1338" s="9">
        <f t="shared" si="87"/>
        <v>44675</v>
      </c>
      <c r="K1338" s="11" t="str">
        <f t="shared" si="88"/>
        <v>24-04-2022</v>
      </c>
      <c r="L1338" s="11"/>
      <c r="M1338" t="s">
        <v>40</v>
      </c>
      <c r="N1338" t="s">
        <v>13</v>
      </c>
      <c r="O1338">
        <v>2</v>
      </c>
      <c r="P1338" t="s">
        <v>19</v>
      </c>
      <c r="Q1338">
        <v>4</v>
      </c>
      <c r="R1338">
        <v>6.2518399999999996</v>
      </c>
      <c r="S1338">
        <v>-75.563590000000005</v>
      </c>
    </row>
    <row r="1339" spans="1:19" x14ac:dyDescent="0.3">
      <c r="A1339" t="s">
        <v>71</v>
      </c>
      <c r="B1339" t="s">
        <v>34</v>
      </c>
      <c r="C1339">
        <v>10900</v>
      </c>
      <c r="D1339">
        <v>3900</v>
      </c>
      <c r="E1339" s="1">
        <f t="shared" si="89"/>
        <v>33798200</v>
      </c>
      <c r="F1339" s="6" t="s">
        <v>158</v>
      </c>
      <c r="G1339" s="10" t="str">
        <f t="shared" si="90"/>
        <v>44716</v>
      </c>
      <c r="H1339" s="10"/>
      <c r="I1339" s="10"/>
      <c r="J1339" s="9">
        <f t="shared" si="87"/>
        <v>44716</v>
      </c>
      <c r="K1339" s="11" t="str">
        <f t="shared" si="88"/>
        <v>04-06-2022</v>
      </c>
      <c r="L1339" s="11"/>
      <c r="M1339" t="s">
        <v>27</v>
      </c>
      <c r="N1339" t="s">
        <v>25</v>
      </c>
      <c r="O1339">
        <v>5</v>
      </c>
      <c r="P1339" t="s">
        <v>127</v>
      </c>
      <c r="Q1339">
        <v>1</v>
      </c>
      <c r="R1339">
        <v>3.4372199999999999</v>
      </c>
      <c r="S1339">
        <v>-76.522499999999994</v>
      </c>
    </row>
    <row r="1340" spans="1:19" x14ac:dyDescent="0.3">
      <c r="A1340" t="s">
        <v>184</v>
      </c>
      <c r="B1340" t="s">
        <v>46</v>
      </c>
      <c r="C1340">
        <v>65100</v>
      </c>
      <c r="D1340">
        <v>1700</v>
      </c>
      <c r="E1340" s="1">
        <f t="shared" si="89"/>
        <v>33799900</v>
      </c>
      <c r="F1340" s="6" t="s">
        <v>861</v>
      </c>
      <c r="G1340" s="10" t="str">
        <f t="shared" si="90"/>
        <v>44131</v>
      </c>
      <c r="H1340" s="10"/>
      <c r="I1340" s="10"/>
      <c r="J1340" s="9">
        <f t="shared" si="87"/>
        <v>44131</v>
      </c>
      <c r="K1340" s="11" t="str">
        <f t="shared" si="88"/>
        <v>27-10-2020</v>
      </c>
      <c r="L1340" s="11"/>
      <c r="M1340" t="s">
        <v>18</v>
      </c>
      <c r="N1340" t="s">
        <v>228</v>
      </c>
      <c r="O1340">
        <v>5</v>
      </c>
      <c r="P1340" t="s">
        <v>19</v>
      </c>
      <c r="Q1340">
        <v>4</v>
      </c>
      <c r="R1340">
        <v>10.39972</v>
      </c>
      <c r="S1340">
        <v>-75.514439999999993</v>
      </c>
    </row>
    <row r="1341" spans="1:19" x14ac:dyDescent="0.3">
      <c r="A1341" t="s">
        <v>20</v>
      </c>
      <c r="B1341" t="s">
        <v>10</v>
      </c>
      <c r="C1341">
        <v>430900</v>
      </c>
      <c r="D1341">
        <v>25300</v>
      </c>
      <c r="E1341" s="1">
        <f t="shared" si="89"/>
        <v>33825200</v>
      </c>
      <c r="F1341" s="6" t="s">
        <v>708</v>
      </c>
      <c r="G1341" s="10" t="str">
        <f t="shared" si="90"/>
        <v>44012</v>
      </c>
      <c r="H1341" s="10"/>
      <c r="I1341" s="10"/>
      <c r="J1341" s="9">
        <f t="shared" si="87"/>
        <v>44012</v>
      </c>
      <c r="K1341" s="11" t="str">
        <f t="shared" si="88"/>
        <v>30-06-2020</v>
      </c>
      <c r="L1341" s="11"/>
      <c r="M1341" t="s">
        <v>85</v>
      </c>
      <c r="N1341" t="s">
        <v>25</v>
      </c>
      <c r="O1341">
        <v>5</v>
      </c>
      <c r="P1341" t="s">
        <v>14</v>
      </c>
      <c r="Q1341">
        <v>1</v>
      </c>
      <c r="R1341">
        <v>3.4372199999999999</v>
      </c>
      <c r="S1341">
        <v>-76.522499999999994</v>
      </c>
    </row>
    <row r="1342" spans="1:19" x14ac:dyDescent="0.3">
      <c r="A1342" t="s">
        <v>217</v>
      </c>
      <c r="B1342" t="s">
        <v>64</v>
      </c>
      <c r="C1342">
        <v>55500</v>
      </c>
      <c r="D1342">
        <v>5300</v>
      </c>
      <c r="E1342" s="1">
        <f t="shared" si="89"/>
        <v>33830500</v>
      </c>
      <c r="F1342" s="6" t="s">
        <v>495</v>
      </c>
      <c r="G1342" s="10" t="str">
        <f t="shared" si="90"/>
        <v>44216</v>
      </c>
      <c r="H1342" s="10"/>
      <c r="I1342" s="10"/>
      <c r="J1342" s="9">
        <f t="shared" si="87"/>
        <v>44216</v>
      </c>
      <c r="K1342" s="11" t="str">
        <f t="shared" si="88"/>
        <v>20-01-2021</v>
      </c>
      <c r="L1342" s="11"/>
      <c r="M1342" t="s">
        <v>40</v>
      </c>
      <c r="N1342" t="s">
        <v>32</v>
      </c>
      <c r="O1342">
        <v>4</v>
      </c>
      <c r="P1342" t="s">
        <v>19</v>
      </c>
      <c r="Q1342">
        <v>1</v>
      </c>
      <c r="R1342">
        <v>-4.2152799999999999</v>
      </c>
      <c r="S1342">
        <v>-69.940560000000005</v>
      </c>
    </row>
    <row r="1343" spans="1:19" x14ac:dyDescent="0.3">
      <c r="A1343" t="s">
        <v>104</v>
      </c>
      <c r="B1343" t="s">
        <v>38</v>
      </c>
      <c r="C1343">
        <v>138200</v>
      </c>
      <c r="D1343">
        <v>5500</v>
      </c>
      <c r="E1343" s="1">
        <f t="shared" si="89"/>
        <v>33836000</v>
      </c>
      <c r="F1343" s="6" t="s">
        <v>899</v>
      </c>
      <c r="G1343" s="10" t="str">
        <f t="shared" si="90"/>
        <v>44513</v>
      </c>
      <c r="H1343" s="10"/>
      <c r="I1343" s="10"/>
      <c r="J1343" s="9">
        <f t="shared" si="87"/>
        <v>44513</v>
      </c>
      <c r="K1343" s="11" t="str">
        <f t="shared" si="88"/>
        <v>13-11-2021</v>
      </c>
      <c r="L1343" s="11"/>
      <c r="M1343" t="s">
        <v>85</v>
      </c>
      <c r="N1343" t="s">
        <v>228</v>
      </c>
      <c r="O1343">
        <v>1</v>
      </c>
      <c r="P1343" t="s">
        <v>19</v>
      </c>
      <c r="Q1343">
        <v>2</v>
      </c>
      <c r="R1343">
        <v>10.39972</v>
      </c>
      <c r="S1343">
        <v>-75.514439999999993</v>
      </c>
    </row>
    <row r="1344" spans="1:19" x14ac:dyDescent="0.3">
      <c r="A1344" t="s">
        <v>113</v>
      </c>
      <c r="B1344" t="s">
        <v>10</v>
      </c>
      <c r="C1344">
        <v>471700</v>
      </c>
      <c r="D1344">
        <v>23300</v>
      </c>
      <c r="E1344" s="1">
        <f t="shared" si="89"/>
        <v>33859300</v>
      </c>
      <c r="F1344" s="6" t="s">
        <v>765</v>
      </c>
      <c r="G1344" s="10" t="str">
        <f t="shared" si="90"/>
        <v>44490</v>
      </c>
      <c r="H1344" s="10"/>
      <c r="I1344" s="10"/>
      <c r="J1344" s="9">
        <f t="shared" si="87"/>
        <v>44490</v>
      </c>
      <c r="K1344" s="11" t="str">
        <f t="shared" si="88"/>
        <v>21-10-2021</v>
      </c>
      <c r="L1344" s="11"/>
      <c r="M1344" t="s">
        <v>24</v>
      </c>
      <c r="N1344" t="s">
        <v>13</v>
      </c>
      <c r="O1344">
        <v>4</v>
      </c>
      <c r="P1344" t="s">
        <v>14</v>
      </c>
      <c r="Q1344">
        <v>1</v>
      </c>
      <c r="R1344">
        <v>6.2518399999999996</v>
      </c>
      <c r="S1344">
        <v>-75.563590000000005</v>
      </c>
    </row>
    <row r="1345" spans="1:19" x14ac:dyDescent="0.3">
      <c r="A1345" t="s">
        <v>123</v>
      </c>
      <c r="B1345" t="s">
        <v>51</v>
      </c>
      <c r="C1345">
        <v>1365700</v>
      </c>
      <c r="D1345">
        <v>72900</v>
      </c>
      <c r="E1345" s="1">
        <f t="shared" si="89"/>
        <v>33932200</v>
      </c>
      <c r="F1345" s="6" t="s">
        <v>731</v>
      </c>
      <c r="G1345" s="10" t="str">
        <f t="shared" si="90"/>
        <v>44767</v>
      </c>
      <c r="H1345" s="10"/>
      <c r="I1345" s="10"/>
      <c r="J1345" s="9">
        <f t="shared" si="87"/>
        <v>44767</v>
      </c>
      <c r="K1345" s="11" t="str">
        <f t="shared" si="88"/>
        <v>25-07-2022</v>
      </c>
      <c r="L1345" s="11"/>
      <c r="M1345" t="s">
        <v>53</v>
      </c>
      <c r="N1345" t="s">
        <v>13</v>
      </c>
      <c r="O1345">
        <v>3</v>
      </c>
      <c r="P1345" t="s">
        <v>19</v>
      </c>
      <c r="Q1345">
        <v>1</v>
      </c>
      <c r="R1345">
        <v>6.2518399999999996</v>
      </c>
      <c r="S1345">
        <v>-75.563590000000005</v>
      </c>
    </row>
    <row r="1346" spans="1:19" x14ac:dyDescent="0.3">
      <c r="A1346" t="s">
        <v>168</v>
      </c>
      <c r="B1346" t="s">
        <v>34</v>
      </c>
      <c r="C1346">
        <v>50400</v>
      </c>
      <c r="D1346">
        <v>3100</v>
      </c>
      <c r="E1346" s="1">
        <f t="shared" si="89"/>
        <v>33935300</v>
      </c>
      <c r="F1346" s="6" t="s">
        <v>347</v>
      </c>
      <c r="G1346" s="10" t="str">
        <f t="shared" si="90"/>
        <v>44770</v>
      </c>
      <c r="H1346" s="10"/>
      <c r="I1346" s="10"/>
      <c r="J1346" s="9">
        <f t="shared" si="87"/>
        <v>44770</v>
      </c>
      <c r="K1346" s="11" t="str">
        <f t="shared" si="88"/>
        <v>28-07-2022</v>
      </c>
      <c r="L1346" s="11"/>
      <c r="M1346" t="s">
        <v>53</v>
      </c>
      <c r="N1346" t="s">
        <v>28</v>
      </c>
      <c r="O1346">
        <v>5</v>
      </c>
      <c r="P1346" t="s">
        <v>19</v>
      </c>
      <c r="Q1346">
        <v>1</v>
      </c>
      <c r="R1346">
        <v>4.6097099999999998</v>
      </c>
      <c r="S1346">
        <v>-74.08175</v>
      </c>
    </row>
    <row r="1347" spans="1:19" x14ac:dyDescent="0.3">
      <c r="A1347" t="s">
        <v>81</v>
      </c>
      <c r="B1347" t="s">
        <v>51</v>
      </c>
      <c r="C1347">
        <v>1207100</v>
      </c>
      <c r="D1347">
        <v>64500</v>
      </c>
      <c r="E1347" s="1">
        <f t="shared" si="89"/>
        <v>33999800</v>
      </c>
      <c r="F1347" s="6" t="s">
        <v>309</v>
      </c>
      <c r="G1347" s="10" t="str">
        <f t="shared" si="90"/>
        <v>44876</v>
      </c>
      <c r="H1347" s="10"/>
      <c r="I1347" s="10"/>
      <c r="J1347" s="9">
        <f t="shared" ref="J1347:J1410" si="91">IF(
  G1347=44412,
  DATE(2021,8,4),
  DATE(1900,1,1) + G1347 - 1
)</f>
        <v>44876</v>
      </c>
      <c r="K1347" s="11" t="str">
        <f t="shared" ref="K1347:K1410" si="92">TEXT(G1347, "dd-mm-yyyy")</f>
        <v>11-11-2022</v>
      </c>
      <c r="L1347" s="11"/>
      <c r="M1347" t="s">
        <v>85</v>
      </c>
      <c r="N1347" t="s">
        <v>25</v>
      </c>
      <c r="O1347">
        <v>5</v>
      </c>
      <c r="P1347" t="s">
        <v>14</v>
      </c>
      <c r="Q1347">
        <v>1</v>
      </c>
      <c r="R1347">
        <v>3.4372199999999999</v>
      </c>
      <c r="S1347">
        <v>-76.522499999999994</v>
      </c>
    </row>
    <row r="1348" spans="1:19" x14ac:dyDescent="0.3">
      <c r="A1348" t="s">
        <v>50</v>
      </c>
      <c r="B1348" t="s">
        <v>51</v>
      </c>
      <c r="C1348">
        <v>1135500</v>
      </c>
      <c r="D1348">
        <v>63800</v>
      </c>
      <c r="E1348" s="1">
        <f t="shared" ref="E1348:E1411" si="93">E1347+D1348</f>
        <v>34063600</v>
      </c>
      <c r="F1348" s="6" t="s">
        <v>918</v>
      </c>
      <c r="G1348" s="10" t="str">
        <f t="shared" si="90"/>
        <v>43913</v>
      </c>
      <c r="H1348" s="10"/>
      <c r="I1348" s="10"/>
      <c r="J1348" s="9">
        <f t="shared" si="91"/>
        <v>43913</v>
      </c>
      <c r="K1348" s="11" t="str">
        <f t="shared" si="92"/>
        <v>23-03-2020</v>
      </c>
      <c r="L1348" s="11"/>
      <c r="M1348" t="s">
        <v>27</v>
      </c>
      <c r="N1348" t="s">
        <v>28</v>
      </c>
      <c r="O1348">
        <v>5</v>
      </c>
      <c r="P1348" t="s">
        <v>19</v>
      </c>
      <c r="Q1348">
        <v>3</v>
      </c>
      <c r="R1348">
        <v>4.6097099999999998</v>
      </c>
      <c r="S1348">
        <v>-74.08175</v>
      </c>
    </row>
    <row r="1349" spans="1:19" x14ac:dyDescent="0.3">
      <c r="A1349" t="s">
        <v>9</v>
      </c>
      <c r="B1349" t="s">
        <v>10</v>
      </c>
      <c r="C1349">
        <v>496500</v>
      </c>
      <c r="D1349">
        <v>27500</v>
      </c>
      <c r="E1349" s="1">
        <f t="shared" si="93"/>
        <v>34091100</v>
      </c>
      <c r="F1349" s="6" t="s">
        <v>919</v>
      </c>
      <c r="G1349" s="10" t="str">
        <f t="shared" si="90"/>
        <v>43947</v>
      </c>
      <c r="H1349" s="10"/>
      <c r="I1349" s="10"/>
      <c r="J1349" s="9">
        <f t="shared" si="91"/>
        <v>43947</v>
      </c>
      <c r="K1349" s="11" t="str">
        <f t="shared" si="92"/>
        <v>26-04-2020</v>
      </c>
      <c r="L1349" s="11"/>
      <c r="M1349" t="s">
        <v>53</v>
      </c>
      <c r="N1349" t="s">
        <v>13</v>
      </c>
      <c r="O1349">
        <v>2</v>
      </c>
      <c r="P1349" t="s">
        <v>14</v>
      </c>
      <c r="Q1349">
        <v>1</v>
      </c>
      <c r="R1349">
        <v>6.2518399999999996</v>
      </c>
      <c r="S1349">
        <v>-75.563590000000005</v>
      </c>
    </row>
    <row r="1350" spans="1:19" x14ac:dyDescent="0.3">
      <c r="A1350" t="s">
        <v>184</v>
      </c>
      <c r="B1350" t="s">
        <v>46</v>
      </c>
      <c r="C1350">
        <v>82500</v>
      </c>
      <c r="D1350">
        <v>2600</v>
      </c>
      <c r="E1350" s="1">
        <f t="shared" si="93"/>
        <v>34093700</v>
      </c>
      <c r="F1350" s="6" t="s">
        <v>394</v>
      </c>
      <c r="G1350" s="10" t="str">
        <f t="shared" ref="G1350:G1413" si="94">TEXT(F1349, "general")</f>
        <v>44994</v>
      </c>
      <c r="H1350" s="10"/>
      <c r="I1350" s="10"/>
      <c r="J1350" s="9">
        <f t="shared" si="91"/>
        <v>44994</v>
      </c>
      <c r="K1350" s="11" t="str">
        <f t="shared" si="92"/>
        <v>09-03-2023</v>
      </c>
      <c r="L1350" s="11"/>
      <c r="M1350" t="s">
        <v>12</v>
      </c>
      <c r="N1350" t="s">
        <v>28</v>
      </c>
      <c r="O1350">
        <v>5</v>
      </c>
      <c r="P1350" t="s">
        <v>36</v>
      </c>
      <c r="Q1350">
        <v>1</v>
      </c>
      <c r="R1350">
        <v>4.6097099999999998</v>
      </c>
      <c r="S1350">
        <v>-74.08175</v>
      </c>
    </row>
    <row r="1351" spans="1:19" x14ac:dyDescent="0.3">
      <c r="A1351" t="s">
        <v>118</v>
      </c>
      <c r="B1351" t="s">
        <v>51</v>
      </c>
      <c r="C1351">
        <v>1737400</v>
      </c>
      <c r="D1351">
        <v>90700</v>
      </c>
      <c r="E1351" s="1">
        <f t="shared" si="93"/>
        <v>34184400</v>
      </c>
      <c r="F1351" s="6" t="s">
        <v>920</v>
      </c>
      <c r="G1351" s="10" t="str">
        <f t="shared" si="94"/>
        <v>44294</v>
      </c>
      <c r="H1351" s="10"/>
      <c r="I1351" s="10"/>
      <c r="J1351" s="9">
        <f t="shared" si="91"/>
        <v>44294</v>
      </c>
      <c r="K1351" s="11" t="str">
        <f t="shared" si="92"/>
        <v>08-04-2021</v>
      </c>
      <c r="L1351" s="11"/>
      <c r="M1351" t="s">
        <v>85</v>
      </c>
      <c r="N1351" t="s">
        <v>187</v>
      </c>
      <c r="O1351">
        <v>4</v>
      </c>
      <c r="P1351" t="s">
        <v>19</v>
      </c>
      <c r="Q1351">
        <v>9</v>
      </c>
      <c r="R1351">
        <v>7.1253900000000003</v>
      </c>
      <c r="S1351">
        <v>-73.119799999999998</v>
      </c>
    </row>
    <row r="1352" spans="1:19" x14ac:dyDescent="0.3">
      <c r="A1352" t="s">
        <v>121</v>
      </c>
      <c r="B1352" t="s">
        <v>10</v>
      </c>
      <c r="C1352">
        <v>117200</v>
      </c>
      <c r="D1352">
        <v>4400</v>
      </c>
      <c r="E1352" s="1">
        <f t="shared" si="93"/>
        <v>34188800</v>
      </c>
      <c r="F1352" s="6" t="s">
        <v>342</v>
      </c>
      <c r="G1352" s="10" t="str">
        <f t="shared" si="94"/>
        <v>44451</v>
      </c>
      <c r="H1352" s="10"/>
      <c r="I1352" s="10"/>
      <c r="J1352" s="9">
        <f t="shared" si="91"/>
        <v>44451</v>
      </c>
      <c r="K1352" s="11" t="str">
        <f t="shared" si="92"/>
        <v>12-09-2021</v>
      </c>
      <c r="L1352" s="11"/>
      <c r="M1352" t="s">
        <v>27</v>
      </c>
      <c r="N1352" t="s">
        <v>28</v>
      </c>
      <c r="O1352">
        <v>5</v>
      </c>
      <c r="P1352" t="s">
        <v>19</v>
      </c>
      <c r="Q1352">
        <v>1</v>
      </c>
      <c r="R1352">
        <v>4.6097099999999998</v>
      </c>
      <c r="S1352">
        <v>-74.08175</v>
      </c>
    </row>
    <row r="1353" spans="1:19" x14ac:dyDescent="0.3">
      <c r="A1353" t="s">
        <v>37</v>
      </c>
      <c r="B1353" t="s">
        <v>38</v>
      </c>
      <c r="C1353">
        <v>1386900</v>
      </c>
      <c r="D1353">
        <v>74400</v>
      </c>
      <c r="E1353" s="1">
        <f t="shared" si="93"/>
        <v>34263200</v>
      </c>
      <c r="F1353" s="6" t="s">
        <v>921</v>
      </c>
      <c r="G1353" s="10" t="str">
        <f t="shared" si="94"/>
        <v>44366</v>
      </c>
      <c r="H1353" s="10"/>
      <c r="I1353" s="10"/>
      <c r="J1353" s="9">
        <f t="shared" si="91"/>
        <v>44366</v>
      </c>
      <c r="K1353" s="11" t="str">
        <f t="shared" si="92"/>
        <v>19-06-2021</v>
      </c>
      <c r="L1353" s="11"/>
      <c r="M1353" t="s">
        <v>101</v>
      </c>
      <c r="N1353" t="s">
        <v>28</v>
      </c>
      <c r="O1353">
        <v>5</v>
      </c>
      <c r="P1353" t="s">
        <v>14</v>
      </c>
      <c r="Q1353">
        <v>1</v>
      </c>
      <c r="R1353">
        <v>4.6097099999999998</v>
      </c>
      <c r="S1353">
        <v>-74.08175</v>
      </c>
    </row>
    <row r="1354" spans="1:19" x14ac:dyDescent="0.3">
      <c r="A1354" t="s">
        <v>104</v>
      </c>
      <c r="B1354" t="s">
        <v>38</v>
      </c>
      <c r="C1354">
        <v>149700</v>
      </c>
      <c r="D1354">
        <v>8200</v>
      </c>
      <c r="E1354" s="1">
        <f t="shared" si="93"/>
        <v>34271400</v>
      </c>
      <c r="F1354" s="6" t="s">
        <v>430</v>
      </c>
      <c r="G1354" s="10" t="str">
        <f t="shared" si="94"/>
        <v>44574</v>
      </c>
      <c r="H1354" s="10"/>
      <c r="I1354" s="10"/>
      <c r="J1354" s="9">
        <f t="shared" si="91"/>
        <v>44574</v>
      </c>
      <c r="K1354" s="11" t="str">
        <f t="shared" si="92"/>
        <v>13-01-2022</v>
      </c>
      <c r="L1354" s="11"/>
      <c r="M1354" t="s">
        <v>31</v>
      </c>
      <c r="N1354" t="s">
        <v>13</v>
      </c>
      <c r="O1354">
        <v>5</v>
      </c>
      <c r="P1354" t="s">
        <v>19</v>
      </c>
      <c r="Q1354">
        <v>4</v>
      </c>
      <c r="R1354">
        <v>6.2518399999999996</v>
      </c>
      <c r="S1354">
        <v>-75.563590000000005</v>
      </c>
    </row>
    <row r="1355" spans="1:19" x14ac:dyDescent="0.3">
      <c r="A1355" t="s">
        <v>107</v>
      </c>
      <c r="B1355" t="s">
        <v>46</v>
      </c>
      <c r="C1355">
        <v>18800</v>
      </c>
      <c r="D1355">
        <v>6900</v>
      </c>
      <c r="E1355" s="1">
        <f t="shared" si="93"/>
        <v>34278300</v>
      </c>
      <c r="F1355" s="6" t="s">
        <v>623</v>
      </c>
      <c r="G1355" s="10" t="str">
        <f t="shared" si="94"/>
        <v>44545</v>
      </c>
      <c r="H1355" s="10"/>
      <c r="I1355" s="10"/>
      <c r="J1355" s="9">
        <f t="shared" si="91"/>
        <v>44545</v>
      </c>
      <c r="K1355" s="11" t="str">
        <f t="shared" si="92"/>
        <v>15-12-2021</v>
      </c>
      <c r="L1355" s="11"/>
      <c r="M1355" t="s">
        <v>27</v>
      </c>
      <c r="N1355" t="s">
        <v>13</v>
      </c>
      <c r="O1355">
        <v>5</v>
      </c>
      <c r="P1355" t="s">
        <v>19</v>
      </c>
      <c r="Q1355">
        <v>4</v>
      </c>
      <c r="R1355">
        <v>6.2518399999999996</v>
      </c>
      <c r="S1355">
        <v>-75.563590000000005</v>
      </c>
    </row>
    <row r="1356" spans="1:19" x14ac:dyDescent="0.3">
      <c r="A1356" t="s">
        <v>57</v>
      </c>
      <c r="B1356" t="s">
        <v>46</v>
      </c>
      <c r="C1356">
        <v>24900</v>
      </c>
      <c r="D1356">
        <v>1700</v>
      </c>
      <c r="E1356" s="1">
        <f t="shared" si="93"/>
        <v>34280000</v>
      </c>
      <c r="F1356" s="6" t="s">
        <v>321</v>
      </c>
      <c r="G1356" s="10" t="str">
        <f t="shared" si="94"/>
        <v>44100</v>
      </c>
      <c r="H1356" s="10"/>
      <c r="I1356" s="10"/>
      <c r="J1356" s="9">
        <f t="shared" si="91"/>
        <v>44100</v>
      </c>
      <c r="K1356" s="11" t="str">
        <f t="shared" si="92"/>
        <v>26-09-2020</v>
      </c>
      <c r="L1356" s="11"/>
      <c r="M1356" t="s">
        <v>40</v>
      </c>
      <c r="N1356" t="s">
        <v>187</v>
      </c>
      <c r="O1356">
        <v>4</v>
      </c>
      <c r="P1356" t="s">
        <v>14</v>
      </c>
      <c r="Q1356">
        <v>1</v>
      </c>
      <c r="R1356">
        <v>7.1253900000000003</v>
      </c>
      <c r="S1356">
        <v>-73.119799999999998</v>
      </c>
    </row>
    <row r="1357" spans="1:19" x14ac:dyDescent="0.3">
      <c r="A1357" t="s">
        <v>107</v>
      </c>
      <c r="B1357" t="s">
        <v>46</v>
      </c>
      <c r="C1357">
        <v>13600</v>
      </c>
      <c r="D1357">
        <v>0</v>
      </c>
      <c r="E1357" s="1">
        <f t="shared" si="93"/>
        <v>34280000</v>
      </c>
      <c r="F1357" s="6" t="s">
        <v>208</v>
      </c>
      <c r="G1357" s="10" t="str">
        <f t="shared" si="94"/>
        <v>44699</v>
      </c>
      <c r="H1357" s="10"/>
      <c r="I1357" s="10"/>
      <c r="J1357" s="9">
        <f t="shared" si="91"/>
        <v>44699</v>
      </c>
      <c r="K1357" s="11" t="str">
        <f t="shared" si="92"/>
        <v>18-05-2022</v>
      </c>
      <c r="L1357" s="11"/>
      <c r="M1357" t="s">
        <v>66</v>
      </c>
      <c r="N1357" t="s">
        <v>28</v>
      </c>
      <c r="O1357">
        <v>3</v>
      </c>
      <c r="P1357" t="s">
        <v>19</v>
      </c>
      <c r="Q1357">
        <v>4</v>
      </c>
      <c r="R1357">
        <v>4.6097099999999998</v>
      </c>
      <c r="S1357">
        <v>-74.08175</v>
      </c>
    </row>
    <row r="1358" spans="1:19" x14ac:dyDescent="0.3">
      <c r="A1358" t="s">
        <v>69</v>
      </c>
      <c r="B1358" t="s">
        <v>64</v>
      </c>
      <c r="C1358">
        <v>34100</v>
      </c>
      <c r="D1358">
        <v>0</v>
      </c>
      <c r="E1358" s="1">
        <f t="shared" si="93"/>
        <v>34280000</v>
      </c>
      <c r="F1358" s="6" t="s">
        <v>907</v>
      </c>
      <c r="G1358" s="10" t="str">
        <f t="shared" si="94"/>
        <v>44667</v>
      </c>
      <c r="H1358" s="10"/>
      <c r="I1358" s="10"/>
      <c r="J1358" s="9">
        <f t="shared" si="91"/>
        <v>44667</v>
      </c>
      <c r="K1358" s="11" t="str">
        <f t="shared" si="92"/>
        <v>16-04-2022</v>
      </c>
      <c r="L1358" s="11"/>
      <c r="M1358" t="s">
        <v>24</v>
      </c>
      <c r="N1358" t="s">
        <v>22</v>
      </c>
      <c r="O1358">
        <v>5</v>
      </c>
      <c r="P1358" t="s">
        <v>36</v>
      </c>
      <c r="Q1358">
        <v>1</v>
      </c>
      <c r="R1358">
        <v>4.8133299999999997</v>
      </c>
      <c r="S1358">
        <v>-75.696110000000004</v>
      </c>
    </row>
    <row r="1359" spans="1:19" x14ac:dyDescent="0.3">
      <c r="A1359" t="s">
        <v>29</v>
      </c>
      <c r="B1359" t="s">
        <v>16</v>
      </c>
      <c r="C1359">
        <v>300900</v>
      </c>
      <c r="D1359">
        <v>16200</v>
      </c>
      <c r="E1359" s="1">
        <f t="shared" si="93"/>
        <v>34296200</v>
      </c>
      <c r="F1359" s="6" t="s">
        <v>502</v>
      </c>
      <c r="G1359" s="10" t="str">
        <f t="shared" si="94"/>
        <v>44306</v>
      </c>
      <c r="H1359" s="10"/>
      <c r="I1359" s="10"/>
      <c r="J1359" s="9">
        <f t="shared" si="91"/>
        <v>44306</v>
      </c>
      <c r="K1359" s="11" t="str">
        <f t="shared" si="92"/>
        <v>20-04-2021</v>
      </c>
      <c r="L1359" s="11"/>
      <c r="M1359" t="s">
        <v>80</v>
      </c>
      <c r="N1359" t="s">
        <v>13</v>
      </c>
      <c r="O1359">
        <v>1</v>
      </c>
      <c r="P1359" t="s">
        <v>14</v>
      </c>
      <c r="Q1359">
        <v>1</v>
      </c>
      <c r="R1359">
        <v>6.2518399999999996</v>
      </c>
      <c r="S1359">
        <v>-75.563590000000005</v>
      </c>
    </row>
    <row r="1360" spans="1:19" x14ac:dyDescent="0.3">
      <c r="A1360" t="s">
        <v>63</v>
      </c>
      <c r="B1360" t="s">
        <v>64</v>
      </c>
      <c r="C1360">
        <v>81300</v>
      </c>
      <c r="D1360">
        <v>4500</v>
      </c>
      <c r="E1360" s="1">
        <f t="shared" si="93"/>
        <v>34300700</v>
      </c>
      <c r="F1360" s="6" t="s">
        <v>469</v>
      </c>
      <c r="G1360" s="10" t="str">
        <f t="shared" si="94"/>
        <v>44050</v>
      </c>
      <c r="H1360" s="10"/>
      <c r="I1360" s="10"/>
      <c r="J1360" s="9">
        <f t="shared" si="91"/>
        <v>44050</v>
      </c>
      <c r="K1360" s="11" t="str">
        <f t="shared" si="92"/>
        <v>07-08-2020</v>
      </c>
      <c r="L1360" s="11"/>
      <c r="M1360" t="s">
        <v>68</v>
      </c>
      <c r="N1360" t="s">
        <v>25</v>
      </c>
      <c r="O1360">
        <v>4</v>
      </c>
      <c r="P1360" t="s">
        <v>14</v>
      </c>
      <c r="Q1360">
        <v>1</v>
      </c>
      <c r="R1360">
        <v>3.4372199999999999</v>
      </c>
      <c r="S1360">
        <v>-76.522499999999994</v>
      </c>
    </row>
    <row r="1361" spans="1:19" x14ac:dyDescent="0.3">
      <c r="A1361" t="s">
        <v>93</v>
      </c>
      <c r="B1361" t="s">
        <v>42</v>
      </c>
      <c r="C1361">
        <v>111000</v>
      </c>
      <c r="D1361">
        <v>4100</v>
      </c>
      <c r="E1361" s="1">
        <f t="shared" si="93"/>
        <v>34304800</v>
      </c>
      <c r="F1361" s="6" t="s">
        <v>354</v>
      </c>
      <c r="G1361" s="10" t="str">
        <f t="shared" si="94"/>
        <v>44347</v>
      </c>
      <c r="H1361" s="10"/>
      <c r="I1361" s="10"/>
      <c r="J1361" s="9">
        <f t="shared" si="91"/>
        <v>44347</v>
      </c>
      <c r="K1361" s="11" t="str">
        <f t="shared" si="92"/>
        <v>31-05-2021</v>
      </c>
      <c r="L1361" s="11"/>
      <c r="M1361" t="s">
        <v>40</v>
      </c>
      <c r="N1361" t="s">
        <v>28</v>
      </c>
      <c r="O1361">
        <v>5</v>
      </c>
      <c r="P1361" t="s">
        <v>19</v>
      </c>
      <c r="Q1361">
        <v>4</v>
      </c>
      <c r="R1361">
        <v>4.6097099999999998</v>
      </c>
      <c r="S1361">
        <v>-74.08175</v>
      </c>
    </row>
    <row r="1362" spans="1:19" x14ac:dyDescent="0.3">
      <c r="A1362" t="s">
        <v>63</v>
      </c>
      <c r="B1362" t="s">
        <v>64</v>
      </c>
      <c r="C1362">
        <v>65700</v>
      </c>
      <c r="D1362">
        <v>5900</v>
      </c>
      <c r="E1362" s="1">
        <f t="shared" si="93"/>
        <v>34310700</v>
      </c>
      <c r="F1362" s="6" t="s">
        <v>236</v>
      </c>
      <c r="G1362" s="10" t="str">
        <f t="shared" si="94"/>
        <v>44599</v>
      </c>
      <c r="H1362" s="10"/>
      <c r="I1362" s="10"/>
      <c r="J1362" s="9">
        <f t="shared" si="91"/>
        <v>44599</v>
      </c>
      <c r="K1362" s="11" t="str">
        <f t="shared" si="92"/>
        <v>07-02-2022</v>
      </c>
      <c r="L1362" s="11"/>
      <c r="M1362" t="s">
        <v>48</v>
      </c>
      <c r="N1362" t="s">
        <v>28</v>
      </c>
      <c r="O1362">
        <v>5</v>
      </c>
      <c r="P1362" t="s">
        <v>19</v>
      </c>
      <c r="Q1362">
        <v>1</v>
      </c>
      <c r="R1362">
        <v>4.6097099999999998</v>
      </c>
      <c r="S1362">
        <v>-74.08175</v>
      </c>
    </row>
    <row r="1363" spans="1:19" x14ac:dyDescent="0.3">
      <c r="A1363" t="s">
        <v>69</v>
      </c>
      <c r="B1363" t="s">
        <v>64</v>
      </c>
      <c r="C1363">
        <v>37900</v>
      </c>
      <c r="D1363">
        <v>8800</v>
      </c>
      <c r="E1363" s="1">
        <f t="shared" si="93"/>
        <v>34319500</v>
      </c>
      <c r="F1363" s="6" t="s">
        <v>715</v>
      </c>
      <c r="G1363" s="10" t="str">
        <f t="shared" si="94"/>
        <v>44785</v>
      </c>
      <c r="H1363" s="10"/>
      <c r="I1363" s="10"/>
      <c r="J1363" s="9">
        <f t="shared" si="91"/>
        <v>44785</v>
      </c>
      <c r="K1363" s="11" t="str">
        <f t="shared" si="92"/>
        <v>12-08-2022</v>
      </c>
      <c r="L1363" s="11"/>
      <c r="M1363" t="s">
        <v>40</v>
      </c>
      <c r="N1363" t="s">
        <v>28</v>
      </c>
      <c r="O1363">
        <v>4</v>
      </c>
      <c r="P1363" t="s">
        <v>19</v>
      </c>
      <c r="Q1363">
        <v>1</v>
      </c>
      <c r="R1363">
        <v>4.6097099999999998</v>
      </c>
      <c r="S1363">
        <v>-74.08175</v>
      </c>
    </row>
    <row r="1364" spans="1:19" x14ac:dyDescent="0.3">
      <c r="A1364" t="s">
        <v>168</v>
      </c>
      <c r="B1364" t="s">
        <v>34</v>
      </c>
      <c r="C1364">
        <v>53800</v>
      </c>
      <c r="D1364">
        <v>3300</v>
      </c>
      <c r="E1364" s="1">
        <f t="shared" si="93"/>
        <v>34322800</v>
      </c>
      <c r="F1364" s="6" t="s">
        <v>618</v>
      </c>
      <c r="G1364" s="10" t="str">
        <f t="shared" si="94"/>
        <v>44025</v>
      </c>
      <c r="H1364" s="10"/>
      <c r="I1364" s="10"/>
      <c r="J1364" s="9">
        <f t="shared" si="91"/>
        <v>44025</v>
      </c>
      <c r="K1364" s="11" t="str">
        <f t="shared" si="92"/>
        <v>13-07-2020</v>
      </c>
      <c r="L1364" s="11"/>
      <c r="M1364" t="s">
        <v>31</v>
      </c>
      <c r="N1364" t="s">
        <v>25</v>
      </c>
      <c r="O1364">
        <v>1</v>
      </c>
      <c r="P1364" t="s">
        <v>19</v>
      </c>
      <c r="Q1364">
        <v>3</v>
      </c>
      <c r="R1364">
        <v>3.4372199999999999</v>
      </c>
      <c r="S1364">
        <v>-76.522499999999994</v>
      </c>
    </row>
    <row r="1365" spans="1:19" x14ac:dyDescent="0.3">
      <c r="A1365" t="s">
        <v>89</v>
      </c>
      <c r="B1365" t="s">
        <v>42</v>
      </c>
      <c r="C1365">
        <v>32400</v>
      </c>
      <c r="D1365">
        <v>2100</v>
      </c>
      <c r="E1365" s="1">
        <f t="shared" si="93"/>
        <v>34324900</v>
      </c>
      <c r="F1365" s="6" t="s">
        <v>922</v>
      </c>
      <c r="G1365" s="10" t="str">
        <f t="shared" si="94"/>
        <v>44714</v>
      </c>
      <c r="H1365" s="10"/>
      <c r="I1365" s="10"/>
      <c r="J1365" s="9">
        <f t="shared" si="91"/>
        <v>44714</v>
      </c>
      <c r="K1365" s="11" t="str">
        <f t="shared" si="92"/>
        <v>02-06-2022</v>
      </c>
      <c r="L1365" s="11"/>
      <c r="M1365" t="s">
        <v>12</v>
      </c>
      <c r="N1365" t="s">
        <v>28</v>
      </c>
      <c r="O1365">
        <v>5</v>
      </c>
      <c r="P1365" t="s">
        <v>14</v>
      </c>
      <c r="Q1365">
        <v>1</v>
      </c>
      <c r="R1365">
        <v>4.6097099999999998</v>
      </c>
      <c r="S1365">
        <v>-74.08175</v>
      </c>
    </row>
    <row r="1366" spans="1:19" x14ac:dyDescent="0.3">
      <c r="A1366" t="s">
        <v>118</v>
      </c>
      <c r="B1366" t="s">
        <v>51</v>
      </c>
      <c r="C1366">
        <v>2320100</v>
      </c>
      <c r="D1366">
        <v>126900</v>
      </c>
      <c r="E1366" s="1">
        <f t="shared" si="93"/>
        <v>34451800</v>
      </c>
      <c r="F1366" s="6" t="s">
        <v>130</v>
      </c>
      <c r="G1366" s="10" t="str">
        <f t="shared" si="94"/>
        <v>44070</v>
      </c>
      <c r="H1366" s="10"/>
      <c r="I1366" s="10"/>
      <c r="J1366" s="9">
        <f t="shared" si="91"/>
        <v>44070</v>
      </c>
      <c r="K1366" s="11" t="str">
        <f t="shared" si="92"/>
        <v>27-08-2020</v>
      </c>
      <c r="L1366" s="11"/>
      <c r="M1366" t="s">
        <v>31</v>
      </c>
      <c r="N1366" t="s">
        <v>13</v>
      </c>
      <c r="O1366">
        <v>5</v>
      </c>
      <c r="P1366" t="s">
        <v>19</v>
      </c>
      <c r="Q1366">
        <v>1</v>
      </c>
      <c r="R1366">
        <v>6.2518399999999996</v>
      </c>
      <c r="S1366">
        <v>-75.563590000000005</v>
      </c>
    </row>
    <row r="1367" spans="1:19" x14ac:dyDescent="0.3">
      <c r="A1367" t="s">
        <v>163</v>
      </c>
      <c r="B1367" t="s">
        <v>10</v>
      </c>
      <c r="C1367">
        <v>678200</v>
      </c>
      <c r="D1367">
        <v>37200</v>
      </c>
      <c r="E1367" s="1">
        <f t="shared" si="93"/>
        <v>34489000</v>
      </c>
      <c r="F1367" s="6" t="s">
        <v>923</v>
      </c>
      <c r="G1367" s="10" t="str">
        <f t="shared" si="94"/>
        <v>44128</v>
      </c>
      <c r="H1367" s="10"/>
      <c r="I1367" s="10"/>
      <c r="J1367" s="9">
        <f t="shared" si="91"/>
        <v>44128</v>
      </c>
      <c r="K1367" s="11" t="str">
        <f t="shared" si="92"/>
        <v>24-10-2020</v>
      </c>
      <c r="L1367" s="11"/>
      <c r="M1367" t="s">
        <v>85</v>
      </c>
      <c r="N1367" t="s">
        <v>44</v>
      </c>
      <c r="O1367">
        <v>2</v>
      </c>
      <c r="P1367" t="s">
        <v>19</v>
      </c>
      <c r="Q1367">
        <v>1</v>
      </c>
      <c r="R1367">
        <v>10.968540000000001</v>
      </c>
      <c r="S1367">
        <v>-74.781319999999994</v>
      </c>
    </row>
    <row r="1368" spans="1:19" x14ac:dyDescent="0.3">
      <c r="A1368" t="s">
        <v>83</v>
      </c>
      <c r="B1368" t="s">
        <v>46</v>
      </c>
      <c r="C1368">
        <v>33200</v>
      </c>
      <c r="D1368">
        <v>0</v>
      </c>
      <c r="E1368" s="1">
        <f t="shared" si="93"/>
        <v>34489000</v>
      </c>
      <c r="F1368" s="6" t="s">
        <v>298</v>
      </c>
      <c r="G1368" s="10" t="str">
        <f t="shared" si="94"/>
        <v>44214</v>
      </c>
      <c r="H1368" s="10"/>
      <c r="I1368" s="10"/>
      <c r="J1368" s="9">
        <f t="shared" si="91"/>
        <v>44214</v>
      </c>
      <c r="K1368" s="11" t="str">
        <f t="shared" si="92"/>
        <v>18-01-2021</v>
      </c>
      <c r="L1368" s="11"/>
      <c r="M1368" t="s">
        <v>31</v>
      </c>
      <c r="N1368" t="s">
        <v>13</v>
      </c>
      <c r="O1368">
        <v>5</v>
      </c>
      <c r="P1368" t="s">
        <v>36</v>
      </c>
      <c r="Q1368">
        <v>1</v>
      </c>
      <c r="R1368">
        <v>6.2518399999999996</v>
      </c>
      <c r="S1368">
        <v>-75.563590000000005</v>
      </c>
    </row>
    <row r="1369" spans="1:19" x14ac:dyDescent="0.3">
      <c r="A1369" t="s">
        <v>184</v>
      </c>
      <c r="B1369" t="s">
        <v>46</v>
      </c>
      <c r="C1369">
        <v>75900</v>
      </c>
      <c r="D1369">
        <v>2200</v>
      </c>
      <c r="E1369" s="1">
        <f t="shared" si="93"/>
        <v>34491200</v>
      </c>
      <c r="F1369" s="6" t="s">
        <v>280</v>
      </c>
      <c r="G1369" s="10" t="str">
        <f t="shared" si="94"/>
        <v>43881</v>
      </c>
      <c r="H1369" s="10"/>
      <c r="I1369" s="10"/>
      <c r="J1369" s="9">
        <f t="shared" si="91"/>
        <v>43881</v>
      </c>
      <c r="K1369" s="11" t="str">
        <f t="shared" si="92"/>
        <v>20-02-2020</v>
      </c>
      <c r="L1369" s="11"/>
      <c r="M1369" t="s">
        <v>18</v>
      </c>
      <c r="N1369" t="s">
        <v>44</v>
      </c>
      <c r="O1369">
        <v>4</v>
      </c>
      <c r="P1369" t="s">
        <v>19</v>
      </c>
      <c r="Q1369">
        <v>10</v>
      </c>
      <c r="R1369">
        <v>10.968540000000001</v>
      </c>
      <c r="S1369">
        <v>-74.781319999999994</v>
      </c>
    </row>
    <row r="1370" spans="1:19" x14ac:dyDescent="0.3">
      <c r="A1370" t="s">
        <v>123</v>
      </c>
      <c r="B1370" t="s">
        <v>51</v>
      </c>
      <c r="C1370">
        <v>1292500</v>
      </c>
      <c r="D1370">
        <v>69200</v>
      </c>
      <c r="E1370" s="1">
        <f t="shared" si="93"/>
        <v>34560400</v>
      </c>
      <c r="F1370" s="6" t="s">
        <v>347</v>
      </c>
      <c r="G1370" s="10" t="str">
        <f t="shared" si="94"/>
        <v>44043</v>
      </c>
      <c r="H1370" s="10"/>
      <c r="I1370" s="10"/>
      <c r="J1370" s="9">
        <f t="shared" si="91"/>
        <v>44043</v>
      </c>
      <c r="K1370" s="11" t="str">
        <f t="shared" si="92"/>
        <v>31-07-2020</v>
      </c>
      <c r="L1370" s="11"/>
      <c r="M1370" t="s">
        <v>66</v>
      </c>
      <c r="N1370" t="s">
        <v>25</v>
      </c>
      <c r="O1370">
        <v>5</v>
      </c>
      <c r="P1370" t="s">
        <v>14</v>
      </c>
      <c r="Q1370">
        <v>1</v>
      </c>
      <c r="R1370">
        <v>3.4372199999999999</v>
      </c>
      <c r="S1370">
        <v>-76.522499999999994</v>
      </c>
    </row>
    <row r="1371" spans="1:19" x14ac:dyDescent="0.3">
      <c r="A1371" t="s">
        <v>177</v>
      </c>
      <c r="B1371" t="s">
        <v>38</v>
      </c>
      <c r="C1371">
        <v>194800</v>
      </c>
      <c r="D1371">
        <v>8600</v>
      </c>
      <c r="E1371" s="1">
        <f t="shared" si="93"/>
        <v>34569000</v>
      </c>
      <c r="F1371" s="6" t="s">
        <v>249</v>
      </c>
      <c r="G1371" s="10" t="str">
        <f t="shared" si="94"/>
        <v>44876</v>
      </c>
      <c r="H1371" s="10"/>
      <c r="I1371" s="10"/>
      <c r="J1371" s="9">
        <f t="shared" si="91"/>
        <v>44876</v>
      </c>
      <c r="K1371" s="11" t="str">
        <f t="shared" si="92"/>
        <v>11-11-2022</v>
      </c>
      <c r="L1371" s="11"/>
      <c r="M1371" t="s">
        <v>12</v>
      </c>
      <c r="N1371" t="s">
        <v>28</v>
      </c>
      <c r="O1371">
        <v>5</v>
      </c>
      <c r="P1371" t="s">
        <v>14</v>
      </c>
      <c r="Q1371">
        <v>1</v>
      </c>
      <c r="R1371">
        <v>4.6097099999999998</v>
      </c>
      <c r="S1371">
        <v>-74.08175</v>
      </c>
    </row>
    <row r="1372" spans="1:19" x14ac:dyDescent="0.3">
      <c r="A1372" t="s">
        <v>41</v>
      </c>
      <c r="B1372" t="s">
        <v>42</v>
      </c>
      <c r="C1372">
        <v>94800</v>
      </c>
      <c r="D1372">
        <v>5300</v>
      </c>
      <c r="E1372" s="1">
        <f t="shared" si="93"/>
        <v>34574300</v>
      </c>
      <c r="F1372" s="6" t="s">
        <v>924</v>
      </c>
      <c r="G1372" s="10" t="str">
        <f t="shared" si="94"/>
        <v>44626</v>
      </c>
      <c r="H1372" s="10"/>
      <c r="I1372" s="10"/>
      <c r="J1372" s="9">
        <f t="shared" si="91"/>
        <v>44626</v>
      </c>
      <c r="K1372" s="11" t="str">
        <f t="shared" si="92"/>
        <v>06-03-2022</v>
      </c>
      <c r="L1372" s="11"/>
      <c r="M1372" t="s">
        <v>68</v>
      </c>
      <c r="N1372" t="s">
        <v>28</v>
      </c>
      <c r="O1372">
        <v>4</v>
      </c>
      <c r="P1372" t="s">
        <v>19</v>
      </c>
      <c r="Q1372">
        <v>1</v>
      </c>
      <c r="R1372">
        <v>4.6097099999999998</v>
      </c>
      <c r="S1372">
        <v>-74.08175</v>
      </c>
    </row>
    <row r="1373" spans="1:19" x14ac:dyDescent="0.3">
      <c r="A1373" t="s">
        <v>102</v>
      </c>
      <c r="B1373" t="s">
        <v>16</v>
      </c>
      <c r="C1373">
        <v>875100</v>
      </c>
      <c r="D1373">
        <v>49000</v>
      </c>
      <c r="E1373" s="1">
        <f t="shared" si="93"/>
        <v>34623300</v>
      </c>
      <c r="F1373" s="6" t="s">
        <v>171</v>
      </c>
      <c r="G1373" s="10" t="str">
        <f t="shared" si="94"/>
        <v>44463</v>
      </c>
      <c r="H1373" s="10"/>
      <c r="I1373" s="10"/>
      <c r="J1373" s="9">
        <f t="shared" si="91"/>
        <v>44463</v>
      </c>
      <c r="K1373" s="11" t="str">
        <f t="shared" si="92"/>
        <v>24-09-2021</v>
      </c>
      <c r="L1373" s="11"/>
      <c r="M1373" t="s">
        <v>68</v>
      </c>
      <c r="N1373" t="s">
        <v>25</v>
      </c>
      <c r="O1373">
        <v>4</v>
      </c>
      <c r="P1373" t="s">
        <v>19</v>
      </c>
      <c r="Q1373">
        <v>1</v>
      </c>
      <c r="R1373">
        <v>3.4372199999999999</v>
      </c>
      <c r="S1373">
        <v>-76.522499999999994</v>
      </c>
    </row>
    <row r="1374" spans="1:19" x14ac:dyDescent="0.3">
      <c r="A1374" t="s">
        <v>104</v>
      </c>
      <c r="B1374" t="s">
        <v>38</v>
      </c>
      <c r="C1374">
        <v>228700</v>
      </c>
      <c r="D1374">
        <v>12600</v>
      </c>
      <c r="E1374" s="1">
        <f t="shared" si="93"/>
        <v>34635900</v>
      </c>
      <c r="F1374" s="6" t="s">
        <v>925</v>
      </c>
      <c r="G1374" s="10" t="str">
        <f t="shared" si="94"/>
        <v>44060</v>
      </c>
      <c r="H1374" s="10"/>
      <c r="I1374" s="10"/>
      <c r="J1374" s="9">
        <f t="shared" si="91"/>
        <v>44060</v>
      </c>
      <c r="K1374" s="11" t="str">
        <f t="shared" si="92"/>
        <v>17-08-2020</v>
      </c>
      <c r="L1374" s="11"/>
      <c r="M1374" t="s">
        <v>68</v>
      </c>
      <c r="N1374" t="s">
        <v>28</v>
      </c>
      <c r="O1374">
        <v>5</v>
      </c>
      <c r="P1374" t="s">
        <v>19</v>
      </c>
      <c r="Q1374">
        <v>1</v>
      </c>
      <c r="R1374">
        <v>4.6097099999999998</v>
      </c>
      <c r="S1374">
        <v>-74.08175</v>
      </c>
    </row>
    <row r="1375" spans="1:19" x14ac:dyDescent="0.3">
      <c r="A1375" t="s">
        <v>107</v>
      </c>
      <c r="B1375" t="s">
        <v>46</v>
      </c>
      <c r="C1375">
        <v>15000</v>
      </c>
      <c r="D1375">
        <v>1200</v>
      </c>
      <c r="E1375" s="1">
        <f t="shared" si="93"/>
        <v>34637100</v>
      </c>
      <c r="F1375" s="6" t="s">
        <v>476</v>
      </c>
      <c r="G1375" s="10" t="str">
        <f t="shared" si="94"/>
        <v>44133</v>
      </c>
      <c r="H1375" s="10"/>
      <c r="I1375" s="10"/>
      <c r="J1375" s="9">
        <f t="shared" si="91"/>
        <v>44133</v>
      </c>
      <c r="K1375" s="11" t="str">
        <f t="shared" si="92"/>
        <v>29-10-2020</v>
      </c>
      <c r="L1375" s="11"/>
      <c r="M1375" t="s">
        <v>85</v>
      </c>
      <c r="N1375" t="s">
        <v>13</v>
      </c>
      <c r="O1375">
        <v>3</v>
      </c>
      <c r="P1375" t="s">
        <v>19</v>
      </c>
      <c r="Q1375">
        <v>1</v>
      </c>
      <c r="R1375">
        <v>6.2518399999999996</v>
      </c>
      <c r="S1375">
        <v>-75.563590000000005</v>
      </c>
    </row>
    <row r="1376" spans="1:19" x14ac:dyDescent="0.3">
      <c r="A1376" t="s">
        <v>110</v>
      </c>
      <c r="B1376" t="s">
        <v>38</v>
      </c>
      <c r="C1376">
        <v>1600600</v>
      </c>
      <c r="D1376">
        <v>85600</v>
      </c>
      <c r="E1376" s="1">
        <f t="shared" si="93"/>
        <v>34722700</v>
      </c>
      <c r="F1376" s="6" t="s">
        <v>680</v>
      </c>
      <c r="G1376" s="10" t="str">
        <f t="shared" si="94"/>
        <v>44815</v>
      </c>
      <c r="H1376" s="10"/>
      <c r="I1376" s="10"/>
      <c r="J1376" s="9">
        <f t="shared" si="91"/>
        <v>44815</v>
      </c>
      <c r="K1376" s="11" t="str">
        <f t="shared" si="92"/>
        <v>11-09-2022</v>
      </c>
      <c r="L1376" s="11"/>
      <c r="M1376" t="s">
        <v>31</v>
      </c>
      <c r="N1376" t="s">
        <v>28</v>
      </c>
      <c r="O1376">
        <v>5</v>
      </c>
      <c r="P1376" t="s">
        <v>19</v>
      </c>
      <c r="Q1376">
        <v>1</v>
      </c>
      <c r="R1376">
        <v>4.6097099999999998</v>
      </c>
      <c r="S1376">
        <v>-74.08175</v>
      </c>
    </row>
    <row r="1377" spans="1:19" x14ac:dyDescent="0.3">
      <c r="A1377" t="s">
        <v>83</v>
      </c>
      <c r="B1377" t="s">
        <v>46</v>
      </c>
      <c r="C1377">
        <v>35400</v>
      </c>
      <c r="D1377">
        <v>0</v>
      </c>
      <c r="E1377" s="1">
        <f t="shared" si="93"/>
        <v>34722700</v>
      </c>
      <c r="F1377" s="6" t="s">
        <v>926</v>
      </c>
      <c r="G1377" s="10" t="str">
        <f t="shared" si="94"/>
        <v>44406</v>
      </c>
      <c r="H1377" s="10"/>
      <c r="I1377" s="10"/>
      <c r="J1377" s="9">
        <f t="shared" si="91"/>
        <v>44406</v>
      </c>
      <c r="K1377" s="11" t="str">
        <f t="shared" si="92"/>
        <v>29-07-2021</v>
      </c>
      <c r="L1377" s="11"/>
      <c r="M1377" t="s">
        <v>53</v>
      </c>
      <c r="N1377" t="s">
        <v>13</v>
      </c>
      <c r="O1377">
        <v>1</v>
      </c>
      <c r="P1377" t="s">
        <v>19</v>
      </c>
      <c r="Q1377">
        <v>1</v>
      </c>
      <c r="R1377">
        <v>6.2518399999999996</v>
      </c>
      <c r="S1377">
        <v>-75.563590000000005</v>
      </c>
    </row>
    <row r="1378" spans="1:19" x14ac:dyDescent="0.3">
      <c r="A1378" t="s">
        <v>138</v>
      </c>
      <c r="B1378" t="s">
        <v>38</v>
      </c>
      <c r="C1378">
        <v>1174500</v>
      </c>
      <c r="D1378">
        <v>60700</v>
      </c>
      <c r="E1378" s="1">
        <f t="shared" si="93"/>
        <v>34783400</v>
      </c>
      <c r="F1378" s="6" t="s">
        <v>707</v>
      </c>
      <c r="G1378" s="10" t="str">
        <f t="shared" si="94"/>
        <v>44231</v>
      </c>
      <c r="H1378" s="10"/>
      <c r="I1378" s="10"/>
      <c r="J1378" s="9">
        <f t="shared" si="91"/>
        <v>44231</v>
      </c>
      <c r="K1378" s="11" t="str">
        <f t="shared" si="92"/>
        <v>04-02-2021</v>
      </c>
      <c r="L1378" s="11"/>
      <c r="M1378" t="s">
        <v>27</v>
      </c>
      <c r="N1378" t="s">
        <v>28</v>
      </c>
      <c r="O1378">
        <v>5</v>
      </c>
      <c r="P1378" t="s">
        <v>14</v>
      </c>
      <c r="Q1378">
        <v>1</v>
      </c>
      <c r="R1378">
        <v>4.6097099999999998</v>
      </c>
      <c r="S1378">
        <v>-74.08175</v>
      </c>
    </row>
    <row r="1379" spans="1:19" x14ac:dyDescent="0.3">
      <c r="A1379" t="s">
        <v>87</v>
      </c>
      <c r="B1379" t="s">
        <v>34</v>
      </c>
      <c r="C1379">
        <v>37800</v>
      </c>
      <c r="D1379">
        <v>2700</v>
      </c>
      <c r="E1379" s="1">
        <f t="shared" si="93"/>
        <v>34786100</v>
      </c>
      <c r="F1379" s="6" t="s">
        <v>546</v>
      </c>
      <c r="G1379" s="10" t="str">
        <f t="shared" si="94"/>
        <v>44766</v>
      </c>
      <c r="H1379" s="10"/>
      <c r="I1379" s="10"/>
      <c r="J1379" s="9">
        <f t="shared" si="91"/>
        <v>44766</v>
      </c>
      <c r="K1379" s="11" t="str">
        <f t="shared" si="92"/>
        <v>24-07-2022</v>
      </c>
      <c r="L1379" s="11"/>
      <c r="M1379" t="s">
        <v>24</v>
      </c>
      <c r="N1379" t="s">
        <v>28</v>
      </c>
      <c r="O1379">
        <v>1</v>
      </c>
      <c r="P1379" t="s">
        <v>19</v>
      </c>
      <c r="Q1379">
        <v>1</v>
      </c>
      <c r="R1379">
        <v>4.6097099999999998</v>
      </c>
      <c r="S1379">
        <v>-74.08175</v>
      </c>
    </row>
    <row r="1380" spans="1:19" x14ac:dyDescent="0.3">
      <c r="A1380" t="s">
        <v>232</v>
      </c>
      <c r="B1380" t="s">
        <v>10</v>
      </c>
      <c r="C1380">
        <v>287900</v>
      </c>
      <c r="D1380">
        <v>13500</v>
      </c>
      <c r="E1380" s="1">
        <f t="shared" si="93"/>
        <v>34799600</v>
      </c>
      <c r="F1380" s="6" t="s">
        <v>460</v>
      </c>
      <c r="G1380" s="10" t="str">
        <f t="shared" si="94"/>
        <v>43852</v>
      </c>
      <c r="H1380" s="10"/>
      <c r="I1380" s="10"/>
      <c r="J1380" s="9">
        <f t="shared" si="91"/>
        <v>43852</v>
      </c>
      <c r="K1380" s="11" t="str">
        <f t="shared" si="92"/>
        <v>22-01-2020</v>
      </c>
      <c r="L1380" s="11"/>
      <c r="M1380" t="s">
        <v>66</v>
      </c>
      <c r="N1380" t="s">
        <v>28</v>
      </c>
      <c r="O1380">
        <v>5</v>
      </c>
      <c r="P1380" t="s">
        <v>14</v>
      </c>
      <c r="Q1380">
        <v>1</v>
      </c>
      <c r="R1380">
        <v>4.6097099999999998</v>
      </c>
      <c r="S1380">
        <v>-74.08175</v>
      </c>
    </row>
    <row r="1381" spans="1:19" x14ac:dyDescent="0.3">
      <c r="A1381" t="s">
        <v>37</v>
      </c>
      <c r="B1381" t="s">
        <v>38</v>
      </c>
      <c r="C1381">
        <v>1085400</v>
      </c>
      <c r="D1381">
        <v>58000</v>
      </c>
      <c r="E1381" s="1">
        <f t="shared" si="93"/>
        <v>34857600</v>
      </c>
      <c r="F1381" s="6" t="s">
        <v>164</v>
      </c>
      <c r="G1381" s="10" t="str">
        <f t="shared" si="94"/>
        <v>43917</v>
      </c>
      <c r="H1381" s="10"/>
      <c r="I1381" s="10"/>
      <c r="J1381" s="9">
        <f t="shared" si="91"/>
        <v>43917</v>
      </c>
      <c r="K1381" s="11" t="str">
        <f t="shared" si="92"/>
        <v>27-03-2020</v>
      </c>
      <c r="L1381" s="11"/>
      <c r="M1381" t="s">
        <v>59</v>
      </c>
      <c r="N1381" t="s">
        <v>28</v>
      </c>
      <c r="O1381">
        <v>4</v>
      </c>
      <c r="P1381" t="s">
        <v>19</v>
      </c>
      <c r="Q1381">
        <v>1</v>
      </c>
      <c r="R1381">
        <v>4.6097099999999998</v>
      </c>
      <c r="S1381">
        <v>-74.08175</v>
      </c>
    </row>
    <row r="1382" spans="1:19" x14ac:dyDescent="0.3">
      <c r="A1382" t="s">
        <v>138</v>
      </c>
      <c r="B1382" t="s">
        <v>38</v>
      </c>
      <c r="C1382">
        <v>776400</v>
      </c>
      <c r="D1382">
        <v>39500</v>
      </c>
      <c r="E1382" s="1">
        <f t="shared" si="93"/>
        <v>34897100</v>
      </c>
      <c r="F1382" s="6" t="s">
        <v>814</v>
      </c>
      <c r="G1382" s="10" t="str">
        <f t="shared" si="94"/>
        <v>44940</v>
      </c>
      <c r="H1382" s="10"/>
      <c r="I1382" s="10"/>
      <c r="J1382" s="9">
        <f t="shared" si="91"/>
        <v>44940</v>
      </c>
      <c r="K1382" s="11" t="str">
        <f t="shared" si="92"/>
        <v>14-01-2023</v>
      </c>
      <c r="L1382" s="11"/>
      <c r="M1382" t="s">
        <v>27</v>
      </c>
      <c r="N1382" t="s">
        <v>28</v>
      </c>
      <c r="O1382">
        <v>5</v>
      </c>
      <c r="P1382" t="s">
        <v>19</v>
      </c>
      <c r="Q1382">
        <v>2</v>
      </c>
      <c r="R1382">
        <v>4.6097099999999998</v>
      </c>
      <c r="S1382">
        <v>-74.08175</v>
      </c>
    </row>
    <row r="1383" spans="1:19" x14ac:dyDescent="0.3">
      <c r="A1383" t="s">
        <v>102</v>
      </c>
      <c r="B1383" t="s">
        <v>16</v>
      </c>
      <c r="C1383">
        <v>812600</v>
      </c>
      <c r="D1383">
        <v>44000</v>
      </c>
      <c r="E1383" s="1">
        <f t="shared" si="93"/>
        <v>34941100</v>
      </c>
      <c r="F1383" s="6" t="s">
        <v>595</v>
      </c>
      <c r="G1383" s="10" t="str">
        <f t="shared" si="94"/>
        <v>44706</v>
      </c>
      <c r="H1383" s="10"/>
      <c r="I1383" s="10"/>
      <c r="J1383" s="9">
        <f t="shared" si="91"/>
        <v>44706</v>
      </c>
      <c r="K1383" s="11" t="str">
        <f t="shared" si="92"/>
        <v>25-05-2022</v>
      </c>
      <c r="L1383" s="11"/>
      <c r="M1383" t="s">
        <v>80</v>
      </c>
      <c r="N1383" t="s">
        <v>28</v>
      </c>
      <c r="O1383">
        <v>3</v>
      </c>
      <c r="P1383" t="s">
        <v>19</v>
      </c>
      <c r="Q1383">
        <v>2</v>
      </c>
      <c r="R1383">
        <v>4.6097099999999998</v>
      </c>
      <c r="S1383">
        <v>-74.08175</v>
      </c>
    </row>
    <row r="1384" spans="1:19" x14ac:dyDescent="0.3">
      <c r="A1384" t="s">
        <v>180</v>
      </c>
      <c r="B1384" t="s">
        <v>10</v>
      </c>
      <c r="C1384">
        <v>645000</v>
      </c>
      <c r="D1384">
        <v>34900</v>
      </c>
      <c r="E1384" s="1">
        <f t="shared" si="93"/>
        <v>34976000</v>
      </c>
      <c r="F1384" s="6" t="s">
        <v>858</v>
      </c>
      <c r="G1384" s="10" t="str">
        <f t="shared" si="94"/>
        <v>44314</v>
      </c>
      <c r="H1384" s="10"/>
      <c r="I1384" s="10"/>
      <c r="J1384" s="9">
        <f t="shared" si="91"/>
        <v>44314</v>
      </c>
      <c r="K1384" s="11" t="str">
        <f t="shared" si="92"/>
        <v>28-04-2021</v>
      </c>
      <c r="L1384" s="11"/>
      <c r="M1384" t="s">
        <v>80</v>
      </c>
      <c r="N1384" t="s">
        <v>137</v>
      </c>
      <c r="O1384">
        <v>5</v>
      </c>
      <c r="P1384" t="s">
        <v>14</v>
      </c>
      <c r="Q1384">
        <v>1</v>
      </c>
      <c r="R1384">
        <v>11.240790000000001</v>
      </c>
      <c r="S1384">
        <v>-74.199039999999997</v>
      </c>
    </row>
    <row r="1385" spans="1:19" x14ac:dyDescent="0.3">
      <c r="A1385" t="s">
        <v>163</v>
      </c>
      <c r="B1385" t="s">
        <v>10</v>
      </c>
      <c r="C1385">
        <v>320600</v>
      </c>
      <c r="D1385">
        <v>21900</v>
      </c>
      <c r="E1385" s="1">
        <f t="shared" si="93"/>
        <v>34997900</v>
      </c>
      <c r="F1385" s="6" t="s">
        <v>927</v>
      </c>
      <c r="G1385" s="10" t="str">
        <f t="shared" si="94"/>
        <v>44150</v>
      </c>
      <c r="H1385" s="10"/>
      <c r="I1385" s="10"/>
      <c r="J1385" s="9">
        <f t="shared" si="91"/>
        <v>44150</v>
      </c>
      <c r="K1385" s="11" t="str">
        <f t="shared" si="92"/>
        <v>15-11-2020</v>
      </c>
      <c r="L1385" s="11"/>
      <c r="M1385" t="s">
        <v>59</v>
      </c>
      <c r="N1385" t="s">
        <v>28</v>
      </c>
      <c r="O1385">
        <v>5</v>
      </c>
      <c r="P1385" t="s">
        <v>14</v>
      </c>
      <c r="Q1385">
        <v>1</v>
      </c>
      <c r="R1385">
        <v>4.6097099999999998</v>
      </c>
      <c r="S1385">
        <v>-74.08175</v>
      </c>
    </row>
    <row r="1386" spans="1:19" x14ac:dyDescent="0.3">
      <c r="A1386" t="s">
        <v>45</v>
      </c>
      <c r="B1386" t="s">
        <v>46</v>
      </c>
      <c r="C1386">
        <v>11900</v>
      </c>
      <c r="D1386">
        <v>1200</v>
      </c>
      <c r="E1386" s="1">
        <f t="shared" si="93"/>
        <v>34999100</v>
      </c>
      <c r="F1386" s="6" t="s">
        <v>820</v>
      </c>
      <c r="G1386" s="10" t="str">
        <f t="shared" si="94"/>
        <v>44191</v>
      </c>
      <c r="H1386" s="10"/>
      <c r="I1386" s="10"/>
      <c r="J1386" s="9">
        <f t="shared" si="91"/>
        <v>44191</v>
      </c>
      <c r="K1386" s="11" t="str">
        <f t="shared" si="92"/>
        <v>26-12-2020</v>
      </c>
      <c r="L1386" s="11"/>
      <c r="M1386" t="s">
        <v>24</v>
      </c>
      <c r="N1386" t="s">
        <v>28</v>
      </c>
      <c r="O1386">
        <v>5</v>
      </c>
      <c r="P1386" t="s">
        <v>19</v>
      </c>
      <c r="Q1386">
        <v>2</v>
      </c>
      <c r="R1386">
        <v>4.6097099999999998</v>
      </c>
      <c r="S1386">
        <v>-74.08175</v>
      </c>
    </row>
    <row r="1387" spans="1:19" x14ac:dyDescent="0.3">
      <c r="A1387" t="s">
        <v>149</v>
      </c>
      <c r="B1387" t="s">
        <v>34</v>
      </c>
      <c r="C1387">
        <v>49800</v>
      </c>
      <c r="D1387">
        <v>800</v>
      </c>
      <c r="E1387" s="1">
        <f t="shared" si="93"/>
        <v>34999900</v>
      </c>
      <c r="F1387" s="6" t="s">
        <v>928</v>
      </c>
      <c r="G1387" s="10" t="str">
        <f t="shared" si="94"/>
        <v>44995</v>
      </c>
      <c r="H1387" s="10"/>
      <c r="I1387" s="10"/>
      <c r="J1387" s="9">
        <f t="shared" si="91"/>
        <v>44995</v>
      </c>
      <c r="K1387" s="11" t="str">
        <f t="shared" si="92"/>
        <v>10-03-2023</v>
      </c>
      <c r="L1387" s="11"/>
      <c r="M1387" t="s">
        <v>40</v>
      </c>
      <c r="N1387" t="s">
        <v>28</v>
      </c>
      <c r="O1387">
        <v>5</v>
      </c>
      <c r="P1387" t="s">
        <v>14</v>
      </c>
      <c r="Q1387">
        <v>1</v>
      </c>
      <c r="R1387">
        <v>4.6097099999999998</v>
      </c>
      <c r="S1387">
        <v>-74.08175</v>
      </c>
    </row>
    <row r="1388" spans="1:19" x14ac:dyDescent="0.3">
      <c r="A1388" t="s">
        <v>73</v>
      </c>
      <c r="B1388" t="s">
        <v>42</v>
      </c>
      <c r="C1388">
        <v>42300</v>
      </c>
      <c r="D1388">
        <v>2700</v>
      </c>
      <c r="E1388" s="1">
        <f t="shared" si="93"/>
        <v>35002600</v>
      </c>
      <c r="F1388" s="6" t="s">
        <v>929</v>
      </c>
      <c r="G1388" s="10" t="str">
        <f t="shared" si="94"/>
        <v>43855</v>
      </c>
      <c r="H1388" s="10"/>
      <c r="I1388" s="10"/>
      <c r="J1388" s="9">
        <f t="shared" si="91"/>
        <v>43855</v>
      </c>
      <c r="K1388" s="11" t="str">
        <f t="shared" si="92"/>
        <v>25-01-2020</v>
      </c>
      <c r="L1388" s="11"/>
      <c r="M1388" t="s">
        <v>18</v>
      </c>
      <c r="N1388" t="s">
        <v>25</v>
      </c>
      <c r="O1388">
        <v>5</v>
      </c>
      <c r="P1388" t="s">
        <v>19</v>
      </c>
      <c r="Q1388">
        <v>3</v>
      </c>
      <c r="R1388">
        <v>3.4372199999999999</v>
      </c>
      <c r="S1388">
        <v>-76.522499999999994</v>
      </c>
    </row>
    <row r="1389" spans="1:19" x14ac:dyDescent="0.3">
      <c r="A1389" t="s">
        <v>81</v>
      </c>
      <c r="B1389" t="s">
        <v>51</v>
      </c>
      <c r="C1389">
        <v>1324200</v>
      </c>
      <c r="D1389">
        <v>68700</v>
      </c>
      <c r="E1389" s="1">
        <f t="shared" si="93"/>
        <v>35071300</v>
      </c>
      <c r="F1389" s="6" t="s">
        <v>930</v>
      </c>
      <c r="G1389" s="10" t="str">
        <f t="shared" si="94"/>
        <v>43849</v>
      </c>
      <c r="H1389" s="10"/>
      <c r="I1389" s="10"/>
      <c r="J1389" s="9">
        <f t="shared" si="91"/>
        <v>43849</v>
      </c>
      <c r="K1389" s="11" t="str">
        <f t="shared" si="92"/>
        <v>19-01-2020</v>
      </c>
      <c r="L1389" s="11"/>
      <c r="M1389" t="s">
        <v>80</v>
      </c>
      <c r="N1389" t="s">
        <v>13</v>
      </c>
      <c r="O1389">
        <v>3</v>
      </c>
      <c r="P1389" t="s">
        <v>19</v>
      </c>
      <c r="Q1389">
        <v>1</v>
      </c>
      <c r="R1389">
        <v>6.2518399999999996</v>
      </c>
      <c r="S1389">
        <v>-75.563590000000005</v>
      </c>
    </row>
    <row r="1390" spans="1:19" x14ac:dyDescent="0.3">
      <c r="A1390" t="s">
        <v>282</v>
      </c>
      <c r="B1390" t="s">
        <v>38</v>
      </c>
      <c r="C1390">
        <v>1928200</v>
      </c>
      <c r="D1390">
        <v>100900</v>
      </c>
      <c r="E1390" s="1">
        <f t="shared" si="93"/>
        <v>35172200</v>
      </c>
      <c r="F1390" s="6" t="s">
        <v>540</v>
      </c>
      <c r="G1390" s="10" t="str">
        <f t="shared" si="94"/>
        <v>44299</v>
      </c>
      <c r="H1390" s="10"/>
      <c r="I1390" s="10"/>
      <c r="J1390" s="9">
        <f t="shared" si="91"/>
        <v>44299</v>
      </c>
      <c r="K1390" s="11" t="str">
        <f t="shared" si="92"/>
        <v>13-04-2021</v>
      </c>
      <c r="L1390" s="11"/>
      <c r="M1390" t="s">
        <v>85</v>
      </c>
      <c r="N1390" t="s">
        <v>13</v>
      </c>
      <c r="O1390">
        <v>4</v>
      </c>
      <c r="P1390" t="s">
        <v>14</v>
      </c>
      <c r="Q1390">
        <v>1</v>
      </c>
      <c r="R1390">
        <v>6.2518399999999996</v>
      </c>
      <c r="S1390">
        <v>-75.563590000000005</v>
      </c>
    </row>
    <row r="1391" spans="1:19" x14ac:dyDescent="0.3">
      <c r="A1391" t="s">
        <v>180</v>
      </c>
      <c r="B1391" t="s">
        <v>10</v>
      </c>
      <c r="C1391">
        <v>690700</v>
      </c>
      <c r="D1391">
        <v>37200</v>
      </c>
      <c r="E1391" s="1">
        <f t="shared" si="93"/>
        <v>35209400</v>
      </c>
      <c r="F1391" s="6" t="s">
        <v>848</v>
      </c>
      <c r="G1391" s="10" t="str">
        <f t="shared" si="94"/>
        <v>44276</v>
      </c>
      <c r="H1391" s="10"/>
      <c r="I1391" s="10"/>
      <c r="J1391" s="9">
        <f t="shared" si="91"/>
        <v>44276</v>
      </c>
      <c r="K1391" s="11" t="str">
        <f t="shared" si="92"/>
        <v>21-03-2021</v>
      </c>
      <c r="L1391" s="11"/>
      <c r="M1391" t="s">
        <v>80</v>
      </c>
      <c r="N1391" t="s">
        <v>13</v>
      </c>
      <c r="O1391">
        <v>5</v>
      </c>
      <c r="P1391" t="s">
        <v>19</v>
      </c>
      <c r="Q1391">
        <v>3</v>
      </c>
      <c r="R1391">
        <v>6.2518399999999996</v>
      </c>
      <c r="S1391">
        <v>-75.563590000000005</v>
      </c>
    </row>
    <row r="1392" spans="1:19" x14ac:dyDescent="0.3">
      <c r="A1392" t="s">
        <v>78</v>
      </c>
      <c r="B1392" t="s">
        <v>64</v>
      </c>
      <c r="C1392">
        <v>56500</v>
      </c>
      <c r="D1392">
        <v>1200</v>
      </c>
      <c r="E1392" s="1">
        <f t="shared" si="93"/>
        <v>35210600</v>
      </c>
      <c r="F1392" s="6" t="s">
        <v>189</v>
      </c>
      <c r="G1392" s="10" t="str">
        <f t="shared" si="94"/>
        <v>44419</v>
      </c>
      <c r="H1392" s="10"/>
      <c r="I1392" s="10"/>
      <c r="J1392" s="9">
        <f t="shared" si="91"/>
        <v>44419</v>
      </c>
      <c r="K1392" s="11" t="str">
        <f t="shared" si="92"/>
        <v>11-08-2021</v>
      </c>
      <c r="L1392" s="11"/>
      <c r="M1392" t="s">
        <v>101</v>
      </c>
      <c r="N1392" t="s">
        <v>13</v>
      </c>
      <c r="O1392">
        <v>5</v>
      </c>
      <c r="P1392" t="s">
        <v>127</v>
      </c>
      <c r="Q1392">
        <v>1</v>
      </c>
      <c r="R1392">
        <v>6.2518399999999996</v>
      </c>
      <c r="S1392">
        <v>-75.563590000000005</v>
      </c>
    </row>
    <row r="1393" spans="1:19" x14ac:dyDescent="0.3">
      <c r="A1393" t="s">
        <v>29</v>
      </c>
      <c r="B1393" t="s">
        <v>16</v>
      </c>
      <c r="C1393">
        <v>421200</v>
      </c>
      <c r="D1393">
        <v>20600</v>
      </c>
      <c r="E1393" s="1">
        <f t="shared" si="93"/>
        <v>35231200</v>
      </c>
      <c r="F1393" s="6" t="s">
        <v>931</v>
      </c>
      <c r="G1393" s="10" t="str">
        <f t="shared" si="94"/>
        <v>44720</v>
      </c>
      <c r="H1393" s="10"/>
      <c r="I1393" s="10"/>
      <c r="J1393" s="9">
        <f t="shared" si="91"/>
        <v>44720</v>
      </c>
      <c r="K1393" s="11" t="str">
        <f t="shared" si="92"/>
        <v>08-06-2022</v>
      </c>
      <c r="L1393" s="11"/>
      <c r="M1393" t="s">
        <v>66</v>
      </c>
      <c r="N1393" t="s">
        <v>13</v>
      </c>
      <c r="O1393">
        <v>5</v>
      </c>
      <c r="P1393" t="s">
        <v>19</v>
      </c>
      <c r="Q1393">
        <v>8</v>
      </c>
      <c r="R1393">
        <v>6.2518399999999996</v>
      </c>
      <c r="S1393">
        <v>-75.563590000000005</v>
      </c>
    </row>
    <row r="1394" spans="1:19" x14ac:dyDescent="0.3">
      <c r="A1394" t="s">
        <v>63</v>
      </c>
      <c r="B1394" t="s">
        <v>64</v>
      </c>
      <c r="C1394">
        <v>52400</v>
      </c>
      <c r="D1394">
        <v>3000</v>
      </c>
      <c r="E1394" s="1">
        <f t="shared" si="93"/>
        <v>35234200</v>
      </c>
      <c r="F1394" s="6" t="s">
        <v>657</v>
      </c>
      <c r="G1394" s="10" t="str">
        <f t="shared" si="94"/>
        <v>43845</v>
      </c>
      <c r="H1394" s="10"/>
      <c r="I1394" s="10"/>
      <c r="J1394" s="9">
        <f t="shared" si="91"/>
        <v>43845</v>
      </c>
      <c r="K1394" s="11" t="str">
        <f t="shared" si="92"/>
        <v>15-01-2020</v>
      </c>
      <c r="L1394" s="11"/>
      <c r="M1394" t="s">
        <v>59</v>
      </c>
      <c r="N1394" t="s">
        <v>44</v>
      </c>
      <c r="O1394">
        <v>5</v>
      </c>
      <c r="P1394" t="s">
        <v>14</v>
      </c>
      <c r="Q1394">
        <v>1</v>
      </c>
      <c r="R1394">
        <v>10.968540000000001</v>
      </c>
      <c r="S1394">
        <v>-74.781319999999994</v>
      </c>
    </row>
    <row r="1395" spans="1:19" x14ac:dyDescent="0.3">
      <c r="A1395" t="s">
        <v>75</v>
      </c>
      <c r="B1395" t="s">
        <v>46</v>
      </c>
      <c r="C1395">
        <v>56800</v>
      </c>
      <c r="D1395">
        <v>1200</v>
      </c>
      <c r="E1395" s="1">
        <f t="shared" si="93"/>
        <v>35235400</v>
      </c>
      <c r="F1395" s="6" t="s">
        <v>932</v>
      </c>
      <c r="G1395" s="10" t="str">
        <f t="shared" si="94"/>
        <v>44786</v>
      </c>
      <c r="H1395" s="10"/>
      <c r="I1395" s="10"/>
      <c r="J1395" s="9">
        <f t="shared" si="91"/>
        <v>44786</v>
      </c>
      <c r="K1395" s="11" t="str">
        <f t="shared" si="92"/>
        <v>13-08-2022</v>
      </c>
      <c r="L1395" s="11"/>
      <c r="M1395" t="s">
        <v>40</v>
      </c>
      <c r="N1395" t="s">
        <v>28</v>
      </c>
      <c r="O1395">
        <v>3</v>
      </c>
      <c r="P1395" t="s">
        <v>19</v>
      </c>
      <c r="Q1395">
        <v>1</v>
      </c>
      <c r="R1395">
        <v>4.6097099999999998</v>
      </c>
      <c r="S1395">
        <v>-74.08175</v>
      </c>
    </row>
    <row r="1396" spans="1:19" x14ac:dyDescent="0.3">
      <c r="A1396" t="s">
        <v>241</v>
      </c>
      <c r="B1396" t="s">
        <v>38</v>
      </c>
      <c r="C1396">
        <v>358700</v>
      </c>
      <c r="D1396">
        <v>17300</v>
      </c>
      <c r="E1396" s="1">
        <f t="shared" si="93"/>
        <v>35252700</v>
      </c>
      <c r="F1396" s="6" t="s">
        <v>79</v>
      </c>
      <c r="G1396" s="10" t="str">
        <f t="shared" si="94"/>
        <v>44793</v>
      </c>
      <c r="H1396" s="10"/>
      <c r="I1396" s="10"/>
      <c r="J1396" s="9">
        <f t="shared" si="91"/>
        <v>44793</v>
      </c>
      <c r="K1396" s="11" t="str">
        <f t="shared" si="92"/>
        <v>20-08-2022</v>
      </c>
      <c r="L1396" s="11"/>
      <c r="M1396" t="s">
        <v>12</v>
      </c>
      <c r="N1396" t="s">
        <v>25</v>
      </c>
      <c r="O1396">
        <v>5</v>
      </c>
      <c r="P1396" t="s">
        <v>14</v>
      </c>
      <c r="Q1396">
        <v>1</v>
      </c>
      <c r="R1396">
        <v>3.4372199999999999</v>
      </c>
      <c r="S1396">
        <v>-76.522499999999994</v>
      </c>
    </row>
    <row r="1397" spans="1:19" x14ac:dyDescent="0.3">
      <c r="A1397" t="s">
        <v>102</v>
      </c>
      <c r="B1397" t="s">
        <v>16</v>
      </c>
      <c r="C1397">
        <v>927100</v>
      </c>
      <c r="D1397">
        <v>49800</v>
      </c>
      <c r="E1397" s="1">
        <f t="shared" si="93"/>
        <v>35302500</v>
      </c>
      <c r="F1397" s="6" t="s">
        <v>933</v>
      </c>
      <c r="G1397" s="10" t="str">
        <f t="shared" si="94"/>
        <v>44056</v>
      </c>
      <c r="H1397" s="10"/>
      <c r="I1397" s="10"/>
      <c r="J1397" s="9">
        <f t="shared" si="91"/>
        <v>44056</v>
      </c>
      <c r="K1397" s="11" t="str">
        <f t="shared" si="92"/>
        <v>13-08-2020</v>
      </c>
      <c r="L1397" s="11"/>
      <c r="M1397" t="s">
        <v>68</v>
      </c>
      <c r="N1397" t="s">
        <v>28</v>
      </c>
      <c r="O1397">
        <v>1</v>
      </c>
      <c r="P1397" t="s">
        <v>19</v>
      </c>
      <c r="Q1397">
        <v>4</v>
      </c>
      <c r="R1397">
        <v>4.6097099999999998</v>
      </c>
      <c r="S1397">
        <v>-74.08175</v>
      </c>
    </row>
    <row r="1398" spans="1:19" x14ac:dyDescent="0.3">
      <c r="A1398" t="s">
        <v>75</v>
      </c>
      <c r="B1398" t="s">
        <v>46</v>
      </c>
      <c r="C1398">
        <v>40400</v>
      </c>
      <c r="D1398">
        <v>0</v>
      </c>
      <c r="E1398" s="1">
        <f t="shared" si="93"/>
        <v>35302500</v>
      </c>
      <c r="F1398" s="6" t="s">
        <v>239</v>
      </c>
      <c r="G1398" s="10" t="str">
        <f t="shared" si="94"/>
        <v>44193</v>
      </c>
      <c r="H1398" s="10"/>
      <c r="I1398" s="10"/>
      <c r="J1398" s="9">
        <f t="shared" si="91"/>
        <v>44193</v>
      </c>
      <c r="K1398" s="11" t="str">
        <f t="shared" si="92"/>
        <v>28-12-2020</v>
      </c>
      <c r="L1398" s="11"/>
      <c r="M1398" t="s">
        <v>18</v>
      </c>
      <c r="N1398" t="s">
        <v>13</v>
      </c>
      <c r="O1398">
        <v>3</v>
      </c>
      <c r="P1398" t="s">
        <v>19</v>
      </c>
      <c r="Q1398">
        <v>1</v>
      </c>
      <c r="R1398">
        <v>6.2518399999999996</v>
      </c>
      <c r="S1398">
        <v>-75.563590000000005</v>
      </c>
    </row>
    <row r="1399" spans="1:19" x14ac:dyDescent="0.3">
      <c r="A1399" t="s">
        <v>87</v>
      </c>
      <c r="B1399" t="s">
        <v>34</v>
      </c>
      <c r="C1399">
        <v>66400</v>
      </c>
      <c r="D1399">
        <v>5900</v>
      </c>
      <c r="E1399" s="1">
        <f t="shared" si="93"/>
        <v>35308400</v>
      </c>
      <c r="F1399" s="6" t="s">
        <v>92</v>
      </c>
      <c r="G1399" s="10" t="str">
        <f t="shared" si="94"/>
        <v>44219</v>
      </c>
      <c r="H1399" s="10"/>
      <c r="I1399" s="10"/>
      <c r="J1399" s="9">
        <f t="shared" si="91"/>
        <v>44219</v>
      </c>
      <c r="K1399" s="11" t="str">
        <f t="shared" si="92"/>
        <v>23-01-2021</v>
      </c>
      <c r="L1399" s="11"/>
      <c r="M1399" t="s">
        <v>66</v>
      </c>
      <c r="N1399" t="s">
        <v>56</v>
      </c>
      <c r="O1399">
        <v>3</v>
      </c>
      <c r="P1399" t="s">
        <v>19</v>
      </c>
      <c r="Q1399">
        <v>4</v>
      </c>
      <c r="R1399">
        <v>7.89391</v>
      </c>
      <c r="S1399">
        <v>-72.507819999999995</v>
      </c>
    </row>
    <row r="1400" spans="1:19" x14ac:dyDescent="0.3">
      <c r="A1400" t="s">
        <v>102</v>
      </c>
      <c r="B1400" t="s">
        <v>16</v>
      </c>
      <c r="C1400">
        <v>743900</v>
      </c>
      <c r="D1400">
        <v>37800</v>
      </c>
      <c r="E1400" s="1">
        <f t="shared" si="93"/>
        <v>35346200</v>
      </c>
      <c r="F1400" s="6" t="s">
        <v>934</v>
      </c>
      <c r="G1400" s="10" t="str">
        <f t="shared" si="94"/>
        <v>44462</v>
      </c>
      <c r="H1400" s="10"/>
      <c r="I1400" s="10"/>
      <c r="J1400" s="9">
        <f t="shared" si="91"/>
        <v>44462</v>
      </c>
      <c r="K1400" s="11" t="str">
        <f t="shared" si="92"/>
        <v>23-09-2021</v>
      </c>
      <c r="L1400" s="11"/>
      <c r="M1400" t="s">
        <v>85</v>
      </c>
      <c r="N1400" t="s">
        <v>187</v>
      </c>
      <c r="O1400">
        <v>4</v>
      </c>
      <c r="P1400" t="s">
        <v>19</v>
      </c>
      <c r="Q1400">
        <v>2</v>
      </c>
      <c r="R1400">
        <v>7.1253900000000003</v>
      </c>
      <c r="S1400">
        <v>-73.119799999999998</v>
      </c>
    </row>
    <row r="1401" spans="1:19" x14ac:dyDescent="0.3">
      <c r="A1401" t="s">
        <v>20</v>
      </c>
      <c r="B1401" t="s">
        <v>10</v>
      </c>
      <c r="C1401">
        <v>435300</v>
      </c>
      <c r="D1401">
        <v>21400</v>
      </c>
      <c r="E1401" s="1">
        <f t="shared" si="93"/>
        <v>35367600</v>
      </c>
      <c r="F1401" s="6" t="s">
        <v>176</v>
      </c>
      <c r="G1401" s="10" t="str">
        <f t="shared" si="94"/>
        <v>44825</v>
      </c>
      <c r="H1401" s="10"/>
      <c r="I1401" s="10"/>
      <c r="J1401" s="9">
        <f t="shared" si="91"/>
        <v>44825</v>
      </c>
      <c r="K1401" s="11" t="str">
        <f t="shared" si="92"/>
        <v>21-09-2022</v>
      </c>
      <c r="L1401" s="11"/>
      <c r="M1401" t="s">
        <v>48</v>
      </c>
      <c r="N1401" t="s">
        <v>13</v>
      </c>
      <c r="O1401">
        <v>5</v>
      </c>
      <c r="P1401" t="s">
        <v>19</v>
      </c>
      <c r="Q1401">
        <v>10</v>
      </c>
      <c r="R1401">
        <v>6.2518399999999996</v>
      </c>
      <c r="S1401">
        <v>-75.563590000000005</v>
      </c>
    </row>
    <row r="1402" spans="1:19" x14ac:dyDescent="0.3">
      <c r="A1402" t="s">
        <v>45</v>
      </c>
      <c r="B1402" t="s">
        <v>46</v>
      </c>
      <c r="C1402">
        <v>9800</v>
      </c>
      <c r="D1402">
        <v>1000</v>
      </c>
      <c r="E1402" s="1">
        <f t="shared" si="93"/>
        <v>35368600</v>
      </c>
      <c r="F1402" s="6" t="s">
        <v>237</v>
      </c>
      <c r="G1402" s="10" t="str">
        <f t="shared" si="94"/>
        <v>44826</v>
      </c>
      <c r="H1402" s="10"/>
      <c r="I1402" s="10"/>
      <c r="J1402" s="9">
        <f t="shared" si="91"/>
        <v>44826</v>
      </c>
      <c r="K1402" s="11" t="str">
        <f t="shared" si="92"/>
        <v>22-09-2022</v>
      </c>
      <c r="L1402" s="11"/>
      <c r="M1402" t="s">
        <v>27</v>
      </c>
      <c r="N1402" t="s">
        <v>228</v>
      </c>
      <c r="O1402">
        <v>3</v>
      </c>
      <c r="P1402" t="s">
        <v>19</v>
      </c>
      <c r="Q1402">
        <v>1</v>
      </c>
      <c r="R1402">
        <v>10.39972</v>
      </c>
      <c r="S1402">
        <v>-75.514439999999993</v>
      </c>
    </row>
    <row r="1403" spans="1:19" x14ac:dyDescent="0.3">
      <c r="A1403" t="s">
        <v>81</v>
      </c>
      <c r="B1403" t="s">
        <v>51</v>
      </c>
      <c r="C1403">
        <v>978100</v>
      </c>
      <c r="D1403">
        <v>52500</v>
      </c>
      <c r="E1403" s="1">
        <f t="shared" si="93"/>
        <v>35421100</v>
      </c>
      <c r="F1403" s="6" t="s">
        <v>275</v>
      </c>
      <c r="G1403" s="10" t="str">
        <f t="shared" si="94"/>
        <v>44821</v>
      </c>
      <c r="H1403" s="10"/>
      <c r="I1403" s="10"/>
      <c r="J1403" s="9">
        <f t="shared" si="91"/>
        <v>44821</v>
      </c>
      <c r="K1403" s="11" t="str">
        <f t="shared" si="92"/>
        <v>17-09-2022</v>
      </c>
      <c r="L1403" s="11"/>
      <c r="M1403" t="s">
        <v>80</v>
      </c>
      <c r="N1403" t="s">
        <v>28</v>
      </c>
      <c r="O1403">
        <v>5</v>
      </c>
      <c r="P1403" t="s">
        <v>14</v>
      </c>
      <c r="Q1403">
        <v>1</v>
      </c>
      <c r="R1403">
        <v>4.6097099999999998</v>
      </c>
      <c r="S1403">
        <v>-74.08175</v>
      </c>
    </row>
    <row r="1404" spans="1:19" x14ac:dyDescent="0.3">
      <c r="A1404" t="s">
        <v>9</v>
      </c>
      <c r="B1404" t="s">
        <v>10</v>
      </c>
      <c r="C1404">
        <v>361100</v>
      </c>
      <c r="D1404">
        <v>19700</v>
      </c>
      <c r="E1404" s="1">
        <f t="shared" si="93"/>
        <v>35440800</v>
      </c>
      <c r="F1404" s="6" t="s">
        <v>935</v>
      </c>
      <c r="G1404" s="10" t="str">
        <f t="shared" si="94"/>
        <v>44096</v>
      </c>
      <c r="H1404" s="10"/>
      <c r="I1404" s="10"/>
      <c r="J1404" s="9">
        <f t="shared" si="91"/>
        <v>44096</v>
      </c>
      <c r="K1404" s="11" t="str">
        <f t="shared" si="92"/>
        <v>22-09-2020</v>
      </c>
      <c r="L1404" s="11"/>
      <c r="M1404" t="s">
        <v>40</v>
      </c>
      <c r="N1404" t="s">
        <v>28</v>
      </c>
      <c r="O1404">
        <v>5</v>
      </c>
      <c r="P1404" t="s">
        <v>19</v>
      </c>
      <c r="Q1404">
        <v>1</v>
      </c>
      <c r="R1404">
        <v>4.6097099999999998</v>
      </c>
      <c r="S1404">
        <v>-74.08175</v>
      </c>
    </row>
    <row r="1405" spans="1:19" x14ac:dyDescent="0.3">
      <c r="A1405" t="s">
        <v>15</v>
      </c>
      <c r="B1405" t="s">
        <v>16</v>
      </c>
      <c r="C1405">
        <v>63800</v>
      </c>
      <c r="D1405">
        <v>3600</v>
      </c>
      <c r="E1405" s="1">
        <f t="shared" si="93"/>
        <v>35444400</v>
      </c>
      <c r="F1405" s="6" t="s">
        <v>732</v>
      </c>
      <c r="G1405" s="10" t="str">
        <f t="shared" si="94"/>
        <v>44509</v>
      </c>
      <c r="H1405" s="10"/>
      <c r="I1405" s="10"/>
      <c r="J1405" s="9">
        <f t="shared" si="91"/>
        <v>44509</v>
      </c>
      <c r="K1405" s="11" t="str">
        <f t="shared" si="92"/>
        <v>09-11-2021</v>
      </c>
      <c r="L1405" s="11"/>
      <c r="M1405" t="s">
        <v>18</v>
      </c>
      <c r="N1405" t="s">
        <v>28</v>
      </c>
      <c r="O1405">
        <v>5</v>
      </c>
      <c r="P1405" t="s">
        <v>14</v>
      </c>
      <c r="Q1405">
        <v>1</v>
      </c>
      <c r="R1405">
        <v>4.6097099999999998</v>
      </c>
      <c r="S1405">
        <v>-74.08175</v>
      </c>
    </row>
    <row r="1406" spans="1:19" x14ac:dyDescent="0.3">
      <c r="A1406" t="s">
        <v>75</v>
      </c>
      <c r="B1406" t="s">
        <v>46</v>
      </c>
      <c r="C1406">
        <v>59000</v>
      </c>
      <c r="D1406">
        <v>3800</v>
      </c>
      <c r="E1406" s="1">
        <f t="shared" si="93"/>
        <v>35448200</v>
      </c>
      <c r="F1406" s="6" t="s">
        <v>786</v>
      </c>
      <c r="G1406" s="10" t="str">
        <f t="shared" si="94"/>
        <v>44858</v>
      </c>
      <c r="H1406" s="10"/>
      <c r="I1406" s="10"/>
      <c r="J1406" s="9">
        <f t="shared" si="91"/>
        <v>44858</v>
      </c>
      <c r="K1406" s="11" t="str">
        <f t="shared" si="92"/>
        <v>24-10-2022</v>
      </c>
      <c r="L1406" s="11"/>
      <c r="M1406" t="s">
        <v>24</v>
      </c>
      <c r="N1406" t="s">
        <v>13</v>
      </c>
      <c r="O1406">
        <v>5</v>
      </c>
      <c r="P1406" t="s">
        <v>19</v>
      </c>
      <c r="Q1406">
        <v>1</v>
      </c>
      <c r="R1406">
        <v>6.2518399999999996</v>
      </c>
      <c r="S1406">
        <v>-75.563590000000005</v>
      </c>
    </row>
    <row r="1407" spans="1:19" x14ac:dyDescent="0.3">
      <c r="A1407" t="s">
        <v>89</v>
      </c>
      <c r="B1407" t="s">
        <v>42</v>
      </c>
      <c r="C1407">
        <v>33200</v>
      </c>
      <c r="D1407">
        <v>2200</v>
      </c>
      <c r="E1407" s="1">
        <f t="shared" si="93"/>
        <v>35450400</v>
      </c>
      <c r="F1407" s="6" t="s">
        <v>414</v>
      </c>
      <c r="G1407" s="10" t="str">
        <f t="shared" si="94"/>
        <v>44696</v>
      </c>
      <c r="H1407" s="10"/>
      <c r="I1407" s="10"/>
      <c r="J1407" s="9">
        <f t="shared" si="91"/>
        <v>44696</v>
      </c>
      <c r="K1407" s="11" t="str">
        <f t="shared" si="92"/>
        <v>15-05-2022</v>
      </c>
      <c r="L1407" s="11"/>
      <c r="M1407" t="s">
        <v>80</v>
      </c>
      <c r="N1407" t="s">
        <v>28</v>
      </c>
      <c r="O1407">
        <v>5</v>
      </c>
      <c r="P1407" t="s">
        <v>19</v>
      </c>
      <c r="Q1407">
        <v>1</v>
      </c>
      <c r="R1407">
        <v>4.6097099999999998</v>
      </c>
      <c r="S1407">
        <v>-74.08175</v>
      </c>
    </row>
    <row r="1408" spans="1:19" x14ac:dyDescent="0.3">
      <c r="A1408" t="s">
        <v>113</v>
      </c>
      <c r="B1408" t="s">
        <v>10</v>
      </c>
      <c r="C1408">
        <v>515300</v>
      </c>
      <c r="D1408">
        <v>25600</v>
      </c>
      <c r="E1408" s="1">
        <f t="shared" si="93"/>
        <v>35476000</v>
      </c>
      <c r="F1408" s="6" t="s">
        <v>696</v>
      </c>
      <c r="G1408" s="10" t="str">
        <f t="shared" si="94"/>
        <v>44959</v>
      </c>
      <c r="H1408" s="10"/>
      <c r="I1408" s="10"/>
      <c r="J1408" s="9">
        <f t="shared" si="91"/>
        <v>44959</v>
      </c>
      <c r="K1408" s="11" t="str">
        <f t="shared" si="92"/>
        <v>02-02-2023</v>
      </c>
      <c r="L1408" s="11"/>
      <c r="M1408" t="s">
        <v>66</v>
      </c>
      <c r="N1408" t="s">
        <v>13</v>
      </c>
      <c r="O1408">
        <v>5</v>
      </c>
      <c r="P1408" t="s">
        <v>14</v>
      </c>
      <c r="Q1408">
        <v>1</v>
      </c>
      <c r="R1408">
        <v>6.2518399999999996</v>
      </c>
      <c r="S1408">
        <v>-75.563590000000005</v>
      </c>
    </row>
    <row r="1409" spans="1:19" x14ac:dyDescent="0.3">
      <c r="A1409" t="s">
        <v>71</v>
      </c>
      <c r="B1409" t="s">
        <v>34</v>
      </c>
      <c r="C1409">
        <v>17000</v>
      </c>
      <c r="D1409">
        <v>0</v>
      </c>
      <c r="E1409" s="1">
        <f t="shared" si="93"/>
        <v>35476000</v>
      </c>
      <c r="F1409" s="6" t="s">
        <v>936</v>
      </c>
      <c r="G1409" s="10" t="str">
        <f t="shared" si="94"/>
        <v>43935</v>
      </c>
      <c r="H1409" s="10"/>
      <c r="I1409" s="10"/>
      <c r="J1409" s="9">
        <f t="shared" si="91"/>
        <v>43935</v>
      </c>
      <c r="K1409" s="11" t="str">
        <f t="shared" si="92"/>
        <v>14-04-2020</v>
      </c>
      <c r="L1409" s="11"/>
      <c r="M1409" t="s">
        <v>66</v>
      </c>
      <c r="N1409" t="s">
        <v>28</v>
      </c>
      <c r="O1409">
        <v>5</v>
      </c>
      <c r="P1409" t="s">
        <v>19</v>
      </c>
      <c r="Q1409">
        <v>2</v>
      </c>
      <c r="R1409">
        <v>4.6097099999999998</v>
      </c>
      <c r="S1409">
        <v>-74.08175</v>
      </c>
    </row>
    <row r="1410" spans="1:19" x14ac:dyDescent="0.3">
      <c r="A1410" t="s">
        <v>155</v>
      </c>
      <c r="B1410" t="s">
        <v>10</v>
      </c>
      <c r="C1410">
        <v>188400</v>
      </c>
      <c r="D1410">
        <v>11300</v>
      </c>
      <c r="E1410" s="1">
        <f t="shared" si="93"/>
        <v>35487300</v>
      </c>
      <c r="F1410" s="6" t="s">
        <v>751</v>
      </c>
      <c r="G1410" s="10" t="str">
        <f t="shared" si="94"/>
        <v>44008</v>
      </c>
      <c r="H1410" s="10"/>
      <c r="I1410" s="10"/>
      <c r="J1410" s="9">
        <f t="shared" si="91"/>
        <v>44008</v>
      </c>
      <c r="K1410" s="11" t="str">
        <f t="shared" si="92"/>
        <v>26-06-2020</v>
      </c>
      <c r="L1410" s="11"/>
      <c r="M1410" t="s">
        <v>80</v>
      </c>
      <c r="N1410" t="s">
        <v>13</v>
      </c>
      <c r="O1410">
        <v>1</v>
      </c>
      <c r="P1410" t="s">
        <v>14</v>
      </c>
      <c r="Q1410">
        <v>1</v>
      </c>
      <c r="R1410">
        <v>6.2518399999999996</v>
      </c>
      <c r="S1410">
        <v>-75.563590000000005</v>
      </c>
    </row>
    <row r="1411" spans="1:19" x14ac:dyDescent="0.3">
      <c r="A1411" t="s">
        <v>195</v>
      </c>
      <c r="B1411" t="s">
        <v>51</v>
      </c>
      <c r="C1411">
        <v>700500</v>
      </c>
      <c r="D1411">
        <v>38500</v>
      </c>
      <c r="E1411" s="1">
        <f t="shared" si="93"/>
        <v>35525800</v>
      </c>
      <c r="F1411" s="6" t="s">
        <v>506</v>
      </c>
      <c r="G1411" s="10" t="str">
        <f t="shared" si="94"/>
        <v>44413</v>
      </c>
      <c r="H1411" s="10"/>
      <c r="I1411" s="10"/>
      <c r="J1411" s="9">
        <f t="shared" ref="J1411:J1474" si="95">IF(
  G1411=44412,
  DATE(2021,8,4),
  DATE(1900,1,1) + G1411 - 1
)</f>
        <v>44413</v>
      </c>
      <c r="K1411" s="11" t="str">
        <f t="shared" ref="K1411:K1474" si="96">TEXT(G1411, "dd-mm-yyyy")</f>
        <v>05-08-2021</v>
      </c>
      <c r="L1411" s="11"/>
      <c r="M1411" t="s">
        <v>59</v>
      </c>
      <c r="N1411" t="s">
        <v>13</v>
      </c>
      <c r="O1411">
        <v>5</v>
      </c>
      <c r="P1411" t="s">
        <v>14</v>
      </c>
      <c r="Q1411">
        <v>1</v>
      </c>
      <c r="R1411">
        <v>6.2518399999999996</v>
      </c>
      <c r="S1411">
        <v>-75.563590000000005</v>
      </c>
    </row>
    <row r="1412" spans="1:19" x14ac:dyDescent="0.3">
      <c r="A1412" t="s">
        <v>149</v>
      </c>
      <c r="B1412" t="s">
        <v>34</v>
      </c>
      <c r="C1412">
        <v>65700</v>
      </c>
      <c r="D1412">
        <v>1700</v>
      </c>
      <c r="E1412" s="1">
        <f t="shared" ref="E1412:E1475" si="97">E1411+D1412</f>
        <v>35527500</v>
      </c>
      <c r="F1412" s="6" t="s">
        <v>656</v>
      </c>
      <c r="G1412" s="10" t="str">
        <f t="shared" si="94"/>
        <v>44305</v>
      </c>
      <c r="H1412" s="10"/>
      <c r="I1412" s="10"/>
      <c r="J1412" s="9">
        <f t="shared" si="95"/>
        <v>44305</v>
      </c>
      <c r="K1412" s="11" t="str">
        <f t="shared" si="96"/>
        <v>19-04-2021</v>
      </c>
      <c r="L1412" s="11"/>
      <c r="M1412" t="s">
        <v>68</v>
      </c>
      <c r="N1412" t="s">
        <v>25</v>
      </c>
      <c r="O1412">
        <v>2</v>
      </c>
      <c r="P1412" t="s">
        <v>14</v>
      </c>
      <c r="Q1412">
        <v>1</v>
      </c>
      <c r="R1412">
        <v>3.4372199999999999</v>
      </c>
      <c r="S1412">
        <v>-76.522499999999994</v>
      </c>
    </row>
    <row r="1413" spans="1:19" x14ac:dyDescent="0.3">
      <c r="A1413" t="s">
        <v>155</v>
      </c>
      <c r="B1413" t="s">
        <v>10</v>
      </c>
      <c r="C1413">
        <v>199600</v>
      </c>
      <c r="D1413">
        <v>11300</v>
      </c>
      <c r="E1413" s="1">
        <f t="shared" si="97"/>
        <v>35538800</v>
      </c>
      <c r="F1413" s="6" t="s">
        <v>704</v>
      </c>
      <c r="G1413" s="10" t="str">
        <f t="shared" si="94"/>
        <v>44098</v>
      </c>
      <c r="H1413" s="10"/>
      <c r="I1413" s="10"/>
      <c r="J1413" s="9">
        <f t="shared" si="95"/>
        <v>44098</v>
      </c>
      <c r="K1413" s="11" t="str">
        <f t="shared" si="96"/>
        <v>24-09-2020</v>
      </c>
      <c r="L1413" s="11"/>
      <c r="M1413" t="s">
        <v>48</v>
      </c>
      <c r="N1413" t="s">
        <v>13</v>
      </c>
      <c r="O1413">
        <v>5</v>
      </c>
      <c r="P1413" t="s">
        <v>14</v>
      </c>
      <c r="Q1413">
        <v>1</v>
      </c>
      <c r="R1413">
        <v>6.2518399999999996</v>
      </c>
      <c r="S1413">
        <v>-75.563590000000005</v>
      </c>
    </row>
    <row r="1414" spans="1:19" x14ac:dyDescent="0.3">
      <c r="A1414" t="s">
        <v>81</v>
      </c>
      <c r="B1414" t="s">
        <v>51</v>
      </c>
      <c r="C1414">
        <v>1159200</v>
      </c>
      <c r="D1414">
        <v>61900</v>
      </c>
      <c r="E1414" s="1">
        <f t="shared" si="97"/>
        <v>35600700</v>
      </c>
      <c r="F1414" s="6" t="s">
        <v>267</v>
      </c>
      <c r="G1414" s="10" t="str">
        <f t="shared" ref="G1414:G1477" si="98">TEXT(F1413, "general")</f>
        <v>44484</v>
      </c>
      <c r="H1414" s="10"/>
      <c r="I1414" s="10"/>
      <c r="J1414" s="9">
        <f t="shared" si="95"/>
        <v>44484</v>
      </c>
      <c r="K1414" s="11" t="str">
        <f t="shared" si="96"/>
        <v>15-10-2021</v>
      </c>
      <c r="L1414" s="11"/>
      <c r="M1414" t="s">
        <v>27</v>
      </c>
      <c r="N1414" t="s">
        <v>28</v>
      </c>
      <c r="O1414">
        <v>5</v>
      </c>
      <c r="P1414" t="s">
        <v>127</v>
      </c>
      <c r="Q1414">
        <v>1</v>
      </c>
      <c r="R1414">
        <v>4.6097099999999998</v>
      </c>
      <c r="S1414">
        <v>-74.08175</v>
      </c>
    </row>
    <row r="1415" spans="1:19" x14ac:dyDescent="0.3">
      <c r="A1415" t="s">
        <v>177</v>
      </c>
      <c r="B1415" t="s">
        <v>38</v>
      </c>
      <c r="C1415">
        <v>125100</v>
      </c>
      <c r="D1415">
        <v>6900</v>
      </c>
      <c r="E1415" s="1">
        <f t="shared" si="97"/>
        <v>35607600</v>
      </c>
      <c r="F1415" s="6" t="s">
        <v>632</v>
      </c>
      <c r="G1415" s="10" t="str">
        <f t="shared" si="98"/>
        <v>44072</v>
      </c>
      <c r="H1415" s="10"/>
      <c r="I1415" s="10"/>
      <c r="J1415" s="9">
        <f t="shared" si="95"/>
        <v>44072</v>
      </c>
      <c r="K1415" s="11" t="str">
        <f t="shared" si="96"/>
        <v>29-08-2020</v>
      </c>
      <c r="L1415" s="11"/>
      <c r="M1415" t="s">
        <v>59</v>
      </c>
      <c r="N1415" t="s">
        <v>13</v>
      </c>
      <c r="O1415">
        <v>3</v>
      </c>
      <c r="P1415" t="s">
        <v>19</v>
      </c>
      <c r="Q1415">
        <v>8</v>
      </c>
      <c r="R1415">
        <v>6.2518399999999996</v>
      </c>
      <c r="S1415">
        <v>-75.563590000000005</v>
      </c>
    </row>
    <row r="1416" spans="1:19" x14ac:dyDescent="0.3">
      <c r="A1416" t="s">
        <v>155</v>
      </c>
      <c r="B1416" t="s">
        <v>10</v>
      </c>
      <c r="C1416">
        <v>219600</v>
      </c>
      <c r="D1416">
        <v>16400</v>
      </c>
      <c r="E1416" s="1">
        <f t="shared" si="97"/>
        <v>35624000</v>
      </c>
      <c r="F1416" s="6" t="s">
        <v>386</v>
      </c>
      <c r="G1416" s="10" t="str">
        <f t="shared" si="98"/>
        <v>44694</v>
      </c>
      <c r="H1416" s="10"/>
      <c r="I1416" s="10"/>
      <c r="J1416" s="9">
        <f t="shared" si="95"/>
        <v>44694</v>
      </c>
      <c r="K1416" s="11" t="str">
        <f t="shared" si="96"/>
        <v>13-05-2022</v>
      </c>
      <c r="L1416" s="11"/>
      <c r="M1416" t="s">
        <v>80</v>
      </c>
      <c r="N1416" t="s">
        <v>56</v>
      </c>
      <c r="O1416">
        <v>3</v>
      </c>
      <c r="P1416" t="s">
        <v>19</v>
      </c>
      <c r="Q1416">
        <v>1</v>
      </c>
      <c r="R1416">
        <v>7.89391</v>
      </c>
      <c r="S1416">
        <v>-72.507819999999995</v>
      </c>
    </row>
    <row r="1417" spans="1:19" x14ac:dyDescent="0.3">
      <c r="A1417" t="s">
        <v>177</v>
      </c>
      <c r="B1417" t="s">
        <v>38</v>
      </c>
      <c r="C1417">
        <v>287100</v>
      </c>
      <c r="D1417">
        <v>13500</v>
      </c>
      <c r="E1417" s="1">
        <f t="shared" si="97"/>
        <v>35637500</v>
      </c>
      <c r="F1417" s="6" t="s">
        <v>575</v>
      </c>
      <c r="G1417" s="10" t="str">
        <f t="shared" si="98"/>
        <v>44034</v>
      </c>
      <c r="H1417" s="10"/>
      <c r="I1417" s="10"/>
      <c r="J1417" s="9">
        <f t="shared" si="95"/>
        <v>44034</v>
      </c>
      <c r="K1417" s="11" t="str">
        <f t="shared" si="96"/>
        <v>22-07-2020</v>
      </c>
      <c r="L1417" s="11"/>
      <c r="M1417" t="s">
        <v>24</v>
      </c>
      <c r="N1417" t="s">
        <v>22</v>
      </c>
      <c r="O1417">
        <v>4</v>
      </c>
      <c r="P1417" t="s">
        <v>19</v>
      </c>
      <c r="Q1417">
        <v>1</v>
      </c>
      <c r="R1417">
        <v>4.8133299999999997</v>
      </c>
      <c r="S1417">
        <v>-75.696110000000004</v>
      </c>
    </row>
    <row r="1418" spans="1:19" x14ac:dyDescent="0.3">
      <c r="A1418" t="s">
        <v>217</v>
      </c>
      <c r="B1418" t="s">
        <v>64</v>
      </c>
      <c r="C1418">
        <v>59100</v>
      </c>
      <c r="D1418">
        <v>3700</v>
      </c>
      <c r="E1418" s="1">
        <f t="shared" si="97"/>
        <v>35641200</v>
      </c>
      <c r="F1418" s="6" t="s">
        <v>937</v>
      </c>
      <c r="G1418" s="10" t="str">
        <f t="shared" si="98"/>
        <v>44683</v>
      </c>
      <c r="H1418" s="10"/>
      <c r="I1418" s="10"/>
      <c r="J1418" s="9">
        <f t="shared" si="95"/>
        <v>44683</v>
      </c>
      <c r="K1418" s="11" t="str">
        <f t="shared" si="96"/>
        <v>02-05-2022</v>
      </c>
      <c r="L1418" s="11"/>
      <c r="M1418" t="s">
        <v>48</v>
      </c>
      <c r="N1418" t="s">
        <v>25</v>
      </c>
      <c r="O1418">
        <v>5</v>
      </c>
      <c r="P1418" t="s">
        <v>19</v>
      </c>
      <c r="Q1418">
        <v>2</v>
      </c>
      <c r="R1418">
        <v>3.4372199999999999</v>
      </c>
      <c r="S1418">
        <v>-76.522499999999994</v>
      </c>
    </row>
    <row r="1419" spans="1:19" x14ac:dyDescent="0.3">
      <c r="A1419" t="s">
        <v>83</v>
      </c>
      <c r="B1419" t="s">
        <v>46</v>
      </c>
      <c r="C1419">
        <v>24800</v>
      </c>
      <c r="D1419">
        <v>1700</v>
      </c>
      <c r="E1419" s="1">
        <f t="shared" si="97"/>
        <v>35642900</v>
      </c>
      <c r="F1419" s="6" t="s">
        <v>873</v>
      </c>
      <c r="G1419" s="10" t="str">
        <f t="shared" si="98"/>
        <v>44895</v>
      </c>
      <c r="H1419" s="10"/>
      <c r="I1419" s="10"/>
      <c r="J1419" s="9">
        <f t="shared" si="95"/>
        <v>44895</v>
      </c>
      <c r="K1419" s="11" t="str">
        <f t="shared" si="96"/>
        <v>30-11-2022</v>
      </c>
      <c r="L1419" s="11"/>
      <c r="M1419" t="s">
        <v>18</v>
      </c>
      <c r="N1419" t="s">
        <v>22</v>
      </c>
      <c r="O1419">
        <v>5</v>
      </c>
      <c r="P1419" t="s">
        <v>19</v>
      </c>
      <c r="Q1419">
        <v>2</v>
      </c>
      <c r="R1419">
        <v>4.8133299999999997</v>
      </c>
      <c r="S1419">
        <v>-75.696110000000004</v>
      </c>
    </row>
    <row r="1420" spans="1:19" x14ac:dyDescent="0.3">
      <c r="A1420" t="s">
        <v>232</v>
      </c>
      <c r="B1420" t="s">
        <v>10</v>
      </c>
      <c r="C1420">
        <v>283600</v>
      </c>
      <c r="D1420">
        <v>15300</v>
      </c>
      <c r="E1420" s="1">
        <f t="shared" si="97"/>
        <v>35658200</v>
      </c>
      <c r="F1420" s="6" t="s">
        <v>186</v>
      </c>
      <c r="G1420" s="10" t="str">
        <f t="shared" si="98"/>
        <v>44046</v>
      </c>
      <c r="H1420" s="10"/>
      <c r="I1420" s="10"/>
      <c r="J1420" s="9">
        <f t="shared" si="95"/>
        <v>44046</v>
      </c>
      <c r="K1420" s="11" t="str">
        <f t="shared" si="96"/>
        <v>03-08-2020</v>
      </c>
      <c r="L1420" s="11"/>
      <c r="M1420" t="s">
        <v>31</v>
      </c>
      <c r="N1420" t="s">
        <v>13</v>
      </c>
      <c r="O1420">
        <v>4</v>
      </c>
      <c r="P1420" t="s">
        <v>19</v>
      </c>
      <c r="Q1420">
        <v>3</v>
      </c>
      <c r="R1420">
        <v>6.2518399999999996</v>
      </c>
      <c r="S1420">
        <v>-75.563590000000005</v>
      </c>
    </row>
    <row r="1421" spans="1:19" x14ac:dyDescent="0.3">
      <c r="A1421" t="s">
        <v>81</v>
      </c>
      <c r="B1421" t="s">
        <v>51</v>
      </c>
      <c r="C1421">
        <v>1083800</v>
      </c>
      <c r="D1421">
        <v>58100</v>
      </c>
      <c r="E1421" s="1">
        <f t="shared" si="97"/>
        <v>35716300</v>
      </c>
      <c r="F1421" s="6" t="s">
        <v>938</v>
      </c>
      <c r="G1421" s="10" t="str">
        <f t="shared" si="98"/>
        <v>44448</v>
      </c>
      <c r="H1421" s="10"/>
      <c r="I1421" s="10"/>
      <c r="J1421" s="9">
        <f t="shared" si="95"/>
        <v>44448</v>
      </c>
      <c r="K1421" s="11" t="str">
        <f t="shared" si="96"/>
        <v>09-09-2021</v>
      </c>
      <c r="L1421" s="11"/>
      <c r="M1421" t="s">
        <v>31</v>
      </c>
      <c r="N1421" t="s">
        <v>28</v>
      </c>
      <c r="O1421">
        <v>5</v>
      </c>
      <c r="P1421" t="s">
        <v>19</v>
      </c>
      <c r="Q1421">
        <v>3</v>
      </c>
      <c r="R1421">
        <v>4.6097099999999998</v>
      </c>
      <c r="S1421">
        <v>-74.08175</v>
      </c>
    </row>
    <row r="1422" spans="1:19" x14ac:dyDescent="0.3">
      <c r="A1422" t="s">
        <v>123</v>
      </c>
      <c r="B1422" t="s">
        <v>51</v>
      </c>
      <c r="C1422">
        <v>1510100</v>
      </c>
      <c r="D1422">
        <v>78600</v>
      </c>
      <c r="E1422" s="1">
        <f t="shared" si="97"/>
        <v>35794900</v>
      </c>
      <c r="F1422" s="6" t="s">
        <v>683</v>
      </c>
      <c r="G1422" s="10" t="str">
        <f t="shared" si="98"/>
        <v>44138</v>
      </c>
      <c r="H1422" s="10"/>
      <c r="I1422" s="10"/>
      <c r="J1422" s="9">
        <f t="shared" si="95"/>
        <v>44138</v>
      </c>
      <c r="K1422" s="11" t="str">
        <f t="shared" si="96"/>
        <v>03-11-2020</v>
      </c>
      <c r="L1422" s="11"/>
      <c r="M1422" t="s">
        <v>40</v>
      </c>
      <c r="N1422" t="s">
        <v>28</v>
      </c>
      <c r="O1422">
        <v>4</v>
      </c>
      <c r="P1422" t="s">
        <v>36</v>
      </c>
      <c r="Q1422">
        <v>1</v>
      </c>
      <c r="R1422">
        <v>4.6097099999999998</v>
      </c>
      <c r="S1422">
        <v>-74.08175</v>
      </c>
    </row>
    <row r="1423" spans="1:19" x14ac:dyDescent="0.3">
      <c r="A1423" t="s">
        <v>41</v>
      </c>
      <c r="B1423" t="s">
        <v>42</v>
      </c>
      <c r="C1423">
        <v>94000</v>
      </c>
      <c r="D1423">
        <v>3200</v>
      </c>
      <c r="E1423" s="1">
        <f t="shared" si="97"/>
        <v>35798100</v>
      </c>
      <c r="F1423" s="6" t="s">
        <v>939</v>
      </c>
      <c r="G1423" s="10" t="str">
        <f t="shared" si="98"/>
        <v>44969</v>
      </c>
      <c r="H1423" s="10"/>
      <c r="I1423" s="10"/>
      <c r="J1423" s="9">
        <f t="shared" si="95"/>
        <v>44969</v>
      </c>
      <c r="K1423" s="11" t="str">
        <f t="shared" si="96"/>
        <v>12-02-2023</v>
      </c>
      <c r="L1423" s="11"/>
      <c r="M1423" t="s">
        <v>31</v>
      </c>
      <c r="N1423" t="s">
        <v>28</v>
      </c>
      <c r="O1423">
        <v>4</v>
      </c>
      <c r="P1423" t="s">
        <v>19</v>
      </c>
      <c r="Q1423">
        <v>5</v>
      </c>
      <c r="R1423">
        <v>4.6097099999999998</v>
      </c>
      <c r="S1423">
        <v>-74.08175</v>
      </c>
    </row>
    <row r="1424" spans="1:19" x14ac:dyDescent="0.3">
      <c r="A1424" t="s">
        <v>195</v>
      </c>
      <c r="B1424" t="s">
        <v>51</v>
      </c>
      <c r="C1424">
        <v>456100</v>
      </c>
      <c r="D1424">
        <v>24500</v>
      </c>
      <c r="E1424" s="1">
        <f t="shared" si="97"/>
        <v>35822600</v>
      </c>
      <c r="F1424" s="6" t="s">
        <v>940</v>
      </c>
      <c r="G1424" s="10" t="str">
        <f t="shared" si="98"/>
        <v>44069</v>
      </c>
      <c r="H1424" s="10"/>
      <c r="I1424" s="10"/>
      <c r="J1424" s="9">
        <f t="shared" si="95"/>
        <v>44069</v>
      </c>
      <c r="K1424" s="11" t="str">
        <f t="shared" si="96"/>
        <v>26-08-2020</v>
      </c>
      <c r="L1424" s="11"/>
      <c r="M1424" t="s">
        <v>59</v>
      </c>
      <c r="N1424" t="s">
        <v>22</v>
      </c>
      <c r="O1424">
        <v>5</v>
      </c>
      <c r="P1424" t="s">
        <v>19</v>
      </c>
      <c r="Q1424">
        <v>2</v>
      </c>
      <c r="R1424">
        <v>4.8133299999999997</v>
      </c>
      <c r="S1424">
        <v>-75.696110000000004</v>
      </c>
    </row>
    <row r="1425" spans="1:19" x14ac:dyDescent="0.3">
      <c r="A1425" t="s">
        <v>45</v>
      </c>
      <c r="B1425" t="s">
        <v>46</v>
      </c>
      <c r="C1425">
        <v>11700</v>
      </c>
      <c r="D1425">
        <v>800</v>
      </c>
      <c r="E1425" s="1">
        <f t="shared" si="97"/>
        <v>35823400</v>
      </c>
      <c r="F1425" s="6" t="s">
        <v>216</v>
      </c>
      <c r="G1425" s="10" t="str">
        <f t="shared" si="98"/>
        <v>45007</v>
      </c>
      <c r="H1425" s="10"/>
      <c r="I1425" s="10"/>
      <c r="J1425" s="9">
        <f t="shared" si="95"/>
        <v>45007</v>
      </c>
      <c r="K1425" s="11" t="str">
        <f t="shared" si="96"/>
        <v>22-03-2023</v>
      </c>
      <c r="L1425" s="11"/>
      <c r="M1425" t="s">
        <v>18</v>
      </c>
      <c r="N1425" t="s">
        <v>28</v>
      </c>
      <c r="O1425">
        <v>1</v>
      </c>
      <c r="P1425" t="s">
        <v>19</v>
      </c>
      <c r="Q1425">
        <v>1</v>
      </c>
      <c r="R1425">
        <v>4.6097099999999998</v>
      </c>
      <c r="S1425">
        <v>-74.08175</v>
      </c>
    </row>
    <row r="1426" spans="1:19" x14ac:dyDescent="0.3">
      <c r="A1426" t="s">
        <v>57</v>
      </c>
      <c r="B1426" t="s">
        <v>46</v>
      </c>
      <c r="C1426">
        <v>19000</v>
      </c>
      <c r="D1426">
        <v>1700</v>
      </c>
      <c r="E1426" s="1">
        <f t="shared" si="97"/>
        <v>35825100</v>
      </c>
      <c r="F1426" s="6" t="s">
        <v>941</v>
      </c>
      <c r="G1426" s="10" t="str">
        <f t="shared" si="98"/>
        <v>43904</v>
      </c>
      <c r="H1426" s="10"/>
      <c r="I1426" s="10"/>
      <c r="J1426" s="9">
        <f t="shared" si="95"/>
        <v>43904</v>
      </c>
      <c r="K1426" s="11" t="str">
        <f t="shared" si="96"/>
        <v>14-03-2020</v>
      </c>
      <c r="L1426" s="11"/>
      <c r="M1426" t="s">
        <v>80</v>
      </c>
      <c r="N1426" t="s">
        <v>25</v>
      </c>
      <c r="O1426">
        <v>4</v>
      </c>
      <c r="P1426" t="s">
        <v>19</v>
      </c>
      <c r="Q1426">
        <v>2</v>
      </c>
      <c r="R1426">
        <v>3.4372199999999999</v>
      </c>
      <c r="S1426">
        <v>-76.522499999999994</v>
      </c>
    </row>
    <row r="1427" spans="1:19" x14ac:dyDescent="0.3">
      <c r="A1427" t="s">
        <v>73</v>
      </c>
      <c r="B1427" t="s">
        <v>42</v>
      </c>
      <c r="C1427">
        <v>30400</v>
      </c>
      <c r="D1427">
        <v>0</v>
      </c>
      <c r="E1427" s="1">
        <f t="shared" si="97"/>
        <v>35825100</v>
      </c>
      <c r="F1427" s="6" t="s">
        <v>752</v>
      </c>
      <c r="G1427" s="10" t="str">
        <f t="shared" si="98"/>
        <v>43909</v>
      </c>
      <c r="H1427" s="10"/>
      <c r="I1427" s="10"/>
      <c r="J1427" s="9">
        <f t="shared" si="95"/>
        <v>43909</v>
      </c>
      <c r="K1427" s="11" t="str">
        <f t="shared" si="96"/>
        <v>19-03-2020</v>
      </c>
      <c r="L1427" s="11"/>
      <c r="M1427" t="s">
        <v>18</v>
      </c>
      <c r="N1427" t="s">
        <v>44</v>
      </c>
      <c r="O1427">
        <v>5</v>
      </c>
      <c r="P1427" t="s">
        <v>19</v>
      </c>
      <c r="Q1427">
        <v>3</v>
      </c>
      <c r="R1427">
        <v>10.968540000000001</v>
      </c>
      <c r="S1427">
        <v>-74.781319999999994</v>
      </c>
    </row>
    <row r="1428" spans="1:19" x14ac:dyDescent="0.3">
      <c r="A1428" t="s">
        <v>87</v>
      </c>
      <c r="B1428" t="s">
        <v>34</v>
      </c>
      <c r="C1428">
        <v>54000</v>
      </c>
      <c r="D1428">
        <v>3900</v>
      </c>
      <c r="E1428" s="1">
        <f t="shared" si="97"/>
        <v>35829000</v>
      </c>
      <c r="F1428" s="6" t="s">
        <v>942</v>
      </c>
      <c r="G1428" s="10" t="str">
        <f t="shared" si="98"/>
        <v>44456</v>
      </c>
      <c r="H1428" s="10"/>
      <c r="I1428" s="10"/>
      <c r="J1428" s="9">
        <f t="shared" si="95"/>
        <v>44456</v>
      </c>
      <c r="K1428" s="11" t="str">
        <f t="shared" si="96"/>
        <v>17-09-2021</v>
      </c>
      <c r="L1428" s="11"/>
      <c r="M1428" t="s">
        <v>66</v>
      </c>
      <c r="N1428" t="s">
        <v>137</v>
      </c>
      <c r="O1428">
        <v>5</v>
      </c>
      <c r="P1428" t="s">
        <v>19</v>
      </c>
      <c r="Q1428">
        <v>8</v>
      </c>
      <c r="R1428">
        <v>11.240790000000001</v>
      </c>
      <c r="S1428">
        <v>-74.199039999999997</v>
      </c>
    </row>
    <row r="1429" spans="1:19" x14ac:dyDescent="0.3">
      <c r="A1429" t="s">
        <v>177</v>
      </c>
      <c r="B1429" t="s">
        <v>38</v>
      </c>
      <c r="C1429">
        <v>117000</v>
      </c>
      <c r="D1429">
        <v>4400</v>
      </c>
      <c r="E1429" s="1">
        <f t="shared" si="97"/>
        <v>35833400</v>
      </c>
      <c r="F1429" s="6" t="s">
        <v>339</v>
      </c>
      <c r="G1429" s="10" t="str">
        <f t="shared" si="98"/>
        <v>44713</v>
      </c>
      <c r="H1429" s="10"/>
      <c r="I1429" s="10"/>
      <c r="J1429" s="9">
        <f t="shared" si="95"/>
        <v>44713</v>
      </c>
      <c r="K1429" s="11" t="str">
        <f t="shared" si="96"/>
        <v>01-06-2022</v>
      </c>
      <c r="L1429" s="11"/>
      <c r="M1429" t="s">
        <v>12</v>
      </c>
      <c r="N1429" t="s">
        <v>28</v>
      </c>
      <c r="O1429">
        <v>5</v>
      </c>
      <c r="P1429" t="s">
        <v>19</v>
      </c>
      <c r="Q1429">
        <v>5</v>
      </c>
      <c r="R1429">
        <v>4.6097099999999998</v>
      </c>
      <c r="S1429">
        <v>-74.08175</v>
      </c>
    </row>
    <row r="1430" spans="1:19" x14ac:dyDescent="0.3">
      <c r="A1430" t="s">
        <v>9</v>
      </c>
      <c r="B1430" t="s">
        <v>10</v>
      </c>
      <c r="C1430">
        <v>479300</v>
      </c>
      <c r="D1430">
        <v>23700</v>
      </c>
      <c r="E1430" s="1">
        <f t="shared" si="97"/>
        <v>35857100</v>
      </c>
      <c r="F1430" s="6" t="s">
        <v>352</v>
      </c>
      <c r="G1430" s="10" t="str">
        <f t="shared" si="98"/>
        <v>43861</v>
      </c>
      <c r="H1430" s="10"/>
      <c r="I1430" s="10"/>
      <c r="J1430" s="9">
        <f t="shared" si="95"/>
        <v>43861</v>
      </c>
      <c r="K1430" s="11" t="str">
        <f t="shared" si="96"/>
        <v>31-01-2020</v>
      </c>
      <c r="L1430" s="11"/>
      <c r="M1430" t="s">
        <v>27</v>
      </c>
      <c r="N1430" t="s">
        <v>77</v>
      </c>
      <c r="O1430">
        <v>5</v>
      </c>
      <c r="P1430" t="s">
        <v>36</v>
      </c>
      <c r="Q1430">
        <v>1</v>
      </c>
      <c r="R1430">
        <v>11.54444</v>
      </c>
      <c r="S1430">
        <v>-72.907219999999995</v>
      </c>
    </row>
    <row r="1431" spans="1:19" x14ac:dyDescent="0.3">
      <c r="A1431" t="s">
        <v>75</v>
      </c>
      <c r="B1431" t="s">
        <v>46</v>
      </c>
      <c r="C1431">
        <v>54400</v>
      </c>
      <c r="D1431">
        <v>3100</v>
      </c>
      <c r="E1431" s="1">
        <f t="shared" si="97"/>
        <v>35860200</v>
      </c>
      <c r="F1431" s="6" t="s">
        <v>373</v>
      </c>
      <c r="G1431" s="10" t="str">
        <f t="shared" si="98"/>
        <v>44917</v>
      </c>
      <c r="H1431" s="10"/>
      <c r="I1431" s="10"/>
      <c r="J1431" s="9">
        <f t="shared" si="95"/>
        <v>44917</v>
      </c>
      <c r="K1431" s="11" t="str">
        <f t="shared" si="96"/>
        <v>22-12-2022</v>
      </c>
      <c r="L1431" s="11"/>
      <c r="M1431" t="s">
        <v>59</v>
      </c>
      <c r="N1431" t="s">
        <v>228</v>
      </c>
      <c r="O1431">
        <v>5</v>
      </c>
      <c r="P1431" t="s">
        <v>19</v>
      </c>
      <c r="Q1431">
        <v>6</v>
      </c>
      <c r="R1431">
        <v>10.39972</v>
      </c>
      <c r="S1431">
        <v>-75.514439999999993</v>
      </c>
    </row>
    <row r="1432" spans="1:19" x14ac:dyDescent="0.3">
      <c r="A1432" t="s">
        <v>20</v>
      </c>
      <c r="B1432" t="s">
        <v>10</v>
      </c>
      <c r="C1432">
        <v>532500</v>
      </c>
      <c r="D1432">
        <v>26500</v>
      </c>
      <c r="E1432" s="1">
        <f t="shared" si="97"/>
        <v>35886700</v>
      </c>
      <c r="F1432" s="6" t="s">
        <v>702</v>
      </c>
      <c r="G1432" s="10" t="str">
        <f t="shared" si="98"/>
        <v>44661</v>
      </c>
      <c r="H1432" s="10"/>
      <c r="I1432" s="10"/>
      <c r="J1432" s="9">
        <f t="shared" si="95"/>
        <v>44661</v>
      </c>
      <c r="K1432" s="11" t="str">
        <f t="shared" si="96"/>
        <v>10-04-2022</v>
      </c>
      <c r="L1432" s="11"/>
      <c r="M1432" t="s">
        <v>53</v>
      </c>
      <c r="N1432" t="s">
        <v>28</v>
      </c>
      <c r="O1432">
        <v>3</v>
      </c>
      <c r="P1432" t="s">
        <v>19</v>
      </c>
      <c r="Q1432">
        <v>3</v>
      </c>
      <c r="R1432">
        <v>4.6097099999999998</v>
      </c>
      <c r="S1432">
        <v>-74.08175</v>
      </c>
    </row>
    <row r="1433" spans="1:19" x14ac:dyDescent="0.3">
      <c r="A1433" t="s">
        <v>104</v>
      </c>
      <c r="B1433" t="s">
        <v>38</v>
      </c>
      <c r="C1433">
        <v>108500</v>
      </c>
      <c r="D1433">
        <v>4000</v>
      </c>
      <c r="E1433" s="1">
        <f t="shared" si="97"/>
        <v>35890700</v>
      </c>
      <c r="F1433" s="6" t="s">
        <v>265</v>
      </c>
      <c r="G1433" s="10" t="str">
        <f t="shared" si="98"/>
        <v>44261</v>
      </c>
      <c r="H1433" s="10"/>
      <c r="I1433" s="10"/>
      <c r="J1433" s="9">
        <f t="shared" si="95"/>
        <v>44261</v>
      </c>
      <c r="K1433" s="11" t="str">
        <f t="shared" si="96"/>
        <v>06-03-2021</v>
      </c>
      <c r="L1433" s="11"/>
      <c r="M1433" t="s">
        <v>24</v>
      </c>
      <c r="N1433" t="s">
        <v>13</v>
      </c>
      <c r="O1433">
        <v>4</v>
      </c>
      <c r="P1433" t="s">
        <v>127</v>
      </c>
      <c r="Q1433">
        <v>1</v>
      </c>
      <c r="R1433">
        <v>6.2518399999999996</v>
      </c>
      <c r="S1433">
        <v>-75.563590000000005</v>
      </c>
    </row>
    <row r="1434" spans="1:19" x14ac:dyDescent="0.3">
      <c r="A1434" t="s">
        <v>50</v>
      </c>
      <c r="B1434" t="s">
        <v>51</v>
      </c>
      <c r="C1434">
        <v>634100</v>
      </c>
      <c r="D1434">
        <v>32000</v>
      </c>
      <c r="E1434" s="1">
        <f t="shared" si="97"/>
        <v>35922700</v>
      </c>
      <c r="F1434" s="6" t="s">
        <v>943</v>
      </c>
      <c r="G1434" s="10" t="str">
        <f t="shared" si="98"/>
        <v>44731</v>
      </c>
      <c r="H1434" s="10"/>
      <c r="I1434" s="10"/>
      <c r="J1434" s="9">
        <f t="shared" si="95"/>
        <v>44731</v>
      </c>
      <c r="K1434" s="11" t="str">
        <f t="shared" si="96"/>
        <v>19-06-2022</v>
      </c>
      <c r="L1434" s="11"/>
      <c r="M1434" t="s">
        <v>48</v>
      </c>
      <c r="N1434" t="s">
        <v>25</v>
      </c>
      <c r="O1434">
        <v>5</v>
      </c>
      <c r="P1434" t="s">
        <v>14</v>
      </c>
      <c r="Q1434">
        <v>1</v>
      </c>
      <c r="R1434">
        <v>3.4372199999999999</v>
      </c>
      <c r="S1434">
        <v>-76.522499999999994</v>
      </c>
    </row>
    <row r="1435" spans="1:19" x14ac:dyDescent="0.3">
      <c r="A1435" t="s">
        <v>107</v>
      </c>
      <c r="B1435" t="s">
        <v>46</v>
      </c>
      <c r="C1435">
        <v>15400</v>
      </c>
      <c r="D1435">
        <v>1000</v>
      </c>
      <c r="E1435" s="1">
        <f t="shared" si="97"/>
        <v>35923700</v>
      </c>
      <c r="F1435" s="6" t="s">
        <v>334</v>
      </c>
      <c r="G1435" s="10" t="str">
        <f t="shared" si="98"/>
        <v>44962</v>
      </c>
      <c r="H1435" s="10"/>
      <c r="I1435" s="10"/>
      <c r="J1435" s="9">
        <f t="shared" si="95"/>
        <v>44962</v>
      </c>
      <c r="K1435" s="11" t="str">
        <f t="shared" si="96"/>
        <v>05-02-2023</v>
      </c>
      <c r="L1435" s="11"/>
      <c r="M1435" t="s">
        <v>27</v>
      </c>
      <c r="N1435" t="s">
        <v>28</v>
      </c>
      <c r="O1435">
        <v>5</v>
      </c>
      <c r="P1435" t="s">
        <v>19</v>
      </c>
      <c r="Q1435">
        <v>1</v>
      </c>
      <c r="R1435">
        <v>4.6097099999999998</v>
      </c>
      <c r="S1435">
        <v>-74.08175</v>
      </c>
    </row>
    <row r="1436" spans="1:19" x14ac:dyDescent="0.3">
      <c r="A1436" t="s">
        <v>60</v>
      </c>
      <c r="B1436" t="s">
        <v>34</v>
      </c>
      <c r="C1436">
        <v>440700</v>
      </c>
      <c r="D1436">
        <v>28100</v>
      </c>
      <c r="E1436" s="1">
        <f t="shared" si="97"/>
        <v>35951800</v>
      </c>
      <c r="F1436" s="6" t="s">
        <v>858</v>
      </c>
      <c r="G1436" s="10" t="str">
        <f t="shared" si="98"/>
        <v>44006</v>
      </c>
      <c r="H1436" s="10"/>
      <c r="I1436" s="10"/>
      <c r="J1436" s="9">
        <f t="shared" si="95"/>
        <v>44006</v>
      </c>
      <c r="K1436" s="11" t="str">
        <f t="shared" si="96"/>
        <v>24-06-2020</v>
      </c>
      <c r="L1436" s="11"/>
      <c r="M1436" t="s">
        <v>31</v>
      </c>
      <c r="N1436" t="s">
        <v>22</v>
      </c>
      <c r="O1436">
        <v>4</v>
      </c>
      <c r="P1436" t="s">
        <v>19</v>
      </c>
      <c r="Q1436">
        <v>1</v>
      </c>
      <c r="R1436">
        <v>4.8133299999999997</v>
      </c>
      <c r="S1436">
        <v>-75.696110000000004</v>
      </c>
    </row>
    <row r="1437" spans="1:19" x14ac:dyDescent="0.3">
      <c r="A1437" t="s">
        <v>33</v>
      </c>
      <c r="B1437" t="s">
        <v>34</v>
      </c>
      <c r="C1437">
        <v>90500</v>
      </c>
      <c r="D1437">
        <v>5000</v>
      </c>
      <c r="E1437" s="1">
        <f t="shared" si="97"/>
        <v>35956800</v>
      </c>
      <c r="F1437" s="6" t="s">
        <v>944</v>
      </c>
      <c r="G1437" s="10" t="str">
        <f t="shared" si="98"/>
        <v>44150</v>
      </c>
      <c r="H1437" s="10"/>
      <c r="I1437" s="10"/>
      <c r="J1437" s="9">
        <f t="shared" si="95"/>
        <v>44150</v>
      </c>
      <c r="K1437" s="11" t="str">
        <f t="shared" si="96"/>
        <v>15-11-2020</v>
      </c>
      <c r="L1437" s="11"/>
      <c r="M1437" t="s">
        <v>31</v>
      </c>
      <c r="N1437" t="s">
        <v>28</v>
      </c>
      <c r="O1437">
        <v>5</v>
      </c>
      <c r="P1437" t="s">
        <v>19</v>
      </c>
      <c r="Q1437">
        <v>1</v>
      </c>
      <c r="R1437">
        <v>4.6097099999999998</v>
      </c>
      <c r="S1437">
        <v>-74.08175</v>
      </c>
    </row>
    <row r="1438" spans="1:19" x14ac:dyDescent="0.3">
      <c r="A1438" t="s">
        <v>73</v>
      </c>
      <c r="B1438" t="s">
        <v>42</v>
      </c>
      <c r="C1438">
        <v>36100</v>
      </c>
      <c r="D1438">
        <v>0</v>
      </c>
      <c r="E1438" s="1">
        <f t="shared" si="97"/>
        <v>35956800</v>
      </c>
      <c r="F1438" s="6" t="s">
        <v>303</v>
      </c>
      <c r="G1438" s="10" t="str">
        <f t="shared" si="98"/>
        <v>44335</v>
      </c>
      <c r="H1438" s="10"/>
      <c r="I1438" s="10"/>
      <c r="J1438" s="9">
        <f t="shared" si="95"/>
        <v>44335</v>
      </c>
      <c r="K1438" s="11" t="str">
        <f t="shared" si="96"/>
        <v>19-05-2021</v>
      </c>
      <c r="L1438" s="11"/>
      <c r="M1438" t="s">
        <v>80</v>
      </c>
      <c r="N1438" t="s">
        <v>13</v>
      </c>
      <c r="O1438">
        <v>5</v>
      </c>
      <c r="P1438" t="s">
        <v>36</v>
      </c>
      <c r="Q1438">
        <v>1</v>
      </c>
      <c r="R1438">
        <v>6.2518399999999996</v>
      </c>
      <c r="S1438">
        <v>-75.563590000000005</v>
      </c>
    </row>
    <row r="1439" spans="1:19" x14ac:dyDescent="0.3">
      <c r="A1439" t="s">
        <v>69</v>
      </c>
      <c r="B1439" t="s">
        <v>64</v>
      </c>
      <c r="C1439">
        <v>44200</v>
      </c>
      <c r="D1439">
        <v>2600</v>
      </c>
      <c r="E1439" s="1">
        <f t="shared" si="97"/>
        <v>35959400</v>
      </c>
      <c r="F1439" s="6" t="s">
        <v>945</v>
      </c>
      <c r="G1439" s="10" t="str">
        <f t="shared" si="98"/>
        <v>43859</v>
      </c>
      <c r="H1439" s="10"/>
      <c r="I1439" s="10"/>
      <c r="J1439" s="9">
        <f t="shared" si="95"/>
        <v>43859</v>
      </c>
      <c r="K1439" s="11" t="str">
        <f t="shared" si="96"/>
        <v>29-01-2020</v>
      </c>
      <c r="L1439" s="11"/>
      <c r="M1439" t="s">
        <v>40</v>
      </c>
      <c r="N1439" t="s">
        <v>13</v>
      </c>
      <c r="O1439">
        <v>4</v>
      </c>
      <c r="P1439" t="s">
        <v>14</v>
      </c>
      <c r="Q1439">
        <v>1</v>
      </c>
      <c r="R1439">
        <v>6.2518399999999996</v>
      </c>
      <c r="S1439">
        <v>-75.563590000000005</v>
      </c>
    </row>
    <row r="1440" spans="1:19" x14ac:dyDescent="0.3">
      <c r="A1440" t="s">
        <v>71</v>
      </c>
      <c r="B1440" t="s">
        <v>34</v>
      </c>
      <c r="C1440">
        <v>8600</v>
      </c>
      <c r="D1440">
        <v>0</v>
      </c>
      <c r="E1440" s="1">
        <f t="shared" si="97"/>
        <v>35959400</v>
      </c>
      <c r="F1440" s="6" t="s">
        <v>946</v>
      </c>
      <c r="G1440" s="10" t="str">
        <f t="shared" si="98"/>
        <v>44709</v>
      </c>
      <c r="H1440" s="10"/>
      <c r="I1440" s="10"/>
      <c r="J1440" s="9">
        <f t="shared" si="95"/>
        <v>44709</v>
      </c>
      <c r="K1440" s="11" t="str">
        <f t="shared" si="96"/>
        <v>28-05-2022</v>
      </c>
      <c r="L1440" s="11"/>
      <c r="M1440" t="s">
        <v>101</v>
      </c>
      <c r="N1440" t="s">
        <v>273</v>
      </c>
      <c r="O1440">
        <v>3</v>
      </c>
      <c r="P1440" t="s">
        <v>19</v>
      </c>
      <c r="Q1440">
        <v>6</v>
      </c>
      <c r="R1440">
        <v>1.2136100000000001</v>
      </c>
      <c r="S1440">
        <v>-77.281109999999998</v>
      </c>
    </row>
    <row r="1441" spans="1:19" x14ac:dyDescent="0.3">
      <c r="A1441" t="s">
        <v>45</v>
      </c>
      <c r="B1441" t="s">
        <v>46</v>
      </c>
      <c r="C1441">
        <v>14400</v>
      </c>
      <c r="D1441">
        <v>1400</v>
      </c>
      <c r="E1441" s="1">
        <f t="shared" si="97"/>
        <v>35960800</v>
      </c>
      <c r="F1441" s="6" t="s">
        <v>397</v>
      </c>
      <c r="G1441" s="10" t="str">
        <f t="shared" si="98"/>
        <v>44542</v>
      </c>
      <c r="H1441" s="10"/>
      <c r="I1441" s="10"/>
      <c r="J1441" s="9">
        <f t="shared" si="95"/>
        <v>44542</v>
      </c>
      <c r="K1441" s="11" t="str">
        <f t="shared" si="96"/>
        <v>12-12-2021</v>
      </c>
      <c r="L1441" s="11"/>
      <c r="M1441" t="s">
        <v>12</v>
      </c>
      <c r="N1441" t="s">
        <v>13</v>
      </c>
      <c r="O1441">
        <v>5</v>
      </c>
      <c r="P1441" t="s">
        <v>19</v>
      </c>
      <c r="Q1441">
        <v>1</v>
      </c>
      <c r="R1441">
        <v>6.2518399999999996</v>
      </c>
      <c r="S1441">
        <v>-75.563590000000005</v>
      </c>
    </row>
    <row r="1442" spans="1:19" x14ac:dyDescent="0.3">
      <c r="A1442" t="s">
        <v>41</v>
      </c>
      <c r="B1442" t="s">
        <v>42</v>
      </c>
      <c r="C1442">
        <v>72300</v>
      </c>
      <c r="D1442">
        <v>2000</v>
      </c>
      <c r="E1442" s="1">
        <f t="shared" si="97"/>
        <v>35962800</v>
      </c>
      <c r="F1442" s="6" t="s">
        <v>693</v>
      </c>
      <c r="G1442" s="10" t="str">
        <f t="shared" si="98"/>
        <v>44308</v>
      </c>
      <c r="H1442" s="10"/>
      <c r="I1442" s="10"/>
      <c r="J1442" s="9">
        <f t="shared" si="95"/>
        <v>44308</v>
      </c>
      <c r="K1442" s="11" t="str">
        <f t="shared" si="96"/>
        <v>22-04-2021</v>
      </c>
      <c r="L1442" s="11"/>
      <c r="M1442" t="s">
        <v>24</v>
      </c>
      <c r="N1442" t="s">
        <v>28</v>
      </c>
      <c r="O1442">
        <v>5</v>
      </c>
      <c r="P1442" t="s">
        <v>19</v>
      </c>
      <c r="Q1442">
        <v>1</v>
      </c>
      <c r="R1442">
        <v>4.6097099999999998</v>
      </c>
      <c r="S1442">
        <v>-74.08175</v>
      </c>
    </row>
    <row r="1443" spans="1:19" x14ac:dyDescent="0.3">
      <c r="A1443" t="s">
        <v>78</v>
      </c>
      <c r="B1443" t="s">
        <v>64</v>
      </c>
      <c r="C1443">
        <v>46900</v>
      </c>
      <c r="D1443">
        <v>0</v>
      </c>
      <c r="E1443" s="1">
        <f t="shared" si="97"/>
        <v>35962800</v>
      </c>
      <c r="F1443" s="6" t="s">
        <v>119</v>
      </c>
      <c r="G1443" s="10" t="str">
        <f t="shared" si="98"/>
        <v>44541</v>
      </c>
      <c r="H1443" s="10"/>
      <c r="I1443" s="10"/>
      <c r="J1443" s="9">
        <f t="shared" si="95"/>
        <v>44541</v>
      </c>
      <c r="K1443" s="11" t="str">
        <f t="shared" si="96"/>
        <v>11-12-2021</v>
      </c>
      <c r="L1443" s="11"/>
      <c r="M1443" t="s">
        <v>59</v>
      </c>
      <c r="N1443" t="s">
        <v>13</v>
      </c>
      <c r="O1443">
        <v>1</v>
      </c>
      <c r="P1443" t="s">
        <v>19</v>
      </c>
      <c r="Q1443">
        <v>2</v>
      </c>
      <c r="R1443">
        <v>6.2518399999999996</v>
      </c>
      <c r="S1443">
        <v>-75.563590000000005</v>
      </c>
    </row>
    <row r="1444" spans="1:19" x14ac:dyDescent="0.3">
      <c r="A1444" t="s">
        <v>163</v>
      </c>
      <c r="B1444" t="s">
        <v>10</v>
      </c>
      <c r="C1444">
        <v>483700</v>
      </c>
      <c r="D1444">
        <v>23900</v>
      </c>
      <c r="E1444" s="1">
        <f t="shared" si="97"/>
        <v>35986700</v>
      </c>
      <c r="F1444" s="6" t="s">
        <v>262</v>
      </c>
      <c r="G1444" s="10" t="str">
        <f t="shared" si="98"/>
        <v>44803</v>
      </c>
      <c r="H1444" s="10"/>
      <c r="I1444" s="10"/>
      <c r="J1444" s="9">
        <f t="shared" si="95"/>
        <v>44803</v>
      </c>
      <c r="K1444" s="11" t="str">
        <f t="shared" si="96"/>
        <v>30-08-2022</v>
      </c>
      <c r="L1444" s="11"/>
      <c r="M1444" t="s">
        <v>24</v>
      </c>
      <c r="N1444" t="s">
        <v>531</v>
      </c>
      <c r="O1444">
        <v>3</v>
      </c>
      <c r="P1444" t="s">
        <v>19</v>
      </c>
      <c r="Q1444">
        <v>5</v>
      </c>
      <c r="R1444">
        <v>4.1420000000000003</v>
      </c>
      <c r="S1444">
        <v>-73.626639999999995</v>
      </c>
    </row>
    <row r="1445" spans="1:19" x14ac:dyDescent="0.3">
      <c r="A1445" t="s">
        <v>282</v>
      </c>
      <c r="B1445" t="s">
        <v>38</v>
      </c>
      <c r="C1445">
        <v>2292600</v>
      </c>
      <c r="D1445">
        <v>122700</v>
      </c>
      <c r="E1445" s="1">
        <f t="shared" si="97"/>
        <v>36109400</v>
      </c>
      <c r="F1445" s="6" t="s">
        <v>947</v>
      </c>
      <c r="G1445" s="10" t="str">
        <f t="shared" si="98"/>
        <v>44409</v>
      </c>
      <c r="H1445" s="10"/>
      <c r="I1445" s="10"/>
      <c r="J1445" s="9">
        <f t="shared" si="95"/>
        <v>44409</v>
      </c>
      <c r="K1445" s="11" t="str">
        <f t="shared" si="96"/>
        <v>01-08-2021</v>
      </c>
      <c r="L1445" s="11"/>
      <c r="M1445" t="s">
        <v>59</v>
      </c>
      <c r="N1445" t="s">
        <v>28</v>
      </c>
      <c r="O1445">
        <v>3</v>
      </c>
      <c r="P1445" t="s">
        <v>36</v>
      </c>
      <c r="Q1445">
        <v>1</v>
      </c>
      <c r="R1445">
        <v>4.6097099999999998</v>
      </c>
      <c r="S1445">
        <v>-74.08175</v>
      </c>
    </row>
    <row r="1446" spans="1:19" x14ac:dyDescent="0.3">
      <c r="A1446" t="s">
        <v>180</v>
      </c>
      <c r="B1446" t="s">
        <v>10</v>
      </c>
      <c r="C1446">
        <v>666100</v>
      </c>
      <c r="D1446">
        <v>38800</v>
      </c>
      <c r="E1446" s="1">
        <f t="shared" si="97"/>
        <v>36148200</v>
      </c>
      <c r="F1446" s="6" t="s">
        <v>948</v>
      </c>
      <c r="G1446" s="10" t="str">
        <f t="shared" si="98"/>
        <v>44179</v>
      </c>
      <c r="H1446" s="10"/>
      <c r="I1446" s="10"/>
      <c r="J1446" s="9">
        <f t="shared" si="95"/>
        <v>44179</v>
      </c>
      <c r="K1446" s="11" t="str">
        <f t="shared" si="96"/>
        <v>14-12-2020</v>
      </c>
      <c r="L1446" s="11"/>
      <c r="M1446" t="s">
        <v>53</v>
      </c>
      <c r="N1446" t="s">
        <v>28</v>
      </c>
      <c r="O1446">
        <v>4</v>
      </c>
      <c r="P1446" t="s">
        <v>19</v>
      </c>
      <c r="Q1446">
        <v>20</v>
      </c>
      <c r="R1446">
        <v>4.6097099999999998</v>
      </c>
      <c r="S1446">
        <v>-74.08175</v>
      </c>
    </row>
    <row r="1447" spans="1:19" x14ac:dyDescent="0.3">
      <c r="A1447" t="s">
        <v>60</v>
      </c>
      <c r="B1447" t="s">
        <v>34</v>
      </c>
      <c r="C1447">
        <v>605400</v>
      </c>
      <c r="D1447">
        <v>30400</v>
      </c>
      <c r="E1447" s="1">
        <f t="shared" si="97"/>
        <v>36178600</v>
      </c>
      <c r="F1447" s="6" t="s">
        <v>949</v>
      </c>
      <c r="G1447" s="10" t="str">
        <f t="shared" si="98"/>
        <v>44927</v>
      </c>
      <c r="H1447" s="10"/>
      <c r="I1447" s="10"/>
      <c r="J1447" s="9">
        <f t="shared" si="95"/>
        <v>44927</v>
      </c>
      <c r="K1447" s="11" t="str">
        <f t="shared" si="96"/>
        <v>01-01-2023</v>
      </c>
      <c r="L1447" s="11"/>
      <c r="M1447" t="s">
        <v>68</v>
      </c>
      <c r="N1447" t="s">
        <v>228</v>
      </c>
      <c r="O1447">
        <v>5</v>
      </c>
      <c r="P1447" t="s">
        <v>19</v>
      </c>
      <c r="Q1447">
        <v>1</v>
      </c>
      <c r="R1447">
        <v>10.39972</v>
      </c>
      <c r="S1447">
        <v>-75.514439999999993</v>
      </c>
    </row>
    <row r="1448" spans="1:19" x14ac:dyDescent="0.3">
      <c r="A1448" t="s">
        <v>110</v>
      </c>
      <c r="B1448" t="s">
        <v>38</v>
      </c>
      <c r="C1448">
        <v>1417700</v>
      </c>
      <c r="D1448">
        <v>75700</v>
      </c>
      <c r="E1448" s="1">
        <f t="shared" si="97"/>
        <v>36254300</v>
      </c>
      <c r="F1448" s="6" t="s">
        <v>798</v>
      </c>
      <c r="G1448" s="10" t="str">
        <f t="shared" si="98"/>
        <v>44539</v>
      </c>
      <c r="H1448" s="10"/>
      <c r="I1448" s="10"/>
      <c r="J1448" s="9">
        <f t="shared" si="95"/>
        <v>44539</v>
      </c>
      <c r="K1448" s="11" t="str">
        <f t="shared" si="96"/>
        <v>09-12-2021</v>
      </c>
      <c r="L1448" s="11"/>
      <c r="M1448" t="s">
        <v>66</v>
      </c>
      <c r="N1448" t="s">
        <v>13</v>
      </c>
      <c r="O1448">
        <v>1</v>
      </c>
      <c r="P1448" t="s">
        <v>14</v>
      </c>
      <c r="Q1448">
        <v>1</v>
      </c>
      <c r="R1448">
        <v>6.2518399999999996</v>
      </c>
      <c r="S1448">
        <v>-75.563590000000005</v>
      </c>
    </row>
    <row r="1449" spans="1:19" x14ac:dyDescent="0.3">
      <c r="A1449" t="s">
        <v>9</v>
      </c>
      <c r="B1449" t="s">
        <v>10</v>
      </c>
      <c r="C1449">
        <v>388100</v>
      </c>
      <c r="D1449">
        <v>18900</v>
      </c>
      <c r="E1449" s="1">
        <f t="shared" si="97"/>
        <v>36273200</v>
      </c>
      <c r="F1449" s="6" t="s">
        <v>950</v>
      </c>
      <c r="G1449" s="10" t="str">
        <f t="shared" si="98"/>
        <v>44132</v>
      </c>
      <c r="H1449" s="10"/>
      <c r="I1449" s="10"/>
      <c r="J1449" s="9">
        <f t="shared" si="95"/>
        <v>44132</v>
      </c>
      <c r="K1449" s="11" t="str">
        <f t="shared" si="96"/>
        <v>28-10-2020</v>
      </c>
      <c r="L1449" s="11"/>
      <c r="M1449" t="s">
        <v>27</v>
      </c>
      <c r="N1449" t="s">
        <v>28</v>
      </c>
      <c r="O1449">
        <v>4</v>
      </c>
      <c r="P1449" t="s">
        <v>19</v>
      </c>
      <c r="Q1449">
        <v>1</v>
      </c>
      <c r="R1449">
        <v>4.6097099999999998</v>
      </c>
      <c r="S1449">
        <v>-74.08175</v>
      </c>
    </row>
    <row r="1450" spans="1:19" x14ac:dyDescent="0.3">
      <c r="A1450" t="s">
        <v>87</v>
      </c>
      <c r="B1450" t="s">
        <v>34</v>
      </c>
      <c r="C1450">
        <v>54500</v>
      </c>
      <c r="D1450">
        <v>4000</v>
      </c>
      <c r="E1450" s="1">
        <f t="shared" si="97"/>
        <v>36277200</v>
      </c>
      <c r="F1450" s="6" t="s">
        <v>951</v>
      </c>
      <c r="G1450" s="10" t="str">
        <f t="shared" si="98"/>
        <v>44784</v>
      </c>
      <c r="H1450" s="10"/>
      <c r="I1450" s="10"/>
      <c r="J1450" s="9">
        <f t="shared" si="95"/>
        <v>44784</v>
      </c>
      <c r="K1450" s="11" t="str">
        <f t="shared" si="96"/>
        <v>11-08-2022</v>
      </c>
      <c r="L1450" s="11"/>
      <c r="M1450" t="s">
        <v>40</v>
      </c>
      <c r="N1450" t="s">
        <v>28</v>
      </c>
      <c r="O1450">
        <v>1</v>
      </c>
      <c r="P1450" t="s">
        <v>19</v>
      </c>
      <c r="Q1450">
        <v>8</v>
      </c>
      <c r="R1450">
        <v>4.6097099999999998</v>
      </c>
      <c r="S1450">
        <v>-74.08175</v>
      </c>
    </row>
    <row r="1451" spans="1:19" x14ac:dyDescent="0.3">
      <c r="A1451" t="s">
        <v>217</v>
      </c>
      <c r="B1451" t="s">
        <v>64</v>
      </c>
      <c r="C1451">
        <v>48200</v>
      </c>
      <c r="D1451">
        <v>3200</v>
      </c>
      <c r="E1451" s="1">
        <f t="shared" si="97"/>
        <v>36280400</v>
      </c>
      <c r="F1451" s="6" t="s">
        <v>754</v>
      </c>
      <c r="G1451" s="10" t="str">
        <f t="shared" si="98"/>
        <v>44275</v>
      </c>
      <c r="H1451" s="10"/>
      <c r="I1451" s="10"/>
      <c r="J1451" s="9">
        <f t="shared" si="95"/>
        <v>44275</v>
      </c>
      <c r="K1451" s="11" t="str">
        <f t="shared" si="96"/>
        <v>20-03-2021</v>
      </c>
      <c r="L1451" s="11"/>
      <c r="M1451" t="s">
        <v>12</v>
      </c>
      <c r="N1451" t="s">
        <v>137</v>
      </c>
      <c r="O1451">
        <v>1</v>
      </c>
      <c r="P1451" t="s">
        <v>14</v>
      </c>
      <c r="Q1451">
        <v>1</v>
      </c>
      <c r="R1451">
        <v>11.240790000000001</v>
      </c>
      <c r="S1451">
        <v>-74.199039999999997</v>
      </c>
    </row>
    <row r="1452" spans="1:19" x14ac:dyDescent="0.3">
      <c r="A1452" t="s">
        <v>93</v>
      </c>
      <c r="B1452" t="s">
        <v>42</v>
      </c>
      <c r="C1452">
        <v>128800</v>
      </c>
      <c r="D1452">
        <v>5000</v>
      </c>
      <c r="E1452" s="1">
        <f t="shared" si="97"/>
        <v>36285400</v>
      </c>
      <c r="F1452" s="6" t="s">
        <v>952</v>
      </c>
      <c r="G1452" s="10" t="str">
        <f t="shared" si="98"/>
        <v>44136</v>
      </c>
      <c r="H1452" s="10"/>
      <c r="I1452" s="10"/>
      <c r="J1452" s="9">
        <f t="shared" si="95"/>
        <v>44136</v>
      </c>
      <c r="K1452" s="11" t="str">
        <f t="shared" si="96"/>
        <v>01-11-2020</v>
      </c>
      <c r="L1452" s="11"/>
      <c r="M1452" t="s">
        <v>27</v>
      </c>
      <c r="N1452" t="s">
        <v>28</v>
      </c>
      <c r="O1452">
        <v>5</v>
      </c>
      <c r="P1452" t="s">
        <v>19</v>
      </c>
      <c r="Q1452">
        <v>1</v>
      </c>
      <c r="R1452">
        <v>4.6097099999999998</v>
      </c>
      <c r="S1452">
        <v>-74.08175</v>
      </c>
    </row>
    <row r="1453" spans="1:19" x14ac:dyDescent="0.3">
      <c r="A1453" t="s">
        <v>78</v>
      </c>
      <c r="B1453" t="s">
        <v>64</v>
      </c>
      <c r="C1453">
        <v>41000</v>
      </c>
      <c r="D1453">
        <v>2700</v>
      </c>
      <c r="E1453" s="1">
        <f t="shared" si="97"/>
        <v>36288100</v>
      </c>
      <c r="F1453" s="6" t="s">
        <v>953</v>
      </c>
      <c r="G1453" s="10" t="str">
        <f t="shared" si="98"/>
        <v>44512</v>
      </c>
      <c r="H1453" s="10"/>
      <c r="I1453" s="10"/>
      <c r="J1453" s="9">
        <f t="shared" si="95"/>
        <v>44512</v>
      </c>
      <c r="K1453" s="11" t="str">
        <f t="shared" si="96"/>
        <v>12-11-2021</v>
      </c>
      <c r="L1453" s="11"/>
      <c r="M1453" t="s">
        <v>31</v>
      </c>
      <c r="N1453" t="s">
        <v>25</v>
      </c>
      <c r="O1453">
        <v>4</v>
      </c>
      <c r="P1453" t="s">
        <v>19</v>
      </c>
      <c r="Q1453">
        <v>2</v>
      </c>
      <c r="R1453">
        <v>3.4372199999999999</v>
      </c>
      <c r="S1453">
        <v>-76.522499999999994</v>
      </c>
    </row>
    <row r="1454" spans="1:19" x14ac:dyDescent="0.3">
      <c r="A1454" t="s">
        <v>131</v>
      </c>
      <c r="B1454" t="s">
        <v>16</v>
      </c>
      <c r="C1454">
        <v>1104000</v>
      </c>
      <c r="D1454">
        <v>57000</v>
      </c>
      <c r="E1454" s="1">
        <f t="shared" si="97"/>
        <v>36345100</v>
      </c>
      <c r="F1454" s="6" t="s">
        <v>954</v>
      </c>
      <c r="G1454" s="10" t="str">
        <f t="shared" si="98"/>
        <v>43996</v>
      </c>
      <c r="H1454" s="10"/>
      <c r="I1454" s="10"/>
      <c r="J1454" s="9">
        <f t="shared" si="95"/>
        <v>43996</v>
      </c>
      <c r="K1454" s="11" t="str">
        <f t="shared" si="96"/>
        <v>14-06-2020</v>
      </c>
      <c r="L1454" s="11"/>
      <c r="M1454" t="s">
        <v>68</v>
      </c>
      <c r="N1454" t="s">
        <v>28</v>
      </c>
      <c r="O1454">
        <v>5</v>
      </c>
      <c r="P1454" t="s">
        <v>19</v>
      </c>
      <c r="Q1454">
        <v>1</v>
      </c>
      <c r="R1454">
        <v>4.6097099999999998</v>
      </c>
      <c r="S1454">
        <v>-74.08175</v>
      </c>
    </row>
    <row r="1455" spans="1:19" x14ac:dyDescent="0.3">
      <c r="A1455" t="s">
        <v>195</v>
      </c>
      <c r="B1455" t="s">
        <v>51</v>
      </c>
      <c r="C1455">
        <v>780200</v>
      </c>
      <c r="D1455">
        <v>41900</v>
      </c>
      <c r="E1455" s="1">
        <f t="shared" si="97"/>
        <v>36387000</v>
      </c>
      <c r="F1455" s="6" t="s">
        <v>117</v>
      </c>
      <c r="G1455" s="10" t="str">
        <f t="shared" si="98"/>
        <v>44797</v>
      </c>
      <c r="H1455" s="10"/>
      <c r="I1455" s="10"/>
      <c r="J1455" s="9">
        <f t="shared" si="95"/>
        <v>44797</v>
      </c>
      <c r="K1455" s="11" t="str">
        <f t="shared" si="96"/>
        <v>24-08-2022</v>
      </c>
      <c r="L1455" s="11"/>
      <c r="M1455" t="s">
        <v>101</v>
      </c>
      <c r="N1455" t="s">
        <v>28</v>
      </c>
      <c r="O1455">
        <v>5</v>
      </c>
      <c r="P1455" t="s">
        <v>14</v>
      </c>
      <c r="Q1455">
        <v>1</v>
      </c>
      <c r="R1455">
        <v>4.6097099999999998</v>
      </c>
      <c r="S1455">
        <v>-74.08175</v>
      </c>
    </row>
    <row r="1456" spans="1:19" x14ac:dyDescent="0.3">
      <c r="A1456" t="s">
        <v>50</v>
      </c>
      <c r="B1456" t="s">
        <v>51</v>
      </c>
      <c r="C1456">
        <v>1341800</v>
      </c>
      <c r="D1456">
        <v>69600</v>
      </c>
      <c r="E1456" s="1">
        <f t="shared" si="97"/>
        <v>36456600</v>
      </c>
      <c r="F1456" s="6" t="s">
        <v>198</v>
      </c>
      <c r="G1456" s="10" t="str">
        <f t="shared" si="98"/>
        <v>44264</v>
      </c>
      <c r="H1456" s="10"/>
      <c r="I1456" s="10"/>
      <c r="J1456" s="9">
        <f t="shared" si="95"/>
        <v>44264</v>
      </c>
      <c r="K1456" s="11" t="str">
        <f t="shared" si="96"/>
        <v>09-03-2021</v>
      </c>
      <c r="L1456" s="11"/>
      <c r="M1456" t="s">
        <v>85</v>
      </c>
      <c r="N1456" t="s">
        <v>13</v>
      </c>
      <c r="O1456">
        <v>5</v>
      </c>
      <c r="P1456" t="s">
        <v>19</v>
      </c>
      <c r="Q1456">
        <v>3</v>
      </c>
      <c r="R1456">
        <v>6.2518399999999996</v>
      </c>
      <c r="S1456">
        <v>-75.563590000000005</v>
      </c>
    </row>
    <row r="1457" spans="1:19" x14ac:dyDescent="0.3">
      <c r="A1457" t="s">
        <v>131</v>
      </c>
      <c r="B1457" t="s">
        <v>16</v>
      </c>
      <c r="C1457">
        <v>855200</v>
      </c>
      <c r="D1457">
        <v>52700</v>
      </c>
      <c r="E1457" s="1">
        <f t="shared" si="97"/>
        <v>36509300</v>
      </c>
      <c r="F1457" s="6" t="s">
        <v>487</v>
      </c>
      <c r="G1457" s="10" t="str">
        <f t="shared" si="98"/>
        <v>44915</v>
      </c>
      <c r="H1457" s="10"/>
      <c r="I1457" s="10"/>
      <c r="J1457" s="9">
        <f t="shared" si="95"/>
        <v>44915</v>
      </c>
      <c r="K1457" s="11" t="str">
        <f t="shared" si="96"/>
        <v>20-12-2022</v>
      </c>
      <c r="L1457" s="11"/>
      <c r="M1457" t="s">
        <v>101</v>
      </c>
      <c r="N1457" t="s">
        <v>22</v>
      </c>
      <c r="O1457">
        <v>4</v>
      </c>
      <c r="P1457" t="s">
        <v>19</v>
      </c>
      <c r="Q1457">
        <v>3</v>
      </c>
      <c r="R1457">
        <v>4.8133299999999997</v>
      </c>
      <c r="S1457">
        <v>-75.696110000000004</v>
      </c>
    </row>
    <row r="1458" spans="1:19" x14ac:dyDescent="0.3">
      <c r="A1458" t="s">
        <v>168</v>
      </c>
      <c r="B1458" t="s">
        <v>34</v>
      </c>
      <c r="C1458">
        <v>53600</v>
      </c>
      <c r="D1458">
        <v>1000</v>
      </c>
      <c r="E1458" s="1">
        <f t="shared" si="97"/>
        <v>36510300</v>
      </c>
      <c r="F1458" s="6" t="s">
        <v>300</v>
      </c>
      <c r="G1458" s="10" t="str">
        <f t="shared" si="98"/>
        <v>44865</v>
      </c>
      <c r="H1458" s="10"/>
      <c r="I1458" s="10"/>
      <c r="J1458" s="9">
        <f t="shared" si="95"/>
        <v>44865</v>
      </c>
      <c r="K1458" s="11" t="str">
        <f t="shared" si="96"/>
        <v>31-10-2022</v>
      </c>
      <c r="L1458" s="11"/>
      <c r="M1458" t="s">
        <v>85</v>
      </c>
      <c r="N1458" t="s">
        <v>28</v>
      </c>
      <c r="O1458">
        <v>4</v>
      </c>
      <c r="P1458" t="s">
        <v>14</v>
      </c>
      <c r="Q1458">
        <v>1</v>
      </c>
      <c r="R1458">
        <v>4.6097099999999998</v>
      </c>
      <c r="S1458">
        <v>-74.08175</v>
      </c>
    </row>
    <row r="1459" spans="1:19" x14ac:dyDescent="0.3">
      <c r="A1459" t="s">
        <v>168</v>
      </c>
      <c r="B1459" t="s">
        <v>34</v>
      </c>
      <c r="C1459">
        <v>44300</v>
      </c>
      <c r="D1459">
        <v>7000</v>
      </c>
      <c r="E1459" s="1">
        <f t="shared" si="97"/>
        <v>36517300</v>
      </c>
      <c r="F1459" s="6" t="s">
        <v>955</v>
      </c>
      <c r="G1459" s="10" t="str">
        <f t="shared" si="98"/>
        <v>44555</v>
      </c>
      <c r="H1459" s="10"/>
      <c r="I1459" s="10"/>
      <c r="J1459" s="9">
        <f t="shared" si="95"/>
        <v>44555</v>
      </c>
      <c r="K1459" s="11" t="str">
        <f t="shared" si="96"/>
        <v>25-12-2021</v>
      </c>
      <c r="L1459" s="11"/>
      <c r="M1459" t="s">
        <v>85</v>
      </c>
      <c r="N1459" t="s">
        <v>13</v>
      </c>
      <c r="O1459">
        <v>5</v>
      </c>
      <c r="P1459" t="s">
        <v>19</v>
      </c>
      <c r="Q1459">
        <v>5</v>
      </c>
      <c r="R1459">
        <v>6.2518399999999996</v>
      </c>
      <c r="S1459">
        <v>-75.563590000000005</v>
      </c>
    </row>
    <row r="1460" spans="1:19" x14ac:dyDescent="0.3">
      <c r="A1460" t="s">
        <v>89</v>
      </c>
      <c r="B1460" t="s">
        <v>42</v>
      </c>
      <c r="C1460">
        <v>35000</v>
      </c>
      <c r="D1460">
        <v>2400</v>
      </c>
      <c r="E1460" s="1">
        <f t="shared" si="97"/>
        <v>36519700</v>
      </c>
      <c r="F1460" s="6" t="s">
        <v>956</v>
      </c>
      <c r="G1460" s="10" t="str">
        <f t="shared" si="98"/>
        <v>44040</v>
      </c>
      <c r="H1460" s="10"/>
      <c r="I1460" s="10"/>
      <c r="J1460" s="9">
        <f t="shared" si="95"/>
        <v>44040</v>
      </c>
      <c r="K1460" s="11" t="str">
        <f t="shared" si="96"/>
        <v>28-07-2020</v>
      </c>
      <c r="L1460" s="11"/>
      <c r="M1460" t="s">
        <v>68</v>
      </c>
      <c r="N1460" t="s">
        <v>22</v>
      </c>
      <c r="O1460">
        <v>2</v>
      </c>
      <c r="P1460" t="s">
        <v>19</v>
      </c>
      <c r="Q1460">
        <v>1</v>
      </c>
      <c r="R1460">
        <v>4.8133299999999997</v>
      </c>
      <c r="S1460">
        <v>-75.696110000000004</v>
      </c>
    </row>
    <row r="1461" spans="1:19" x14ac:dyDescent="0.3">
      <c r="A1461" t="s">
        <v>81</v>
      </c>
      <c r="B1461" t="s">
        <v>51</v>
      </c>
      <c r="C1461">
        <v>1177000</v>
      </c>
      <c r="D1461">
        <v>60900</v>
      </c>
      <c r="E1461" s="1">
        <f t="shared" si="97"/>
        <v>36580600</v>
      </c>
      <c r="F1461" s="6" t="s">
        <v>642</v>
      </c>
      <c r="G1461" s="10" t="str">
        <f t="shared" si="98"/>
        <v>43850</v>
      </c>
      <c r="H1461" s="10"/>
      <c r="I1461" s="10"/>
      <c r="J1461" s="9">
        <f t="shared" si="95"/>
        <v>43850</v>
      </c>
      <c r="K1461" s="11" t="str">
        <f t="shared" si="96"/>
        <v>20-01-2020</v>
      </c>
      <c r="L1461" s="11"/>
      <c r="M1461" t="s">
        <v>24</v>
      </c>
      <c r="N1461" t="s">
        <v>28</v>
      </c>
      <c r="O1461">
        <v>5</v>
      </c>
      <c r="P1461" t="s">
        <v>19</v>
      </c>
      <c r="Q1461">
        <v>4</v>
      </c>
      <c r="R1461">
        <v>4.6097099999999998</v>
      </c>
      <c r="S1461">
        <v>-74.08175</v>
      </c>
    </row>
    <row r="1462" spans="1:19" x14ac:dyDescent="0.3">
      <c r="A1462" t="s">
        <v>75</v>
      </c>
      <c r="B1462" t="s">
        <v>46</v>
      </c>
      <c r="C1462">
        <v>42300</v>
      </c>
      <c r="D1462">
        <v>4600</v>
      </c>
      <c r="E1462" s="1">
        <f t="shared" si="97"/>
        <v>36585200</v>
      </c>
      <c r="F1462" s="6" t="s">
        <v>204</v>
      </c>
      <c r="G1462" s="10" t="str">
        <f t="shared" si="98"/>
        <v>44526</v>
      </c>
      <c r="H1462" s="10"/>
      <c r="I1462" s="10"/>
      <c r="J1462" s="9">
        <f t="shared" si="95"/>
        <v>44526</v>
      </c>
      <c r="K1462" s="11" t="str">
        <f t="shared" si="96"/>
        <v>26-11-2021</v>
      </c>
      <c r="L1462" s="11"/>
      <c r="M1462" t="s">
        <v>68</v>
      </c>
      <c r="N1462" t="s">
        <v>13</v>
      </c>
      <c r="O1462">
        <v>4</v>
      </c>
      <c r="P1462" t="s">
        <v>19</v>
      </c>
      <c r="Q1462">
        <v>2</v>
      </c>
      <c r="R1462">
        <v>6.2518399999999996</v>
      </c>
      <c r="S1462">
        <v>-75.563590000000005</v>
      </c>
    </row>
    <row r="1463" spans="1:19" x14ac:dyDescent="0.3">
      <c r="A1463" t="s">
        <v>20</v>
      </c>
      <c r="B1463" t="s">
        <v>10</v>
      </c>
      <c r="C1463">
        <v>642900</v>
      </c>
      <c r="D1463">
        <v>34400</v>
      </c>
      <c r="E1463" s="1">
        <f t="shared" si="97"/>
        <v>36619600</v>
      </c>
      <c r="F1463" s="6" t="s">
        <v>957</v>
      </c>
      <c r="G1463" s="10" t="str">
        <f t="shared" si="98"/>
        <v>44702</v>
      </c>
      <c r="H1463" s="10"/>
      <c r="I1463" s="10"/>
      <c r="J1463" s="9">
        <f t="shared" si="95"/>
        <v>44702</v>
      </c>
      <c r="K1463" s="11" t="str">
        <f t="shared" si="96"/>
        <v>21-05-2022</v>
      </c>
      <c r="L1463" s="11"/>
      <c r="M1463" t="s">
        <v>18</v>
      </c>
      <c r="N1463" t="s">
        <v>28</v>
      </c>
      <c r="O1463">
        <v>5</v>
      </c>
      <c r="P1463" t="s">
        <v>36</v>
      </c>
      <c r="Q1463">
        <v>1</v>
      </c>
      <c r="R1463">
        <v>4.6097099999999998</v>
      </c>
      <c r="S1463">
        <v>-74.08175</v>
      </c>
    </row>
    <row r="1464" spans="1:19" x14ac:dyDescent="0.3">
      <c r="A1464" t="s">
        <v>87</v>
      </c>
      <c r="B1464" t="s">
        <v>34</v>
      </c>
      <c r="C1464">
        <v>56400</v>
      </c>
      <c r="D1464">
        <v>1200</v>
      </c>
      <c r="E1464" s="1">
        <f t="shared" si="97"/>
        <v>36620800</v>
      </c>
      <c r="F1464" s="6" t="s">
        <v>433</v>
      </c>
      <c r="G1464" s="10" t="str">
        <f t="shared" si="98"/>
        <v>44768</v>
      </c>
      <c r="H1464" s="10"/>
      <c r="I1464" s="10"/>
      <c r="J1464" s="9">
        <f t="shared" si="95"/>
        <v>44768</v>
      </c>
      <c r="K1464" s="11" t="str">
        <f t="shared" si="96"/>
        <v>26-07-2022</v>
      </c>
      <c r="L1464" s="11"/>
      <c r="M1464" t="s">
        <v>40</v>
      </c>
      <c r="N1464" t="s">
        <v>228</v>
      </c>
      <c r="O1464">
        <v>5</v>
      </c>
      <c r="P1464" t="s">
        <v>14</v>
      </c>
      <c r="Q1464">
        <v>1</v>
      </c>
      <c r="R1464">
        <v>10.39972</v>
      </c>
      <c r="S1464">
        <v>-75.514439999999993</v>
      </c>
    </row>
    <row r="1465" spans="1:19" x14ac:dyDescent="0.3">
      <c r="A1465" t="s">
        <v>123</v>
      </c>
      <c r="B1465" t="s">
        <v>51</v>
      </c>
      <c r="C1465">
        <v>1526900</v>
      </c>
      <c r="D1465">
        <v>82500</v>
      </c>
      <c r="E1465" s="1">
        <f t="shared" si="97"/>
        <v>36703300</v>
      </c>
      <c r="F1465" s="6" t="s">
        <v>423</v>
      </c>
      <c r="G1465" s="10" t="str">
        <f t="shared" si="98"/>
        <v>44769</v>
      </c>
      <c r="H1465" s="10"/>
      <c r="I1465" s="10"/>
      <c r="J1465" s="9">
        <f t="shared" si="95"/>
        <v>44769</v>
      </c>
      <c r="K1465" s="11" t="str">
        <f t="shared" si="96"/>
        <v>27-07-2022</v>
      </c>
      <c r="L1465" s="11"/>
      <c r="M1465" t="s">
        <v>66</v>
      </c>
      <c r="N1465" t="s">
        <v>28</v>
      </c>
      <c r="O1465">
        <v>4</v>
      </c>
      <c r="P1465" t="s">
        <v>19</v>
      </c>
      <c r="Q1465">
        <v>3</v>
      </c>
      <c r="R1465">
        <v>4.6097099999999998</v>
      </c>
      <c r="S1465">
        <v>-74.08175</v>
      </c>
    </row>
    <row r="1466" spans="1:19" x14ac:dyDescent="0.3">
      <c r="A1466" t="s">
        <v>83</v>
      </c>
      <c r="B1466" t="s">
        <v>46</v>
      </c>
      <c r="C1466">
        <v>31200</v>
      </c>
      <c r="D1466">
        <v>0</v>
      </c>
      <c r="E1466" s="1">
        <f t="shared" si="97"/>
        <v>36703300</v>
      </c>
      <c r="F1466" s="6" t="s">
        <v>752</v>
      </c>
      <c r="G1466" s="10" t="str">
        <f t="shared" si="98"/>
        <v>44761</v>
      </c>
      <c r="H1466" s="10"/>
      <c r="I1466" s="10"/>
      <c r="J1466" s="9">
        <f t="shared" si="95"/>
        <v>44761</v>
      </c>
      <c r="K1466" s="11" t="str">
        <f t="shared" si="96"/>
        <v>19-07-2022</v>
      </c>
      <c r="L1466" s="11"/>
      <c r="M1466" t="s">
        <v>31</v>
      </c>
      <c r="N1466" t="s">
        <v>77</v>
      </c>
      <c r="O1466">
        <v>4</v>
      </c>
      <c r="P1466" t="s">
        <v>14</v>
      </c>
      <c r="Q1466">
        <v>1</v>
      </c>
      <c r="R1466">
        <v>11.54444</v>
      </c>
      <c r="S1466">
        <v>-72.907219999999995</v>
      </c>
    </row>
    <row r="1467" spans="1:19" x14ac:dyDescent="0.3">
      <c r="A1467" t="s">
        <v>282</v>
      </c>
      <c r="B1467" t="s">
        <v>38</v>
      </c>
      <c r="C1467">
        <v>2416700</v>
      </c>
      <c r="D1467">
        <v>129400</v>
      </c>
      <c r="E1467" s="1">
        <f t="shared" si="97"/>
        <v>36832700</v>
      </c>
      <c r="F1467" s="6" t="s">
        <v>370</v>
      </c>
      <c r="G1467" s="10" t="str">
        <f t="shared" si="98"/>
        <v>44456</v>
      </c>
      <c r="H1467" s="10"/>
      <c r="I1467" s="10"/>
      <c r="J1467" s="9">
        <f t="shared" si="95"/>
        <v>44456</v>
      </c>
      <c r="K1467" s="11" t="str">
        <f t="shared" si="96"/>
        <v>17-09-2021</v>
      </c>
      <c r="L1467" s="11"/>
      <c r="M1467" t="s">
        <v>12</v>
      </c>
      <c r="N1467" t="s">
        <v>28</v>
      </c>
      <c r="O1467">
        <v>3</v>
      </c>
      <c r="P1467" t="s">
        <v>19</v>
      </c>
      <c r="Q1467">
        <v>1</v>
      </c>
      <c r="R1467">
        <v>4.6097099999999998</v>
      </c>
      <c r="S1467">
        <v>-74.08175</v>
      </c>
    </row>
    <row r="1468" spans="1:19" x14ac:dyDescent="0.3">
      <c r="A1468" t="s">
        <v>9</v>
      </c>
      <c r="B1468" t="s">
        <v>10</v>
      </c>
      <c r="C1468">
        <v>243800</v>
      </c>
      <c r="D1468">
        <v>11200</v>
      </c>
      <c r="E1468" s="1">
        <f t="shared" si="97"/>
        <v>36843900</v>
      </c>
      <c r="F1468" s="6" t="s">
        <v>746</v>
      </c>
      <c r="G1468" s="10" t="str">
        <f t="shared" si="98"/>
        <v>44202</v>
      </c>
      <c r="H1468" s="10"/>
      <c r="I1468" s="10"/>
      <c r="J1468" s="9">
        <f t="shared" si="95"/>
        <v>44202</v>
      </c>
      <c r="K1468" s="11" t="str">
        <f t="shared" si="96"/>
        <v>06-01-2021</v>
      </c>
      <c r="L1468" s="11"/>
      <c r="M1468" t="s">
        <v>12</v>
      </c>
      <c r="N1468" t="s">
        <v>28</v>
      </c>
      <c r="O1468">
        <v>1</v>
      </c>
      <c r="P1468" t="s">
        <v>19</v>
      </c>
      <c r="Q1468">
        <v>6</v>
      </c>
      <c r="R1468">
        <v>4.6097099999999998</v>
      </c>
      <c r="S1468">
        <v>-74.08175</v>
      </c>
    </row>
    <row r="1469" spans="1:19" x14ac:dyDescent="0.3">
      <c r="A1469" t="s">
        <v>15</v>
      </c>
      <c r="B1469" t="s">
        <v>16</v>
      </c>
      <c r="C1469">
        <v>43300</v>
      </c>
      <c r="D1469">
        <v>0</v>
      </c>
      <c r="E1469" s="1">
        <f t="shared" si="97"/>
        <v>36843900</v>
      </c>
      <c r="F1469" s="6" t="s">
        <v>129</v>
      </c>
      <c r="G1469" s="10" t="str">
        <f t="shared" si="98"/>
        <v>44054</v>
      </c>
      <c r="H1469" s="10"/>
      <c r="I1469" s="10"/>
      <c r="J1469" s="9">
        <f t="shared" si="95"/>
        <v>44054</v>
      </c>
      <c r="K1469" s="11" t="str">
        <f t="shared" si="96"/>
        <v>11-08-2020</v>
      </c>
      <c r="L1469" s="11"/>
      <c r="M1469" t="s">
        <v>12</v>
      </c>
      <c r="N1469" t="s">
        <v>28</v>
      </c>
      <c r="O1469">
        <v>5</v>
      </c>
      <c r="P1469" t="s">
        <v>19</v>
      </c>
      <c r="Q1469">
        <v>1</v>
      </c>
      <c r="R1469">
        <v>4.6097099999999998</v>
      </c>
      <c r="S1469">
        <v>-74.08175</v>
      </c>
    </row>
    <row r="1470" spans="1:19" x14ac:dyDescent="0.3">
      <c r="A1470" t="s">
        <v>104</v>
      </c>
      <c r="B1470" t="s">
        <v>38</v>
      </c>
      <c r="C1470">
        <v>83300</v>
      </c>
      <c r="D1470">
        <v>2600</v>
      </c>
      <c r="E1470" s="1">
        <f t="shared" si="97"/>
        <v>36846500</v>
      </c>
      <c r="F1470" s="6" t="s">
        <v>958</v>
      </c>
      <c r="G1470" s="10" t="str">
        <f t="shared" si="98"/>
        <v>44835</v>
      </c>
      <c r="H1470" s="10"/>
      <c r="I1470" s="10"/>
      <c r="J1470" s="9">
        <f t="shared" si="95"/>
        <v>44835</v>
      </c>
      <c r="K1470" s="11" t="str">
        <f t="shared" si="96"/>
        <v>01-10-2022</v>
      </c>
      <c r="L1470" s="11"/>
      <c r="M1470" t="s">
        <v>18</v>
      </c>
      <c r="N1470" t="s">
        <v>22</v>
      </c>
      <c r="O1470">
        <v>5</v>
      </c>
      <c r="P1470" t="s">
        <v>19</v>
      </c>
      <c r="Q1470">
        <v>2</v>
      </c>
      <c r="R1470">
        <v>4.8133299999999997</v>
      </c>
      <c r="S1470">
        <v>-75.696110000000004</v>
      </c>
    </row>
    <row r="1471" spans="1:19" x14ac:dyDescent="0.3">
      <c r="A1471" t="s">
        <v>149</v>
      </c>
      <c r="B1471" t="s">
        <v>34</v>
      </c>
      <c r="C1471">
        <v>67700</v>
      </c>
      <c r="D1471">
        <v>11000</v>
      </c>
      <c r="E1471" s="1">
        <f t="shared" si="97"/>
        <v>36857500</v>
      </c>
      <c r="F1471" s="6" t="s">
        <v>735</v>
      </c>
      <c r="G1471" s="10" t="str">
        <f t="shared" si="98"/>
        <v>44633</v>
      </c>
      <c r="H1471" s="10"/>
      <c r="I1471" s="10"/>
      <c r="J1471" s="9">
        <f t="shared" si="95"/>
        <v>44633</v>
      </c>
      <c r="K1471" s="11" t="str">
        <f t="shared" si="96"/>
        <v>13-03-2022</v>
      </c>
      <c r="L1471" s="11"/>
      <c r="M1471" t="s">
        <v>80</v>
      </c>
      <c r="N1471" t="s">
        <v>56</v>
      </c>
      <c r="O1471">
        <v>1</v>
      </c>
      <c r="P1471" t="s">
        <v>14</v>
      </c>
      <c r="Q1471">
        <v>1</v>
      </c>
      <c r="R1471">
        <v>7.89391</v>
      </c>
      <c r="S1471">
        <v>-72.507819999999995</v>
      </c>
    </row>
    <row r="1472" spans="1:19" x14ac:dyDescent="0.3">
      <c r="A1472" t="s">
        <v>81</v>
      </c>
      <c r="B1472" t="s">
        <v>51</v>
      </c>
      <c r="C1472">
        <v>1283300</v>
      </c>
      <c r="D1472">
        <v>66500</v>
      </c>
      <c r="E1472" s="1">
        <f t="shared" si="97"/>
        <v>36924000</v>
      </c>
      <c r="F1472" s="6" t="s">
        <v>959</v>
      </c>
      <c r="G1472" s="10" t="str">
        <f t="shared" si="98"/>
        <v>44929</v>
      </c>
      <c r="H1472" s="10"/>
      <c r="I1472" s="10"/>
      <c r="J1472" s="9">
        <f t="shared" si="95"/>
        <v>44929</v>
      </c>
      <c r="K1472" s="11" t="str">
        <f t="shared" si="96"/>
        <v>03-01-2023</v>
      </c>
      <c r="L1472" s="11"/>
      <c r="M1472" t="s">
        <v>27</v>
      </c>
      <c r="N1472" t="s">
        <v>13</v>
      </c>
      <c r="O1472">
        <v>1</v>
      </c>
      <c r="P1472" t="s">
        <v>19</v>
      </c>
      <c r="Q1472">
        <v>1</v>
      </c>
      <c r="R1472">
        <v>6.2518399999999996</v>
      </c>
      <c r="S1472">
        <v>-75.563590000000005</v>
      </c>
    </row>
    <row r="1473" spans="1:19" x14ac:dyDescent="0.3">
      <c r="A1473" t="s">
        <v>9</v>
      </c>
      <c r="B1473" t="s">
        <v>10</v>
      </c>
      <c r="C1473">
        <v>518000</v>
      </c>
      <c r="D1473">
        <v>25800</v>
      </c>
      <c r="E1473" s="1">
        <f t="shared" si="97"/>
        <v>36949800</v>
      </c>
      <c r="F1473" s="6" t="s">
        <v>943</v>
      </c>
      <c r="G1473" s="10" t="str">
        <f t="shared" si="98"/>
        <v>44530</v>
      </c>
      <c r="H1473" s="10"/>
      <c r="I1473" s="10"/>
      <c r="J1473" s="9">
        <f t="shared" si="95"/>
        <v>44530</v>
      </c>
      <c r="K1473" s="11" t="str">
        <f t="shared" si="96"/>
        <v>30-11-2021</v>
      </c>
      <c r="L1473" s="11"/>
      <c r="M1473" t="s">
        <v>85</v>
      </c>
      <c r="N1473" t="s">
        <v>25</v>
      </c>
      <c r="O1473">
        <v>3</v>
      </c>
      <c r="P1473" t="s">
        <v>19</v>
      </c>
      <c r="Q1473">
        <v>1</v>
      </c>
      <c r="R1473">
        <v>3.4372199999999999</v>
      </c>
      <c r="S1473">
        <v>-76.522499999999994</v>
      </c>
    </row>
    <row r="1474" spans="1:19" x14ac:dyDescent="0.3">
      <c r="A1474" t="s">
        <v>184</v>
      </c>
      <c r="B1474" t="s">
        <v>46</v>
      </c>
      <c r="C1474">
        <v>61900</v>
      </c>
      <c r="D1474">
        <v>11200</v>
      </c>
      <c r="E1474" s="1">
        <f t="shared" si="97"/>
        <v>36961000</v>
      </c>
      <c r="F1474" s="6" t="s">
        <v>960</v>
      </c>
      <c r="G1474" s="10" t="str">
        <f t="shared" si="98"/>
        <v>44962</v>
      </c>
      <c r="H1474" s="10"/>
      <c r="I1474" s="10"/>
      <c r="J1474" s="9">
        <f t="shared" si="95"/>
        <v>44962</v>
      </c>
      <c r="K1474" s="11" t="str">
        <f t="shared" si="96"/>
        <v>05-02-2023</v>
      </c>
      <c r="L1474" s="11"/>
      <c r="M1474" t="s">
        <v>27</v>
      </c>
      <c r="N1474" t="s">
        <v>187</v>
      </c>
      <c r="O1474">
        <v>4</v>
      </c>
      <c r="P1474" t="s">
        <v>19</v>
      </c>
      <c r="Q1474">
        <v>3</v>
      </c>
      <c r="R1474">
        <v>7.1253900000000003</v>
      </c>
      <c r="S1474">
        <v>-73.119799999999998</v>
      </c>
    </row>
    <row r="1475" spans="1:19" x14ac:dyDescent="0.3">
      <c r="A1475" t="s">
        <v>20</v>
      </c>
      <c r="B1475" t="s">
        <v>10</v>
      </c>
      <c r="C1475">
        <v>685100</v>
      </c>
      <c r="D1475">
        <v>34700</v>
      </c>
      <c r="E1475" s="1">
        <f t="shared" si="97"/>
        <v>36995700</v>
      </c>
      <c r="F1475" s="6" t="s">
        <v>961</v>
      </c>
      <c r="G1475" s="10" t="str">
        <f t="shared" si="98"/>
        <v>44394</v>
      </c>
      <c r="H1475" s="10"/>
      <c r="I1475" s="10"/>
      <c r="J1475" s="9">
        <f t="shared" ref="J1475:J1538" si="99">IF(
  G1475=44412,
  DATE(2021,8,4),
  DATE(1900,1,1) + G1475 - 1
)</f>
        <v>44394</v>
      </c>
      <c r="K1475" s="11" t="str">
        <f t="shared" ref="K1475:K1538" si="100">TEXT(G1475, "dd-mm-yyyy")</f>
        <v>17-07-2021</v>
      </c>
      <c r="L1475" s="11"/>
      <c r="M1475" t="s">
        <v>85</v>
      </c>
      <c r="N1475" t="s">
        <v>44</v>
      </c>
      <c r="O1475">
        <v>5</v>
      </c>
      <c r="P1475" t="s">
        <v>19</v>
      </c>
      <c r="Q1475">
        <v>1</v>
      </c>
      <c r="R1475">
        <v>10.968540000000001</v>
      </c>
      <c r="S1475">
        <v>-74.781319999999994</v>
      </c>
    </row>
    <row r="1476" spans="1:19" x14ac:dyDescent="0.3">
      <c r="A1476" t="s">
        <v>63</v>
      </c>
      <c r="B1476" t="s">
        <v>64</v>
      </c>
      <c r="C1476">
        <v>58200</v>
      </c>
      <c r="D1476">
        <v>3500</v>
      </c>
      <c r="E1476" s="1">
        <f t="shared" ref="E1476:E1539" si="101">E1475+D1476</f>
        <v>36999200</v>
      </c>
      <c r="F1476" s="6" t="s">
        <v>962</v>
      </c>
      <c r="G1476" s="10" t="str">
        <f t="shared" si="98"/>
        <v>44321</v>
      </c>
      <c r="H1476" s="10"/>
      <c r="I1476" s="10"/>
      <c r="J1476" s="9">
        <f t="shared" si="99"/>
        <v>44321</v>
      </c>
      <c r="K1476" s="11" t="str">
        <f t="shared" si="100"/>
        <v>05-05-2021</v>
      </c>
      <c r="L1476" s="11"/>
      <c r="M1476" t="s">
        <v>68</v>
      </c>
      <c r="N1476" t="s">
        <v>28</v>
      </c>
      <c r="O1476">
        <v>4</v>
      </c>
      <c r="P1476" t="s">
        <v>14</v>
      </c>
      <c r="Q1476">
        <v>1</v>
      </c>
      <c r="R1476">
        <v>4.6097099999999998</v>
      </c>
      <c r="S1476">
        <v>-74.08175</v>
      </c>
    </row>
    <row r="1477" spans="1:19" x14ac:dyDescent="0.3">
      <c r="A1477" t="s">
        <v>75</v>
      </c>
      <c r="B1477" t="s">
        <v>46</v>
      </c>
      <c r="C1477">
        <v>40400</v>
      </c>
      <c r="D1477">
        <v>2700</v>
      </c>
      <c r="E1477" s="1">
        <f t="shared" si="101"/>
        <v>37001900</v>
      </c>
      <c r="F1477" s="6" t="s">
        <v>963</v>
      </c>
      <c r="G1477" s="10" t="str">
        <f t="shared" si="98"/>
        <v>44195</v>
      </c>
      <c r="H1477" s="10"/>
      <c r="I1477" s="10"/>
      <c r="J1477" s="9">
        <f t="shared" si="99"/>
        <v>44195</v>
      </c>
      <c r="K1477" s="11" t="str">
        <f t="shared" si="100"/>
        <v>30-12-2020</v>
      </c>
      <c r="L1477" s="11"/>
      <c r="M1477" t="s">
        <v>85</v>
      </c>
      <c r="N1477" t="s">
        <v>28</v>
      </c>
      <c r="O1477">
        <v>4</v>
      </c>
      <c r="P1477" t="s">
        <v>19</v>
      </c>
      <c r="Q1477">
        <v>1</v>
      </c>
      <c r="R1477">
        <v>4.6097099999999998</v>
      </c>
      <c r="S1477">
        <v>-74.08175</v>
      </c>
    </row>
    <row r="1478" spans="1:19" x14ac:dyDescent="0.3">
      <c r="A1478" t="s">
        <v>118</v>
      </c>
      <c r="B1478" t="s">
        <v>51</v>
      </c>
      <c r="C1478">
        <v>2404300</v>
      </c>
      <c r="D1478">
        <v>128400</v>
      </c>
      <c r="E1478" s="1">
        <f t="shared" si="101"/>
        <v>37130300</v>
      </c>
      <c r="F1478" s="6" t="s">
        <v>498</v>
      </c>
      <c r="G1478" s="10" t="str">
        <f t="shared" ref="G1478:G1541" si="102">TEXT(F1477, "general")</f>
        <v>44233</v>
      </c>
      <c r="H1478" s="10"/>
      <c r="I1478" s="10"/>
      <c r="J1478" s="9">
        <f t="shared" si="99"/>
        <v>44233</v>
      </c>
      <c r="K1478" s="11" t="str">
        <f t="shared" si="100"/>
        <v>06-02-2021</v>
      </c>
      <c r="L1478" s="11"/>
      <c r="M1478" t="s">
        <v>53</v>
      </c>
      <c r="N1478" t="s">
        <v>13</v>
      </c>
      <c r="O1478">
        <v>5</v>
      </c>
      <c r="P1478" t="s">
        <v>19</v>
      </c>
      <c r="Q1478">
        <v>4</v>
      </c>
      <c r="R1478">
        <v>6.2518399999999996</v>
      </c>
      <c r="S1478">
        <v>-75.563590000000005</v>
      </c>
    </row>
    <row r="1479" spans="1:19" x14ac:dyDescent="0.3">
      <c r="A1479" t="s">
        <v>57</v>
      </c>
      <c r="B1479" t="s">
        <v>46</v>
      </c>
      <c r="C1479">
        <v>29800</v>
      </c>
      <c r="D1479">
        <v>0</v>
      </c>
      <c r="E1479" s="1">
        <f t="shared" si="101"/>
        <v>37130300</v>
      </c>
      <c r="F1479" s="6" t="s">
        <v>964</v>
      </c>
      <c r="G1479" s="10" t="str">
        <f t="shared" si="102"/>
        <v>44550</v>
      </c>
      <c r="H1479" s="10"/>
      <c r="I1479" s="10"/>
      <c r="J1479" s="9">
        <f t="shared" si="99"/>
        <v>44550</v>
      </c>
      <c r="K1479" s="11" t="str">
        <f t="shared" si="100"/>
        <v>20-12-2021</v>
      </c>
      <c r="L1479" s="11"/>
      <c r="M1479" t="s">
        <v>53</v>
      </c>
      <c r="N1479" t="s">
        <v>28</v>
      </c>
      <c r="O1479">
        <v>5</v>
      </c>
      <c r="P1479" t="s">
        <v>19</v>
      </c>
      <c r="Q1479">
        <v>2</v>
      </c>
      <c r="R1479">
        <v>4.6097099999999998</v>
      </c>
      <c r="S1479">
        <v>-74.08175</v>
      </c>
    </row>
    <row r="1480" spans="1:19" x14ac:dyDescent="0.3">
      <c r="A1480" t="s">
        <v>57</v>
      </c>
      <c r="B1480" t="s">
        <v>46</v>
      </c>
      <c r="C1480">
        <v>31800</v>
      </c>
      <c r="D1480">
        <v>0</v>
      </c>
      <c r="E1480" s="1">
        <f t="shared" si="101"/>
        <v>37130300</v>
      </c>
      <c r="F1480" s="6" t="s">
        <v>851</v>
      </c>
      <c r="G1480" s="10" t="str">
        <f t="shared" si="102"/>
        <v>44346</v>
      </c>
      <c r="H1480" s="10"/>
      <c r="I1480" s="10"/>
      <c r="J1480" s="9">
        <f t="shared" si="99"/>
        <v>44346</v>
      </c>
      <c r="K1480" s="11" t="str">
        <f t="shared" si="100"/>
        <v>30-05-2021</v>
      </c>
      <c r="L1480" s="11"/>
      <c r="M1480" t="s">
        <v>66</v>
      </c>
      <c r="N1480" t="s">
        <v>28</v>
      </c>
      <c r="O1480">
        <v>4</v>
      </c>
      <c r="P1480" t="s">
        <v>14</v>
      </c>
      <c r="Q1480">
        <v>1</v>
      </c>
      <c r="R1480">
        <v>4.6097099999999998</v>
      </c>
      <c r="S1480">
        <v>-74.08175</v>
      </c>
    </row>
    <row r="1481" spans="1:19" x14ac:dyDescent="0.3">
      <c r="A1481" t="s">
        <v>50</v>
      </c>
      <c r="B1481" t="s">
        <v>51</v>
      </c>
      <c r="C1481">
        <v>1215600</v>
      </c>
      <c r="D1481">
        <v>65100</v>
      </c>
      <c r="E1481" s="1">
        <f t="shared" si="101"/>
        <v>37195400</v>
      </c>
      <c r="F1481" s="6" t="s">
        <v>965</v>
      </c>
      <c r="G1481" s="10" t="str">
        <f t="shared" si="102"/>
        <v>44518</v>
      </c>
      <c r="H1481" s="10"/>
      <c r="I1481" s="10"/>
      <c r="J1481" s="9">
        <f t="shared" si="99"/>
        <v>44518</v>
      </c>
      <c r="K1481" s="11" t="str">
        <f t="shared" si="100"/>
        <v>18-11-2021</v>
      </c>
      <c r="L1481" s="11"/>
      <c r="M1481" t="s">
        <v>68</v>
      </c>
      <c r="N1481" t="s">
        <v>77</v>
      </c>
      <c r="O1481">
        <v>5</v>
      </c>
      <c r="P1481" t="s">
        <v>19</v>
      </c>
      <c r="Q1481">
        <v>9</v>
      </c>
      <c r="R1481">
        <v>11.54444</v>
      </c>
      <c r="S1481">
        <v>-72.907219999999995</v>
      </c>
    </row>
    <row r="1482" spans="1:19" x14ac:dyDescent="0.3">
      <c r="A1482" t="s">
        <v>118</v>
      </c>
      <c r="B1482" t="s">
        <v>51</v>
      </c>
      <c r="C1482">
        <v>1591500</v>
      </c>
      <c r="D1482">
        <v>82900</v>
      </c>
      <c r="E1482" s="1">
        <f t="shared" si="101"/>
        <v>37278300</v>
      </c>
      <c r="F1482" s="6" t="s">
        <v>777</v>
      </c>
      <c r="G1482" s="10" t="str">
        <f t="shared" si="102"/>
        <v>43928</v>
      </c>
      <c r="H1482" s="10"/>
      <c r="I1482" s="10"/>
      <c r="J1482" s="9">
        <f t="shared" si="99"/>
        <v>43928</v>
      </c>
      <c r="K1482" s="11" t="str">
        <f t="shared" si="100"/>
        <v>07-04-2020</v>
      </c>
      <c r="L1482" s="11"/>
      <c r="M1482" t="s">
        <v>101</v>
      </c>
      <c r="N1482" t="s">
        <v>531</v>
      </c>
      <c r="O1482">
        <v>5</v>
      </c>
      <c r="P1482" t="s">
        <v>14</v>
      </c>
      <c r="Q1482">
        <v>1</v>
      </c>
      <c r="R1482">
        <v>4.1420000000000003</v>
      </c>
      <c r="S1482">
        <v>-73.626639999999995</v>
      </c>
    </row>
    <row r="1483" spans="1:19" x14ac:dyDescent="0.3">
      <c r="A1483" t="s">
        <v>83</v>
      </c>
      <c r="B1483" t="s">
        <v>46</v>
      </c>
      <c r="C1483">
        <v>31500</v>
      </c>
      <c r="D1483">
        <v>2300</v>
      </c>
      <c r="E1483" s="1">
        <f t="shared" si="101"/>
        <v>37280600</v>
      </c>
      <c r="F1483" s="6" t="s">
        <v>422</v>
      </c>
      <c r="G1483" s="10" t="str">
        <f t="shared" si="102"/>
        <v>44787</v>
      </c>
      <c r="H1483" s="10"/>
      <c r="I1483" s="10"/>
      <c r="J1483" s="9">
        <f t="shared" si="99"/>
        <v>44787</v>
      </c>
      <c r="K1483" s="11" t="str">
        <f t="shared" si="100"/>
        <v>14-08-2022</v>
      </c>
      <c r="L1483" s="11"/>
      <c r="M1483" t="s">
        <v>68</v>
      </c>
      <c r="N1483" t="s">
        <v>28</v>
      </c>
      <c r="O1483">
        <v>5</v>
      </c>
      <c r="P1483" t="s">
        <v>19</v>
      </c>
      <c r="Q1483">
        <v>5</v>
      </c>
      <c r="R1483">
        <v>4.6097099999999998</v>
      </c>
      <c r="S1483">
        <v>-74.08175</v>
      </c>
    </row>
    <row r="1484" spans="1:19" x14ac:dyDescent="0.3">
      <c r="A1484" t="s">
        <v>83</v>
      </c>
      <c r="B1484" t="s">
        <v>46</v>
      </c>
      <c r="C1484">
        <v>24400</v>
      </c>
      <c r="D1484">
        <v>0</v>
      </c>
      <c r="E1484" s="1">
        <f t="shared" si="101"/>
        <v>37280600</v>
      </c>
      <c r="F1484" s="6" t="s">
        <v>634</v>
      </c>
      <c r="G1484" s="10" t="str">
        <f t="shared" si="102"/>
        <v>44217</v>
      </c>
      <c r="H1484" s="10"/>
      <c r="I1484" s="10"/>
      <c r="J1484" s="9">
        <f t="shared" si="99"/>
        <v>44217</v>
      </c>
      <c r="K1484" s="11" t="str">
        <f t="shared" si="100"/>
        <v>21-01-2021</v>
      </c>
      <c r="L1484" s="11"/>
      <c r="M1484" t="s">
        <v>24</v>
      </c>
      <c r="N1484" t="s">
        <v>28</v>
      </c>
      <c r="O1484">
        <v>4</v>
      </c>
      <c r="P1484" t="s">
        <v>19</v>
      </c>
      <c r="Q1484">
        <v>3</v>
      </c>
      <c r="R1484">
        <v>4.6097099999999998</v>
      </c>
      <c r="S1484">
        <v>-74.08175</v>
      </c>
    </row>
    <row r="1485" spans="1:19" x14ac:dyDescent="0.3">
      <c r="A1485" t="s">
        <v>107</v>
      </c>
      <c r="B1485" t="s">
        <v>46</v>
      </c>
      <c r="C1485">
        <v>19200</v>
      </c>
      <c r="D1485">
        <v>1200</v>
      </c>
      <c r="E1485" s="1">
        <f t="shared" si="101"/>
        <v>37281800</v>
      </c>
      <c r="F1485" s="6" t="s">
        <v>966</v>
      </c>
      <c r="G1485" s="10" t="str">
        <f t="shared" si="102"/>
        <v>44015</v>
      </c>
      <c r="H1485" s="10"/>
      <c r="I1485" s="10"/>
      <c r="J1485" s="9">
        <f t="shared" si="99"/>
        <v>44015</v>
      </c>
      <c r="K1485" s="11" t="str">
        <f t="shared" si="100"/>
        <v>03-07-2020</v>
      </c>
      <c r="L1485" s="11"/>
      <c r="M1485" t="s">
        <v>68</v>
      </c>
      <c r="N1485" t="s">
        <v>22</v>
      </c>
      <c r="O1485">
        <v>5</v>
      </c>
      <c r="P1485" t="s">
        <v>14</v>
      </c>
      <c r="Q1485">
        <v>1</v>
      </c>
      <c r="R1485">
        <v>4.8133299999999997</v>
      </c>
      <c r="S1485">
        <v>-75.696110000000004</v>
      </c>
    </row>
    <row r="1486" spans="1:19" x14ac:dyDescent="0.3">
      <c r="A1486" t="s">
        <v>214</v>
      </c>
      <c r="B1486" t="s">
        <v>38</v>
      </c>
      <c r="C1486">
        <v>138900</v>
      </c>
      <c r="D1486">
        <v>5600</v>
      </c>
      <c r="E1486" s="1">
        <f t="shared" si="101"/>
        <v>37287400</v>
      </c>
      <c r="F1486" s="6" t="s">
        <v>465</v>
      </c>
      <c r="G1486" s="10" t="str">
        <f t="shared" si="102"/>
        <v>43962</v>
      </c>
      <c r="H1486" s="10"/>
      <c r="I1486" s="10"/>
      <c r="J1486" s="9">
        <f t="shared" si="99"/>
        <v>43962</v>
      </c>
      <c r="K1486" s="11" t="str">
        <f t="shared" si="100"/>
        <v>11-05-2020</v>
      </c>
      <c r="L1486" s="11"/>
      <c r="M1486" t="s">
        <v>24</v>
      </c>
      <c r="N1486" t="s">
        <v>28</v>
      </c>
      <c r="O1486">
        <v>4</v>
      </c>
      <c r="P1486" t="s">
        <v>19</v>
      </c>
      <c r="Q1486">
        <v>1</v>
      </c>
      <c r="R1486">
        <v>4.6097099999999998</v>
      </c>
      <c r="S1486">
        <v>-74.08175</v>
      </c>
    </row>
    <row r="1487" spans="1:19" x14ac:dyDescent="0.3">
      <c r="A1487" t="s">
        <v>20</v>
      </c>
      <c r="B1487" t="s">
        <v>10</v>
      </c>
      <c r="C1487">
        <v>611500</v>
      </c>
      <c r="D1487">
        <v>33000</v>
      </c>
      <c r="E1487" s="1">
        <f t="shared" si="101"/>
        <v>37320400</v>
      </c>
      <c r="F1487" s="6" t="s">
        <v>747</v>
      </c>
      <c r="G1487" s="10" t="str">
        <f t="shared" si="102"/>
        <v>44222</v>
      </c>
      <c r="H1487" s="10"/>
      <c r="I1487" s="10"/>
      <c r="J1487" s="9">
        <f t="shared" si="99"/>
        <v>44222</v>
      </c>
      <c r="K1487" s="11" t="str">
        <f t="shared" si="100"/>
        <v>26-01-2021</v>
      </c>
      <c r="L1487" s="11"/>
      <c r="M1487" t="s">
        <v>101</v>
      </c>
      <c r="N1487" t="s">
        <v>22</v>
      </c>
      <c r="O1487">
        <v>4</v>
      </c>
      <c r="P1487" t="s">
        <v>19</v>
      </c>
      <c r="Q1487">
        <v>10</v>
      </c>
      <c r="R1487">
        <v>4.8133299999999997</v>
      </c>
      <c r="S1487">
        <v>-75.696110000000004</v>
      </c>
    </row>
    <row r="1488" spans="1:19" x14ac:dyDescent="0.3">
      <c r="A1488" t="s">
        <v>15</v>
      </c>
      <c r="B1488" t="s">
        <v>16</v>
      </c>
      <c r="C1488">
        <v>32700</v>
      </c>
      <c r="D1488">
        <v>2000</v>
      </c>
      <c r="E1488" s="1">
        <f t="shared" si="101"/>
        <v>37322400</v>
      </c>
      <c r="F1488" s="6" t="s">
        <v>855</v>
      </c>
      <c r="G1488" s="10" t="str">
        <f t="shared" si="102"/>
        <v>44168</v>
      </c>
      <c r="H1488" s="10"/>
      <c r="I1488" s="10"/>
      <c r="J1488" s="9">
        <f t="shared" si="99"/>
        <v>44168</v>
      </c>
      <c r="K1488" s="11" t="str">
        <f t="shared" si="100"/>
        <v>03-12-2020</v>
      </c>
      <c r="L1488" s="11"/>
      <c r="M1488" t="s">
        <v>53</v>
      </c>
      <c r="N1488" t="s">
        <v>13</v>
      </c>
      <c r="O1488">
        <v>5</v>
      </c>
      <c r="P1488" t="s">
        <v>19</v>
      </c>
      <c r="Q1488">
        <v>3</v>
      </c>
      <c r="R1488">
        <v>6.2518399999999996</v>
      </c>
      <c r="S1488">
        <v>-75.563590000000005</v>
      </c>
    </row>
    <row r="1489" spans="1:19" x14ac:dyDescent="0.3">
      <c r="A1489" t="s">
        <v>168</v>
      </c>
      <c r="B1489" t="s">
        <v>34</v>
      </c>
      <c r="C1489">
        <v>43900</v>
      </c>
      <c r="D1489">
        <v>0</v>
      </c>
      <c r="E1489" s="1">
        <f t="shared" si="101"/>
        <v>37322400</v>
      </c>
      <c r="F1489" s="6" t="s">
        <v>946</v>
      </c>
      <c r="G1489" s="10" t="str">
        <f t="shared" si="102"/>
        <v>44260</v>
      </c>
      <c r="H1489" s="10"/>
      <c r="I1489" s="10"/>
      <c r="J1489" s="9">
        <f t="shared" si="99"/>
        <v>44260</v>
      </c>
      <c r="K1489" s="11" t="str">
        <f t="shared" si="100"/>
        <v>05-03-2021</v>
      </c>
      <c r="L1489" s="11"/>
      <c r="M1489" t="s">
        <v>27</v>
      </c>
      <c r="N1489" t="s">
        <v>25</v>
      </c>
      <c r="O1489">
        <v>5</v>
      </c>
      <c r="P1489" t="s">
        <v>19</v>
      </c>
      <c r="Q1489">
        <v>2</v>
      </c>
      <c r="R1489">
        <v>3.4372199999999999</v>
      </c>
      <c r="S1489">
        <v>-76.522499999999994</v>
      </c>
    </row>
    <row r="1490" spans="1:19" x14ac:dyDescent="0.3">
      <c r="A1490" t="s">
        <v>121</v>
      </c>
      <c r="B1490" t="s">
        <v>10</v>
      </c>
      <c r="C1490">
        <v>138800</v>
      </c>
      <c r="D1490">
        <v>7600</v>
      </c>
      <c r="E1490" s="1">
        <f t="shared" si="101"/>
        <v>37330000</v>
      </c>
      <c r="F1490" s="6" t="s">
        <v>967</v>
      </c>
      <c r="G1490" s="10" t="str">
        <f t="shared" si="102"/>
        <v>44542</v>
      </c>
      <c r="H1490" s="10"/>
      <c r="I1490" s="10"/>
      <c r="J1490" s="9">
        <f t="shared" si="99"/>
        <v>44542</v>
      </c>
      <c r="K1490" s="11" t="str">
        <f t="shared" si="100"/>
        <v>12-12-2021</v>
      </c>
      <c r="L1490" s="11"/>
      <c r="M1490" t="s">
        <v>85</v>
      </c>
      <c r="N1490" t="s">
        <v>28</v>
      </c>
      <c r="O1490">
        <v>1</v>
      </c>
      <c r="P1490" t="s">
        <v>19</v>
      </c>
      <c r="Q1490">
        <v>2</v>
      </c>
      <c r="R1490">
        <v>4.6097099999999998</v>
      </c>
      <c r="S1490">
        <v>-74.08175</v>
      </c>
    </row>
    <row r="1491" spans="1:19" x14ac:dyDescent="0.3">
      <c r="A1491" t="s">
        <v>98</v>
      </c>
      <c r="B1491" t="s">
        <v>10</v>
      </c>
      <c r="C1491">
        <v>222700</v>
      </c>
      <c r="D1491">
        <v>10000</v>
      </c>
      <c r="E1491" s="1">
        <f t="shared" si="101"/>
        <v>37340000</v>
      </c>
      <c r="F1491" s="6" t="s">
        <v>968</v>
      </c>
      <c r="G1491" s="10" t="str">
        <f t="shared" si="102"/>
        <v>44505</v>
      </c>
      <c r="H1491" s="10"/>
      <c r="I1491" s="10"/>
      <c r="J1491" s="9">
        <f t="shared" si="99"/>
        <v>44505</v>
      </c>
      <c r="K1491" s="11" t="str">
        <f t="shared" si="100"/>
        <v>05-11-2021</v>
      </c>
      <c r="L1491" s="11"/>
      <c r="M1491" t="s">
        <v>101</v>
      </c>
      <c r="N1491" t="s">
        <v>44</v>
      </c>
      <c r="O1491">
        <v>3</v>
      </c>
      <c r="P1491" t="s">
        <v>19</v>
      </c>
      <c r="Q1491">
        <v>1</v>
      </c>
      <c r="R1491">
        <v>10.968540000000001</v>
      </c>
      <c r="S1491">
        <v>-74.781319999999994</v>
      </c>
    </row>
    <row r="1492" spans="1:19" x14ac:dyDescent="0.3">
      <c r="A1492" t="s">
        <v>20</v>
      </c>
      <c r="B1492" t="s">
        <v>10</v>
      </c>
      <c r="C1492">
        <v>463900</v>
      </c>
      <c r="D1492">
        <v>22900</v>
      </c>
      <c r="E1492" s="1">
        <f t="shared" si="101"/>
        <v>37362900</v>
      </c>
      <c r="F1492" s="6" t="s">
        <v>930</v>
      </c>
      <c r="G1492" s="10" t="str">
        <f t="shared" si="102"/>
        <v>44732</v>
      </c>
      <c r="H1492" s="10"/>
      <c r="I1492" s="10"/>
      <c r="J1492" s="9">
        <f t="shared" si="99"/>
        <v>44732</v>
      </c>
      <c r="K1492" s="11" t="str">
        <f t="shared" si="100"/>
        <v>20-06-2022</v>
      </c>
      <c r="L1492" s="11"/>
      <c r="M1492" t="s">
        <v>59</v>
      </c>
      <c r="N1492" t="s">
        <v>187</v>
      </c>
      <c r="O1492">
        <v>5</v>
      </c>
      <c r="P1492" t="s">
        <v>19</v>
      </c>
      <c r="Q1492">
        <v>2</v>
      </c>
      <c r="R1492">
        <v>7.1253900000000003</v>
      </c>
      <c r="S1492">
        <v>-73.119799999999998</v>
      </c>
    </row>
    <row r="1493" spans="1:19" x14ac:dyDescent="0.3">
      <c r="A1493" t="s">
        <v>232</v>
      </c>
      <c r="B1493" t="s">
        <v>10</v>
      </c>
      <c r="C1493">
        <v>319900</v>
      </c>
      <c r="D1493">
        <v>21700</v>
      </c>
      <c r="E1493" s="1">
        <f t="shared" si="101"/>
        <v>37384600</v>
      </c>
      <c r="F1493" s="6" t="s">
        <v>774</v>
      </c>
      <c r="G1493" s="10" t="str">
        <f t="shared" si="102"/>
        <v>44299</v>
      </c>
      <c r="H1493" s="10"/>
      <c r="I1493" s="10"/>
      <c r="J1493" s="9">
        <f t="shared" si="99"/>
        <v>44299</v>
      </c>
      <c r="K1493" s="11" t="str">
        <f t="shared" si="100"/>
        <v>13-04-2021</v>
      </c>
      <c r="L1493" s="11"/>
      <c r="M1493" t="s">
        <v>53</v>
      </c>
      <c r="N1493" t="s">
        <v>13</v>
      </c>
      <c r="O1493">
        <v>5</v>
      </c>
      <c r="P1493" t="s">
        <v>19</v>
      </c>
      <c r="Q1493">
        <v>2</v>
      </c>
      <c r="R1493">
        <v>6.2518399999999996</v>
      </c>
      <c r="S1493">
        <v>-75.563590000000005</v>
      </c>
    </row>
    <row r="1494" spans="1:19" x14ac:dyDescent="0.3">
      <c r="A1494" t="s">
        <v>110</v>
      </c>
      <c r="B1494" t="s">
        <v>38</v>
      </c>
      <c r="C1494">
        <v>1566700</v>
      </c>
      <c r="D1494">
        <v>81600</v>
      </c>
      <c r="E1494" s="1">
        <f t="shared" si="101"/>
        <v>37466200</v>
      </c>
      <c r="F1494" s="6" t="s">
        <v>969</v>
      </c>
      <c r="G1494" s="10" t="str">
        <f t="shared" si="102"/>
        <v>44901</v>
      </c>
      <c r="H1494" s="10"/>
      <c r="I1494" s="10"/>
      <c r="J1494" s="9">
        <f t="shared" si="99"/>
        <v>44901</v>
      </c>
      <c r="K1494" s="11" t="str">
        <f t="shared" si="100"/>
        <v>06-12-2022</v>
      </c>
      <c r="L1494" s="11"/>
      <c r="M1494" t="s">
        <v>66</v>
      </c>
      <c r="N1494" t="s">
        <v>28</v>
      </c>
      <c r="O1494">
        <v>1</v>
      </c>
      <c r="P1494" t="s">
        <v>19</v>
      </c>
      <c r="Q1494">
        <v>8</v>
      </c>
      <c r="R1494">
        <v>4.6097099999999998</v>
      </c>
      <c r="S1494">
        <v>-74.08175</v>
      </c>
    </row>
    <row r="1495" spans="1:19" x14ac:dyDescent="0.3">
      <c r="A1495" t="s">
        <v>50</v>
      </c>
      <c r="B1495" t="s">
        <v>51</v>
      </c>
      <c r="C1495">
        <v>813500</v>
      </c>
      <c r="D1495">
        <v>41500</v>
      </c>
      <c r="E1495" s="1">
        <f t="shared" si="101"/>
        <v>37507700</v>
      </c>
      <c r="F1495" s="6" t="s">
        <v>519</v>
      </c>
      <c r="G1495" s="10" t="str">
        <f t="shared" si="102"/>
        <v>44055</v>
      </c>
      <c r="H1495" s="10"/>
      <c r="I1495" s="10"/>
      <c r="J1495" s="9">
        <f t="shared" si="99"/>
        <v>44055</v>
      </c>
      <c r="K1495" s="11" t="str">
        <f t="shared" si="100"/>
        <v>12-08-2020</v>
      </c>
      <c r="L1495" s="11"/>
      <c r="M1495" t="s">
        <v>31</v>
      </c>
      <c r="N1495" t="s">
        <v>28</v>
      </c>
      <c r="O1495">
        <v>5</v>
      </c>
      <c r="P1495" t="s">
        <v>19</v>
      </c>
      <c r="Q1495">
        <v>2</v>
      </c>
      <c r="R1495">
        <v>4.6097099999999998</v>
      </c>
      <c r="S1495">
        <v>-74.08175</v>
      </c>
    </row>
    <row r="1496" spans="1:19" x14ac:dyDescent="0.3">
      <c r="A1496" t="s">
        <v>282</v>
      </c>
      <c r="B1496" t="s">
        <v>38</v>
      </c>
      <c r="C1496">
        <v>1683700</v>
      </c>
      <c r="D1496">
        <v>89900</v>
      </c>
      <c r="E1496" s="1">
        <f t="shared" si="101"/>
        <v>37597600</v>
      </c>
      <c r="F1496" s="6" t="s">
        <v>325</v>
      </c>
      <c r="G1496" s="10" t="str">
        <f t="shared" si="102"/>
        <v>44251</v>
      </c>
      <c r="H1496" s="10"/>
      <c r="I1496" s="10"/>
      <c r="J1496" s="9">
        <f t="shared" si="99"/>
        <v>44251</v>
      </c>
      <c r="K1496" s="11" t="str">
        <f t="shared" si="100"/>
        <v>24-02-2021</v>
      </c>
      <c r="L1496" s="11"/>
      <c r="M1496" t="s">
        <v>101</v>
      </c>
      <c r="N1496" t="s">
        <v>13</v>
      </c>
      <c r="O1496">
        <v>5</v>
      </c>
      <c r="P1496" t="s">
        <v>36</v>
      </c>
      <c r="Q1496">
        <v>1</v>
      </c>
      <c r="R1496">
        <v>6.2518399999999996</v>
      </c>
      <c r="S1496">
        <v>-75.563590000000005</v>
      </c>
    </row>
    <row r="1497" spans="1:19" x14ac:dyDescent="0.3">
      <c r="A1497" t="s">
        <v>131</v>
      </c>
      <c r="B1497" t="s">
        <v>16</v>
      </c>
      <c r="C1497">
        <v>560800</v>
      </c>
      <c r="D1497">
        <v>28100</v>
      </c>
      <c r="E1497" s="1">
        <f t="shared" si="101"/>
        <v>37625700</v>
      </c>
      <c r="F1497" s="6" t="s">
        <v>668</v>
      </c>
      <c r="G1497" s="10" t="str">
        <f t="shared" si="102"/>
        <v>44886</v>
      </c>
      <c r="H1497" s="10"/>
      <c r="I1497" s="10"/>
      <c r="J1497" s="9">
        <f t="shared" si="99"/>
        <v>44886</v>
      </c>
      <c r="K1497" s="11" t="str">
        <f t="shared" si="100"/>
        <v>21-11-2022</v>
      </c>
      <c r="L1497" s="11"/>
      <c r="M1497" t="s">
        <v>31</v>
      </c>
      <c r="N1497" t="s">
        <v>28</v>
      </c>
      <c r="O1497">
        <v>2</v>
      </c>
      <c r="P1497" t="s">
        <v>19</v>
      </c>
      <c r="Q1497">
        <v>1</v>
      </c>
      <c r="R1497">
        <v>4.6097099999999998</v>
      </c>
      <c r="S1497">
        <v>-74.08175</v>
      </c>
    </row>
    <row r="1498" spans="1:19" x14ac:dyDescent="0.3">
      <c r="A1498" t="s">
        <v>123</v>
      </c>
      <c r="B1498" t="s">
        <v>51</v>
      </c>
      <c r="C1498">
        <v>1392300</v>
      </c>
      <c r="D1498">
        <v>72300</v>
      </c>
      <c r="E1498" s="1">
        <f t="shared" si="101"/>
        <v>37698000</v>
      </c>
      <c r="F1498" s="6" t="s">
        <v>589</v>
      </c>
      <c r="G1498" s="10" t="str">
        <f t="shared" si="102"/>
        <v>44213</v>
      </c>
      <c r="H1498" s="10"/>
      <c r="I1498" s="10"/>
      <c r="J1498" s="9">
        <f t="shared" si="99"/>
        <v>44213</v>
      </c>
      <c r="K1498" s="11" t="str">
        <f t="shared" si="100"/>
        <v>17-01-2021</v>
      </c>
      <c r="L1498" s="11"/>
      <c r="M1498" t="s">
        <v>24</v>
      </c>
      <c r="N1498" t="s">
        <v>25</v>
      </c>
      <c r="O1498">
        <v>3</v>
      </c>
      <c r="P1498" t="s">
        <v>19</v>
      </c>
      <c r="Q1498">
        <v>8</v>
      </c>
      <c r="R1498">
        <v>3.4372199999999999</v>
      </c>
      <c r="S1498">
        <v>-76.522499999999994</v>
      </c>
    </row>
    <row r="1499" spans="1:19" x14ac:dyDescent="0.3">
      <c r="A1499" t="s">
        <v>102</v>
      </c>
      <c r="B1499" t="s">
        <v>16</v>
      </c>
      <c r="C1499">
        <v>775900</v>
      </c>
      <c r="D1499">
        <v>41500</v>
      </c>
      <c r="E1499" s="1">
        <f t="shared" si="101"/>
        <v>37739500</v>
      </c>
      <c r="F1499" s="6" t="s">
        <v>940</v>
      </c>
      <c r="G1499" s="10" t="str">
        <f t="shared" si="102"/>
        <v>44510</v>
      </c>
      <c r="H1499" s="10"/>
      <c r="I1499" s="10"/>
      <c r="J1499" s="9">
        <f t="shared" si="99"/>
        <v>44510</v>
      </c>
      <c r="K1499" s="11" t="str">
        <f t="shared" si="100"/>
        <v>10-11-2021</v>
      </c>
      <c r="L1499" s="11"/>
      <c r="M1499" t="s">
        <v>53</v>
      </c>
      <c r="N1499" t="s">
        <v>28</v>
      </c>
      <c r="O1499">
        <v>5</v>
      </c>
      <c r="P1499" t="s">
        <v>19</v>
      </c>
      <c r="Q1499">
        <v>6</v>
      </c>
      <c r="R1499">
        <v>4.6097099999999998</v>
      </c>
      <c r="S1499">
        <v>-74.08175</v>
      </c>
    </row>
    <row r="1500" spans="1:19" x14ac:dyDescent="0.3">
      <c r="A1500" t="s">
        <v>149</v>
      </c>
      <c r="B1500" t="s">
        <v>34</v>
      </c>
      <c r="C1500">
        <v>52200</v>
      </c>
      <c r="D1500">
        <v>3200</v>
      </c>
      <c r="E1500" s="1">
        <f t="shared" si="101"/>
        <v>37742700</v>
      </c>
      <c r="F1500" s="6" t="s">
        <v>825</v>
      </c>
      <c r="G1500" s="10" t="str">
        <f t="shared" si="102"/>
        <v>45007</v>
      </c>
      <c r="H1500" s="10"/>
      <c r="I1500" s="10"/>
      <c r="J1500" s="9">
        <f t="shared" si="99"/>
        <v>45007</v>
      </c>
      <c r="K1500" s="11" t="str">
        <f t="shared" si="100"/>
        <v>22-03-2023</v>
      </c>
      <c r="L1500" s="11"/>
      <c r="M1500" t="s">
        <v>12</v>
      </c>
      <c r="N1500" t="s">
        <v>25</v>
      </c>
      <c r="O1500">
        <v>5</v>
      </c>
      <c r="P1500" t="s">
        <v>14</v>
      </c>
      <c r="Q1500">
        <v>1</v>
      </c>
      <c r="R1500">
        <v>3.4372199999999999</v>
      </c>
      <c r="S1500">
        <v>-76.522499999999994</v>
      </c>
    </row>
    <row r="1501" spans="1:19" x14ac:dyDescent="0.3">
      <c r="A1501" t="s">
        <v>168</v>
      </c>
      <c r="B1501" t="s">
        <v>34</v>
      </c>
      <c r="C1501">
        <v>46200</v>
      </c>
      <c r="D1501">
        <v>2900</v>
      </c>
      <c r="E1501" s="1">
        <f t="shared" si="101"/>
        <v>37745600</v>
      </c>
      <c r="F1501" s="6" t="s">
        <v>667</v>
      </c>
      <c r="G1501" s="10" t="str">
        <f t="shared" si="102"/>
        <v>44111</v>
      </c>
      <c r="H1501" s="10"/>
      <c r="I1501" s="10"/>
      <c r="J1501" s="9">
        <f t="shared" si="99"/>
        <v>44111</v>
      </c>
      <c r="K1501" s="11" t="str">
        <f t="shared" si="100"/>
        <v>07-10-2020</v>
      </c>
      <c r="L1501" s="11"/>
      <c r="M1501" t="s">
        <v>53</v>
      </c>
      <c r="N1501" t="s">
        <v>13</v>
      </c>
      <c r="O1501">
        <v>1</v>
      </c>
      <c r="P1501" t="s">
        <v>14</v>
      </c>
      <c r="Q1501">
        <v>1</v>
      </c>
      <c r="R1501">
        <v>6.2518399999999996</v>
      </c>
      <c r="S1501">
        <v>-75.563590000000005</v>
      </c>
    </row>
    <row r="1502" spans="1:19" x14ac:dyDescent="0.3">
      <c r="A1502" t="s">
        <v>73</v>
      </c>
      <c r="B1502" t="s">
        <v>42</v>
      </c>
      <c r="C1502">
        <v>23400</v>
      </c>
      <c r="D1502">
        <v>1600</v>
      </c>
      <c r="E1502" s="1">
        <f t="shared" si="101"/>
        <v>37747200</v>
      </c>
      <c r="F1502" s="6" t="s">
        <v>210</v>
      </c>
      <c r="G1502" s="10" t="str">
        <f t="shared" si="102"/>
        <v>44486</v>
      </c>
      <c r="H1502" s="10"/>
      <c r="I1502" s="10"/>
      <c r="J1502" s="9">
        <f t="shared" si="99"/>
        <v>44486</v>
      </c>
      <c r="K1502" s="11" t="str">
        <f t="shared" si="100"/>
        <v>17-10-2021</v>
      </c>
      <c r="L1502" s="11"/>
      <c r="M1502" t="s">
        <v>18</v>
      </c>
      <c r="N1502" t="s">
        <v>13</v>
      </c>
      <c r="O1502">
        <v>2</v>
      </c>
      <c r="P1502" t="s">
        <v>19</v>
      </c>
      <c r="Q1502">
        <v>1</v>
      </c>
      <c r="R1502">
        <v>6.2518399999999996</v>
      </c>
      <c r="S1502">
        <v>-75.563590000000005</v>
      </c>
    </row>
    <row r="1503" spans="1:19" x14ac:dyDescent="0.3">
      <c r="A1503" t="s">
        <v>71</v>
      </c>
      <c r="B1503" t="s">
        <v>34</v>
      </c>
      <c r="C1503">
        <v>23300</v>
      </c>
      <c r="D1503">
        <v>1900</v>
      </c>
      <c r="E1503" s="1">
        <f t="shared" si="101"/>
        <v>37749100</v>
      </c>
      <c r="F1503" s="6" t="s">
        <v>741</v>
      </c>
      <c r="G1503" s="10" t="str">
        <f t="shared" si="102"/>
        <v>44170</v>
      </c>
      <c r="H1503" s="10"/>
      <c r="I1503" s="10"/>
      <c r="J1503" s="9">
        <f t="shared" si="99"/>
        <v>44170</v>
      </c>
      <c r="K1503" s="11" t="str">
        <f t="shared" si="100"/>
        <v>05-12-2020</v>
      </c>
      <c r="L1503" s="11"/>
      <c r="M1503" t="s">
        <v>48</v>
      </c>
      <c r="N1503" t="s">
        <v>193</v>
      </c>
      <c r="O1503">
        <v>5</v>
      </c>
      <c r="P1503" t="s">
        <v>19</v>
      </c>
      <c r="Q1503">
        <v>8</v>
      </c>
      <c r="R1503">
        <v>5.0688899999999997</v>
      </c>
      <c r="S1503">
        <v>-75.517380000000003</v>
      </c>
    </row>
    <row r="1504" spans="1:19" x14ac:dyDescent="0.3">
      <c r="A1504" t="s">
        <v>131</v>
      </c>
      <c r="B1504" t="s">
        <v>16</v>
      </c>
      <c r="C1504">
        <v>802800</v>
      </c>
      <c r="D1504">
        <v>43000</v>
      </c>
      <c r="E1504" s="1">
        <f t="shared" si="101"/>
        <v>37792100</v>
      </c>
      <c r="F1504" s="6" t="s">
        <v>417</v>
      </c>
      <c r="G1504" s="10" t="str">
        <f t="shared" si="102"/>
        <v>43854</v>
      </c>
      <c r="H1504" s="10"/>
      <c r="I1504" s="10"/>
      <c r="J1504" s="9">
        <f t="shared" si="99"/>
        <v>43854</v>
      </c>
      <c r="K1504" s="11" t="str">
        <f t="shared" si="100"/>
        <v>24-01-2020</v>
      </c>
      <c r="L1504" s="11"/>
      <c r="M1504" t="s">
        <v>24</v>
      </c>
      <c r="N1504" t="s">
        <v>13</v>
      </c>
      <c r="O1504">
        <v>5</v>
      </c>
      <c r="P1504" t="s">
        <v>14</v>
      </c>
      <c r="Q1504">
        <v>1</v>
      </c>
      <c r="R1504">
        <v>6.2518399999999996</v>
      </c>
      <c r="S1504">
        <v>-75.563590000000005</v>
      </c>
    </row>
    <row r="1505" spans="1:19" x14ac:dyDescent="0.3">
      <c r="A1505" t="s">
        <v>93</v>
      </c>
      <c r="B1505" t="s">
        <v>42</v>
      </c>
      <c r="C1505">
        <v>117600</v>
      </c>
      <c r="D1505">
        <v>11000</v>
      </c>
      <c r="E1505" s="1">
        <f t="shared" si="101"/>
        <v>37803100</v>
      </c>
      <c r="F1505" s="6" t="s">
        <v>828</v>
      </c>
      <c r="G1505" s="10" t="str">
        <f t="shared" si="102"/>
        <v>44241</v>
      </c>
      <c r="H1505" s="10"/>
      <c r="I1505" s="10"/>
      <c r="J1505" s="9">
        <f t="shared" si="99"/>
        <v>44241</v>
      </c>
      <c r="K1505" s="11" t="str">
        <f t="shared" si="100"/>
        <v>14-02-2021</v>
      </c>
      <c r="L1505" s="11"/>
      <c r="M1505" t="s">
        <v>68</v>
      </c>
      <c r="N1505" t="s">
        <v>13</v>
      </c>
      <c r="O1505">
        <v>5</v>
      </c>
      <c r="P1505" t="s">
        <v>19</v>
      </c>
      <c r="Q1505">
        <v>8</v>
      </c>
      <c r="R1505">
        <v>6.2518399999999996</v>
      </c>
      <c r="S1505">
        <v>-75.563590000000005</v>
      </c>
    </row>
    <row r="1506" spans="1:19" x14ac:dyDescent="0.3">
      <c r="A1506" t="s">
        <v>50</v>
      </c>
      <c r="B1506" t="s">
        <v>51</v>
      </c>
      <c r="C1506">
        <v>1089100</v>
      </c>
      <c r="D1506">
        <v>58500</v>
      </c>
      <c r="E1506" s="1">
        <f t="shared" si="101"/>
        <v>37861600</v>
      </c>
      <c r="F1506" s="6" t="s">
        <v>816</v>
      </c>
      <c r="G1506" s="10" t="str">
        <f t="shared" si="102"/>
        <v>44144</v>
      </c>
      <c r="H1506" s="10"/>
      <c r="I1506" s="10"/>
      <c r="J1506" s="9">
        <f t="shared" si="99"/>
        <v>44144</v>
      </c>
      <c r="K1506" s="11" t="str">
        <f t="shared" si="100"/>
        <v>09-11-2020</v>
      </c>
      <c r="L1506" s="11"/>
      <c r="M1506" t="s">
        <v>59</v>
      </c>
      <c r="N1506" t="s">
        <v>25</v>
      </c>
      <c r="O1506">
        <v>4</v>
      </c>
      <c r="P1506" t="s">
        <v>14</v>
      </c>
      <c r="Q1506">
        <v>1</v>
      </c>
      <c r="R1506">
        <v>3.4372199999999999</v>
      </c>
      <c r="S1506">
        <v>-76.522499999999994</v>
      </c>
    </row>
    <row r="1507" spans="1:19" x14ac:dyDescent="0.3">
      <c r="A1507" t="s">
        <v>102</v>
      </c>
      <c r="B1507" t="s">
        <v>16</v>
      </c>
      <c r="C1507">
        <v>762000</v>
      </c>
      <c r="D1507">
        <v>38800</v>
      </c>
      <c r="E1507" s="1">
        <f t="shared" si="101"/>
        <v>37900400</v>
      </c>
      <c r="F1507" s="6" t="s">
        <v>328</v>
      </c>
      <c r="G1507" s="10" t="str">
        <f t="shared" si="102"/>
        <v>43920</v>
      </c>
      <c r="H1507" s="10"/>
      <c r="I1507" s="10"/>
      <c r="J1507" s="9">
        <f t="shared" si="99"/>
        <v>43920</v>
      </c>
      <c r="K1507" s="11" t="str">
        <f t="shared" si="100"/>
        <v>30-03-2020</v>
      </c>
      <c r="L1507" s="11"/>
      <c r="M1507" t="s">
        <v>31</v>
      </c>
      <c r="N1507" t="s">
        <v>28</v>
      </c>
      <c r="O1507">
        <v>4</v>
      </c>
      <c r="P1507" t="s">
        <v>19</v>
      </c>
      <c r="Q1507">
        <v>2</v>
      </c>
      <c r="R1507">
        <v>4.6097099999999998</v>
      </c>
      <c r="S1507">
        <v>-74.08175</v>
      </c>
    </row>
    <row r="1508" spans="1:19" x14ac:dyDescent="0.3">
      <c r="A1508" t="s">
        <v>232</v>
      </c>
      <c r="B1508" t="s">
        <v>10</v>
      </c>
      <c r="C1508">
        <v>235700</v>
      </c>
      <c r="D1508">
        <v>14900</v>
      </c>
      <c r="E1508" s="1">
        <f t="shared" si="101"/>
        <v>37915300</v>
      </c>
      <c r="F1508" s="6" t="s">
        <v>516</v>
      </c>
      <c r="G1508" s="10" t="str">
        <f t="shared" si="102"/>
        <v>44972</v>
      </c>
      <c r="H1508" s="10"/>
      <c r="I1508" s="10"/>
      <c r="J1508" s="9">
        <f t="shared" si="99"/>
        <v>44972</v>
      </c>
      <c r="K1508" s="11" t="str">
        <f t="shared" si="100"/>
        <v>15-02-2023</v>
      </c>
      <c r="L1508" s="11"/>
      <c r="M1508" t="s">
        <v>12</v>
      </c>
      <c r="N1508" t="s">
        <v>13</v>
      </c>
      <c r="O1508">
        <v>1</v>
      </c>
      <c r="P1508" t="s">
        <v>14</v>
      </c>
      <c r="Q1508">
        <v>1</v>
      </c>
      <c r="R1508">
        <v>6.2518399999999996</v>
      </c>
      <c r="S1508">
        <v>-75.563590000000005</v>
      </c>
    </row>
    <row r="1509" spans="1:19" x14ac:dyDescent="0.3">
      <c r="A1509" t="s">
        <v>63</v>
      </c>
      <c r="B1509" t="s">
        <v>64</v>
      </c>
      <c r="C1509">
        <v>80600</v>
      </c>
      <c r="D1509">
        <v>2500</v>
      </c>
      <c r="E1509" s="1">
        <f t="shared" si="101"/>
        <v>37917800</v>
      </c>
      <c r="F1509" s="6" t="s">
        <v>229</v>
      </c>
      <c r="G1509" s="10" t="str">
        <f t="shared" si="102"/>
        <v>44597</v>
      </c>
      <c r="H1509" s="10"/>
      <c r="I1509" s="10"/>
      <c r="J1509" s="9">
        <f t="shared" si="99"/>
        <v>44597</v>
      </c>
      <c r="K1509" s="11" t="str">
        <f t="shared" si="100"/>
        <v>05-02-2022</v>
      </c>
      <c r="L1509" s="11"/>
      <c r="M1509" t="s">
        <v>27</v>
      </c>
      <c r="N1509" t="s">
        <v>28</v>
      </c>
      <c r="O1509">
        <v>5</v>
      </c>
      <c r="P1509" t="s">
        <v>19</v>
      </c>
      <c r="Q1509">
        <v>2</v>
      </c>
      <c r="R1509">
        <v>4.6097099999999998</v>
      </c>
      <c r="S1509">
        <v>-74.08175</v>
      </c>
    </row>
    <row r="1510" spans="1:19" x14ac:dyDescent="0.3">
      <c r="A1510" t="s">
        <v>177</v>
      </c>
      <c r="B1510" t="s">
        <v>38</v>
      </c>
      <c r="C1510">
        <v>277100</v>
      </c>
      <c r="D1510">
        <v>15000</v>
      </c>
      <c r="E1510" s="1">
        <f t="shared" si="101"/>
        <v>37932800</v>
      </c>
      <c r="F1510" s="6" t="s">
        <v>866</v>
      </c>
      <c r="G1510" s="10" t="str">
        <f t="shared" si="102"/>
        <v>44020</v>
      </c>
      <c r="H1510" s="10"/>
      <c r="I1510" s="10"/>
      <c r="J1510" s="9">
        <f t="shared" si="99"/>
        <v>44020</v>
      </c>
      <c r="K1510" s="11" t="str">
        <f t="shared" si="100"/>
        <v>08-07-2020</v>
      </c>
      <c r="L1510" s="11"/>
      <c r="M1510" t="s">
        <v>80</v>
      </c>
      <c r="N1510" t="s">
        <v>273</v>
      </c>
      <c r="O1510">
        <v>5</v>
      </c>
      <c r="P1510" t="s">
        <v>19</v>
      </c>
      <c r="Q1510">
        <v>3</v>
      </c>
      <c r="R1510">
        <v>1.2136100000000001</v>
      </c>
      <c r="S1510">
        <v>-77.281109999999998</v>
      </c>
    </row>
    <row r="1511" spans="1:19" x14ac:dyDescent="0.3">
      <c r="A1511" t="s">
        <v>54</v>
      </c>
      <c r="B1511" t="s">
        <v>46</v>
      </c>
      <c r="C1511">
        <v>119500</v>
      </c>
      <c r="D1511">
        <v>6800</v>
      </c>
      <c r="E1511" s="1">
        <f t="shared" si="101"/>
        <v>37939600</v>
      </c>
      <c r="F1511" s="6" t="s">
        <v>224</v>
      </c>
      <c r="G1511" s="10" t="str">
        <f t="shared" si="102"/>
        <v>44641</v>
      </c>
      <c r="H1511" s="10"/>
      <c r="I1511" s="10"/>
      <c r="J1511" s="9">
        <f t="shared" si="99"/>
        <v>44641</v>
      </c>
      <c r="K1511" s="11" t="str">
        <f t="shared" si="100"/>
        <v>21-03-2022</v>
      </c>
      <c r="L1511" s="11"/>
      <c r="M1511" t="s">
        <v>59</v>
      </c>
      <c r="N1511" t="s">
        <v>228</v>
      </c>
      <c r="O1511">
        <v>5</v>
      </c>
      <c r="P1511" t="s">
        <v>19</v>
      </c>
      <c r="Q1511">
        <v>2</v>
      </c>
      <c r="R1511">
        <v>10.39972</v>
      </c>
      <c r="S1511">
        <v>-75.514439999999993</v>
      </c>
    </row>
    <row r="1512" spans="1:19" x14ac:dyDescent="0.3">
      <c r="A1512" t="s">
        <v>57</v>
      </c>
      <c r="B1512" t="s">
        <v>46</v>
      </c>
      <c r="C1512">
        <v>19500</v>
      </c>
      <c r="D1512">
        <v>1600</v>
      </c>
      <c r="E1512" s="1">
        <f t="shared" si="101"/>
        <v>37941200</v>
      </c>
      <c r="F1512" s="6" t="s">
        <v>542</v>
      </c>
      <c r="G1512" s="10" t="str">
        <f t="shared" si="102"/>
        <v>44594</v>
      </c>
      <c r="H1512" s="10"/>
      <c r="I1512" s="10"/>
      <c r="J1512" s="9">
        <f t="shared" si="99"/>
        <v>44594</v>
      </c>
      <c r="K1512" s="11" t="str">
        <f t="shared" si="100"/>
        <v>02-02-2022</v>
      </c>
      <c r="L1512" s="11"/>
      <c r="M1512" t="s">
        <v>31</v>
      </c>
      <c r="N1512" t="s">
        <v>56</v>
      </c>
      <c r="O1512">
        <v>4</v>
      </c>
      <c r="P1512" t="s">
        <v>19</v>
      </c>
      <c r="Q1512">
        <v>2</v>
      </c>
      <c r="R1512">
        <v>7.89391</v>
      </c>
      <c r="S1512">
        <v>-72.507819999999995</v>
      </c>
    </row>
    <row r="1513" spans="1:19" x14ac:dyDescent="0.3">
      <c r="A1513" t="s">
        <v>60</v>
      </c>
      <c r="B1513" t="s">
        <v>34</v>
      </c>
      <c r="C1513">
        <v>550000</v>
      </c>
      <c r="D1513">
        <v>27500</v>
      </c>
      <c r="E1513" s="1">
        <f t="shared" si="101"/>
        <v>37968700</v>
      </c>
      <c r="F1513" s="6" t="s">
        <v>723</v>
      </c>
      <c r="G1513" s="10" t="str">
        <f t="shared" si="102"/>
        <v>44038</v>
      </c>
      <c r="H1513" s="10"/>
      <c r="I1513" s="10"/>
      <c r="J1513" s="9">
        <f t="shared" si="99"/>
        <v>44038</v>
      </c>
      <c r="K1513" s="11" t="str">
        <f t="shared" si="100"/>
        <v>26-07-2020</v>
      </c>
      <c r="L1513" s="11"/>
      <c r="M1513" t="s">
        <v>48</v>
      </c>
      <c r="N1513" t="s">
        <v>28</v>
      </c>
      <c r="O1513">
        <v>5</v>
      </c>
      <c r="P1513" t="s">
        <v>19</v>
      </c>
      <c r="Q1513">
        <v>2</v>
      </c>
      <c r="R1513">
        <v>4.6097099999999998</v>
      </c>
      <c r="S1513">
        <v>-74.08175</v>
      </c>
    </row>
    <row r="1514" spans="1:19" x14ac:dyDescent="0.3">
      <c r="A1514" t="s">
        <v>232</v>
      </c>
      <c r="B1514" t="s">
        <v>10</v>
      </c>
      <c r="C1514">
        <v>275200</v>
      </c>
      <c r="D1514">
        <v>12800</v>
      </c>
      <c r="E1514" s="1">
        <f t="shared" si="101"/>
        <v>37981500</v>
      </c>
      <c r="F1514" s="6" t="s">
        <v>970</v>
      </c>
      <c r="G1514" s="10" t="str">
        <f t="shared" si="102"/>
        <v>43950</v>
      </c>
      <c r="H1514" s="10"/>
      <c r="I1514" s="10"/>
      <c r="J1514" s="9">
        <f t="shared" si="99"/>
        <v>43950</v>
      </c>
      <c r="K1514" s="11" t="str">
        <f t="shared" si="100"/>
        <v>29-04-2020</v>
      </c>
      <c r="L1514" s="11"/>
      <c r="M1514" t="s">
        <v>31</v>
      </c>
      <c r="N1514" t="s">
        <v>13</v>
      </c>
      <c r="O1514">
        <v>1</v>
      </c>
      <c r="P1514" t="s">
        <v>14</v>
      </c>
      <c r="Q1514">
        <v>1</v>
      </c>
      <c r="R1514">
        <v>6.2518399999999996</v>
      </c>
      <c r="S1514">
        <v>-75.563590000000005</v>
      </c>
    </row>
    <row r="1515" spans="1:19" x14ac:dyDescent="0.3">
      <c r="A1515" t="s">
        <v>184</v>
      </c>
      <c r="B1515" t="s">
        <v>46</v>
      </c>
      <c r="C1515">
        <v>66300</v>
      </c>
      <c r="D1515">
        <v>3700</v>
      </c>
      <c r="E1515" s="1">
        <f t="shared" si="101"/>
        <v>37985200</v>
      </c>
      <c r="F1515" s="6" t="s">
        <v>971</v>
      </c>
      <c r="G1515" s="10" t="str">
        <f t="shared" si="102"/>
        <v>43876</v>
      </c>
      <c r="H1515" s="10"/>
      <c r="I1515" s="10"/>
      <c r="J1515" s="9">
        <f t="shared" si="99"/>
        <v>43876</v>
      </c>
      <c r="K1515" s="11" t="str">
        <f t="shared" si="100"/>
        <v>15-02-2020</v>
      </c>
      <c r="L1515" s="11"/>
      <c r="M1515" t="s">
        <v>53</v>
      </c>
      <c r="N1515" t="s">
        <v>187</v>
      </c>
      <c r="O1515">
        <v>4</v>
      </c>
      <c r="P1515" t="s">
        <v>19</v>
      </c>
      <c r="Q1515">
        <v>1</v>
      </c>
      <c r="R1515">
        <v>7.1253900000000003</v>
      </c>
      <c r="S1515">
        <v>-73.119799999999998</v>
      </c>
    </row>
    <row r="1516" spans="1:19" x14ac:dyDescent="0.3">
      <c r="A1516" t="s">
        <v>131</v>
      </c>
      <c r="B1516" t="s">
        <v>16</v>
      </c>
      <c r="C1516">
        <v>508500</v>
      </c>
      <c r="D1516">
        <v>25300</v>
      </c>
      <c r="E1516" s="1">
        <f t="shared" si="101"/>
        <v>38010500</v>
      </c>
      <c r="F1516" s="6" t="s">
        <v>697</v>
      </c>
      <c r="G1516" s="10" t="str">
        <f t="shared" si="102"/>
        <v>44933</v>
      </c>
      <c r="H1516" s="10"/>
      <c r="I1516" s="10"/>
      <c r="J1516" s="9">
        <f t="shared" si="99"/>
        <v>44933</v>
      </c>
      <c r="K1516" s="11" t="str">
        <f t="shared" si="100"/>
        <v>07-01-2023</v>
      </c>
      <c r="L1516" s="11"/>
      <c r="M1516" t="s">
        <v>59</v>
      </c>
      <c r="N1516" t="s">
        <v>28</v>
      </c>
      <c r="O1516">
        <v>5</v>
      </c>
      <c r="P1516" t="s">
        <v>14</v>
      </c>
      <c r="Q1516">
        <v>1</v>
      </c>
      <c r="R1516">
        <v>4.6097099999999998</v>
      </c>
      <c r="S1516">
        <v>-74.08175</v>
      </c>
    </row>
    <row r="1517" spans="1:19" x14ac:dyDescent="0.3">
      <c r="A1517" t="s">
        <v>63</v>
      </c>
      <c r="B1517" t="s">
        <v>64</v>
      </c>
      <c r="C1517">
        <v>69800</v>
      </c>
      <c r="D1517">
        <v>10500</v>
      </c>
      <c r="E1517" s="1">
        <f t="shared" si="101"/>
        <v>38021000</v>
      </c>
      <c r="F1517" s="6" t="s">
        <v>972</v>
      </c>
      <c r="G1517" s="10" t="str">
        <f t="shared" si="102"/>
        <v>44765</v>
      </c>
      <c r="H1517" s="10"/>
      <c r="I1517" s="10"/>
      <c r="J1517" s="9">
        <f t="shared" si="99"/>
        <v>44765</v>
      </c>
      <c r="K1517" s="11" t="str">
        <f t="shared" si="100"/>
        <v>23-07-2022</v>
      </c>
      <c r="L1517" s="11"/>
      <c r="M1517" t="s">
        <v>53</v>
      </c>
      <c r="N1517" t="s">
        <v>77</v>
      </c>
      <c r="O1517">
        <v>5</v>
      </c>
      <c r="P1517" t="s">
        <v>19</v>
      </c>
      <c r="Q1517">
        <v>4</v>
      </c>
      <c r="R1517">
        <v>11.54444</v>
      </c>
      <c r="S1517">
        <v>-72.907219999999995</v>
      </c>
    </row>
    <row r="1518" spans="1:19" x14ac:dyDescent="0.3">
      <c r="A1518" t="s">
        <v>138</v>
      </c>
      <c r="B1518" t="s">
        <v>38</v>
      </c>
      <c r="C1518">
        <v>810400</v>
      </c>
      <c r="D1518">
        <v>43600</v>
      </c>
      <c r="E1518" s="1">
        <f t="shared" si="101"/>
        <v>38064600</v>
      </c>
      <c r="F1518" s="6" t="s">
        <v>973</v>
      </c>
      <c r="G1518" s="10" t="str">
        <f t="shared" si="102"/>
        <v>43875</v>
      </c>
      <c r="H1518" s="10"/>
      <c r="I1518" s="10"/>
      <c r="J1518" s="9">
        <f t="shared" si="99"/>
        <v>43875</v>
      </c>
      <c r="K1518" s="11" t="str">
        <f t="shared" si="100"/>
        <v>14-02-2020</v>
      </c>
      <c r="L1518" s="11"/>
      <c r="M1518" t="s">
        <v>66</v>
      </c>
      <c r="N1518" t="s">
        <v>13</v>
      </c>
      <c r="O1518">
        <v>5</v>
      </c>
      <c r="P1518" t="s">
        <v>14</v>
      </c>
      <c r="Q1518">
        <v>1</v>
      </c>
      <c r="R1518">
        <v>6.2518399999999996</v>
      </c>
      <c r="S1518">
        <v>-75.563590000000005</v>
      </c>
    </row>
    <row r="1519" spans="1:19" x14ac:dyDescent="0.3">
      <c r="A1519" t="s">
        <v>177</v>
      </c>
      <c r="B1519" t="s">
        <v>38</v>
      </c>
      <c r="C1519">
        <v>195500</v>
      </c>
      <c r="D1519">
        <v>10900</v>
      </c>
      <c r="E1519" s="1">
        <f t="shared" si="101"/>
        <v>38075500</v>
      </c>
      <c r="F1519" s="6" t="s">
        <v>807</v>
      </c>
      <c r="G1519" s="10" t="str">
        <f t="shared" si="102"/>
        <v>44827</v>
      </c>
      <c r="H1519" s="10"/>
      <c r="I1519" s="10"/>
      <c r="J1519" s="9">
        <f t="shared" si="99"/>
        <v>44827</v>
      </c>
      <c r="K1519" s="11" t="str">
        <f t="shared" si="100"/>
        <v>23-09-2022</v>
      </c>
      <c r="L1519" s="11"/>
      <c r="M1519" t="s">
        <v>59</v>
      </c>
      <c r="N1519" t="s">
        <v>28</v>
      </c>
      <c r="O1519">
        <v>3</v>
      </c>
      <c r="P1519" t="s">
        <v>19</v>
      </c>
      <c r="Q1519">
        <v>10</v>
      </c>
      <c r="R1519">
        <v>4.6097099999999998</v>
      </c>
      <c r="S1519">
        <v>-74.08175</v>
      </c>
    </row>
    <row r="1520" spans="1:19" x14ac:dyDescent="0.3">
      <c r="A1520" t="s">
        <v>168</v>
      </c>
      <c r="B1520" t="s">
        <v>34</v>
      </c>
      <c r="C1520">
        <v>44700</v>
      </c>
      <c r="D1520">
        <v>2800</v>
      </c>
      <c r="E1520" s="1">
        <f t="shared" si="101"/>
        <v>38078300</v>
      </c>
      <c r="F1520" s="6" t="s">
        <v>573</v>
      </c>
      <c r="G1520" s="10" t="str">
        <f t="shared" si="102"/>
        <v>44966</v>
      </c>
      <c r="H1520" s="10"/>
      <c r="I1520" s="10"/>
      <c r="J1520" s="9">
        <f t="shared" si="99"/>
        <v>44966</v>
      </c>
      <c r="K1520" s="11" t="str">
        <f t="shared" si="100"/>
        <v>09-02-2023</v>
      </c>
      <c r="L1520" s="11"/>
      <c r="M1520" t="s">
        <v>27</v>
      </c>
      <c r="N1520" t="s">
        <v>13</v>
      </c>
      <c r="O1520">
        <v>1</v>
      </c>
      <c r="P1520" t="s">
        <v>19</v>
      </c>
      <c r="Q1520">
        <v>2</v>
      </c>
      <c r="R1520">
        <v>6.2518399999999996</v>
      </c>
      <c r="S1520">
        <v>-75.563590000000005</v>
      </c>
    </row>
    <row r="1521" spans="1:19" x14ac:dyDescent="0.3">
      <c r="A1521" t="s">
        <v>91</v>
      </c>
      <c r="B1521" t="s">
        <v>51</v>
      </c>
      <c r="C1521">
        <v>847100</v>
      </c>
      <c r="D1521">
        <v>43300</v>
      </c>
      <c r="E1521" s="1">
        <f t="shared" si="101"/>
        <v>38121600</v>
      </c>
      <c r="F1521" s="6" t="s">
        <v>548</v>
      </c>
      <c r="G1521" s="10" t="str">
        <f t="shared" si="102"/>
        <v>44174</v>
      </c>
      <c r="H1521" s="10"/>
      <c r="I1521" s="10"/>
      <c r="J1521" s="9">
        <f t="shared" si="99"/>
        <v>44174</v>
      </c>
      <c r="K1521" s="11" t="str">
        <f t="shared" si="100"/>
        <v>09-12-2020</v>
      </c>
      <c r="L1521" s="11"/>
      <c r="M1521" t="s">
        <v>80</v>
      </c>
      <c r="N1521" t="s">
        <v>28</v>
      </c>
      <c r="O1521">
        <v>5</v>
      </c>
      <c r="P1521" t="s">
        <v>14</v>
      </c>
      <c r="Q1521">
        <v>1</v>
      </c>
      <c r="R1521">
        <v>4.6097099999999998</v>
      </c>
      <c r="S1521">
        <v>-74.08175</v>
      </c>
    </row>
    <row r="1522" spans="1:19" x14ac:dyDescent="0.3">
      <c r="A1522" t="s">
        <v>168</v>
      </c>
      <c r="B1522" t="s">
        <v>34</v>
      </c>
      <c r="C1522">
        <v>40000</v>
      </c>
      <c r="D1522">
        <v>0</v>
      </c>
      <c r="E1522" s="1">
        <f t="shared" si="101"/>
        <v>38121600</v>
      </c>
      <c r="F1522" s="6" t="s">
        <v>425</v>
      </c>
      <c r="G1522" s="10" t="str">
        <f t="shared" si="102"/>
        <v>43915</v>
      </c>
      <c r="H1522" s="10"/>
      <c r="I1522" s="10"/>
      <c r="J1522" s="9">
        <f t="shared" si="99"/>
        <v>43915</v>
      </c>
      <c r="K1522" s="11" t="str">
        <f t="shared" si="100"/>
        <v>25-03-2020</v>
      </c>
      <c r="L1522" s="11"/>
      <c r="M1522" t="s">
        <v>53</v>
      </c>
      <c r="N1522" t="s">
        <v>28</v>
      </c>
      <c r="O1522">
        <v>5</v>
      </c>
      <c r="P1522" t="s">
        <v>19</v>
      </c>
      <c r="Q1522">
        <v>3</v>
      </c>
      <c r="R1522">
        <v>4.6097099999999998</v>
      </c>
      <c r="S1522">
        <v>-74.08175</v>
      </c>
    </row>
    <row r="1523" spans="1:19" x14ac:dyDescent="0.3">
      <c r="A1523" t="s">
        <v>50</v>
      </c>
      <c r="B1523" t="s">
        <v>51</v>
      </c>
      <c r="C1523">
        <v>1162600</v>
      </c>
      <c r="D1523">
        <v>62100</v>
      </c>
      <c r="E1523" s="1">
        <f t="shared" si="101"/>
        <v>38183700</v>
      </c>
      <c r="F1523" s="6" t="s">
        <v>592</v>
      </c>
      <c r="G1523" s="10" t="str">
        <f t="shared" si="102"/>
        <v>44374</v>
      </c>
      <c r="H1523" s="10"/>
      <c r="I1523" s="10"/>
      <c r="J1523" s="9">
        <f t="shared" si="99"/>
        <v>44374</v>
      </c>
      <c r="K1523" s="11" t="str">
        <f t="shared" si="100"/>
        <v>27-06-2021</v>
      </c>
      <c r="L1523" s="11"/>
      <c r="M1523" t="s">
        <v>40</v>
      </c>
      <c r="N1523" t="s">
        <v>273</v>
      </c>
      <c r="O1523">
        <v>4</v>
      </c>
      <c r="P1523" t="s">
        <v>36</v>
      </c>
      <c r="Q1523">
        <v>1</v>
      </c>
      <c r="R1523">
        <v>1.2136100000000001</v>
      </c>
      <c r="S1523">
        <v>-77.281109999999998</v>
      </c>
    </row>
    <row r="1524" spans="1:19" x14ac:dyDescent="0.3">
      <c r="A1524" t="s">
        <v>60</v>
      </c>
      <c r="B1524" t="s">
        <v>34</v>
      </c>
      <c r="C1524">
        <v>644100</v>
      </c>
      <c r="D1524">
        <v>32500</v>
      </c>
      <c r="E1524" s="1">
        <f t="shared" si="101"/>
        <v>38216200</v>
      </c>
      <c r="F1524" s="6" t="s">
        <v>347</v>
      </c>
      <c r="G1524" s="10" t="str">
        <f t="shared" si="102"/>
        <v>44822</v>
      </c>
      <c r="H1524" s="10"/>
      <c r="I1524" s="10"/>
      <c r="J1524" s="9">
        <f t="shared" si="99"/>
        <v>44822</v>
      </c>
      <c r="K1524" s="11" t="str">
        <f t="shared" si="100"/>
        <v>18-09-2022</v>
      </c>
      <c r="L1524" s="11"/>
      <c r="M1524" t="s">
        <v>59</v>
      </c>
      <c r="N1524" t="s">
        <v>28</v>
      </c>
      <c r="O1524">
        <v>5</v>
      </c>
      <c r="P1524" t="s">
        <v>19</v>
      </c>
      <c r="Q1524">
        <v>1</v>
      </c>
      <c r="R1524">
        <v>4.6097099999999998</v>
      </c>
      <c r="S1524">
        <v>-74.08175</v>
      </c>
    </row>
    <row r="1525" spans="1:19" x14ac:dyDescent="0.3">
      <c r="A1525" t="s">
        <v>15</v>
      </c>
      <c r="B1525" t="s">
        <v>16</v>
      </c>
      <c r="C1525">
        <v>60600</v>
      </c>
      <c r="D1525">
        <v>1400</v>
      </c>
      <c r="E1525" s="1">
        <f t="shared" si="101"/>
        <v>38217600</v>
      </c>
      <c r="F1525" s="6" t="s">
        <v>347</v>
      </c>
      <c r="G1525" s="10" t="str">
        <f t="shared" si="102"/>
        <v>44876</v>
      </c>
      <c r="H1525" s="10"/>
      <c r="I1525" s="10"/>
      <c r="J1525" s="9">
        <f t="shared" si="99"/>
        <v>44876</v>
      </c>
      <c r="K1525" s="11" t="str">
        <f t="shared" si="100"/>
        <v>11-11-2022</v>
      </c>
      <c r="L1525" s="11"/>
      <c r="M1525" t="s">
        <v>80</v>
      </c>
      <c r="N1525" t="s">
        <v>13</v>
      </c>
      <c r="O1525">
        <v>3</v>
      </c>
      <c r="P1525" t="s">
        <v>19</v>
      </c>
      <c r="Q1525">
        <v>1</v>
      </c>
      <c r="R1525">
        <v>6.2518399999999996</v>
      </c>
      <c r="S1525">
        <v>-75.563590000000005</v>
      </c>
    </row>
    <row r="1526" spans="1:19" x14ac:dyDescent="0.3">
      <c r="A1526" t="s">
        <v>57</v>
      </c>
      <c r="B1526" t="s">
        <v>46</v>
      </c>
      <c r="C1526">
        <v>32800</v>
      </c>
      <c r="D1526">
        <v>4100</v>
      </c>
      <c r="E1526" s="1">
        <f t="shared" si="101"/>
        <v>38221700</v>
      </c>
      <c r="F1526" s="6" t="s">
        <v>560</v>
      </c>
      <c r="G1526" s="10" t="str">
        <f t="shared" si="102"/>
        <v>44876</v>
      </c>
      <c r="H1526" s="10"/>
      <c r="I1526" s="10"/>
      <c r="J1526" s="9">
        <f t="shared" si="99"/>
        <v>44876</v>
      </c>
      <c r="K1526" s="11" t="str">
        <f t="shared" si="100"/>
        <v>11-11-2022</v>
      </c>
      <c r="L1526" s="11"/>
      <c r="M1526" t="s">
        <v>68</v>
      </c>
      <c r="N1526" t="s">
        <v>25</v>
      </c>
      <c r="O1526">
        <v>5</v>
      </c>
      <c r="P1526" t="s">
        <v>19</v>
      </c>
      <c r="Q1526">
        <v>1</v>
      </c>
      <c r="R1526">
        <v>3.4372199999999999</v>
      </c>
      <c r="S1526">
        <v>-76.522499999999994</v>
      </c>
    </row>
    <row r="1527" spans="1:19" x14ac:dyDescent="0.3">
      <c r="A1527" t="s">
        <v>191</v>
      </c>
      <c r="B1527" t="s">
        <v>38</v>
      </c>
      <c r="C1527">
        <v>51200</v>
      </c>
      <c r="D1527">
        <v>900</v>
      </c>
      <c r="E1527" s="1">
        <f t="shared" si="101"/>
        <v>38222600</v>
      </c>
      <c r="F1527" s="6" t="s">
        <v>318</v>
      </c>
      <c r="G1527" s="10" t="str">
        <f t="shared" si="102"/>
        <v>44863</v>
      </c>
      <c r="H1527" s="10"/>
      <c r="I1527" s="10"/>
      <c r="J1527" s="9">
        <f t="shared" si="99"/>
        <v>44863</v>
      </c>
      <c r="K1527" s="11" t="str">
        <f t="shared" si="100"/>
        <v>29-10-2022</v>
      </c>
      <c r="L1527" s="11"/>
      <c r="M1527" t="s">
        <v>80</v>
      </c>
      <c r="N1527" t="s">
        <v>28</v>
      </c>
      <c r="O1527">
        <v>5</v>
      </c>
      <c r="P1527" t="s">
        <v>19</v>
      </c>
      <c r="Q1527">
        <v>1</v>
      </c>
      <c r="R1527">
        <v>4.6097099999999998</v>
      </c>
      <c r="S1527">
        <v>-74.08175</v>
      </c>
    </row>
    <row r="1528" spans="1:19" x14ac:dyDescent="0.3">
      <c r="A1528" t="s">
        <v>45</v>
      </c>
      <c r="B1528" t="s">
        <v>46</v>
      </c>
      <c r="C1528">
        <v>11100</v>
      </c>
      <c r="D1528">
        <v>0</v>
      </c>
      <c r="E1528" s="1">
        <f t="shared" si="101"/>
        <v>38222600</v>
      </c>
      <c r="F1528" s="6" t="s">
        <v>974</v>
      </c>
      <c r="G1528" s="10" t="str">
        <f t="shared" si="102"/>
        <v>44240</v>
      </c>
      <c r="H1528" s="10"/>
      <c r="I1528" s="10"/>
      <c r="J1528" s="9">
        <f t="shared" si="99"/>
        <v>44240</v>
      </c>
      <c r="K1528" s="11" t="str">
        <f t="shared" si="100"/>
        <v>13-02-2021</v>
      </c>
      <c r="L1528" s="11"/>
      <c r="M1528" t="s">
        <v>53</v>
      </c>
      <c r="N1528" t="s">
        <v>28</v>
      </c>
      <c r="O1528">
        <v>5</v>
      </c>
      <c r="P1528" t="s">
        <v>19</v>
      </c>
      <c r="Q1528">
        <v>1</v>
      </c>
      <c r="R1528">
        <v>4.6097099999999998</v>
      </c>
      <c r="S1528">
        <v>-74.08175</v>
      </c>
    </row>
    <row r="1529" spans="1:19" x14ac:dyDescent="0.3">
      <c r="A1529" t="s">
        <v>123</v>
      </c>
      <c r="B1529" t="s">
        <v>51</v>
      </c>
      <c r="C1529">
        <v>1353100</v>
      </c>
      <c r="D1529">
        <v>70200</v>
      </c>
      <c r="E1529" s="1">
        <f t="shared" si="101"/>
        <v>38292800</v>
      </c>
      <c r="F1529" s="6" t="s">
        <v>975</v>
      </c>
      <c r="G1529" s="10" t="str">
        <f t="shared" si="102"/>
        <v>44527</v>
      </c>
      <c r="H1529" s="10"/>
      <c r="I1529" s="10"/>
      <c r="J1529" s="9">
        <f t="shared" si="99"/>
        <v>44527</v>
      </c>
      <c r="K1529" s="11" t="str">
        <f t="shared" si="100"/>
        <v>27-11-2021</v>
      </c>
      <c r="L1529" s="11"/>
      <c r="M1529" t="s">
        <v>48</v>
      </c>
      <c r="N1529" t="s">
        <v>28</v>
      </c>
      <c r="O1529">
        <v>5</v>
      </c>
      <c r="P1529" t="s">
        <v>19</v>
      </c>
      <c r="Q1529">
        <v>1</v>
      </c>
      <c r="R1529">
        <v>4.6097099999999998</v>
      </c>
      <c r="S1529">
        <v>-74.08175</v>
      </c>
    </row>
    <row r="1530" spans="1:19" x14ac:dyDescent="0.3">
      <c r="A1530" t="s">
        <v>78</v>
      </c>
      <c r="B1530" t="s">
        <v>64</v>
      </c>
      <c r="C1530">
        <v>42400</v>
      </c>
      <c r="D1530">
        <v>3000</v>
      </c>
      <c r="E1530" s="1">
        <f t="shared" si="101"/>
        <v>38295800</v>
      </c>
      <c r="F1530" s="6" t="s">
        <v>976</v>
      </c>
      <c r="G1530" s="10" t="str">
        <f t="shared" si="102"/>
        <v>43883</v>
      </c>
      <c r="H1530" s="10"/>
      <c r="I1530" s="10"/>
      <c r="J1530" s="9">
        <f t="shared" si="99"/>
        <v>43883</v>
      </c>
      <c r="K1530" s="11" t="str">
        <f t="shared" si="100"/>
        <v>22-02-2020</v>
      </c>
      <c r="L1530" s="11"/>
      <c r="M1530" t="s">
        <v>48</v>
      </c>
      <c r="N1530" t="s">
        <v>13</v>
      </c>
      <c r="O1530">
        <v>4</v>
      </c>
      <c r="P1530" t="s">
        <v>19</v>
      </c>
      <c r="Q1530">
        <v>3</v>
      </c>
      <c r="R1530">
        <v>6.2518399999999996</v>
      </c>
      <c r="S1530">
        <v>-75.563590000000005</v>
      </c>
    </row>
    <row r="1531" spans="1:19" x14ac:dyDescent="0.3">
      <c r="A1531" t="s">
        <v>113</v>
      </c>
      <c r="B1531" t="s">
        <v>10</v>
      </c>
      <c r="C1531">
        <v>459100</v>
      </c>
      <c r="D1531">
        <v>22600</v>
      </c>
      <c r="E1531" s="1">
        <f t="shared" si="101"/>
        <v>38318400</v>
      </c>
      <c r="F1531" s="6" t="s">
        <v>627</v>
      </c>
      <c r="G1531" s="10" t="str">
        <f t="shared" si="102"/>
        <v>44631</v>
      </c>
      <c r="H1531" s="10"/>
      <c r="I1531" s="10"/>
      <c r="J1531" s="9">
        <f t="shared" si="99"/>
        <v>44631</v>
      </c>
      <c r="K1531" s="11" t="str">
        <f t="shared" si="100"/>
        <v>11-03-2022</v>
      </c>
      <c r="L1531" s="11"/>
      <c r="M1531" t="s">
        <v>12</v>
      </c>
      <c r="N1531" t="s">
        <v>25</v>
      </c>
      <c r="O1531">
        <v>2</v>
      </c>
      <c r="P1531" t="s">
        <v>19</v>
      </c>
      <c r="Q1531">
        <v>1</v>
      </c>
      <c r="R1531">
        <v>3.4372199999999999</v>
      </c>
      <c r="S1531">
        <v>-76.522499999999994</v>
      </c>
    </row>
    <row r="1532" spans="1:19" x14ac:dyDescent="0.3">
      <c r="A1532" t="s">
        <v>91</v>
      </c>
      <c r="B1532" t="s">
        <v>51</v>
      </c>
      <c r="C1532">
        <v>797900</v>
      </c>
      <c r="D1532">
        <v>42900</v>
      </c>
      <c r="E1532" s="1">
        <f t="shared" si="101"/>
        <v>38361300</v>
      </c>
      <c r="F1532" s="6" t="s">
        <v>342</v>
      </c>
      <c r="G1532" s="10" t="str">
        <f t="shared" si="102"/>
        <v>44536</v>
      </c>
      <c r="H1532" s="10"/>
      <c r="I1532" s="10"/>
      <c r="J1532" s="9">
        <f t="shared" si="99"/>
        <v>44536</v>
      </c>
      <c r="K1532" s="11" t="str">
        <f t="shared" si="100"/>
        <v>06-12-2021</v>
      </c>
      <c r="L1532" s="11"/>
      <c r="M1532" t="s">
        <v>40</v>
      </c>
      <c r="N1532" t="s">
        <v>44</v>
      </c>
      <c r="O1532">
        <v>5</v>
      </c>
      <c r="P1532" t="s">
        <v>36</v>
      </c>
      <c r="Q1532">
        <v>1</v>
      </c>
      <c r="R1532">
        <v>10.968540000000001</v>
      </c>
      <c r="S1532">
        <v>-74.781319999999994</v>
      </c>
    </row>
    <row r="1533" spans="1:19" x14ac:dyDescent="0.3">
      <c r="A1533" t="s">
        <v>78</v>
      </c>
      <c r="B1533" t="s">
        <v>64</v>
      </c>
      <c r="C1533">
        <v>47500</v>
      </c>
      <c r="D1533">
        <v>0</v>
      </c>
      <c r="E1533" s="1">
        <f t="shared" si="101"/>
        <v>38361300</v>
      </c>
      <c r="F1533" s="6" t="s">
        <v>636</v>
      </c>
      <c r="G1533" s="10" t="str">
        <f t="shared" si="102"/>
        <v>44366</v>
      </c>
      <c r="H1533" s="10"/>
      <c r="I1533" s="10"/>
      <c r="J1533" s="9">
        <f t="shared" si="99"/>
        <v>44366</v>
      </c>
      <c r="K1533" s="11" t="str">
        <f t="shared" si="100"/>
        <v>19-06-2021</v>
      </c>
      <c r="L1533" s="11"/>
      <c r="M1533" t="s">
        <v>48</v>
      </c>
      <c r="N1533" t="s">
        <v>13</v>
      </c>
      <c r="O1533">
        <v>5</v>
      </c>
      <c r="P1533" t="s">
        <v>19</v>
      </c>
      <c r="Q1533">
        <v>5</v>
      </c>
      <c r="R1533">
        <v>6.2518399999999996</v>
      </c>
      <c r="S1533">
        <v>-75.563590000000005</v>
      </c>
    </row>
    <row r="1534" spans="1:19" x14ac:dyDescent="0.3">
      <c r="A1534" t="s">
        <v>168</v>
      </c>
      <c r="B1534" t="s">
        <v>34</v>
      </c>
      <c r="C1534">
        <v>48100</v>
      </c>
      <c r="D1534">
        <v>3300</v>
      </c>
      <c r="E1534" s="1">
        <f t="shared" si="101"/>
        <v>38364600</v>
      </c>
      <c r="F1534" s="6" t="s">
        <v>977</v>
      </c>
      <c r="G1534" s="10" t="str">
        <f t="shared" si="102"/>
        <v>44852</v>
      </c>
      <c r="H1534" s="10"/>
      <c r="I1534" s="10"/>
      <c r="J1534" s="9">
        <f t="shared" si="99"/>
        <v>44852</v>
      </c>
      <c r="K1534" s="11" t="str">
        <f t="shared" si="100"/>
        <v>18-10-2022</v>
      </c>
      <c r="L1534" s="11"/>
      <c r="M1534" t="s">
        <v>12</v>
      </c>
      <c r="N1534" t="s">
        <v>28</v>
      </c>
      <c r="O1534">
        <v>5</v>
      </c>
      <c r="P1534" t="s">
        <v>14</v>
      </c>
      <c r="Q1534">
        <v>1</v>
      </c>
      <c r="R1534">
        <v>4.6097099999999998</v>
      </c>
      <c r="S1534">
        <v>-74.08175</v>
      </c>
    </row>
    <row r="1535" spans="1:19" x14ac:dyDescent="0.3">
      <c r="A1535" t="s">
        <v>214</v>
      </c>
      <c r="B1535" t="s">
        <v>38</v>
      </c>
      <c r="C1535">
        <v>134000</v>
      </c>
      <c r="D1535">
        <v>5300</v>
      </c>
      <c r="E1535" s="1">
        <f t="shared" si="101"/>
        <v>38369900</v>
      </c>
      <c r="F1535" s="6" t="s">
        <v>637</v>
      </c>
      <c r="G1535" s="10" t="str">
        <f t="shared" si="102"/>
        <v>44982</v>
      </c>
      <c r="H1535" s="10"/>
      <c r="I1535" s="10"/>
      <c r="J1535" s="9">
        <f t="shared" si="99"/>
        <v>44982</v>
      </c>
      <c r="K1535" s="11" t="str">
        <f t="shared" si="100"/>
        <v>25-02-2023</v>
      </c>
      <c r="L1535" s="11"/>
      <c r="M1535" t="s">
        <v>59</v>
      </c>
      <c r="N1535" t="s">
        <v>44</v>
      </c>
      <c r="O1535">
        <v>1</v>
      </c>
      <c r="P1535" t="s">
        <v>19</v>
      </c>
      <c r="Q1535">
        <v>10</v>
      </c>
      <c r="R1535">
        <v>10.968540000000001</v>
      </c>
      <c r="S1535">
        <v>-74.781319999999994</v>
      </c>
    </row>
    <row r="1536" spans="1:19" x14ac:dyDescent="0.3">
      <c r="A1536" t="s">
        <v>131</v>
      </c>
      <c r="B1536" t="s">
        <v>16</v>
      </c>
      <c r="C1536">
        <v>913800</v>
      </c>
      <c r="D1536">
        <v>55500</v>
      </c>
      <c r="E1536" s="1">
        <f t="shared" si="101"/>
        <v>38425400</v>
      </c>
      <c r="F1536" s="6" t="s">
        <v>771</v>
      </c>
      <c r="G1536" s="10" t="str">
        <f t="shared" si="102"/>
        <v>43907</v>
      </c>
      <c r="H1536" s="10"/>
      <c r="I1536" s="10"/>
      <c r="J1536" s="9">
        <f t="shared" si="99"/>
        <v>43907</v>
      </c>
      <c r="K1536" s="11" t="str">
        <f t="shared" si="100"/>
        <v>17-03-2020</v>
      </c>
      <c r="L1536" s="11"/>
      <c r="M1536" t="s">
        <v>40</v>
      </c>
      <c r="N1536" t="s">
        <v>13</v>
      </c>
      <c r="O1536">
        <v>5</v>
      </c>
      <c r="P1536" t="s">
        <v>14</v>
      </c>
      <c r="Q1536">
        <v>1</v>
      </c>
      <c r="R1536">
        <v>6.2518399999999996</v>
      </c>
      <c r="S1536">
        <v>-75.563590000000005</v>
      </c>
    </row>
    <row r="1537" spans="1:19" x14ac:dyDescent="0.3">
      <c r="A1537" t="s">
        <v>195</v>
      </c>
      <c r="B1537" t="s">
        <v>51</v>
      </c>
      <c r="C1537">
        <v>608200</v>
      </c>
      <c r="D1537">
        <v>30600</v>
      </c>
      <c r="E1537" s="1">
        <f t="shared" si="101"/>
        <v>38456000</v>
      </c>
      <c r="F1537" s="6" t="s">
        <v>157</v>
      </c>
      <c r="G1537" s="10" t="str">
        <f t="shared" si="102"/>
        <v>44931</v>
      </c>
      <c r="H1537" s="10"/>
      <c r="I1537" s="10"/>
      <c r="J1537" s="9">
        <f t="shared" si="99"/>
        <v>44931</v>
      </c>
      <c r="K1537" s="11" t="str">
        <f t="shared" si="100"/>
        <v>05-01-2023</v>
      </c>
      <c r="L1537" s="11"/>
      <c r="M1537" t="s">
        <v>66</v>
      </c>
      <c r="N1537" t="s">
        <v>28</v>
      </c>
      <c r="O1537">
        <v>5</v>
      </c>
      <c r="P1537" t="s">
        <v>19</v>
      </c>
      <c r="Q1537">
        <v>1</v>
      </c>
      <c r="R1537">
        <v>4.6097099999999998</v>
      </c>
      <c r="S1537">
        <v>-74.08175</v>
      </c>
    </row>
    <row r="1538" spans="1:19" x14ac:dyDescent="0.3">
      <c r="A1538" t="s">
        <v>107</v>
      </c>
      <c r="B1538" t="s">
        <v>46</v>
      </c>
      <c r="C1538">
        <v>21700</v>
      </c>
      <c r="D1538">
        <v>1400</v>
      </c>
      <c r="E1538" s="1">
        <f t="shared" si="101"/>
        <v>38457400</v>
      </c>
      <c r="F1538" s="6" t="s">
        <v>978</v>
      </c>
      <c r="G1538" s="10" t="str">
        <f t="shared" si="102"/>
        <v>43946</v>
      </c>
      <c r="H1538" s="10"/>
      <c r="I1538" s="10"/>
      <c r="J1538" s="9">
        <f t="shared" si="99"/>
        <v>43946</v>
      </c>
      <c r="K1538" s="11" t="str">
        <f t="shared" si="100"/>
        <v>25-04-2020</v>
      </c>
      <c r="L1538" s="11"/>
      <c r="M1538" t="s">
        <v>101</v>
      </c>
      <c r="N1538" t="s">
        <v>22</v>
      </c>
      <c r="O1538">
        <v>3</v>
      </c>
      <c r="P1538" t="s">
        <v>14</v>
      </c>
      <c r="Q1538">
        <v>1</v>
      </c>
      <c r="R1538">
        <v>4.8133299999999997</v>
      </c>
      <c r="S1538">
        <v>-75.696110000000004</v>
      </c>
    </row>
    <row r="1539" spans="1:19" x14ac:dyDescent="0.3">
      <c r="A1539" t="s">
        <v>9</v>
      </c>
      <c r="B1539" t="s">
        <v>10</v>
      </c>
      <c r="C1539">
        <v>480600</v>
      </c>
      <c r="D1539">
        <v>23800</v>
      </c>
      <c r="E1539" s="1">
        <f t="shared" si="101"/>
        <v>38481200</v>
      </c>
      <c r="F1539" s="6" t="s">
        <v>677</v>
      </c>
      <c r="G1539" s="10" t="str">
        <f t="shared" si="102"/>
        <v>43919</v>
      </c>
      <c r="H1539" s="10"/>
      <c r="I1539" s="10"/>
      <c r="J1539" s="9">
        <f t="shared" ref="J1539:J1602" si="103">IF(
  G1539=44412,
  DATE(2021,8,4),
  DATE(1900,1,1) + G1539 - 1
)</f>
        <v>43919</v>
      </c>
      <c r="K1539" s="11" t="str">
        <f t="shared" ref="K1539:K1602" si="104">TEXT(G1539, "dd-mm-yyyy")</f>
        <v>29-03-2020</v>
      </c>
      <c r="L1539" s="11"/>
      <c r="M1539" t="s">
        <v>66</v>
      </c>
      <c r="N1539" t="s">
        <v>28</v>
      </c>
      <c r="O1539">
        <v>5</v>
      </c>
      <c r="P1539" t="s">
        <v>14</v>
      </c>
      <c r="Q1539">
        <v>1</v>
      </c>
      <c r="R1539">
        <v>4.6097099999999998</v>
      </c>
      <c r="S1539">
        <v>-74.08175</v>
      </c>
    </row>
    <row r="1540" spans="1:19" x14ac:dyDescent="0.3">
      <c r="A1540" t="s">
        <v>29</v>
      </c>
      <c r="B1540" t="s">
        <v>16</v>
      </c>
      <c r="C1540">
        <v>353500</v>
      </c>
      <c r="D1540">
        <v>19000</v>
      </c>
      <c r="E1540" s="1">
        <f t="shared" ref="E1540:E1603" si="105">E1539+D1540</f>
        <v>38500200</v>
      </c>
      <c r="F1540" s="6" t="s">
        <v>979</v>
      </c>
      <c r="G1540" s="10" t="str">
        <f t="shared" si="102"/>
        <v>44798</v>
      </c>
      <c r="H1540" s="10"/>
      <c r="I1540" s="10"/>
      <c r="J1540" s="9">
        <f t="shared" si="103"/>
        <v>44798</v>
      </c>
      <c r="K1540" s="11" t="str">
        <f t="shared" si="104"/>
        <v>25-08-2022</v>
      </c>
      <c r="L1540" s="11"/>
      <c r="M1540" t="s">
        <v>101</v>
      </c>
      <c r="N1540" t="s">
        <v>25</v>
      </c>
      <c r="O1540">
        <v>2</v>
      </c>
      <c r="P1540" t="s">
        <v>19</v>
      </c>
      <c r="Q1540">
        <v>3</v>
      </c>
      <c r="R1540">
        <v>3.4372199999999999</v>
      </c>
      <c r="S1540">
        <v>-76.522499999999994</v>
      </c>
    </row>
    <row r="1541" spans="1:19" x14ac:dyDescent="0.3">
      <c r="A1541" t="s">
        <v>282</v>
      </c>
      <c r="B1541" t="s">
        <v>38</v>
      </c>
      <c r="C1541">
        <v>2399500</v>
      </c>
      <c r="D1541">
        <v>126000</v>
      </c>
      <c r="E1541" s="1">
        <f t="shared" si="105"/>
        <v>38626200</v>
      </c>
      <c r="F1541" s="6" t="s">
        <v>941</v>
      </c>
      <c r="G1541" s="10" t="str">
        <f t="shared" si="102"/>
        <v>44235</v>
      </c>
      <c r="H1541" s="10"/>
      <c r="I1541" s="10"/>
      <c r="J1541" s="9">
        <f t="shared" si="103"/>
        <v>44235</v>
      </c>
      <c r="K1541" s="11" t="str">
        <f t="shared" si="104"/>
        <v>08-02-2021</v>
      </c>
      <c r="L1541" s="11"/>
      <c r="M1541" t="s">
        <v>31</v>
      </c>
      <c r="N1541" t="s">
        <v>56</v>
      </c>
      <c r="O1541">
        <v>5</v>
      </c>
      <c r="P1541" t="s">
        <v>19</v>
      </c>
      <c r="Q1541">
        <v>5</v>
      </c>
      <c r="R1541">
        <v>7.89391</v>
      </c>
      <c r="S1541">
        <v>-72.507819999999995</v>
      </c>
    </row>
    <row r="1542" spans="1:19" x14ac:dyDescent="0.3">
      <c r="A1542" t="s">
        <v>113</v>
      </c>
      <c r="B1542" t="s">
        <v>10</v>
      </c>
      <c r="C1542">
        <v>465400</v>
      </c>
      <c r="D1542">
        <v>23000</v>
      </c>
      <c r="E1542" s="1">
        <f t="shared" si="105"/>
        <v>38649200</v>
      </c>
      <c r="F1542" s="6" t="s">
        <v>905</v>
      </c>
      <c r="G1542" s="10" t="str">
        <f t="shared" ref="G1542:G1605" si="106">TEXT(F1541, "general")</f>
        <v>43909</v>
      </c>
      <c r="H1542" s="10"/>
      <c r="I1542" s="10"/>
      <c r="J1542" s="9">
        <f t="shared" si="103"/>
        <v>43909</v>
      </c>
      <c r="K1542" s="11" t="str">
        <f t="shared" si="104"/>
        <v>19-03-2020</v>
      </c>
      <c r="L1542" s="11"/>
      <c r="M1542" t="s">
        <v>40</v>
      </c>
      <c r="N1542" t="s">
        <v>28</v>
      </c>
      <c r="O1542">
        <v>5</v>
      </c>
      <c r="P1542" t="s">
        <v>19</v>
      </c>
      <c r="Q1542">
        <v>1</v>
      </c>
      <c r="R1542">
        <v>4.6097099999999998</v>
      </c>
      <c r="S1542">
        <v>-74.08175</v>
      </c>
    </row>
    <row r="1543" spans="1:19" x14ac:dyDescent="0.3">
      <c r="A1543" t="s">
        <v>60</v>
      </c>
      <c r="B1543" t="s">
        <v>34</v>
      </c>
      <c r="C1543">
        <v>561400</v>
      </c>
      <c r="D1543">
        <v>30300</v>
      </c>
      <c r="E1543" s="1">
        <f t="shared" si="105"/>
        <v>38679500</v>
      </c>
      <c r="F1543" s="6" t="s">
        <v>659</v>
      </c>
      <c r="G1543" s="10" t="str">
        <f t="shared" si="106"/>
        <v>44250</v>
      </c>
      <c r="H1543" s="10"/>
      <c r="I1543" s="10"/>
      <c r="J1543" s="9">
        <f t="shared" si="103"/>
        <v>44250</v>
      </c>
      <c r="K1543" s="11" t="str">
        <f t="shared" si="104"/>
        <v>23-02-2021</v>
      </c>
      <c r="L1543" s="11"/>
      <c r="M1543" t="s">
        <v>40</v>
      </c>
      <c r="N1543" t="s">
        <v>28</v>
      </c>
      <c r="O1543">
        <v>5</v>
      </c>
      <c r="P1543" t="s">
        <v>14</v>
      </c>
      <c r="Q1543">
        <v>1</v>
      </c>
      <c r="R1543">
        <v>4.6097099999999998</v>
      </c>
      <c r="S1543">
        <v>-74.08175</v>
      </c>
    </row>
    <row r="1544" spans="1:19" x14ac:dyDescent="0.3">
      <c r="A1544" t="s">
        <v>45</v>
      </c>
      <c r="B1544" t="s">
        <v>46</v>
      </c>
      <c r="C1544">
        <v>20300</v>
      </c>
      <c r="D1544">
        <v>4400</v>
      </c>
      <c r="E1544" s="1">
        <f t="shared" si="105"/>
        <v>38683900</v>
      </c>
      <c r="F1544" s="6" t="s">
        <v>636</v>
      </c>
      <c r="G1544" s="10" t="str">
        <f t="shared" si="106"/>
        <v>43990</v>
      </c>
      <c r="H1544" s="10"/>
      <c r="I1544" s="10"/>
      <c r="J1544" s="9">
        <f t="shared" si="103"/>
        <v>43990</v>
      </c>
      <c r="K1544" s="11" t="str">
        <f t="shared" si="104"/>
        <v>08-06-2020</v>
      </c>
      <c r="L1544" s="11"/>
      <c r="M1544" t="s">
        <v>101</v>
      </c>
      <c r="N1544" t="s">
        <v>28</v>
      </c>
      <c r="O1544">
        <v>4</v>
      </c>
      <c r="P1544" t="s">
        <v>19</v>
      </c>
      <c r="Q1544">
        <v>5</v>
      </c>
      <c r="R1544">
        <v>4.6097099999999998</v>
      </c>
      <c r="S1544">
        <v>-74.08175</v>
      </c>
    </row>
    <row r="1545" spans="1:19" x14ac:dyDescent="0.3">
      <c r="A1545" t="s">
        <v>41</v>
      </c>
      <c r="B1545" t="s">
        <v>42</v>
      </c>
      <c r="C1545">
        <v>74600</v>
      </c>
      <c r="D1545">
        <v>4400</v>
      </c>
      <c r="E1545" s="1">
        <f t="shared" si="105"/>
        <v>38688300</v>
      </c>
      <c r="F1545" s="6" t="s">
        <v>980</v>
      </c>
      <c r="G1545" s="10" t="str">
        <f t="shared" si="106"/>
        <v>44852</v>
      </c>
      <c r="H1545" s="10"/>
      <c r="I1545" s="10"/>
      <c r="J1545" s="9">
        <f t="shared" si="103"/>
        <v>44852</v>
      </c>
      <c r="K1545" s="11" t="str">
        <f t="shared" si="104"/>
        <v>18-10-2022</v>
      </c>
      <c r="L1545" s="11"/>
      <c r="M1545" t="s">
        <v>48</v>
      </c>
      <c r="N1545" t="s">
        <v>28</v>
      </c>
      <c r="O1545">
        <v>3</v>
      </c>
      <c r="P1545" t="s">
        <v>19</v>
      </c>
      <c r="Q1545">
        <v>3</v>
      </c>
      <c r="R1545">
        <v>4.6097099999999998</v>
      </c>
      <c r="S1545">
        <v>-74.08175</v>
      </c>
    </row>
    <row r="1546" spans="1:19" x14ac:dyDescent="0.3">
      <c r="A1546" t="s">
        <v>95</v>
      </c>
      <c r="B1546" t="s">
        <v>38</v>
      </c>
      <c r="C1546">
        <v>2259600</v>
      </c>
      <c r="D1546">
        <v>118500</v>
      </c>
      <c r="E1546" s="1">
        <f t="shared" si="105"/>
        <v>38806800</v>
      </c>
      <c r="F1546" s="6" t="s">
        <v>758</v>
      </c>
      <c r="G1546" s="10" t="str">
        <f t="shared" si="106"/>
        <v>44415</v>
      </c>
      <c r="H1546" s="10"/>
      <c r="I1546" s="10"/>
      <c r="J1546" s="9">
        <f t="shared" si="103"/>
        <v>44415</v>
      </c>
      <c r="K1546" s="11" t="str">
        <f t="shared" si="104"/>
        <v>07-08-2021</v>
      </c>
      <c r="L1546" s="11"/>
      <c r="M1546" t="s">
        <v>18</v>
      </c>
      <c r="N1546" t="s">
        <v>13</v>
      </c>
      <c r="O1546">
        <v>5</v>
      </c>
      <c r="P1546" t="s">
        <v>36</v>
      </c>
      <c r="Q1546">
        <v>1</v>
      </c>
      <c r="R1546">
        <v>6.2518399999999996</v>
      </c>
      <c r="S1546">
        <v>-75.563590000000005</v>
      </c>
    </row>
    <row r="1547" spans="1:19" x14ac:dyDescent="0.3">
      <c r="A1547" t="s">
        <v>163</v>
      </c>
      <c r="B1547" t="s">
        <v>10</v>
      </c>
      <c r="C1547">
        <v>321200</v>
      </c>
      <c r="D1547">
        <v>17300</v>
      </c>
      <c r="E1547" s="1">
        <f t="shared" si="105"/>
        <v>38824100</v>
      </c>
      <c r="F1547" s="6" t="s">
        <v>210</v>
      </c>
      <c r="G1547" s="10" t="str">
        <f t="shared" si="106"/>
        <v>44502</v>
      </c>
      <c r="H1547" s="10"/>
      <c r="I1547" s="10"/>
      <c r="J1547" s="9">
        <f t="shared" si="103"/>
        <v>44502</v>
      </c>
      <c r="K1547" s="11" t="str">
        <f t="shared" si="104"/>
        <v>02-11-2021</v>
      </c>
      <c r="L1547" s="11"/>
      <c r="M1547" t="s">
        <v>27</v>
      </c>
      <c r="N1547" t="s">
        <v>25</v>
      </c>
      <c r="O1547">
        <v>5</v>
      </c>
      <c r="P1547" t="s">
        <v>14</v>
      </c>
      <c r="Q1547">
        <v>1</v>
      </c>
      <c r="R1547">
        <v>3.4372199999999999</v>
      </c>
      <c r="S1547">
        <v>-76.522499999999994</v>
      </c>
    </row>
    <row r="1548" spans="1:19" x14ac:dyDescent="0.3">
      <c r="A1548" t="s">
        <v>241</v>
      </c>
      <c r="B1548" t="s">
        <v>38</v>
      </c>
      <c r="C1548">
        <v>325000</v>
      </c>
      <c r="D1548">
        <v>15500</v>
      </c>
      <c r="E1548" s="1">
        <f t="shared" si="105"/>
        <v>38839600</v>
      </c>
      <c r="F1548" s="6" t="s">
        <v>199</v>
      </c>
      <c r="G1548" s="10" t="str">
        <f t="shared" si="106"/>
        <v>44170</v>
      </c>
      <c r="H1548" s="10"/>
      <c r="I1548" s="10"/>
      <c r="J1548" s="9">
        <f t="shared" si="103"/>
        <v>44170</v>
      </c>
      <c r="K1548" s="11" t="str">
        <f t="shared" si="104"/>
        <v>05-12-2020</v>
      </c>
      <c r="L1548" s="11"/>
      <c r="M1548" t="s">
        <v>80</v>
      </c>
      <c r="N1548" t="s">
        <v>28</v>
      </c>
      <c r="O1548">
        <v>5</v>
      </c>
      <c r="P1548" t="s">
        <v>19</v>
      </c>
      <c r="Q1548">
        <v>3</v>
      </c>
      <c r="R1548">
        <v>4.6097099999999998</v>
      </c>
      <c r="S1548">
        <v>-74.08175</v>
      </c>
    </row>
    <row r="1549" spans="1:19" x14ac:dyDescent="0.3">
      <c r="A1549" t="s">
        <v>118</v>
      </c>
      <c r="B1549" t="s">
        <v>51</v>
      </c>
      <c r="C1549">
        <v>2043700</v>
      </c>
      <c r="D1549">
        <v>107000</v>
      </c>
      <c r="E1549" s="1">
        <f t="shared" si="105"/>
        <v>38946600</v>
      </c>
      <c r="F1549" s="6" t="s">
        <v>519</v>
      </c>
      <c r="G1549" s="10" t="str">
        <f t="shared" si="106"/>
        <v>44998</v>
      </c>
      <c r="H1549" s="10"/>
      <c r="I1549" s="10"/>
      <c r="J1549" s="9">
        <f t="shared" si="103"/>
        <v>44998</v>
      </c>
      <c r="K1549" s="11" t="str">
        <f t="shared" si="104"/>
        <v>13-03-2023</v>
      </c>
      <c r="L1549" s="11"/>
      <c r="M1549" t="s">
        <v>31</v>
      </c>
      <c r="N1549" t="s">
        <v>28</v>
      </c>
      <c r="O1549">
        <v>4</v>
      </c>
      <c r="P1549" t="s">
        <v>19</v>
      </c>
      <c r="Q1549">
        <v>1</v>
      </c>
      <c r="R1549">
        <v>4.6097099999999998</v>
      </c>
      <c r="S1549">
        <v>-74.08175</v>
      </c>
    </row>
    <row r="1550" spans="1:19" x14ac:dyDescent="0.3">
      <c r="A1550" t="s">
        <v>149</v>
      </c>
      <c r="B1550" t="s">
        <v>34</v>
      </c>
      <c r="C1550">
        <v>31900</v>
      </c>
      <c r="D1550">
        <v>0</v>
      </c>
      <c r="E1550" s="1">
        <f t="shared" si="105"/>
        <v>38946600</v>
      </c>
      <c r="F1550" s="6" t="s">
        <v>779</v>
      </c>
      <c r="G1550" s="10" t="str">
        <f t="shared" si="106"/>
        <v>44251</v>
      </c>
      <c r="H1550" s="10"/>
      <c r="I1550" s="10"/>
      <c r="J1550" s="9">
        <f t="shared" si="103"/>
        <v>44251</v>
      </c>
      <c r="K1550" s="11" t="str">
        <f t="shared" si="104"/>
        <v>24-02-2021</v>
      </c>
      <c r="L1550" s="11"/>
      <c r="M1550" t="s">
        <v>80</v>
      </c>
      <c r="N1550" t="s">
        <v>28</v>
      </c>
      <c r="O1550">
        <v>5</v>
      </c>
      <c r="P1550" t="s">
        <v>19</v>
      </c>
      <c r="Q1550">
        <v>10</v>
      </c>
      <c r="R1550">
        <v>4.6097099999999998</v>
      </c>
      <c r="S1550">
        <v>-74.08175</v>
      </c>
    </row>
    <row r="1551" spans="1:19" x14ac:dyDescent="0.3">
      <c r="A1551" t="s">
        <v>15</v>
      </c>
      <c r="B1551" t="s">
        <v>16</v>
      </c>
      <c r="C1551">
        <v>46000</v>
      </c>
      <c r="D1551">
        <v>5800</v>
      </c>
      <c r="E1551" s="1">
        <f t="shared" si="105"/>
        <v>38952400</v>
      </c>
      <c r="F1551" s="6" t="s">
        <v>406</v>
      </c>
      <c r="G1551" s="10" t="str">
        <f t="shared" si="106"/>
        <v>44964</v>
      </c>
      <c r="H1551" s="10"/>
      <c r="I1551" s="10"/>
      <c r="J1551" s="9">
        <f t="shared" si="103"/>
        <v>44964</v>
      </c>
      <c r="K1551" s="11" t="str">
        <f t="shared" si="104"/>
        <v>07-02-2023</v>
      </c>
      <c r="L1551" s="11"/>
      <c r="M1551" t="s">
        <v>59</v>
      </c>
      <c r="N1551" t="s">
        <v>13</v>
      </c>
      <c r="O1551">
        <v>5</v>
      </c>
      <c r="P1551" t="s">
        <v>36</v>
      </c>
      <c r="Q1551">
        <v>1</v>
      </c>
      <c r="R1551">
        <v>6.2518399999999996</v>
      </c>
      <c r="S1551">
        <v>-75.563590000000005</v>
      </c>
    </row>
    <row r="1552" spans="1:19" x14ac:dyDescent="0.3">
      <c r="A1552" t="s">
        <v>37</v>
      </c>
      <c r="B1552" t="s">
        <v>38</v>
      </c>
      <c r="C1552">
        <v>1759000</v>
      </c>
      <c r="D1552">
        <v>91800</v>
      </c>
      <c r="E1552" s="1">
        <f t="shared" si="105"/>
        <v>39044200</v>
      </c>
      <c r="F1552" s="6" t="s">
        <v>438</v>
      </c>
      <c r="G1552" s="10" t="str">
        <f t="shared" si="106"/>
        <v>44839</v>
      </c>
      <c r="H1552" s="10"/>
      <c r="I1552" s="10"/>
      <c r="J1552" s="9">
        <f t="shared" si="103"/>
        <v>44839</v>
      </c>
      <c r="K1552" s="11" t="str">
        <f t="shared" si="104"/>
        <v>05-10-2022</v>
      </c>
      <c r="L1552" s="11"/>
      <c r="M1552" t="s">
        <v>31</v>
      </c>
      <c r="N1552" t="s">
        <v>28</v>
      </c>
      <c r="O1552">
        <v>5</v>
      </c>
      <c r="P1552" t="s">
        <v>14</v>
      </c>
      <c r="Q1552">
        <v>1</v>
      </c>
      <c r="R1552">
        <v>4.6097099999999998</v>
      </c>
      <c r="S1552">
        <v>-74.08175</v>
      </c>
    </row>
    <row r="1553" spans="1:19" x14ac:dyDescent="0.3">
      <c r="A1553" t="s">
        <v>195</v>
      </c>
      <c r="B1553" t="s">
        <v>51</v>
      </c>
      <c r="C1553">
        <v>353800</v>
      </c>
      <c r="D1553">
        <v>19200</v>
      </c>
      <c r="E1553" s="1">
        <f t="shared" si="105"/>
        <v>39063400</v>
      </c>
      <c r="F1553" s="6" t="s">
        <v>814</v>
      </c>
      <c r="G1553" s="10" t="str">
        <f t="shared" si="106"/>
        <v>44660</v>
      </c>
      <c r="H1553" s="10"/>
      <c r="I1553" s="10"/>
      <c r="J1553" s="9">
        <f t="shared" si="103"/>
        <v>44660</v>
      </c>
      <c r="K1553" s="11" t="str">
        <f t="shared" si="104"/>
        <v>09-04-2022</v>
      </c>
      <c r="L1553" s="11"/>
      <c r="M1553" t="s">
        <v>18</v>
      </c>
      <c r="N1553" t="s">
        <v>13</v>
      </c>
      <c r="O1553">
        <v>2</v>
      </c>
      <c r="P1553" t="s">
        <v>19</v>
      </c>
      <c r="Q1553">
        <v>3</v>
      </c>
      <c r="R1553">
        <v>6.2518399999999996</v>
      </c>
      <c r="S1553">
        <v>-75.563590000000005</v>
      </c>
    </row>
    <row r="1554" spans="1:19" x14ac:dyDescent="0.3">
      <c r="A1554" t="s">
        <v>93</v>
      </c>
      <c r="B1554" t="s">
        <v>42</v>
      </c>
      <c r="C1554">
        <v>187000</v>
      </c>
      <c r="D1554">
        <v>10200</v>
      </c>
      <c r="E1554" s="1">
        <f t="shared" si="105"/>
        <v>39073600</v>
      </c>
      <c r="F1554" s="6" t="s">
        <v>973</v>
      </c>
      <c r="G1554" s="10" t="str">
        <f t="shared" si="106"/>
        <v>44706</v>
      </c>
      <c r="H1554" s="10"/>
      <c r="I1554" s="10"/>
      <c r="J1554" s="9">
        <f t="shared" si="103"/>
        <v>44706</v>
      </c>
      <c r="K1554" s="11" t="str">
        <f t="shared" si="104"/>
        <v>25-05-2022</v>
      </c>
      <c r="L1554" s="11"/>
      <c r="M1554" t="s">
        <v>40</v>
      </c>
      <c r="N1554" t="s">
        <v>56</v>
      </c>
      <c r="O1554">
        <v>5</v>
      </c>
      <c r="P1554" t="s">
        <v>19</v>
      </c>
      <c r="Q1554">
        <v>3</v>
      </c>
      <c r="R1554">
        <v>7.89391</v>
      </c>
      <c r="S1554">
        <v>-72.507819999999995</v>
      </c>
    </row>
    <row r="1555" spans="1:19" x14ac:dyDescent="0.3">
      <c r="A1555" t="s">
        <v>149</v>
      </c>
      <c r="B1555" t="s">
        <v>34</v>
      </c>
      <c r="C1555">
        <v>45900</v>
      </c>
      <c r="D1555">
        <v>8100</v>
      </c>
      <c r="E1555" s="1">
        <f t="shared" si="105"/>
        <v>39081700</v>
      </c>
      <c r="F1555" s="6" t="s">
        <v>981</v>
      </c>
      <c r="G1555" s="10" t="str">
        <f t="shared" si="106"/>
        <v>44827</v>
      </c>
      <c r="H1555" s="10"/>
      <c r="I1555" s="10"/>
      <c r="J1555" s="9">
        <f t="shared" si="103"/>
        <v>44827</v>
      </c>
      <c r="K1555" s="11" t="str">
        <f t="shared" si="104"/>
        <v>23-09-2022</v>
      </c>
      <c r="L1555" s="11"/>
      <c r="M1555" t="s">
        <v>48</v>
      </c>
      <c r="N1555" t="s">
        <v>28</v>
      </c>
      <c r="O1555">
        <v>5</v>
      </c>
      <c r="P1555" t="s">
        <v>19</v>
      </c>
      <c r="Q1555">
        <v>1</v>
      </c>
      <c r="R1555">
        <v>4.6097099999999998</v>
      </c>
      <c r="S1555">
        <v>-74.08175</v>
      </c>
    </row>
    <row r="1556" spans="1:19" x14ac:dyDescent="0.3">
      <c r="A1556" t="s">
        <v>195</v>
      </c>
      <c r="B1556" t="s">
        <v>51</v>
      </c>
      <c r="C1556">
        <v>377300</v>
      </c>
      <c r="D1556">
        <v>20600</v>
      </c>
      <c r="E1556" s="1">
        <f t="shared" si="105"/>
        <v>39102300</v>
      </c>
      <c r="F1556" s="6" t="s">
        <v>537</v>
      </c>
      <c r="G1556" s="10" t="str">
        <f t="shared" si="106"/>
        <v>44499</v>
      </c>
      <c r="H1556" s="10"/>
      <c r="I1556" s="10"/>
      <c r="J1556" s="9">
        <f t="shared" si="103"/>
        <v>44499</v>
      </c>
      <c r="K1556" s="11" t="str">
        <f t="shared" si="104"/>
        <v>30-10-2021</v>
      </c>
      <c r="L1556" s="11"/>
      <c r="M1556" t="s">
        <v>31</v>
      </c>
      <c r="N1556" t="s">
        <v>22</v>
      </c>
      <c r="O1556">
        <v>5</v>
      </c>
      <c r="P1556" t="s">
        <v>19</v>
      </c>
      <c r="Q1556">
        <v>3</v>
      </c>
      <c r="R1556">
        <v>4.8133299999999997</v>
      </c>
      <c r="S1556">
        <v>-75.696110000000004</v>
      </c>
    </row>
    <row r="1557" spans="1:19" x14ac:dyDescent="0.3">
      <c r="A1557" t="s">
        <v>60</v>
      </c>
      <c r="B1557" t="s">
        <v>34</v>
      </c>
      <c r="C1557">
        <v>609400</v>
      </c>
      <c r="D1557">
        <v>30600</v>
      </c>
      <c r="E1557" s="1">
        <f t="shared" si="105"/>
        <v>39132900</v>
      </c>
      <c r="F1557" s="6" t="s">
        <v>338</v>
      </c>
      <c r="G1557" s="10" t="str">
        <f t="shared" si="106"/>
        <v>44535</v>
      </c>
      <c r="H1557" s="10"/>
      <c r="I1557" s="10"/>
      <c r="J1557" s="9">
        <f t="shared" si="103"/>
        <v>44535</v>
      </c>
      <c r="K1557" s="11" t="str">
        <f t="shared" si="104"/>
        <v>05-12-2021</v>
      </c>
      <c r="L1557" s="11"/>
      <c r="M1557" t="s">
        <v>48</v>
      </c>
      <c r="N1557" t="s">
        <v>28</v>
      </c>
      <c r="O1557">
        <v>1</v>
      </c>
      <c r="P1557" t="s">
        <v>19</v>
      </c>
      <c r="Q1557">
        <v>1</v>
      </c>
      <c r="R1557">
        <v>4.6097099999999998</v>
      </c>
      <c r="S1557">
        <v>-74.08175</v>
      </c>
    </row>
    <row r="1558" spans="1:19" x14ac:dyDescent="0.3">
      <c r="A1558" t="s">
        <v>89</v>
      </c>
      <c r="B1558" t="s">
        <v>42</v>
      </c>
      <c r="C1558">
        <v>49700</v>
      </c>
      <c r="D1558">
        <v>3000</v>
      </c>
      <c r="E1558" s="1">
        <f t="shared" si="105"/>
        <v>39135900</v>
      </c>
      <c r="F1558" s="6" t="s">
        <v>826</v>
      </c>
      <c r="G1558" s="10" t="str">
        <f t="shared" si="106"/>
        <v>44121</v>
      </c>
      <c r="H1558" s="10"/>
      <c r="I1558" s="10"/>
      <c r="J1558" s="9">
        <f t="shared" si="103"/>
        <v>44121</v>
      </c>
      <c r="K1558" s="11" t="str">
        <f t="shared" si="104"/>
        <v>17-10-2020</v>
      </c>
      <c r="L1558" s="11"/>
      <c r="M1558" t="s">
        <v>59</v>
      </c>
      <c r="N1558" t="s">
        <v>28</v>
      </c>
      <c r="O1558">
        <v>5</v>
      </c>
      <c r="P1558" t="s">
        <v>19</v>
      </c>
      <c r="Q1558">
        <v>2</v>
      </c>
      <c r="R1558">
        <v>4.6097099999999998</v>
      </c>
      <c r="S1558">
        <v>-74.08175</v>
      </c>
    </row>
    <row r="1559" spans="1:19" x14ac:dyDescent="0.3">
      <c r="A1559" t="s">
        <v>63</v>
      </c>
      <c r="B1559" t="s">
        <v>64</v>
      </c>
      <c r="C1559">
        <v>53900</v>
      </c>
      <c r="D1559">
        <v>7700</v>
      </c>
      <c r="E1559" s="1">
        <f t="shared" si="105"/>
        <v>39143600</v>
      </c>
      <c r="F1559" s="6" t="s">
        <v>867</v>
      </c>
      <c r="G1559" s="10" t="str">
        <f t="shared" si="106"/>
        <v>44047</v>
      </c>
      <c r="H1559" s="10"/>
      <c r="I1559" s="10"/>
      <c r="J1559" s="9">
        <f t="shared" si="103"/>
        <v>44047</v>
      </c>
      <c r="K1559" s="11" t="str">
        <f t="shared" si="104"/>
        <v>04-08-2020</v>
      </c>
      <c r="L1559" s="11"/>
      <c r="M1559" t="s">
        <v>80</v>
      </c>
      <c r="N1559" t="s">
        <v>13</v>
      </c>
      <c r="O1559">
        <v>5</v>
      </c>
      <c r="P1559" t="s">
        <v>19</v>
      </c>
      <c r="Q1559">
        <v>3</v>
      </c>
      <c r="R1559">
        <v>6.2518399999999996</v>
      </c>
      <c r="S1559">
        <v>-75.563590000000005</v>
      </c>
    </row>
    <row r="1560" spans="1:19" x14ac:dyDescent="0.3">
      <c r="A1560" t="s">
        <v>95</v>
      </c>
      <c r="B1560" t="s">
        <v>38</v>
      </c>
      <c r="C1560">
        <v>2201900</v>
      </c>
      <c r="D1560">
        <v>115400</v>
      </c>
      <c r="E1560" s="1">
        <f t="shared" si="105"/>
        <v>39259000</v>
      </c>
      <c r="F1560" s="6" t="s">
        <v>974</v>
      </c>
      <c r="G1560" s="10" t="str">
        <f t="shared" si="106"/>
        <v>44023</v>
      </c>
      <c r="H1560" s="10"/>
      <c r="I1560" s="10"/>
      <c r="J1560" s="9">
        <f t="shared" si="103"/>
        <v>44023</v>
      </c>
      <c r="K1560" s="11" t="str">
        <f t="shared" si="104"/>
        <v>11-07-2020</v>
      </c>
      <c r="L1560" s="11"/>
      <c r="M1560" t="s">
        <v>31</v>
      </c>
      <c r="N1560" t="s">
        <v>22</v>
      </c>
      <c r="O1560">
        <v>4</v>
      </c>
      <c r="P1560" t="s">
        <v>19</v>
      </c>
      <c r="Q1560">
        <v>1</v>
      </c>
      <c r="R1560">
        <v>4.8133299999999997</v>
      </c>
      <c r="S1560">
        <v>-75.696110000000004</v>
      </c>
    </row>
    <row r="1561" spans="1:19" x14ac:dyDescent="0.3">
      <c r="A1561" t="s">
        <v>102</v>
      </c>
      <c r="B1561" t="s">
        <v>16</v>
      </c>
      <c r="C1561">
        <v>868700</v>
      </c>
      <c r="D1561">
        <v>46700</v>
      </c>
      <c r="E1561" s="1">
        <f t="shared" si="105"/>
        <v>39305700</v>
      </c>
      <c r="F1561" s="6" t="s">
        <v>865</v>
      </c>
      <c r="G1561" s="10" t="str">
        <f t="shared" si="106"/>
        <v>44527</v>
      </c>
      <c r="H1561" s="10"/>
      <c r="I1561" s="10"/>
      <c r="J1561" s="9">
        <f t="shared" si="103"/>
        <v>44527</v>
      </c>
      <c r="K1561" s="11" t="str">
        <f t="shared" si="104"/>
        <v>27-11-2021</v>
      </c>
      <c r="L1561" s="11"/>
      <c r="M1561" t="s">
        <v>80</v>
      </c>
      <c r="N1561" t="s">
        <v>28</v>
      </c>
      <c r="O1561">
        <v>4</v>
      </c>
      <c r="P1561" t="s">
        <v>19</v>
      </c>
      <c r="Q1561">
        <v>2</v>
      </c>
      <c r="R1561">
        <v>4.6097099999999998</v>
      </c>
      <c r="S1561">
        <v>-74.08175</v>
      </c>
    </row>
    <row r="1562" spans="1:19" x14ac:dyDescent="0.3">
      <c r="A1562" t="s">
        <v>45</v>
      </c>
      <c r="B1562" t="s">
        <v>46</v>
      </c>
      <c r="C1562">
        <v>13000</v>
      </c>
      <c r="D1562">
        <v>0</v>
      </c>
      <c r="E1562" s="1">
        <f t="shared" si="105"/>
        <v>39305700</v>
      </c>
      <c r="F1562" s="6" t="s">
        <v>192</v>
      </c>
      <c r="G1562" s="10" t="str">
        <f t="shared" si="106"/>
        <v>44593</v>
      </c>
      <c r="H1562" s="10"/>
      <c r="I1562" s="10"/>
      <c r="J1562" s="9">
        <f t="shared" si="103"/>
        <v>44593</v>
      </c>
      <c r="K1562" s="11" t="str">
        <f t="shared" si="104"/>
        <v>01-02-2022</v>
      </c>
      <c r="L1562" s="11"/>
      <c r="M1562" t="s">
        <v>80</v>
      </c>
      <c r="N1562" t="s">
        <v>25</v>
      </c>
      <c r="O1562">
        <v>3</v>
      </c>
      <c r="P1562" t="s">
        <v>19</v>
      </c>
      <c r="Q1562">
        <v>2</v>
      </c>
      <c r="R1562">
        <v>3.4372199999999999</v>
      </c>
      <c r="S1562">
        <v>-76.522499999999994</v>
      </c>
    </row>
    <row r="1563" spans="1:19" x14ac:dyDescent="0.3">
      <c r="A1563" t="s">
        <v>184</v>
      </c>
      <c r="B1563" t="s">
        <v>46</v>
      </c>
      <c r="C1563">
        <v>60200</v>
      </c>
      <c r="D1563">
        <v>1400</v>
      </c>
      <c r="E1563" s="1">
        <f t="shared" si="105"/>
        <v>39307100</v>
      </c>
      <c r="F1563" s="6" t="s">
        <v>361</v>
      </c>
      <c r="G1563" s="10" t="str">
        <f t="shared" si="106"/>
        <v>44496</v>
      </c>
      <c r="H1563" s="10"/>
      <c r="I1563" s="10"/>
      <c r="J1563" s="9">
        <f t="shared" si="103"/>
        <v>44496</v>
      </c>
      <c r="K1563" s="11" t="str">
        <f t="shared" si="104"/>
        <v>27-10-2021</v>
      </c>
      <c r="L1563" s="11"/>
      <c r="M1563" t="s">
        <v>24</v>
      </c>
      <c r="N1563" t="s">
        <v>28</v>
      </c>
      <c r="O1563">
        <v>3</v>
      </c>
      <c r="P1563" t="s">
        <v>19</v>
      </c>
      <c r="Q1563">
        <v>3</v>
      </c>
      <c r="R1563">
        <v>4.6097099999999998</v>
      </c>
      <c r="S1563">
        <v>-74.08175</v>
      </c>
    </row>
    <row r="1564" spans="1:19" x14ac:dyDescent="0.3">
      <c r="A1564" t="s">
        <v>110</v>
      </c>
      <c r="B1564" t="s">
        <v>38</v>
      </c>
      <c r="C1564">
        <v>1622100</v>
      </c>
      <c r="D1564">
        <v>86800</v>
      </c>
      <c r="E1564" s="1">
        <f t="shared" si="105"/>
        <v>39393900</v>
      </c>
      <c r="F1564" s="6" t="s">
        <v>150</v>
      </c>
      <c r="G1564" s="10" t="str">
        <f t="shared" si="106"/>
        <v>45006</v>
      </c>
      <c r="H1564" s="10"/>
      <c r="I1564" s="10"/>
      <c r="J1564" s="9">
        <f t="shared" si="103"/>
        <v>45006</v>
      </c>
      <c r="K1564" s="11" t="str">
        <f t="shared" si="104"/>
        <v>21-03-2023</v>
      </c>
      <c r="L1564" s="11"/>
      <c r="M1564" t="s">
        <v>12</v>
      </c>
      <c r="N1564" t="s">
        <v>28</v>
      </c>
      <c r="O1564">
        <v>2</v>
      </c>
      <c r="P1564" t="s">
        <v>19</v>
      </c>
      <c r="Q1564">
        <v>2</v>
      </c>
      <c r="R1564">
        <v>4.6097099999999998</v>
      </c>
      <c r="S1564">
        <v>-74.08175</v>
      </c>
    </row>
    <row r="1565" spans="1:19" x14ac:dyDescent="0.3">
      <c r="A1565" t="s">
        <v>232</v>
      </c>
      <c r="B1565" t="s">
        <v>10</v>
      </c>
      <c r="C1565">
        <v>245000</v>
      </c>
      <c r="D1565">
        <v>15400</v>
      </c>
      <c r="E1565" s="1">
        <f t="shared" si="105"/>
        <v>39409300</v>
      </c>
      <c r="F1565" s="6" t="s">
        <v>684</v>
      </c>
      <c r="G1565" s="10" t="str">
        <f t="shared" si="106"/>
        <v>44279</v>
      </c>
      <c r="H1565" s="10"/>
      <c r="I1565" s="10"/>
      <c r="J1565" s="9">
        <f t="shared" si="103"/>
        <v>44279</v>
      </c>
      <c r="K1565" s="11" t="str">
        <f t="shared" si="104"/>
        <v>24-03-2021</v>
      </c>
      <c r="L1565" s="11"/>
      <c r="M1565" t="s">
        <v>27</v>
      </c>
      <c r="N1565" t="s">
        <v>28</v>
      </c>
      <c r="O1565">
        <v>1</v>
      </c>
      <c r="P1565" t="s">
        <v>19</v>
      </c>
      <c r="Q1565">
        <v>3</v>
      </c>
      <c r="R1565">
        <v>4.6097099999999998</v>
      </c>
      <c r="S1565">
        <v>-74.08175</v>
      </c>
    </row>
    <row r="1566" spans="1:19" x14ac:dyDescent="0.3">
      <c r="A1566" t="s">
        <v>50</v>
      </c>
      <c r="B1566" t="s">
        <v>51</v>
      </c>
      <c r="C1566">
        <v>821200</v>
      </c>
      <c r="D1566">
        <v>44400</v>
      </c>
      <c r="E1566" s="1">
        <f t="shared" si="105"/>
        <v>39453700</v>
      </c>
      <c r="F1566" s="6" t="s">
        <v>982</v>
      </c>
      <c r="G1566" s="10" t="str">
        <f t="shared" si="106"/>
        <v>44528</v>
      </c>
      <c r="H1566" s="10"/>
      <c r="I1566" s="10"/>
      <c r="J1566" s="9">
        <f t="shared" si="103"/>
        <v>44528</v>
      </c>
      <c r="K1566" s="11" t="str">
        <f t="shared" si="104"/>
        <v>28-11-2021</v>
      </c>
      <c r="L1566" s="11"/>
      <c r="M1566" t="s">
        <v>12</v>
      </c>
      <c r="N1566" t="s">
        <v>28</v>
      </c>
      <c r="O1566">
        <v>5</v>
      </c>
      <c r="P1566" t="s">
        <v>19</v>
      </c>
      <c r="Q1566">
        <v>12</v>
      </c>
      <c r="R1566">
        <v>4.6097099999999998</v>
      </c>
      <c r="S1566">
        <v>-74.08175</v>
      </c>
    </row>
    <row r="1567" spans="1:19" x14ac:dyDescent="0.3">
      <c r="A1567" t="s">
        <v>29</v>
      </c>
      <c r="B1567" t="s">
        <v>16</v>
      </c>
      <c r="C1567">
        <v>232900</v>
      </c>
      <c r="D1567">
        <v>18100</v>
      </c>
      <c r="E1567" s="1">
        <f t="shared" si="105"/>
        <v>39471800</v>
      </c>
      <c r="F1567" s="6" t="s">
        <v>851</v>
      </c>
      <c r="G1567" s="10" t="str">
        <f t="shared" si="106"/>
        <v>44794</v>
      </c>
      <c r="H1567" s="10"/>
      <c r="I1567" s="10"/>
      <c r="J1567" s="9">
        <f t="shared" si="103"/>
        <v>44794</v>
      </c>
      <c r="K1567" s="11" t="str">
        <f t="shared" si="104"/>
        <v>21-08-2022</v>
      </c>
      <c r="L1567" s="11"/>
      <c r="M1567" t="s">
        <v>18</v>
      </c>
      <c r="N1567" t="s">
        <v>28</v>
      </c>
      <c r="O1567">
        <v>2</v>
      </c>
      <c r="P1567" t="s">
        <v>14</v>
      </c>
      <c r="Q1567">
        <v>1</v>
      </c>
      <c r="R1567">
        <v>4.6097099999999998</v>
      </c>
      <c r="S1567">
        <v>-74.08175</v>
      </c>
    </row>
    <row r="1568" spans="1:19" x14ac:dyDescent="0.3">
      <c r="A1568" t="s">
        <v>50</v>
      </c>
      <c r="B1568" t="s">
        <v>51</v>
      </c>
      <c r="C1568">
        <v>833300</v>
      </c>
      <c r="D1568">
        <v>44600</v>
      </c>
      <c r="E1568" s="1">
        <f t="shared" si="105"/>
        <v>39516400</v>
      </c>
      <c r="F1568" s="6" t="s">
        <v>394</v>
      </c>
      <c r="G1568" s="10" t="str">
        <f t="shared" si="106"/>
        <v>44518</v>
      </c>
      <c r="H1568" s="10"/>
      <c r="I1568" s="10"/>
      <c r="J1568" s="9">
        <f t="shared" si="103"/>
        <v>44518</v>
      </c>
      <c r="K1568" s="11" t="str">
        <f t="shared" si="104"/>
        <v>18-11-2021</v>
      </c>
      <c r="L1568" s="11"/>
      <c r="M1568" t="s">
        <v>48</v>
      </c>
      <c r="N1568" t="s">
        <v>25</v>
      </c>
      <c r="O1568">
        <v>5</v>
      </c>
      <c r="P1568" t="s">
        <v>19</v>
      </c>
      <c r="Q1568">
        <v>1</v>
      </c>
      <c r="R1568">
        <v>3.4372199999999999</v>
      </c>
      <c r="S1568">
        <v>-76.522499999999994</v>
      </c>
    </row>
    <row r="1569" spans="1:19" x14ac:dyDescent="0.3">
      <c r="A1569" t="s">
        <v>131</v>
      </c>
      <c r="B1569" t="s">
        <v>16</v>
      </c>
      <c r="C1569">
        <v>832800</v>
      </c>
      <c r="D1569">
        <v>42500</v>
      </c>
      <c r="E1569" s="1">
        <f t="shared" si="105"/>
        <v>39558900</v>
      </c>
      <c r="F1569" s="6" t="s">
        <v>115</v>
      </c>
      <c r="G1569" s="10" t="str">
        <f t="shared" si="106"/>
        <v>44294</v>
      </c>
      <c r="H1569" s="10"/>
      <c r="I1569" s="10"/>
      <c r="J1569" s="9">
        <f t="shared" si="103"/>
        <v>44294</v>
      </c>
      <c r="K1569" s="11" t="str">
        <f t="shared" si="104"/>
        <v>08-04-2021</v>
      </c>
      <c r="L1569" s="11"/>
      <c r="M1569" t="s">
        <v>12</v>
      </c>
      <c r="N1569" t="s">
        <v>28</v>
      </c>
      <c r="O1569">
        <v>4</v>
      </c>
      <c r="P1569" t="s">
        <v>19</v>
      </c>
      <c r="Q1569">
        <v>1</v>
      </c>
      <c r="R1569">
        <v>4.6097099999999998</v>
      </c>
      <c r="S1569">
        <v>-74.08175</v>
      </c>
    </row>
    <row r="1570" spans="1:19" x14ac:dyDescent="0.3">
      <c r="A1570" t="s">
        <v>195</v>
      </c>
      <c r="B1570" t="s">
        <v>51</v>
      </c>
      <c r="C1570">
        <v>456900</v>
      </c>
      <c r="D1570">
        <v>22500</v>
      </c>
      <c r="E1570" s="1">
        <f t="shared" si="105"/>
        <v>39581400</v>
      </c>
      <c r="F1570" s="6" t="s">
        <v>983</v>
      </c>
      <c r="G1570" s="10" t="str">
        <f t="shared" si="106"/>
        <v>44642</v>
      </c>
      <c r="H1570" s="10"/>
      <c r="I1570" s="10"/>
      <c r="J1570" s="9">
        <f t="shared" si="103"/>
        <v>44642</v>
      </c>
      <c r="K1570" s="11" t="str">
        <f t="shared" si="104"/>
        <v>22-03-2022</v>
      </c>
      <c r="L1570" s="11"/>
      <c r="M1570" t="s">
        <v>48</v>
      </c>
      <c r="N1570" t="s">
        <v>28</v>
      </c>
      <c r="O1570">
        <v>4</v>
      </c>
      <c r="P1570" t="s">
        <v>19</v>
      </c>
      <c r="Q1570">
        <v>3</v>
      </c>
      <c r="R1570">
        <v>4.6097099999999998</v>
      </c>
      <c r="S1570">
        <v>-74.08175</v>
      </c>
    </row>
    <row r="1571" spans="1:19" x14ac:dyDescent="0.3">
      <c r="A1571" t="s">
        <v>60</v>
      </c>
      <c r="B1571" t="s">
        <v>34</v>
      </c>
      <c r="C1571">
        <v>487200</v>
      </c>
      <c r="D1571">
        <v>26200</v>
      </c>
      <c r="E1571" s="1">
        <f t="shared" si="105"/>
        <v>39607600</v>
      </c>
      <c r="F1571" s="6" t="s">
        <v>984</v>
      </c>
      <c r="G1571" s="10" t="str">
        <f t="shared" si="106"/>
        <v>44354</v>
      </c>
      <c r="H1571" s="10"/>
      <c r="I1571" s="10"/>
      <c r="J1571" s="9">
        <f t="shared" si="103"/>
        <v>44354</v>
      </c>
      <c r="K1571" s="11" t="str">
        <f t="shared" si="104"/>
        <v>07-06-2021</v>
      </c>
      <c r="L1571" s="11"/>
      <c r="M1571" t="s">
        <v>68</v>
      </c>
      <c r="N1571" t="s">
        <v>13</v>
      </c>
      <c r="O1571">
        <v>5</v>
      </c>
      <c r="P1571" t="s">
        <v>19</v>
      </c>
      <c r="Q1571">
        <v>1</v>
      </c>
      <c r="R1571">
        <v>6.2518399999999996</v>
      </c>
      <c r="S1571">
        <v>-75.563590000000005</v>
      </c>
    </row>
    <row r="1572" spans="1:19" x14ac:dyDescent="0.3">
      <c r="A1572" t="s">
        <v>102</v>
      </c>
      <c r="B1572" t="s">
        <v>16</v>
      </c>
      <c r="C1572">
        <v>833600</v>
      </c>
      <c r="D1572">
        <v>44600</v>
      </c>
      <c r="E1572" s="1">
        <f t="shared" si="105"/>
        <v>39652200</v>
      </c>
      <c r="F1572" s="6" t="s">
        <v>724</v>
      </c>
      <c r="G1572" s="10" t="str">
        <f t="shared" si="106"/>
        <v>43936</v>
      </c>
      <c r="H1572" s="10"/>
      <c r="I1572" s="10"/>
      <c r="J1572" s="9">
        <f t="shared" si="103"/>
        <v>43936</v>
      </c>
      <c r="K1572" s="11" t="str">
        <f t="shared" si="104"/>
        <v>15-04-2020</v>
      </c>
      <c r="L1572" s="11"/>
      <c r="M1572" t="s">
        <v>48</v>
      </c>
      <c r="N1572" t="s">
        <v>77</v>
      </c>
      <c r="O1572">
        <v>2</v>
      </c>
      <c r="P1572" t="s">
        <v>14</v>
      </c>
      <c r="Q1572">
        <v>1</v>
      </c>
      <c r="R1572">
        <v>11.54444</v>
      </c>
      <c r="S1572">
        <v>-72.907219999999995</v>
      </c>
    </row>
    <row r="1573" spans="1:19" x14ac:dyDescent="0.3">
      <c r="A1573" t="s">
        <v>60</v>
      </c>
      <c r="B1573" t="s">
        <v>34</v>
      </c>
      <c r="C1573">
        <v>496000</v>
      </c>
      <c r="D1573">
        <v>24600</v>
      </c>
      <c r="E1573" s="1">
        <f t="shared" si="105"/>
        <v>39676800</v>
      </c>
      <c r="F1573" s="6" t="s">
        <v>985</v>
      </c>
      <c r="G1573" s="10" t="str">
        <f t="shared" si="106"/>
        <v>44532</v>
      </c>
      <c r="H1573" s="10"/>
      <c r="I1573" s="10"/>
      <c r="J1573" s="9">
        <f t="shared" si="103"/>
        <v>44532</v>
      </c>
      <c r="K1573" s="11" t="str">
        <f t="shared" si="104"/>
        <v>02-12-2021</v>
      </c>
      <c r="L1573" s="11"/>
      <c r="M1573" t="s">
        <v>66</v>
      </c>
      <c r="N1573" t="s">
        <v>13</v>
      </c>
      <c r="O1573">
        <v>5</v>
      </c>
      <c r="P1573" t="s">
        <v>36</v>
      </c>
      <c r="Q1573">
        <v>1</v>
      </c>
      <c r="R1573">
        <v>6.2518399999999996</v>
      </c>
      <c r="S1573">
        <v>-75.563590000000005</v>
      </c>
    </row>
    <row r="1574" spans="1:19" x14ac:dyDescent="0.3">
      <c r="A1574" t="s">
        <v>113</v>
      </c>
      <c r="B1574" t="s">
        <v>10</v>
      </c>
      <c r="C1574">
        <v>452300</v>
      </c>
      <c r="D1574">
        <v>25100</v>
      </c>
      <c r="E1574" s="1">
        <f t="shared" si="105"/>
        <v>39701900</v>
      </c>
      <c r="F1574" s="6" t="s">
        <v>515</v>
      </c>
      <c r="G1574" s="10" t="str">
        <f t="shared" si="106"/>
        <v>44700</v>
      </c>
      <c r="H1574" s="10"/>
      <c r="I1574" s="10"/>
      <c r="J1574" s="9">
        <f t="shared" si="103"/>
        <v>44700</v>
      </c>
      <c r="K1574" s="11" t="str">
        <f t="shared" si="104"/>
        <v>19-05-2022</v>
      </c>
      <c r="L1574" s="11"/>
      <c r="M1574" t="s">
        <v>101</v>
      </c>
      <c r="N1574" t="s">
        <v>44</v>
      </c>
      <c r="O1574">
        <v>5</v>
      </c>
      <c r="P1574" t="s">
        <v>19</v>
      </c>
      <c r="Q1574">
        <v>10</v>
      </c>
      <c r="R1574">
        <v>10.968540000000001</v>
      </c>
      <c r="S1574">
        <v>-74.781319999999994</v>
      </c>
    </row>
    <row r="1575" spans="1:19" x14ac:dyDescent="0.3">
      <c r="A1575" t="s">
        <v>15</v>
      </c>
      <c r="B1575" t="s">
        <v>16</v>
      </c>
      <c r="C1575">
        <v>94200</v>
      </c>
      <c r="D1575">
        <v>5400</v>
      </c>
      <c r="E1575" s="1">
        <f t="shared" si="105"/>
        <v>39707300</v>
      </c>
      <c r="F1575" s="6" t="s">
        <v>751</v>
      </c>
      <c r="G1575" s="10" t="str">
        <f t="shared" si="106"/>
        <v>44910</v>
      </c>
      <c r="H1575" s="10"/>
      <c r="I1575" s="10"/>
      <c r="J1575" s="9">
        <f t="shared" si="103"/>
        <v>44910</v>
      </c>
      <c r="K1575" s="11" t="str">
        <f t="shared" si="104"/>
        <v>15-12-2022</v>
      </c>
      <c r="L1575" s="11"/>
      <c r="M1575" t="s">
        <v>85</v>
      </c>
      <c r="N1575" t="s">
        <v>25</v>
      </c>
      <c r="O1575">
        <v>5</v>
      </c>
      <c r="P1575" t="s">
        <v>19</v>
      </c>
      <c r="Q1575">
        <v>5</v>
      </c>
      <c r="R1575">
        <v>3.4372199999999999</v>
      </c>
      <c r="S1575">
        <v>-76.522499999999994</v>
      </c>
    </row>
    <row r="1576" spans="1:19" x14ac:dyDescent="0.3">
      <c r="A1576" t="s">
        <v>15</v>
      </c>
      <c r="B1576" t="s">
        <v>16</v>
      </c>
      <c r="C1576">
        <v>89400</v>
      </c>
      <c r="D1576">
        <v>2900</v>
      </c>
      <c r="E1576" s="1">
        <f t="shared" si="105"/>
        <v>39710200</v>
      </c>
      <c r="F1576" s="6" t="s">
        <v>694</v>
      </c>
      <c r="G1576" s="10" t="str">
        <f t="shared" si="106"/>
        <v>44413</v>
      </c>
      <c r="H1576" s="10"/>
      <c r="I1576" s="10"/>
      <c r="J1576" s="9">
        <f t="shared" si="103"/>
        <v>44413</v>
      </c>
      <c r="K1576" s="11" t="str">
        <f t="shared" si="104"/>
        <v>05-08-2021</v>
      </c>
      <c r="L1576" s="11"/>
      <c r="M1576" t="s">
        <v>80</v>
      </c>
      <c r="N1576" t="s">
        <v>22</v>
      </c>
      <c r="O1576">
        <v>4</v>
      </c>
      <c r="P1576" t="s">
        <v>19</v>
      </c>
      <c r="Q1576">
        <v>1</v>
      </c>
      <c r="R1576">
        <v>4.8133299999999997</v>
      </c>
      <c r="S1576">
        <v>-75.696110000000004</v>
      </c>
    </row>
    <row r="1577" spans="1:19" x14ac:dyDescent="0.3">
      <c r="A1577" t="s">
        <v>60</v>
      </c>
      <c r="B1577" t="s">
        <v>34</v>
      </c>
      <c r="C1577">
        <v>514200</v>
      </c>
      <c r="D1577">
        <v>25600</v>
      </c>
      <c r="E1577" s="1">
        <f t="shared" si="105"/>
        <v>39735800</v>
      </c>
      <c r="F1577" s="6" t="s">
        <v>407</v>
      </c>
      <c r="G1577" s="10" t="str">
        <f t="shared" si="106"/>
        <v>44697</v>
      </c>
      <c r="H1577" s="10"/>
      <c r="I1577" s="10"/>
      <c r="J1577" s="9">
        <f t="shared" si="103"/>
        <v>44697</v>
      </c>
      <c r="K1577" s="11" t="str">
        <f t="shared" si="104"/>
        <v>16-05-2022</v>
      </c>
      <c r="L1577" s="11"/>
      <c r="M1577" t="s">
        <v>24</v>
      </c>
      <c r="N1577" t="s">
        <v>28</v>
      </c>
      <c r="O1577">
        <v>5</v>
      </c>
      <c r="P1577" t="s">
        <v>14</v>
      </c>
      <c r="Q1577">
        <v>1</v>
      </c>
      <c r="R1577">
        <v>4.6097099999999998</v>
      </c>
      <c r="S1577">
        <v>-74.08175</v>
      </c>
    </row>
    <row r="1578" spans="1:19" x14ac:dyDescent="0.3">
      <c r="A1578" t="s">
        <v>69</v>
      </c>
      <c r="B1578" t="s">
        <v>64</v>
      </c>
      <c r="C1578">
        <v>36000</v>
      </c>
      <c r="D1578">
        <v>2100</v>
      </c>
      <c r="E1578" s="1">
        <f t="shared" si="105"/>
        <v>39737900</v>
      </c>
      <c r="F1578" s="6" t="s">
        <v>471</v>
      </c>
      <c r="G1578" s="10" t="str">
        <f t="shared" si="106"/>
        <v>44370</v>
      </c>
      <c r="H1578" s="10"/>
      <c r="I1578" s="10"/>
      <c r="J1578" s="9">
        <f t="shared" si="103"/>
        <v>44370</v>
      </c>
      <c r="K1578" s="11" t="str">
        <f t="shared" si="104"/>
        <v>23-06-2021</v>
      </c>
      <c r="L1578" s="11"/>
      <c r="M1578" t="s">
        <v>24</v>
      </c>
      <c r="N1578" t="s">
        <v>273</v>
      </c>
      <c r="O1578">
        <v>5</v>
      </c>
      <c r="P1578" t="s">
        <v>19</v>
      </c>
      <c r="Q1578">
        <v>1</v>
      </c>
      <c r="R1578">
        <v>1.2136100000000001</v>
      </c>
      <c r="S1578">
        <v>-77.281109999999998</v>
      </c>
    </row>
    <row r="1579" spans="1:19" x14ac:dyDescent="0.3">
      <c r="A1579" t="s">
        <v>41</v>
      </c>
      <c r="B1579" t="s">
        <v>42</v>
      </c>
      <c r="C1579">
        <v>68600</v>
      </c>
      <c r="D1579">
        <v>9300</v>
      </c>
      <c r="E1579" s="1">
        <f t="shared" si="105"/>
        <v>39747200</v>
      </c>
      <c r="F1579" s="6" t="s">
        <v>986</v>
      </c>
      <c r="G1579" s="10" t="str">
        <f t="shared" si="106"/>
        <v>44243</v>
      </c>
      <c r="H1579" s="10"/>
      <c r="I1579" s="10"/>
      <c r="J1579" s="9">
        <f t="shared" si="103"/>
        <v>44243</v>
      </c>
      <c r="K1579" s="11" t="str">
        <f t="shared" si="104"/>
        <v>16-02-2021</v>
      </c>
      <c r="L1579" s="11"/>
      <c r="M1579" t="s">
        <v>48</v>
      </c>
      <c r="N1579" t="s">
        <v>28</v>
      </c>
      <c r="O1579">
        <v>4</v>
      </c>
      <c r="P1579" t="s">
        <v>19</v>
      </c>
      <c r="Q1579">
        <v>2</v>
      </c>
      <c r="R1579">
        <v>4.6097099999999998</v>
      </c>
      <c r="S1579">
        <v>-74.08175</v>
      </c>
    </row>
    <row r="1580" spans="1:19" x14ac:dyDescent="0.3">
      <c r="A1580" t="s">
        <v>138</v>
      </c>
      <c r="B1580" t="s">
        <v>38</v>
      </c>
      <c r="C1580">
        <v>1101600</v>
      </c>
      <c r="D1580">
        <v>56800</v>
      </c>
      <c r="E1580" s="1">
        <f t="shared" si="105"/>
        <v>39804000</v>
      </c>
      <c r="F1580" s="6" t="s">
        <v>620</v>
      </c>
      <c r="G1580" s="10" t="str">
        <f t="shared" si="106"/>
        <v>44565</v>
      </c>
      <c r="H1580" s="10"/>
      <c r="I1580" s="10"/>
      <c r="J1580" s="9">
        <f t="shared" si="103"/>
        <v>44565</v>
      </c>
      <c r="K1580" s="11" t="str">
        <f t="shared" si="104"/>
        <v>04-01-2022</v>
      </c>
      <c r="L1580" s="11"/>
      <c r="M1580" t="s">
        <v>85</v>
      </c>
      <c r="N1580" t="s">
        <v>13</v>
      </c>
      <c r="O1580">
        <v>5</v>
      </c>
      <c r="P1580" t="s">
        <v>19</v>
      </c>
      <c r="Q1580">
        <v>10</v>
      </c>
      <c r="R1580">
        <v>6.2518399999999996</v>
      </c>
      <c r="S1580">
        <v>-75.563590000000005</v>
      </c>
    </row>
    <row r="1581" spans="1:19" x14ac:dyDescent="0.3">
      <c r="A1581" t="s">
        <v>195</v>
      </c>
      <c r="B1581" t="s">
        <v>51</v>
      </c>
      <c r="C1581">
        <v>423300</v>
      </c>
      <c r="D1581">
        <v>22900</v>
      </c>
      <c r="E1581" s="1">
        <f t="shared" si="105"/>
        <v>39826900</v>
      </c>
      <c r="F1581" s="6" t="s">
        <v>530</v>
      </c>
      <c r="G1581" s="10" t="str">
        <f t="shared" si="106"/>
        <v>44337</v>
      </c>
      <c r="H1581" s="10"/>
      <c r="I1581" s="10"/>
      <c r="J1581" s="9">
        <f t="shared" si="103"/>
        <v>44337</v>
      </c>
      <c r="K1581" s="11" t="str">
        <f t="shared" si="104"/>
        <v>21-05-2021</v>
      </c>
      <c r="L1581" s="11"/>
      <c r="M1581" t="s">
        <v>68</v>
      </c>
      <c r="N1581" t="s">
        <v>28</v>
      </c>
      <c r="O1581">
        <v>5</v>
      </c>
      <c r="P1581" t="s">
        <v>19</v>
      </c>
      <c r="Q1581">
        <v>1</v>
      </c>
      <c r="R1581">
        <v>4.6097099999999998</v>
      </c>
      <c r="S1581">
        <v>-74.08175</v>
      </c>
    </row>
    <row r="1582" spans="1:19" x14ac:dyDescent="0.3">
      <c r="A1582" t="s">
        <v>195</v>
      </c>
      <c r="B1582" t="s">
        <v>51</v>
      </c>
      <c r="C1582">
        <v>362500</v>
      </c>
      <c r="D1582">
        <v>24200</v>
      </c>
      <c r="E1582" s="1">
        <f t="shared" si="105"/>
        <v>39851100</v>
      </c>
      <c r="F1582" s="6" t="s">
        <v>369</v>
      </c>
      <c r="G1582" s="10" t="str">
        <f t="shared" si="106"/>
        <v>44653</v>
      </c>
      <c r="H1582" s="10"/>
      <c r="I1582" s="10"/>
      <c r="J1582" s="9">
        <f t="shared" si="103"/>
        <v>44653</v>
      </c>
      <c r="K1582" s="11" t="str">
        <f t="shared" si="104"/>
        <v>02-04-2022</v>
      </c>
      <c r="L1582" s="11"/>
      <c r="M1582" t="s">
        <v>31</v>
      </c>
      <c r="N1582" t="s">
        <v>28</v>
      </c>
      <c r="O1582">
        <v>5</v>
      </c>
      <c r="P1582" t="s">
        <v>19</v>
      </c>
      <c r="Q1582">
        <v>4</v>
      </c>
      <c r="R1582">
        <v>4.6097099999999998</v>
      </c>
      <c r="S1582">
        <v>-74.08175</v>
      </c>
    </row>
    <row r="1583" spans="1:19" x14ac:dyDescent="0.3">
      <c r="A1583" t="s">
        <v>195</v>
      </c>
      <c r="B1583" t="s">
        <v>51</v>
      </c>
      <c r="C1583">
        <v>349700</v>
      </c>
      <c r="D1583">
        <v>16800</v>
      </c>
      <c r="E1583" s="1">
        <f t="shared" si="105"/>
        <v>39867900</v>
      </c>
      <c r="F1583" s="6" t="s">
        <v>464</v>
      </c>
      <c r="G1583" s="10" t="str">
        <f t="shared" si="106"/>
        <v>44560</v>
      </c>
      <c r="H1583" s="10"/>
      <c r="I1583" s="10"/>
      <c r="J1583" s="9">
        <f t="shared" si="103"/>
        <v>44560</v>
      </c>
      <c r="K1583" s="11" t="str">
        <f t="shared" si="104"/>
        <v>30-12-2021</v>
      </c>
      <c r="L1583" s="11"/>
      <c r="M1583" t="s">
        <v>66</v>
      </c>
      <c r="N1583" t="s">
        <v>28</v>
      </c>
      <c r="O1583">
        <v>1</v>
      </c>
      <c r="P1583" t="s">
        <v>19</v>
      </c>
      <c r="Q1583">
        <v>6</v>
      </c>
      <c r="R1583">
        <v>4.6097099999999998</v>
      </c>
      <c r="S1583">
        <v>-74.08175</v>
      </c>
    </row>
    <row r="1584" spans="1:19" x14ac:dyDescent="0.3">
      <c r="A1584" t="s">
        <v>9</v>
      </c>
      <c r="B1584" t="s">
        <v>10</v>
      </c>
      <c r="C1584">
        <v>416600</v>
      </c>
      <c r="D1584">
        <v>20400</v>
      </c>
      <c r="E1584" s="1">
        <f t="shared" si="105"/>
        <v>39888300</v>
      </c>
      <c r="F1584" s="6" t="s">
        <v>917</v>
      </c>
      <c r="G1584" s="10" t="str">
        <f t="shared" si="106"/>
        <v>44284</v>
      </c>
      <c r="H1584" s="10"/>
      <c r="I1584" s="10"/>
      <c r="J1584" s="9">
        <f t="shared" si="103"/>
        <v>44284</v>
      </c>
      <c r="K1584" s="11" t="str">
        <f t="shared" si="104"/>
        <v>29-03-2021</v>
      </c>
      <c r="L1584" s="11"/>
      <c r="M1584" t="s">
        <v>24</v>
      </c>
      <c r="N1584" t="s">
        <v>28</v>
      </c>
      <c r="O1584">
        <v>4</v>
      </c>
      <c r="P1584" t="s">
        <v>19</v>
      </c>
      <c r="Q1584">
        <v>5</v>
      </c>
      <c r="R1584">
        <v>4.6097099999999998</v>
      </c>
      <c r="S1584">
        <v>-74.08175</v>
      </c>
    </row>
    <row r="1585" spans="1:19" x14ac:dyDescent="0.3">
      <c r="A1585" t="s">
        <v>104</v>
      </c>
      <c r="B1585" t="s">
        <v>38</v>
      </c>
      <c r="C1585">
        <v>104600</v>
      </c>
      <c r="D1585">
        <v>3800</v>
      </c>
      <c r="E1585" s="1">
        <f t="shared" si="105"/>
        <v>39892100</v>
      </c>
      <c r="F1585" s="6" t="s">
        <v>337</v>
      </c>
      <c r="G1585" s="10" t="str">
        <f t="shared" si="106"/>
        <v>44716</v>
      </c>
      <c r="H1585" s="10"/>
      <c r="I1585" s="10"/>
      <c r="J1585" s="9">
        <f t="shared" si="103"/>
        <v>44716</v>
      </c>
      <c r="K1585" s="11" t="str">
        <f t="shared" si="104"/>
        <v>04-06-2022</v>
      </c>
      <c r="L1585" s="11"/>
      <c r="M1585" t="s">
        <v>68</v>
      </c>
      <c r="N1585" t="s">
        <v>22</v>
      </c>
      <c r="O1585">
        <v>4</v>
      </c>
      <c r="P1585" t="s">
        <v>19</v>
      </c>
      <c r="Q1585">
        <v>2</v>
      </c>
      <c r="R1585">
        <v>4.8133299999999997</v>
      </c>
      <c r="S1585">
        <v>-75.696110000000004</v>
      </c>
    </row>
    <row r="1586" spans="1:19" x14ac:dyDescent="0.3">
      <c r="A1586" t="s">
        <v>20</v>
      </c>
      <c r="B1586" t="s">
        <v>10</v>
      </c>
      <c r="C1586">
        <v>558600</v>
      </c>
      <c r="D1586">
        <v>27900</v>
      </c>
      <c r="E1586" s="1">
        <f t="shared" si="105"/>
        <v>39920000</v>
      </c>
      <c r="F1586" s="6" t="s">
        <v>329</v>
      </c>
      <c r="G1586" s="10" t="str">
        <f t="shared" si="106"/>
        <v>44880</v>
      </c>
      <c r="H1586" s="10"/>
      <c r="I1586" s="10"/>
      <c r="J1586" s="9">
        <f t="shared" si="103"/>
        <v>44880</v>
      </c>
      <c r="K1586" s="11" t="str">
        <f t="shared" si="104"/>
        <v>15-11-2022</v>
      </c>
      <c r="L1586" s="11"/>
      <c r="M1586" t="s">
        <v>27</v>
      </c>
      <c r="N1586" t="s">
        <v>13</v>
      </c>
      <c r="O1586">
        <v>4</v>
      </c>
      <c r="P1586" t="s">
        <v>19</v>
      </c>
      <c r="Q1586">
        <v>2</v>
      </c>
      <c r="R1586">
        <v>6.2518399999999996</v>
      </c>
      <c r="S1586">
        <v>-75.563590000000005</v>
      </c>
    </row>
    <row r="1587" spans="1:19" x14ac:dyDescent="0.3">
      <c r="A1587" t="s">
        <v>87</v>
      </c>
      <c r="B1587" t="s">
        <v>34</v>
      </c>
      <c r="C1587">
        <v>42300</v>
      </c>
      <c r="D1587">
        <v>0</v>
      </c>
      <c r="E1587" s="1">
        <f t="shared" si="105"/>
        <v>39920000</v>
      </c>
      <c r="F1587" s="6" t="s">
        <v>362</v>
      </c>
      <c r="G1587" s="10" t="str">
        <f t="shared" si="106"/>
        <v>43924</v>
      </c>
      <c r="H1587" s="10"/>
      <c r="I1587" s="10"/>
      <c r="J1587" s="9">
        <f t="shared" si="103"/>
        <v>43924</v>
      </c>
      <c r="K1587" s="11" t="str">
        <f t="shared" si="104"/>
        <v>03-04-2020</v>
      </c>
      <c r="L1587" s="11"/>
      <c r="M1587" t="s">
        <v>18</v>
      </c>
      <c r="N1587" t="s">
        <v>28</v>
      </c>
      <c r="O1587">
        <v>5</v>
      </c>
      <c r="P1587" t="s">
        <v>19</v>
      </c>
      <c r="Q1587">
        <v>1</v>
      </c>
      <c r="R1587">
        <v>4.6097099999999998</v>
      </c>
      <c r="S1587">
        <v>-74.08175</v>
      </c>
    </row>
    <row r="1588" spans="1:19" x14ac:dyDescent="0.3">
      <c r="A1588" t="s">
        <v>95</v>
      </c>
      <c r="B1588" t="s">
        <v>38</v>
      </c>
      <c r="C1588">
        <v>2907500</v>
      </c>
      <c r="D1588">
        <v>155200</v>
      </c>
      <c r="E1588" s="1">
        <f t="shared" si="105"/>
        <v>40075200</v>
      </c>
      <c r="F1588" s="6" t="s">
        <v>987</v>
      </c>
      <c r="G1588" s="10" t="str">
        <f t="shared" si="106"/>
        <v>44339</v>
      </c>
      <c r="H1588" s="10"/>
      <c r="I1588" s="10"/>
      <c r="J1588" s="9">
        <f t="shared" si="103"/>
        <v>44339</v>
      </c>
      <c r="K1588" s="11" t="str">
        <f t="shared" si="104"/>
        <v>23-05-2021</v>
      </c>
      <c r="L1588" s="11"/>
      <c r="M1588" t="s">
        <v>12</v>
      </c>
      <c r="N1588" t="s">
        <v>13</v>
      </c>
      <c r="O1588">
        <v>5</v>
      </c>
      <c r="P1588" t="s">
        <v>19</v>
      </c>
      <c r="Q1588">
        <v>4</v>
      </c>
      <c r="R1588">
        <v>6.2518399999999996</v>
      </c>
      <c r="S1588">
        <v>-75.563590000000005</v>
      </c>
    </row>
    <row r="1589" spans="1:19" x14ac:dyDescent="0.3">
      <c r="A1589" t="s">
        <v>69</v>
      </c>
      <c r="B1589" t="s">
        <v>64</v>
      </c>
      <c r="C1589">
        <v>39700</v>
      </c>
      <c r="D1589">
        <v>5500</v>
      </c>
      <c r="E1589" s="1">
        <f t="shared" si="105"/>
        <v>40080700</v>
      </c>
      <c r="F1589" s="6" t="s">
        <v>670</v>
      </c>
      <c r="G1589" s="10" t="str">
        <f t="shared" si="106"/>
        <v>44830</v>
      </c>
      <c r="H1589" s="10"/>
      <c r="I1589" s="10"/>
      <c r="J1589" s="9">
        <f t="shared" si="103"/>
        <v>44830</v>
      </c>
      <c r="K1589" s="11" t="str">
        <f t="shared" si="104"/>
        <v>26-09-2022</v>
      </c>
      <c r="L1589" s="11"/>
      <c r="M1589" t="s">
        <v>31</v>
      </c>
      <c r="N1589" t="s">
        <v>22</v>
      </c>
      <c r="O1589">
        <v>5</v>
      </c>
      <c r="P1589" t="s">
        <v>19</v>
      </c>
      <c r="Q1589">
        <v>4</v>
      </c>
      <c r="R1589">
        <v>4.8133299999999997</v>
      </c>
      <c r="S1589">
        <v>-75.696110000000004</v>
      </c>
    </row>
    <row r="1590" spans="1:19" x14ac:dyDescent="0.3">
      <c r="A1590" t="s">
        <v>217</v>
      </c>
      <c r="B1590" t="s">
        <v>64</v>
      </c>
      <c r="C1590">
        <v>43100</v>
      </c>
      <c r="D1590">
        <v>3000</v>
      </c>
      <c r="E1590" s="1">
        <f t="shared" si="105"/>
        <v>40083700</v>
      </c>
      <c r="F1590" s="6" t="s">
        <v>553</v>
      </c>
      <c r="G1590" s="10" t="str">
        <f t="shared" si="106"/>
        <v>44026</v>
      </c>
      <c r="H1590" s="10"/>
      <c r="I1590" s="10"/>
      <c r="J1590" s="9">
        <f t="shared" si="103"/>
        <v>44026</v>
      </c>
      <c r="K1590" s="11" t="str">
        <f t="shared" si="104"/>
        <v>14-07-2020</v>
      </c>
      <c r="L1590" s="11"/>
      <c r="M1590" t="s">
        <v>85</v>
      </c>
      <c r="N1590" t="s">
        <v>28</v>
      </c>
      <c r="O1590">
        <v>5</v>
      </c>
      <c r="P1590" t="s">
        <v>19</v>
      </c>
      <c r="Q1590">
        <v>4</v>
      </c>
      <c r="R1590">
        <v>4.6097099999999998</v>
      </c>
      <c r="S1590">
        <v>-74.08175</v>
      </c>
    </row>
    <row r="1591" spans="1:19" x14ac:dyDescent="0.3">
      <c r="A1591" t="s">
        <v>29</v>
      </c>
      <c r="B1591" t="s">
        <v>16</v>
      </c>
      <c r="C1591">
        <v>438400</v>
      </c>
      <c r="D1591">
        <v>21500</v>
      </c>
      <c r="E1591" s="1">
        <f t="shared" si="105"/>
        <v>40105200</v>
      </c>
      <c r="F1591" s="6" t="s">
        <v>988</v>
      </c>
      <c r="G1591" s="10" t="str">
        <f t="shared" si="106"/>
        <v>44772</v>
      </c>
      <c r="H1591" s="10"/>
      <c r="I1591" s="10"/>
      <c r="J1591" s="9">
        <f t="shared" si="103"/>
        <v>44772</v>
      </c>
      <c r="K1591" s="11" t="str">
        <f t="shared" si="104"/>
        <v>30-07-2022</v>
      </c>
      <c r="L1591" s="11"/>
      <c r="M1591" t="s">
        <v>27</v>
      </c>
      <c r="N1591" t="s">
        <v>28</v>
      </c>
      <c r="O1591">
        <v>5</v>
      </c>
      <c r="P1591" t="s">
        <v>19</v>
      </c>
      <c r="Q1591">
        <v>1</v>
      </c>
      <c r="R1591">
        <v>4.6097099999999998</v>
      </c>
      <c r="S1591">
        <v>-74.08175</v>
      </c>
    </row>
    <row r="1592" spans="1:19" x14ac:dyDescent="0.3">
      <c r="A1592" t="s">
        <v>107</v>
      </c>
      <c r="B1592" t="s">
        <v>46</v>
      </c>
      <c r="C1592">
        <v>17500</v>
      </c>
      <c r="D1592">
        <v>0</v>
      </c>
      <c r="E1592" s="1">
        <f t="shared" si="105"/>
        <v>40105200</v>
      </c>
      <c r="F1592" s="6" t="s">
        <v>989</v>
      </c>
      <c r="G1592" s="10" t="str">
        <f t="shared" si="106"/>
        <v>44755</v>
      </c>
      <c r="H1592" s="10"/>
      <c r="I1592" s="10"/>
      <c r="J1592" s="9">
        <f t="shared" si="103"/>
        <v>44755</v>
      </c>
      <c r="K1592" s="11" t="str">
        <f t="shared" si="104"/>
        <v>13-07-2022</v>
      </c>
      <c r="L1592" s="11"/>
      <c r="M1592" t="s">
        <v>80</v>
      </c>
      <c r="N1592" t="s">
        <v>13</v>
      </c>
      <c r="O1592">
        <v>3</v>
      </c>
      <c r="P1592" t="s">
        <v>19</v>
      </c>
      <c r="Q1592">
        <v>3</v>
      </c>
      <c r="R1592">
        <v>6.2518399999999996</v>
      </c>
      <c r="S1592">
        <v>-75.563590000000005</v>
      </c>
    </row>
    <row r="1593" spans="1:19" x14ac:dyDescent="0.3">
      <c r="A1593" t="s">
        <v>113</v>
      </c>
      <c r="B1593" t="s">
        <v>10</v>
      </c>
      <c r="C1593">
        <v>507800</v>
      </c>
      <c r="D1593">
        <v>25200</v>
      </c>
      <c r="E1593" s="1">
        <f t="shared" si="105"/>
        <v>40130400</v>
      </c>
      <c r="F1593" s="6" t="s">
        <v>990</v>
      </c>
      <c r="G1593" s="10" t="str">
        <f t="shared" si="106"/>
        <v>44596</v>
      </c>
      <c r="H1593" s="10"/>
      <c r="I1593" s="10"/>
      <c r="J1593" s="9">
        <f t="shared" si="103"/>
        <v>44596</v>
      </c>
      <c r="K1593" s="11" t="str">
        <f t="shared" si="104"/>
        <v>04-02-2022</v>
      </c>
      <c r="L1593" s="11"/>
      <c r="M1593" t="s">
        <v>85</v>
      </c>
      <c r="N1593" t="s">
        <v>28</v>
      </c>
      <c r="O1593">
        <v>5</v>
      </c>
      <c r="P1593" t="s">
        <v>14</v>
      </c>
      <c r="Q1593">
        <v>1</v>
      </c>
      <c r="R1593">
        <v>4.6097099999999998</v>
      </c>
      <c r="S1593">
        <v>-74.08175</v>
      </c>
    </row>
    <row r="1594" spans="1:19" x14ac:dyDescent="0.3">
      <c r="A1594" t="s">
        <v>232</v>
      </c>
      <c r="B1594" t="s">
        <v>10</v>
      </c>
      <c r="C1594">
        <v>264400</v>
      </c>
      <c r="D1594">
        <v>12300</v>
      </c>
      <c r="E1594" s="1">
        <f t="shared" si="105"/>
        <v>40142700</v>
      </c>
      <c r="F1594" s="6" t="s">
        <v>447</v>
      </c>
      <c r="G1594" s="10" t="str">
        <f t="shared" si="106"/>
        <v>44134</v>
      </c>
      <c r="H1594" s="10"/>
      <c r="I1594" s="10"/>
      <c r="J1594" s="9">
        <f t="shared" si="103"/>
        <v>44134</v>
      </c>
      <c r="K1594" s="11" t="str">
        <f t="shared" si="104"/>
        <v>30-10-2020</v>
      </c>
      <c r="L1594" s="11"/>
      <c r="M1594" t="s">
        <v>53</v>
      </c>
      <c r="N1594" t="s">
        <v>13</v>
      </c>
      <c r="O1594">
        <v>1</v>
      </c>
      <c r="P1594" t="s">
        <v>19</v>
      </c>
      <c r="Q1594">
        <v>1</v>
      </c>
      <c r="R1594">
        <v>6.2518399999999996</v>
      </c>
      <c r="S1594">
        <v>-75.563590000000005</v>
      </c>
    </row>
    <row r="1595" spans="1:19" x14ac:dyDescent="0.3">
      <c r="A1595" t="s">
        <v>37</v>
      </c>
      <c r="B1595" t="s">
        <v>38</v>
      </c>
      <c r="C1595">
        <v>1665500</v>
      </c>
      <c r="D1595">
        <v>86900</v>
      </c>
      <c r="E1595" s="1">
        <f t="shared" si="105"/>
        <v>40229600</v>
      </c>
      <c r="F1595" s="6" t="s">
        <v>333</v>
      </c>
      <c r="G1595" s="10" t="str">
        <f t="shared" si="106"/>
        <v>44559</v>
      </c>
      <c r="H1595" s="10"/>
      <c r="I1595" s="10"/>
      <c r="J1595" s="9">
        <f t="shared" si="103"/>
        <v>44559</v>
      </c>
      <c r="K1595" s="11" t="str">
        <f t="shared" si="104"/>
        <v>29-12-2021</v>
      </c>
      <c r="L1595" s="11"/>
      <c r="M1595" t="s">
        <v>31</v>
      </c>
      <c r="N1595" t="s">
        <v>28</v>
      </c>
      <c r="O1595">
        <v>1</v>
      </c>
      <c r="P1595" t="s">
        <v>19</v>
      </c>
      <c r="Q1595">
        <v>1</v>
      </c>
      <c r="R1595">
        <v>4.6097099999999998</v>
      </c>
      <c r="S1595">
        <v>-74.08175</v>
      </c>
    </row>
    <row r="1596" spans="1:19" x14ac:dyDescent="0.3">
      <c r="A1596" t="s">
        <v>91</v>
      </c>
      <c r="B1596" t="s">
        <v>51</v>
      </c>
      <c r="C1596">
        <v>397700</v>
      </c>
      <c r="D1596">
        <v>19400</v>
      </c>
      <c r="E1596" s="1">
        <f t="shared" si="105"/>
        <v>40249000</v>
      </c>
      <c r="F1596" s="6" t="s">
        <v>336</v>
      </c>
      <c r="G1596" s="10" t="str">
        <f t="shared" si="106"/>
        <v>44221</v>
      </c>
      <c r="H1596" s="10"/>
      <c r="I1596" s="10"/>
      <c r="J1596" s="9">
        <f t="shared" si="103"/>
        <v>44221</v>
      </c>
      <c r="K1596" s="11" t="str">
        <f t="shared" si="104"/>
        <v>25-01-2021</v>
      </c>
      <c r="L1596" s="11"/>
      <c r="M1596" t="s">
        <v>101</v>
      </c>
      <c r="N1596" t="s">
        <v>28</v>
      </c>
      <c r="O1596">
        <v>5</v>
      </c>
      <c r="P1596" t="s">
        <v>19</v>
      </c>
      <c r="Q1596">
        <v>1</v>
      </c>
      <c r="R1596">
        <v>4.6097099999999998</v>
      </c>
      <c r="S1596">
        <v>-74.08175</v>
      </c>
    </row>
    <row r="1597" spans="1:19" x14ac:dyDescent="0.3">
      <c r="A1597" t="s">
        <v>110</v>
      </c>
      <c r="B1597" t="s">
        <v>38</v>
      </c>
      <c r="C1597">
        <v>1232700</v>
      </c>
      <c r="D1597">
        <v>63800</v>
      </c>
      <c r="E1597" s="1">
        <f t="shared" si="105"/>
        <v>40312800</v>
      </c>
      <c r="F1597" s="6" t="s">
        <v>969</v>
      </c>
      <c r="G1597" s="10" t="str">
        <f t="shared" si="106"/>
        <v>43880</v>
      </c>
      <c r="H1597" s="10"/>
      <c r="I1597" s="10"/>
      <c r="J1597" s="9">
        <f t="shared" si="103"/>
        <v>43880</v>
      </c>
      <c r="K1597" s="11" t="str">
        <f t="shared" si="104"/>
        <v>19-02-2020</v>
      </c>
      <c r="L1597" s="11"/>
      <c r="M1597" t="s">
        <v>27</v>
      </c>
      <c r="N1597" t="s">
        <v>25</v>
      </c>
      <c r="O1597">
        <v>5</v>
      </c>
      <c r="P1597" t="s">
        <v>19</v>
      </c>
      <c r="Q1597">
        <v>4</v>
      </c>
      <c r="R1597">
        <v>3.4372199999999999</v>
      </c>
      <c r="S1597">
        <v>-76.522499999999994</v>
      </c>
    </row>
    <row r="1598" spans="1:19" x14ac:dyDescent="0.3">
      <c r="A1598" t="s">
        <v>78</v>
      </c>
      <c r="B1598" t="s">
        <v>64</v>
      </c>
      <c r="C1598">
        <v>45600</v>
      </c>
      <c r="D1598">
        <v>0</v>
      </c>
      <c r="E1598" s="1">
        <f t="shared" si="105"/>
        <v>40312800</v>
      </c>
      <c r="F1598" s="6" t="s">
        <v>991</v>
      </c>
      <c r="G1598" s="10" t="str">
        <f t="shared" si="106"/>
        <v>44055</v>
      </c>
      <c r="H1598" s="10"/>
      <c r="I1598" s="10"/>
      <c r="J1598" s="9">
        <f t="shared" si="103"/>
        <v>44055</v>
      </c>
      <c r="K1598" s="11" t="str">
        <f t="shared" si="104"/>
        <v>12-08-2020</v>
      </c>
      <c r="L1598" s="11"/>
      <c r="M1598" t="s">
        <v>66</v>
      </c>
      <c r="N1598" t="s">
        <v>28</v>
      </c>
      <c r="O1598">
        <v>5</v>
      </c>
      <c r="P1598" t="s">
        <v>19</v>
      </c>
      <c r="Q1598">
        <v>1</v>
      </c>
      <c r="R1598">
        <v>4.6097099999999998</v>
      </c>
      <c r="S1598">
        <v>-74.08175</v>
      </c>
    </row>
    <row r="1599" spans="1:19" x14ac:dyDescent="0.3">
      <c r="A1599" t="s">
        <v>155</v>
      </c>
      <c r="B1599" t="s">
        <v>10</v>
      </c>
      <c r="C1599">
        <v>200900</v>
      </c>
      <c r="D1599">
        <v>8900</v>
      </c>
      <c r="E1599" s="1">
        <f t="shared" si="105"/>
        <v>40321700</v>
      </c>
      <c r="F1599" s="6" t="s">
        <v>992</v>
      </c>
      <c r="G1599" s="10" t="str">
        <f t="shared" si="106"/>
        <v>44372</v>
      </c>
      <c r="H1599" s="10"/>
      <c r="I1599" s="10"/>
      <c r="J1599" s="9">
        <f t="shared" si="103"/>
        <v>44372</v>
      </c>
      <c r="K1599" s="11" t="str">
        <f t="shared" si="104"/>
        <v>25-06-2021</v>
      </c>
      <c r="L1599" s="11"/>
      <c r="M1599" t="s">
        <v>80</v>
      </c>
      <c r="N1599" t="s">
        <v>28</v>
      </c>
      <c r="O1599">
        <v>2</v>
      </c>
      <c r="P1599" t="s">
        <v>19</v>
      </c>
      <c r="Q1599">
        <v>1</v>
      </c>
      <c r="R1599">
        <v>4.6097099999999998</v>
      </c>
      <c r="S1599">
        <v>-74.08175</v>
      </c>
    </row>
    <row r="1600" spans="1:19" x14ac:dyDescent="0.3">
      <c r="A1600" t="s">
        <v>161</v>
      </c>
      <c r="B1600" t="s">
        <v>10</v>
      </c>
      <c r="C1600">
        <v>263300</v>
      </c>
      <c r="D1600">
        <v>12200</v>
      </c>
      <c r="E1600" s="1">
        <f t="shared" si="105"/>
        <v>40333900</v>
      </c>
      <c r="F1600" s="6" t="s">
        <v>249</v>
      </c>
      <c r="G1600" s="10" t="str">
        <f t="shared" si="106"/>
        <v>44672</v>
      </c>
      <c r="H1600" s="10"/>
      <c r="I1600" s="10"/>
      <c r="J1600" s="9">
        <f t="shared" si="103"/>
        <v>44672</v>
      </c>
      <c r="K1600" s="11" t="str">
        <f t="shared" si="104"/>
        <v>21-04-2022</v>
      </c>
      <c r="L1600" s="11"/>
      <c r="M1600" t="s">
        <v>80</v>
      </c>
      <c r="N1600" t="s">
        <v>28</v>
      </c>
      <c r="O1600">
        <v>5</v>
      </c>
      <c r="P1600" t="s">
        <v>14</v>
      </c>
      <c r="Q1600">
        <v>1</v>
      </c>
      <c r="R1600">
        <v>4.6097099999999998</v>
      </c>
      <c r="S1600">
        <v>-74.08175</v>
      </c>
    </row>
    <row r="1601" spans="1:19" x14ac:dyDescent="0.3">
      <c r="A1601" t="s">
        <v>37</v>
      </c>
      <c r="B1601" t="s">
        <v>38</v>
      </c>
      <c r="C1601">
        <v>1435400</v>
      </c>
      <c r="D1601">
        <v>76800</v>
      </c>
      <c r="E1601" s="1">
        <f t="shared" si="105"/>
        <v>40410700</v>
      </c>
      <c r="F1601" s="6" t="s">
        <v>97</v>
      </c>
      <c r="G1601" s="10" t="str">
        <f t="shared" si="106"/>
        <v>44626</v>
      </c>
      <c r="H1601" s="10"/>
      <c r="I1601" s="10"/>
      <c r="J1601" s="9">
        <f t="shared" si="103"/>
        <v>44626</v>
      </c>
      <c r="K1601" s="11" t="str">
        <f t="shared" si="104"/>
        <v>06-03-2022</v>
      </c>
      <c r="L1601" s="11"/>
      <c r="M1601" t="s">
        <v>40</v>
      </c>
      <c r="N1601" t="s">
        <v>13</v>
      </c>
      <c r="O1601">
        <v>5</v>
      </c>
      <c r="P1601" t="s">
        <v>36</v>
      </c>
      <c r="Q1601">
        <v>1</v>
      </c>
      <c r="R1601">
        <v>6.2518399999999996</v>
      </c>
      <c r="S1601">
        <v>-75.563590000000005</v>
      </c>
    </row>
    <row r="1602" spans="1:19" x14ac:dyDescent="0.3">
      <c r="A1602" t="s">
        <v>138</v>
      </c>
      <c r="B1602" t="s">
        <v>38</v>
      </c>
      <c r="C1602">
        <v>958700</v>
      </c>
      <c r="D1602">
        <v>49200</v>
      </c>
      <c r="E1602" s="1">
        <f t="shared" si="105"/>
        <v>40459900</v>
      </c>
      <c r="F1602" s="6" t="s">
        <v>800</v>
      </c>
      <c r="G1602" s="10" t="str">
        <f t="shared" si="106"/>
        <v>44533</v>
      </c>
      <c r="H1602" s="10"/>
      <c r="I1602" s="10"/>
      <c r="J1602" s="9">
        <f t="shared" si="103"/>
        <v>44533</v>
      </c>
      <c r="K1602" s="11" t="str">
        <f t="shared" si="104"/>
        <v>03-12-2021</v>
      </c>
      <c r="L1602" s="11"/>
      <c r="M1602" t="s">
        <v>66</v>
      </c>
      <c r="N1602" t="s">
        <v>13</v>
      </c>
      <c r="O1602">
        <v>5</v>
      </c>
      <c r="P1602" t="s">
        <v>19</v>
      </c>
      <c r="Q1602">
        <v>7</v>
      </c>
      <c r="R1602">
        <v>6.2518399999999996</v>
      </c>
      <c r="S1602">
        <v>-75.563590000000005</v>
      </c>
    </row>
    <row r="1603" spans="1:19" x14ac:dyDescent="0.3">
      <c r="A1603" t="s">
        <v>110</v>
      </c>
      <c r="B1603" t="s">
        <v>38</v>
      </c>
      <c r="C1603">
        <v>1865000</v>
      </c>
      <c r="D1603">
        <v>104100</v>
      </c>
      <c r="E1603" s="1">
        <f t="shared" si="105"/>
        <v>40564000</v>
      </c>
      <c r="F1603" s="6" t="s">
        <v>993</v>
      </c>
      <c r="G1603" s="10" t="str">
        <f t="shared" si="106"/>
        <v>44481</v>
      </c>
      <c r="H1603" s="10"/>
      <c r="I1603" s="10"/>
      <c r="J1603" s="9">
        <f t="shared" ref="J1603:J1666" si="107">IF(
  G1603=44412,
  DATE(2021,8,4),
  DATE(1900,1,1) + G1603 - 1
)</f>
        <v>44481</v>
      </c>
      <c r="K1603" s="11" t="str">
        <f t="shared" ref="K1603:K1666" si="108">TEXT(G1603, "dd-mm-yyyy")</f>
        <v>12-10-2021</v>
      </c>
      <c r="L1603" s="11"/>
      <c r="M1603" t="s">
        <v>31</v>
      </c>
      <c r="N1603" t="s">
        <v>56</v>
      </c>
      <c r="O1603">
        <v>5</v>
      </c>
      <c r="P1603" t="s">
        <v>19</v>
      </c>
      <c r="Q1603">
        <v>1</v>
      </c>
      <c r="R1603">
        <v>7.89391</v>
      </c>
      <c r="S1603">
        <v>-72.507819999999995</v>
      </c>
    </row>
    <row r="1604" spans="1:19" x14ac:dyDescent="0.3">
      <c r="A1604" t="s">
        <v>102</v>
      </c>
      <c r="B1604" t="s">
        <v>16</v>
      </c>
      <c r="C1604">
        <v>930700</v>
      </c>
      <c r="D1604">
        <v>47700</v>
      </c>
      <c r="E1604" s="1">
        <f t="shared" ref="E1604:E1667" si="109">E1603+D1604</f>
        <v>40611700</v>
      </c>
      <c r="F1604" s="6" t="s">
        <v>725</v>
      </c>
      <c r="G1604" s="10" t="str">
        <f t="shared" si="106"/>
        <v>44579</v>
      </c>
      <c r="H1604" s="10"/>
      <c r="I1604" s="10"/>
      <c r="J1604" s="9">
        <f t="shared" si="107"/>
        <v>44579</v>
      </c>
      <c r="K1604" s="11" t="str">
        <f t="shared" si="108"/>
        <v>18-01-2022</v>
      </c>
      <c r="L1604" s="11"/>
      <c r="M1604" t="s">
        <v>53</v>
      </c>
      <c r="N1604" t="s">
        <v>13</v>
      </c>
      <c r="O1604">
        <v>5</v>
      </c>
      <c r="P1604" t="s">
        <v>14</v>
      </c>
      <c r="Q1604">
        <v>1</v>
      </c>
      <c r="R1604">
        <v>6.2518399999999996</v>
      </c>
      <c r="S1604">
        <v>-75.563590000000005</v>
      </c>
    </row>
    <row r="1605" spans="1:19" x14ac:dyDescent="0.3">
      <c r="A1605" t="s">
        <v>107</v>
      </c>
      <c r="B1605" t="s">
        <v>46</v>
      </c>
      <c r="C1605">
        <v>20600</v>
      </c>
      <c r="D1605">
        <v>0</v>
      </c>
      <c r="E1605" s="1">
        <f t="shared" si="109"/>
        <v>40611700</v>
      </c>
      <c r="F1605" s="6" t="s">
        <v>375</v>
      </c>
      <c r="G1605" s="10" t="str">
        <f t="shared" si="106"/>
        <v>44904</v>
      </c>
      <c r="H1605" s="10"/>
      <c r="I1605" s="10"/>
      <c r="J1605" s="9">
        <f t="shared" si="107"/>
        <v>44904</v>
      </c>
      <c r="K1605" s="11" t="str">
        <f t="shared" si="108"/>
        <v>09-12-2022</v>
      </c>
      <c r="L1605" s="11"/>
      <c r="M1605" t="s">
        <v>80</v>
      </c>
      <c r="N1605" t="s">
        <v>13</v>
      </c>
      <c r="O1605">
        <v>5</v>
      </c>
      <c r="P1605" t="s">
        <v>14</v>
      </c>
      <c r="Q1605">
        <v>1</v>
      </c>
      <c r="R1605">
        <v>6.2518399999999996</v>
      </c>
      <c r="S1605">
        <v>-75.563590000000005</v>
      </c>
    </row>
    <row r="1606" spans="1:19" x14ac:dyDescent="0.3">
      <c r="A1606" t="s">
        <v>78</v>
      </c>
      <c r="B1606" t="s">
        <v>64</v>
      </c>
      <c r="C1606">
        <v>60900</v>
      </c>
      <c r="D1606">
        <v>1400</v>
      </c>
      <c r="E1606" s="1">
        <f t="shared" si="109"/>
        <v>40613100</v>
      </c>
      <c r="F1606" s="6" t="s">
        <v>793</v>
      </c>
      <c r="G1606" s="10" t="str">
        <f t="shared" ref="G1606:G1669" si="110">TEXT(F1605, "general")</f>
        <v>44540</v>
      </c>
      <c r="H1606" s="10"/>
      <c r="I1606" s="10"/>
      <c r="J1606" s="9">
        <f t="shared" si="107"/>
        <v>44540</v>
      </c>
      <c r="K1606" s="11" t="str">
        <f t="shared" si="108"/>
        <v>10-12-2021</v>
      </c>
      <c r="L1606" s="11"/>
      <c r="M1606" t="s">
        <v>48</v>
      </c>
      <c r="N1606" t="s">
        <v>28</v>
      </c>
      <c r="O1606">
        <v>1</v>
      </c>
      <c r="P1606" t="s">
        <v>14</v>
      </c>
      <c r="Q1606">
        <v>1</v>
      </c>
      <c r="R1606">
        <v>4.6097099999999998</v>
      </c>
      <c r="S1606">
        <v>-74.08175</v>
      </c>
    </row>
    <row r="1607" spans="1:19" x14ac:dyDescent="0.3">
      <c r="A1607" t="s">
        <v>138</v>
      </c>
      <c r="B1607" t="s">
        <v>38</v>
      </c>
      <c r="C1607">
        <v>803300</v>
      </c>
      <c r="D1607">
        <v>43500</v>
      </c>
      <c r="E1607" s="1">
        <f t="shared" si="109"/>
        <v>40656600</v>
      </c>
      <c r="F1607" s="6" t="s">
        <v>994</v>
      </c>
      <c r="G1607" s="10" t="str">
        <f t="shared" si="110"/>
        <v>44960</v>
      </c>
      <c r="H1607" s="10"/>
      <c r="I1607" s="10"/>
      <c r="J1607" s="9">
        <f t="shared" si="107"/>
        <v>44960</v>
      </c>
      <c r="K1607" s="11" t="str">
        <f t="shared" si="108"/>
        <v>03-02-2023</v>
      </c>
      <c r="L1607" s="11"/>
      <c r="M1607" t="s">
        <v>53</v>
      </c>
      <c r="N1607" t="s">
        <v>13</v>
      </c>
      <c r="O1607">
        <v>4</v>
      </c>
      <c r="P1607" t="s">
        <v>19</v>
      </c>
      <c r="Q1607">
        <v>3</v>
      </c>
      <c r="R1607">
        <v>6.2518399999999996</v>
      </c>
      <c r="S1607">
        <v>-75.563590000000005</v>
      </c>
    </row>
    <row r="1608" spans="1:19" x14ac:dyDescent="0.3">
      <c r="A1608" t="s">
        <v>161</v>
      </c>
      <c r="B1608" t="s">
        <v>10</v>
      </c>
      <c r="C1608">
        <v>324800</v>
      </c>
      <c r="D1608">
        <v>17700</v>
      </c>
      <c r="E1608" s="1">
        <f t="shared" si="109"/>
        <v>40674300</v>
      </c>
      <c r="F1608" s="6" t="s">
        <v>995</v>
      </c>
      <c r="G1608" s="10" t="str">
        <f t="shared" si="110"/>
        <v>44388</v>
      </c>
      <c r="H1608" s="10"/>
      <c r="I1608" s="10"/>
      <c r="J1608" s="9">
        <f t="shared" si="107"/>
        <v>44388</v>
      </c>
      <c r="K1608" s="11" t="str">
        <f t="shared" si="108"/>
        <v>11-07-2021</v>
      </c>
      <c r="L1608" s="11"/>
      <c r="M1608" t="s">
        <v>59</v>
      </c>
      <c r="N1608" t="s">
        <v>32</v>
      </c>
      <c r="O1608">
        <v>1</v>
      </c>
      <c r="P1608" t="s">
        <v>19</v>
      </c>
      <c r="Q1608">
        <v>3</v>
      </c>
      <c r="R1608">
        <v>-4.2152799999999999</v>
      </c>
      <c r="S1608">
        <v>-69.940560000000005</v>
      </c>
    </row>
    <row r="1609" spans="1:19" x14ac:dyDescent="0.3">
      <c r="A1609" t="s">
        <v>161</v>
      </c>
      <c r="B1609" t="s">
        <v>10</v>
      </c>
      <c r="C1609">
        <v>316200</v>
      </c>
      <c r="D1609">
        <v>15000</v>
      </c>
      <c r="E1609" s="1">
        <f t="shared" si="109"/>
        <v>40689300</v>
      </c>
      <c r="F1609" s="6" t="s">
        <v>817</v>
      </c>
      <c r="G1609" s="10" t="str">
        <f t="shared" si="110"/>
        <v>43897</v>
      </c>
      <c r="H1609" s="10"/>
      <c r="I1609" s="10"/>
      <c r="J1609" s="9">
        <f t="shared" si="107"/>
        <v>43897</v>
      </c>
      <c r="K1609" s="11" t="str">
        <f t="shared" si="108"/>
        <v>07-03-2020</v>
      </c>
      <c r="L1609" s="11"/>
      <c r="M1609" t="s">
        <v>48</v>
      </c>
      <c r="N1609" t="s">
        <v>13</v>
      </c>
      <c r="O1609">
        <v>2</v>
      </c>
      <c r="P1609" t="s">
        <v>19</v>
      </c>
      <c r="Q1609">
        <v>2</v>
      </c>
      <c r="R1609">
        <v>6.2518399999999996</v>
      </c>
      <c r="S1609">
        <v>-75.563590000000005</v>
      </c>
    </row>
    <row r="1610" spans="1:19" x14ac:dyDescent="0.3">
      <c r="A1610" t="s">
        <v>104</v>
      </c>
      <c r="B1610" t="s">
        <v>38</v>
      </c>
      <c r="C1610">
        <v>183500</v>
      </c>
      <c r="D1610">
        <v>10000</v>
      </c>
      <c r="E1610" s="1">
        <f t="shared" si="109"/>
        <v>40699300</v>
      </c>
      <c r="F1610" s="6" t="s">
        <v>996</v>
      </c>
      <c r="G1610" s="10" t="str">
        <f t="shared" si="110"/>
        <v>44084</v>
      </c>
      <c r="H1610" s="10"/>
      <c r="I1610" s="10"/>
      <c r="J1610" s="9">
        <f t="shared" si="107"/>
        <v>44084</v>
      </c>
      <c r="K1610" s="11" t="str">
        <f t="shared" si="108"/>
        <v>10-09-2020</v>
      </c>
      <c r="L1610" s="11"/>
      <c r="M1610" t="s">
        <v>80</v>
      </c>
      <c r="N1610" t="s">
        <v>13</v>
      </c>
      <c r="O1610">
        <v>5</v>
      </c>
      <c r="P1610" t="s">
        <v>14</v>
      </c>
      <c r="Q1610">
        <v>1</v>
      </c>
      <c r="R1610">
        <v>6.2518399999999996</v>
      </c>
      <c r="S1610">
        <v>-75.563590000000005</v>
      </c>
    </row>
    <row r="1611" spans="1:19" x14ac:dyDescent="0.3">
      <c r="A1611" t="s">
        <v>195</v>
      </c>
      <c r="B1611" t="s">
        <v>51</v>
      </c>
      <c r="C1611">
        <v>757700</v>
      </c>
      <c r="D1611">
        <v>38500</v>
      </c>
      <c r="E1611" s="1">
        <f t="shared" si="109"/>
        <v>40737800</v>
      </c>
      <c r="F1611" s="6" t="s">
        <v>229</v>
      </c>
      <c r="G1611" s="10" t="str">
        <f t="shared" si="110"/>
        <v>44389</v>
      </c>
      <c r="H1611" s="10"/>
      <c r="I1611" s="10"/>
      <c r="J1611" s="9">
        <f t="shared" si="107"/>
        <v>44389</v>
      </c>
      <c r="K1611" s="11" t="str">
        <f t="shared" si="108"/>
        <v>12-07-2021</v>
      </c>
      <c r="L1611" s="11"/>
      <c r="M1611" t="s">
        <v>53</v>
      </c>
      <c r="N1611" t="s">
        <v>13</v>
      </c>
      <c r="O1611">
        <v>5</v>
      </c>
      <c r="P1611" t="s">
        <v>19</v>
      </c>
      <c r="Q1611">
        <v>3</v>
      </c>
      <c r="R1611">
        <v>6.2518399999999996</v>
      </c>
      <c r="S1611">
        <v>-75.563590000000005</v>
      </c>
    </row>
    <row r="1612" spans="1:19" x14ac:dyDescent="0.3">
      <c r="A1612" t="s">
        <v>123</v>
      </c>
      <c r="B1612" t="s">
        <v>51</v>
      </c>
      <c r="C1612">
        <v>1201100</v>
      </c>
      <c r="D1612">
        <v>64200</v>
      </c>
      <c r="E1612" s="1">
        <f t="shared" si="109"/>
        <v>40802000</v>
      </c>
      <c r="F1612" s="6" t="s">
        <v>591</v>
      </c>
      <c r="G1612" s="10" t="str">
        <f t="shared" si="110"/>
        <v>44020</v>
      </c>
      <c r="H1612" s="10"/>
      <c r="I1612" s="10"/>
      <c r="J1612" s="9">
        <f t="shared" si="107"/>
        <v>44020</v>
      </c>
      <c r="K1612" s="11" t="str">
        <f t="shared" si="108"/>
        <v>08-07-2020</v>
      </c>
      <c r="L1612" s="11"/>
      <c r="M1612" t="s">
        <v>12</v>
      </c>
      <c r="N1612" t="s">
        <v>28</v>
      </c>
      <c r="O1612">
        <v>5</v>
      </c>
      <c r="P1612" t="s">
        <v>19</v>
      </c>
      <c r="Q1612">
        <v>3</v>
      </c>
      <c r="R1612">
        <v>4.6097099999999998</v>
      </c>
      <c r="S1612">
        <v>-74.08175</v>
      </c>
    </row>
    <row r="1613" spans="1:19" x14ac:dyDescent="0.3">
      <c r="A1613" t="s">
        <v>118</v>
      </c>
      <c r="B1613" t="s">
        <v>51</v>
      </c>
      <c r="C1613">
        <v>1882000</v>
      </c>
      <c r="D1613">
        <v>100900</v>
      </c>
      <c r="E1613" s="1">
        <f t="shared" si="109"/>
        <v>40902900</v>
      </c>
      <c r="F1613" s="6" t="s">
        <v>997</v>
      </c>
      <c r="G1613" s="10" t="str">
        <f t="shared" si="110"/>
        <v>44349</v>
      </c>
      <c r="H1613" s="10"/>
      <c r="I1613" s="10"/>
      <c r="J1613" s="9">
        <f t="shared" si="107"/>
        <v>44349</v>
      </c>
      <c r="K1613" s="11" t="str">
        <f t="shared" si="108"/>
        <v>02-06-2021</v>
      </c>
      <c r="L1613" s="11"/>
      <c r="M1613" t="s">
        <v>40</v>
      </c>
      <c r="N1613" t="s">
        <v>25</v>
      </c>
      <c r="O1613">
        <v>5</v>
      </c>
      <c r="P1613" t="s">
        <v>19</v>
      </c>
      <c r="Q1613">
        <v>3</v>
      </c>
      <c r="R1613">
        <v>3.4372199999999999</v>
      </c>
      <c r="S1613">
        <v>-76.522499999999994</v>
      </c>
    </row>
    <row r="1614" spans="1:19" x14ac:dyDescent="0.3">
      <c r="A1614" t="s">
        <v>83</v>
      </c>
      <c r="B1614" t="s">
        <v>46</v>
      </c>
      <c r="C1614">
        <v>40900</v>
      </c>
      <c r="D1614">
        <v>5500</v>
      </c>
      <c r="E1614" s="1">
        <f t="shared" si="109"/>
        <v>40908400</v>
      </c>
      <c r="F1614" s="6" t="s">
        <v>744</v>
      </c>
      <c r="G1614" s="10" t="str">
        <f t="shared" si="110"/>
        <v>43991</v>
      </c>
      <c r="H1614" s="10"/>
      <c r="I1614" s="10"/>
      <c r="J1614" s="9">
        <f t="shared" si="107"/>
        <v>43991</v>
      </c>
      <c r="K1614" s="11" t="str">
        <f t="shared" si="108"/>
        <v>09-06-2020</v>
      </c>
      <c r="L1614" s="11"/>
      <c r="M1614" t="s">
        <v>27</v>
      </c>
      <c r="N1614" t="s">
        <v>13</v>
      </c>
      <c r="O1614">
        <v>4</v>
      </c>
      <c r="P1614" t="s">
        <v>19</v>
      </c>
      <c r="Q1614">
        <v>1</v>
      </c>
      <c r="R1614">
        <v>6.2518399999999996</v>
      </c>
      <c r="S1614">
        <v>-75.563590000000005</v>
      </c>
    </row>
    <row r="1615" spans="1:19" x14ac:dyDescent="0.3">
      <c r="A1615" t="s">
        <v>69</v>
      </c>
      <c r="B1615" t="s">
        <v>64</v>
      </c>
      <c r="C1615">
        <v>33400</v>
      </c>
      <c r="D1615">
        <v>0</v>
      </c>
      <c r="E1615" s="1">
        <f t="shared" si="109"/>
        <v>40908400</v>
      </c>
      <c r="F1615" s="6" t="s">
        <v>276</v>
      </c>
      <c r="G1615" s="10" t="str">
        <f t="shared" si="110"/>
        <v>44497</v>
      </c>
      <c r="H1615" s="10"/>
      <c r="I1615" s="10"/>
      <c r="J1615" s="9">
        <f t="shared" si="107"/>
        <v>44497</v>
      </c>
      <c r="K1615" s="11" t="str">
        <f t="shared" si="108"/>
        <v>28-10-2021</v>
      </c>
      <c r="L1615" s="11"/>
      <c r="M1615" t="s">
        <v>31</v>
      </c>
      <c r="N1615" t="s">
        <v>13</v>
      </c>
      <c r="O1615">
        <v>3</v>
      </c>
      <c r="P1615" t="s">
        <v>19</v>
      </c>
      <c r="Q1615">
        <v>2</v>
      </c>
      <c r="R1615">
        <v>6.2518399999999996</v>
      </c>
      <c r="S1615">
        <v>-75.563590000000005</v>
      </c>
    </row>
    <row r="1616" spans="1:19" x14ac:dyDescent="0.3">
      <c r="A1616" t="s">
        <v>118</v>
      </c>
      <c r="B1616" t="s">
        <v>51</v>
      </c>
      <c r="C1616">
        <v>2006200</v>
      </c>
      <c r="D1616">
        <v>110200</v>
      </c>
      <c r="E1616" s="1">
        <f t="shared" si="109"/>
        <v>41018600</v>
      </c>
      <c r="F1616" s="6" t="s">
        <v>189</v>
      </c>
      <c r="G1616" s="10" t="str">
        <f t="shared" si="110"/>
        <v>44273</v>
      </c>
      <c r="H1616" s="10"/>
      <c r="I1616" s="10"/>
      <c r="J1616" s="9">
        <f t="shared" si="107"/>
        <v>44273</v>
      </c>
      <c r="K1616" s="11" t="str">
        <f t="shared" si="108"/>
        <v>18-03-2021</v>
      </c>
      <c r="L1616" s="11"/>
      <c r="M1616" t="s">
        <v>85</v>
      </c>
      <c r="N1616" t="s">
        <v>13</v>
      </c>
      <c r="O1616">
        <v>4</v>
      </c>
      <c r="P1616" t="s">
        <v>19</v>
      </c>
      <c r="Q1616">
        <v>6</v>
      </c>
      <c r="R1616">
        <v>6.2518399999999996</v>
      </c>
      <c r="S1616">
        <v>-75.563590000000005</v>
      </c>
    </row>
    <row r="1617" spans="1:19" x14ac:dyDescent="0.3">
      <c r="A1617" t="s">
        <v>73</v>
      </c>
      <c r="B1617" t="s">
        <v>42</v>
      </c>
      <c r="C1617">
        <v>37800</v>
      </c>
      <c r="D1617">
        <v>6800</v>
      </c>
      <c r="E1617" s="1">
        <f t="shared" si="109"/>
        <v>41025400</v>
      </c>
      <c r="F1617" s="6" t="s">
        <v>998</v>
      </c>
      <c r="G1617" s="10" t="str">
        <f t="shared" si="110"/>
        <v>44720</v>
      </c>
      <c r="H1617" s="10"/>
      <c r="I1617" s="10"/>
      <c r="J1617" s="9">
        <f t="shared" si="107"/>
        <v>44720</v>
      </c>
      <c r="K1617" s="11" t="str">
        <f t="shared" si="108"/>
        <v>08-06-2022</v>
      </c>
      <c r="L1617" s="11"/>
      <c r="M1617" t="s">
        <v>40</v>
      </c>
      <c r="N1617" t="s">
        <v>13</v>
      </c>
      <c r="O1617">
        <v>1</v>
      </c>
      <c r="P1617" t="s">
        <v>19</v>
      </c>
      <c r="Q1617">
        <v>1</v>
      </c>
      <c r="R1617">
        <v>6.2518399999999996</v>
      </c>
      <c r="S1617">
        <v>-75.563590000000005</v>
      </c>
    </row>
    <row r="1618" spans="1:19" x14ac:dyDescent="0.3">
      <c r="A1618" t="s">
        <v>123</v>
      </c>
      <c r="B1618" t="s">
        <v>51</v>
      </c>
      <c r="C1618">
        <v>1410500</v>
      </c>
      <c r="D1618">
        <v>75800</v>
      </c>
      <c r="E1618" s="1">
        <f t="shared" si="109"/>
        <v>41101200</v>
      </c>
      <c r="F1618" s="6" t="s">
        <v>677</v>
      </c>
      <c r="G1618" s="10" t="str">
        <f t="shared" si="110"/>
        <v>44384</v>
      </c>
      <c r="H1618" s="10"/>
      <c r="I1618" s="10"/>
      <c r="J1618" s="9">
        <f t="shared" si="107"/>
        <v>44384</v>
      </c>
      <c r="K1618" s="11" t="str">
        <f t="shared" si="108"/>
        <v>07-07-2021</v>
      </c>
      <c r="L1618" s="11"/>
      <c r="M1618" t="s">
        <v>101</v>
      </c>
      <c r="N1618" t="s">
        <v>28</v>
      </c>
      <c r="O1618">
        <v>5</v>
      </c>
      <c r="P1618" t="s">
        <v>19</v>
      </c>
      <c r="Q1618">
        <v>1</v>
      </c>
      <c r="R1618">
        <v>4.6097099999999998</v>
      </c>
      <c r="S1618">
        <v>-74.08175</v>
      </c>
    </row>
    <row r="1619" spans="1:19" x14ac:dyDescent="0.3">
      <c r="A1619" t="s">
        <v>121</v>
      </c>
      <c r="B1619" t="s">
        <v>10</v>
      </c>
      <c r="C1619">
        <v>220100</v>
      </c>
      <c r="D1619">
        <v>17400</v>
      </c>
      <c r="E1619" s="1">
        <f t="shared" si="109"/>
        <v>41118600</v>
      </c>
      <c r="F1619" s="6" t="s">
        <v>999</v>
      </c>
      <c r="G1619" s="10" t="str">
        <f t="shared" si="110"/>
        <v>44798</v>
      </c>
      <c r="H1619" s="10"/>
      <c r="I1619" s="10"/>
      <c r="J1619" s="9">
        <f t="shared" si="107"/>
        <v>44798</v>
      </c>
      <c r="K1619" s="11" t="str">
        <f t="shared" si="108"/>
        <v>25-08-2022</v>
      </c>
      <c r="L1619" s="11"/>
      <c r="M1619" t="s">
        <v>85</v>
      </c>
      <c r="N1619" t="s">
        <v>13</v>
      </c>
      <c r="O1619">
        <v>5</v>
      </c>
      <c r="P1619" t="s">
        <v>19</v>
      </c>
      <c r="Q1619">
        <v>1</v>
      </c>
      <c r="R1619">
        <v>6.2518399999999996</v>
      </c>
      <c r="S1619">
        <v>-75.563590000000005</v>
      </c>
    </row>
    <row r="1620" spans="1:19" x14ac:dyDescent="0.3">
      <c r="A1620" t="s">
        <v>78</v>
      </c>
      <c r="B1620" t="s">
        <v>64</v>
      </c>
      <c r="C1620">
        <v>69000</v>
      </c>
      <c r="D1620">
        <v>4700</v>
      </c>
      <c r="E1620" s="1">
        <f t="shared" si="109"/>
        <v>41123300</v>
      </c>
      <c r="F1620" s="6" t="s">
        <v>1000</v>
      </c>
      <c r="G1620" s="10" t="str">
        <f t="shared" si="110"/>
        <v>44771</v>
      </c>
      <c r="H1620" s="10"/>
      <c r="I1620" s="10"/>
      <c r="J1620" s="9">
        <f t="shared" si="107"/>
        <v>44771</v>
      </c>
      <c r="K1620" s="11" t="str">
        <f t="shared" si="108"/>
        <v>29-07-2022</v>
      </c>
      <c r="L1620" s="11"/>
      <c r="M1620" t="s">
        <v>31</v>
      </c>
      <c r="N1620" t="s">
        <v>56</v>
      </c>
      <c r="O1620">
        <v>4</v>
      </c>
      <c r="P1620" t="s">
        <v>36</v>
      </c>
      <c r="Q1620">
        <v>1</v>
      </c>
      <c r="R1620">
        <v>7.89391</v>
      </c>
      <c r="S1620">
        <v>-72.507819999999995</v>
      </c>
    </row>
    <row r="1621" spans="1:19" x14ac:dyDescent="0.3">
      <c r="A1621" t="s">
        <v>83</v>
      </c>
      <c r="B1621" t="s">
        <v>46</v>
      </c>
      <c r="C1621">
        <v>33200</v>
      </c>
      <c r="D1621">
        <v>0</v>
      </c>
      <c r="E1621" s="1">
        <f t="shared" si="109"/>
        <v>41123300</v>
      </c>
      <c r="F1621" s="6" t="s">
        <v>760</v>
      </c>
      <c r="G1621" s="10" t="str">
        <f t="shared" si="110"/>
        <v>44110</v>
      </c>
      <c r="H1621" s="10"/>
      <c r="I1621" s="10"/>
      <c r="J1621" s="9">
        <f t="shared" si="107"/>
        <v>44110</v>
      </c>
      <c r="K1621" s="11" t="str">
        <f t="shared" si="108"/>
        <v>06-10-2020</v>
      </c>
      <c r="L1621" s="11"/>
      <c r="M1621" t="s">
        <v>48</v>
      </c>
      <c r="N1621" t="s">
        <v>228</v>
      </c>
      <c r="O1621">
        <v>4</v>
      </c>
      <c r="P1621" t="s">
        <v>19</v>
      </c>
      <c r="Q1621">
        <v>8</v>
      </c>
      <c r="R1621">
        <v>10.39972</v>
      </c>
      <c r="S1621">
        <v>-75.514439999999993</v>
      </c>
    </row>
    <row r="1622" spans="1:19" x14ac:dyDescent="0.3">
      <c r="A1622" t="s">
        <v>87</v>
      </c>
      <c r="B1622" t="s">
        <v>34</v>
      </c>
      <c r="C1622">
        <v>25600</v>
      </c>
      <c r="D1622">
        <v>0</v>
      </c>
      <c r="E1622" s="1">
        <f t="shared" si="109"/>
        <v>41123300</v>
      </c>
      <c r="F1622" s="6" t="s">
        <v>826</v>
      </c>
      <c r="G1622" s="10" t="str">
        <f t="shared" si="110"/>
        <v>44519</v>
      </c>
      <c r="H1622" s="10"/>
      <c r="I1622" s="10"/>
      <c r="J1622" s="9">
        <f t="shared" si="107"/>
        <v>44519</v>
      </c>
      <c r="K1622" s="11" t="str">
        <f t="shared" si="108"/>
        <v>19-11-2021</v>
      </c>
      <c r="L1622" s="11"/>
      <c r="M1622" t="s">
        <v>40</v>
      </c>
      <c r="N1622" t="s">
        <v>25</v>
      </c>
      <c r="O1622">
        <v>5</v>
      </c>
      <c r="P1622" t="s">
        <v>19</v>
      </c>
      <c r="Q1622">
        <v>2</v>
      </c>
      <c r="R1622">
        <v>3.4372199999999999</v>
      </c>
      <c r="S1622">
        <v>-76.522499999999994</v>
      </c>
    </row>
    <row r="1623" spans="1:19" x14ac:dyDescent="0.3">
      <c r="A1623" t="s">
        <v>83</v>
      </c>
      <c r="B1623" t="s">
        <v>46</v>
      </c>
      <c r="C1623">
        <v>24200</v>
      </c>
      <c r="D1623">
        <v>6000</v>
      </c>
      <c r="E1623" s="1">
        <f t="shared" si="109"/>
        <v>41129300</v>
      </c>
      <c r="F1623" s="6" t="s">
        <v>82</v>
      </c>
      <c r="G1623" s="10" t="str">
        <f t="shared" si="110"/>
        <v>44047</v>
      </c>
      <c r="H1623" s="10"/>
      <c r="I1623" s="10"/>
      <c r="J1623" s="9">
        <f t="shared" si="107"/>
        <v>44047</v>
      </c>
      <c r="K1623" s="11" t="str">
        <f t="shared" si="108"/>
        <v>04-08-2020</v>
      </c>
      <c r="L1623" s="11"/>
      <c r="M1623" t="s">
        <v>85</v>
      </c>
      <c r="N1623" t="s">
        <v>28</v>
      </c>
      <c r="O1623">
        <v>5</v>
      </c>
      <c r="P1623" t="s">
        <v>19</v>
      </c>
      <c r="Q1623">
        <v>1</v>
      </c>
      <c r="R1623">
        <v>4.6097099999999998</v>
      </c>
      <c r="S1623">
        <v>-74.08175</v>
      </c>
    </row>
    <row r="1624" spans="1:19" x14ac:dyDescent="0.3">
      <c r="A1624" t="s">
        <v>57</v>
      </c>
      <c r="B1624" t="s">
        <v>46</v>
      </c>
      <c r="C1624">
        <v>32300</v>
      </c>
      <c r="D1624">
        <v>1900</v>
      </c>
      <c r="E1624" s="1">
        <f t="shared" si="109"/>
        <v>41131200</v>
      </c>
      <c r="F1624" s="6" t="s">
        <v>676</v>
      </c>
      <c r="G1624" s="10" t="str">
        <f t="shared" si="110"/>
        <v>43918</v>
      </c>
      <c r="H1624" s="10"/>
      <c r="I1624" s="10"/>
      <c r="J1624" s="9">
        <f t="shared" si="107"/>
        <v>43918</v>
      </c>
      <c r="K1624" s="11" t="str">
        <f t="shared" si="108"/>
        <v>28-03-2020</v>
      </c>
      <c r="L1624" s="11"/>
      <c r="M1624" t="s">
        <v>66</v>
      </c>
      <c r="N1624" t="s">
        <v>13</v>
      </c>
      <c r="O1624">
        <v>1</v>
      </c>
      <c r="P1624" t="s">
        <v>19</v>
      </c>
      <c r="Q1624">
        <v>6</v>
      </c>
      <c r="R1624">
        <v>6.2518399999999996</v>
      </c>
      <c r="S1624">
        <v>-75.563590000000005</v>
      </c>
    </row>
    <row r="1625" spans="1:19" x14ac:dyDescent="0.3">
      <c r="A1625" t="s">
        <v>87</v>
      </c>
      <c r="B1625" t="s">
        <v>34</v>
      </c>
      <c r="C1625">
        <v>38900</v>
      </c>
      <c r="D1625">
        <v>0</v>
      </c>
      <c r="E1625" s="1">
        <f t="shared" si="109"/>
        <v>41131200</v>
      </c>
      <c r="F1625" s="6" t="s">
        <v>284</v>
      </c>
      <c r="G1625" s="10" t="str">
        <f t="shared" si="110"/>
        <v>44385</v>
      </c>
      <c r="H1625" s="10"/>
      <c r="I1625" s="10"/>
      <c r="J1625" s="9">
        <f t="shared" si="107"/>
        <v>44385</v>
      </c>
      <c r="K1625" s="11" t="str">
        <f t="shared" si="108"/>
        <v>08-07-2021</v>
      </c>
      <c r="L1625" s="11"/>
      <c r="M1625" t="s">
        <v>31</v>
      </c>
      <c r="N1625" t="s">
        <v>13</v>
      </c>
      <c r="O1625">
        <v>2</v>
      </c>
      <c r="P1625" t="s">
        <v>19</v>
      </c>
      <c r="Q1625">
        <v>3</v>
      </c>
      <c r="R1625">
        <v>6.2518399999999996</v>
      </c>
      <c r="S1625">
        <v>-75.563590000000005</v>
      </c>
    </row>
    <row r="1626" spans="1:19" x14ac:dyDescent="0.3">
      <c r="A1626" t="s">
        <v>113</v>
      </c>
      <c r="B1626" t="s">
        <v>10</v>
      </c>
      <c r="C1626">
        <v>456000</v>
      </c>
      <c r="D1626">
        <v>24700</v>
      </c>
      <c r="E1626" s="1">
        <f t="shared" si="109"/>
        <v>41155900</v>
      </c>
      <c r="F1626" s="6" t="s">
        <v>719</v>
      </c>
      <c r="G1626" s="10" t="str">
        <f t="shared" si="110"/>
        <v>44553</v>
      </c>
      <c r="H1626" s="10"/>
      <c r="I1626" s="10"/>
      <c r="J1626" s="9">
        <f t="shared" si="107"/>
        <v>44553</v>
      </c>
      <c r="K1626" s="11" t="str">
        <f t="shared" si="108"/>
        <v>23-12-2021</v>
      </c>
      <c r="L1626" s="11"/>
      <c r="M1626" t="s">
        <v>27</v>
      </c>
      <c r="N1626" t="s">
        <v>28</v>
      </c>
      <c r="O1626">
        <v>5</v>
      </c>
      <c r="P1626" t="s">
        <v>19</v>
      </c>
      <c r="Q1626">
        <v>10</v>
      </c>
      <c r="R1626">
        <v>4.6097099999999998</v>
      </c>
      <c r="S1626">
        <v>-74.08175</v>
      </c>
    </row>
    <row r="1627" spans="1:19" x14ac:dyDescent="0.3">
      <c r="A1627" t="s">
        <v>87</v>
      </c>
      <c r="B1627" t="s">
        <v>34</v>
      </c>
      <c r="C1627">
        <v>47500</v>
      </c>
      <c r="D1627">
        <v>0</v>
      </c>
      <c r="E1627" s="1">
        <f t="shared" si="109"/>
        <v>41155900</v>
      </c>
      <c r="F1627" s="6" t="s">
        <v>1001</v>
      </c>
      <c r="G1627" s="10" t="str">
        <f t="shared" si="110"/>
        <v>44435</v>
      </c>
      <c r="H1627" s="10"/>
      <c r="I1627" s="10"/>
      <c r="J1627" s="9">
        <f t="shared" si="107"/>
        <v>44435</v>
      </c>
      <c r="K1627" s="11" t="str">
        <f t="shared" si="108"/>
        <v>27-08-2021</v>
      </c>
      <c r="L1627" s="11"/>
      <c r="M1627" t="s">
        <v>27</v>
      </c>
      <c r="N1627" t="s">
        <v>28</v>
      </c>
      <c r="O1627">
        <v>5</v>
      </c>
      <c r="P1627" t="s">
        <v>19</v>
      </c>
      <c r="Q1627">
        <v>1</v>
      </c>
      <c r="R1627">
        <v>4.6097099999999998</v>
      </c>
      <c r="S1627">
        <v>-74.08175</v>
      </c>
    </row>
    <row r="1628" spans="1:19" x14ac:dyDescent="0.3">
      <c r="A1628" t="s">
        <v>63</v>
      </c>
      <c r="B1628" t="s">
        <v>64</v>
      </c>
      <c r="C1628">
        <v>73500</v>
      </c>
      <c r="D1628">
        <v>2100</v>
      </c>
      <c r="E1628" s="1">
        <f t="shared" si="109"/>
        <v>41158000</v>
      </c>
      <c r="F1628" s="6" t="s">
        <v>1002</v>
      </c>
      <c r="G1628" s="10" t="str">
        <f t="shared" si="110"/>
        <v>44397</v>
      </c>
      <c r="H1628" s="10"/>
      <c r="I1628" s="10"/>
      <c r="J1628" s="9">
        <f t="shared" si="107"/>
        <v>44397</v>
      </c>
      <c r="K1628" s="11" t="str">
        <f t="shared" si="108"/>
        <v>20-07-2021</v>
      </c>
      <c r="L1628" s="11"/>
      <c r="M1628" t="s">
        <v>27</v>
      </c>
      <c r="N1628" t="s">
        <v>28</v>
      </c>
      <c r="O1628">
        <v>5</v>
      </c>
      <c r="P1628" t="s">
        <v>14</v>
      </c>
      <c r="Q1628">
        <v>1</v>
      </c>
      <c r="R1628">
        <v>4.6097099999999998</v>
      </c>
      <c r="S1628">
        <v>-74.08175</v>
      </c>
    </row>
    <row r="1629" spans="1:19" x14ac:dyDescent="0.3">
      <c r="A1629" t="s">
        <v>50</v>
      </c>
      <c r="B1629" t="s">
        <v>51</v>
      </c>
      <c r="C1629">
        <v>877300</v>
      </c>
      <c r="D1629">
        <v>46900</v>
      </c>
      <c r="E1629" s="1">
        <f t="shared" si="109"/>
        <v>41204900</v>
      </c>
      <c r="F1629" s="6" t="s">
        <v>805</v>
      </c>
      <c r="G1629" s="10" t="str">
        <f t="shared" si="110"/>
        <v>44152</v>
      </c>
      <c r="H1629" s="10"/>
      <c r="I1629" s="10"/>
      <c r="J1629" s="9">
        <f t="shared" si="107"/>
        <v>44152</v>
      </c>
      <c r="K1629" s="11" t="str">
        <f t="shared" si="108"/>
        <v>17-11-2020</v>
      </c>
      <c r="L1629" s="11"/>
      <c r="M1629" t="s">
        <v>101</v>
      </c>
      <c r="N1629" t="s">
        <v>13</v>
      </c>
      <c r="O1629">
        <v>5</v>
      </c>
      <c r="P1629" t="s">
        <v>19</v>
      </c>
      <c r="Q1629">
        <v>8</v>
      </c>
      <c r="R1629">
        <v>6.2518399999999996</v>
      </c>
      <c r="S1629">
        <v>-75.563590000000005</v>
      </c>
    </row>
    <row r="1630" spans="1:19" x14ac:dyDescent="0.3">
      <c r="A1630" t="s">
        <v>107</v>
      </c>
      <c r="B1630" t="s">
        <v>46</v>
      </c>
      <c r="C1630">
        <v>17300</v>
      </c>
      <c r="D1630">
        <v>0</v>
      </c>
      <c r="E1630" s="1">
        <f t="shared" si="109"/>
        <v>41204900</v>
      </c>
      <c r="F1630" s="6" t="s">
        <v>370</v>
      </c>
      <c r="G1630" s="10" t="str">
        <f t="shared" si="110"/>
        <v>43912</v>
      </c>
      <c r="H1630" s="10"/>
      <c r="I1630" s="10"/>
      <c r="J1630" s="9">
        <f t="shared" si="107"/>
        <v>43912</v>
      </c>
      <c r="K1630" s="11" t="str">
        <f t="shared" si="108"/>
        <v>22-03-2020</v>
      </c>
      <c r="L1630" s="11"/>
      <c r="M1630" t="s">
        <v>53</v>
      </c>
      <c r="N1630" t="s">
        <v>13</v>
      </c>
      <c r="O1630">
        <v>5</v>
      </c>
      <c r="P1630" t="s">
        <v>14</v>
      </c>
      <c r="Q1630">
        <v>1</v>
      </c>
      <c r="R1630">
        <v>6.2518399999999996</v>
      </c>
      <c r="S1630">
        <v>-75.563590000000005</v>
      </c>
    </row>
    <row r="1631" spans="1:19" x14ac:dyDescent="0.3">
      <c r="A1631" t="s">
        <v>89</v>
      </c>
      <c r="B1631" t="s">
        <v>42</v>
      </c>
      <c r="C1631">
        <v>54700</v>
      </c>
      <c r="D1631">
        <v>3100</v>
      </c>
      <c r="E1631" s="1">
        <f t="shared" si="109"/>
        <v>41208000</v>
      </c>
      <c r="F1631" s="6" t="s">
        <v>272</v>
      </c>
      <c r="G1631" s="10" t="str">
        <f t="shared" si="110"/>
        <v>44202</v>
      </c>
      <c r="H1631" s="10"/>
      <c r="I1631" s="10"/>
      <c r="J1631" s="9">
        <f t="shared" si="107"/>
        <v>44202</v>
      </c>
      <c r="K1631" s="11" t="str">
        <f t="shared" si="108"/>
        <v>06-01-2021</v>
      </c>
      <c r="L1631" s="11"/>
      <c r="M1631" t="s">
        <v>24</v>
      </c>
      <c r="N1631" t="s">
        <v>273</v>
      </c>
      <c r="O1631">
        <v>5</v>
      </c>
      <c r="P1631" t="s">
        <v>14</v>
      </c>
      <c r="Q1631">
        <v>1</v>
      </c>
      <c r="R1631">
        <v>1.2136100000000001</v>
      </c>
      <c r="S1631">
        <v>-77.281109999999998</v>
      </c>
    </row>
    <row r="1632" spans="1:19" x14ac:dyDescent="0.3">
      <c r="A1632" t="s">
        <v>29</v>
      </c>
      <c r="B1632" t="s">
        <v>16</v>
      </c>
      <c r="C1632">
        <v>404900</v>
      </c>
      <c r="D1632">
        <v>19700</v>
      </c>
      <c r="E1632" s="1">
        <f t="shared" si="109"/>
        <v>41227700</v>
      </c>
      <c r="F1632" s="6" t="s">
        <v>220</v>
      </c>
      <c r="G1632" s="10" t="str">
        <f t="shared" si="110"/>
        <v>44211</v>
      </c>
      <c r="H1632" s="10"/>
      <c r="I1632" s="10"/>
      <c r="J1632" s="9">
        <f t="shared" si="107"/>
        <v>44211</v>
      </c>
      <c r="K1632" s="11" t="str">
        <f t="shared" si="108"/>
        <v>15-01-2021</v>
      </c>
      <c r="L1632" s="11"/>
      <c r="M1632" t="s">
        <v>24</v>
      </c>
      <c r="N1632" t="s">
        <v>28</v>
      </c>
      <c r="O1632">
        <v>4</v>
      </c>
      <c r="P1632" t="s">
        <v>14</v>
      </c>
      <c r="Q1632">
        <v>1</v>
      </c>
      <c r="R1632">
        <v>4.6097099999999998</v>
      </c>
      <c r="S1632">
        <v>-74.08175</v>
      </c>
    </row>
    <row r="1633" spans="1:19" x14ac:dyDescent="0.3">
      <c r="A1633" t="s">
        <v>168</v>
      </c>
      <c r="B1633" t="s">
        <v>34</v>
      </c>
      <c r="C1633">
        <v>58000</v>
      </c>
      <c r="D1633">
        <v>1300</v>
      </c>
      <c r="E1633" s="1">
        <f t="shared" si="109"/>
        <v>41229000</v>
      </c>
      <c r="F1633" s="6" t="s">
        <v>624</v>
      </c>
      <c r="G1633" s="10" t="str">
        <f t="shared" si="110"/>
        <v>44582</v>
      </c>
      <c r="H1633" s="10"/>
      <c r="I1633" s="10"/>
      <c r="J1633" s="9">
        <f t="shared" si="107"/>
        <v>44582</v>
      </c>
      <c r="K1633" s="11" t="str">
        <f t="shared" si="108"/>
        <v>21-01-2022</v>
      </c>
      <c r="L1633" s="11"/>
      <c r="M1633" t="s">
        <v>85</v>
      </c>
      <c r="N1633" t="s">
        <v>28</v>
      </c>
      <c r="O1633">
        <v>5</v>
      </c>
      <c r="P1633" t="s">
        <v>19</v>
      </c>
      <c r="Q1633">
        <v>1</v>
      </c>
      <c r="R1633">
        <v>4.6097099999999998</v>
      </c>
      <c r="S1633">
        <v>-74.08175</v>
      </c>
    </row>
    <row r="1634" spans="1:19" x14ac:dyDescent="0.3">
      <c r="A1634" t="s">
        <v>191</v>
      </c>
      <c r="B1634" t="s">
        <v>38</v>
      </c>
      <c r="C1634">
        <v>130500</v>
      </c>
      <c r="D1634">
        <v>5100</v>
      </c>
      <c r="E1634" s="1">
        <f t="shared" si="109"/>
        <v>41234100</v>
      </c>
      <c r="F1634" s="6" t="s">
        <v>1003</v>
      </c>
      <c r="G1634" s="10" t="str">
        <f t="shared" si="110"/>
        <v>44375</v>
      </c>
      <c r="H1634" s="10"/>
      <c r="I1634" s="10"/>
      <c r="J1634" s="9">
        <f t="shared" si="107"/>
        <v>44375</v>
      </c>
      <c r="K1634" s="11" t="str">
        <f t="shared" si="108"/>
        <v>28-06-2021</v>
      </c>
      <c r="L1634" s="11"/>
      <c r="M1634" t="s">
        <v>40</v>
      </c>
      <c r="N1634" t="s">
        <v>22</v>
      </c>
      <c r="O1634">
        <v>1</v>
      </c>
      <c r="P1634" t="s">
        <v>19</v>
      </c>
      <c r="Q1634">
        <v>10</v>
      </c>
      <c r="R1634">
        <v>4.8133299999999997</v>
      </c>
      <c r="S1634">
        <v>-75.696110000000004</v>
      </c>
    </row>
    <row r="1635" spans="1:19" x14ac:dyDescent="0.3">
      <c r="A1635" t="s">
        <v>71</v>
      </c>
      <c r="B1635" t="s">
        <v>34</v>
      </c>
      <c r="C1635">
        <v>16400</v>
      </c>
      <c r="D1635">
        <v>0</v>
      </c>
      <c r="E1635" s="1">
        <f t="shared" si="109"/>
        <v>41234100</v>
      </c>
      <c r="F1635" s="6" t="s">
        <v>1004</v>
      </c>
      <c r="G1635" s="10" t="str">
        <f t="shared" si="110"/>
        <v>43887</v>
      </c>
      <c r="H1635" s="10"/>
      <c r="I1635" s="10"/>
      <c r="J1635" s="9">
        <f t="shared" si="107"/>
        <v>43887</v>
      </c>
      <c r="K1635" s="11" t="str">
        <f t="shared" si="108"/>
        <v>26-02-2020</v>
      </c>
      <c r="L1635" s="11"/>
      <c r="M1635" t="s">
        <v>85</v>
      </c>
      <c r="N1635" t="s">
        <v>25</v>
      </c>
      <c r="O1635">
        <v>5</v>
      </c>
      <c r="P1635" t="s">
        <v>19</v>
      </c>
      <c r="Q1635">
        <v>1</v>
      </c>
      <c r="R1635">
        <v>3.4372199999999999</v>
      </c>
      <c r="S1635">
        <v>-76.522499999999994</v>
      </c>
    </row>
    <row r="1636" spans="1:19" x14ac:dyDescent="0.3">
      <c r="A1636" t="s">
        <v>50</v>
      </c>
      <c r="B1636" t="s">
        <v>51</v>
      </c>
      <c r="C1636">
        <v>1308200</v>
      </c>
      <c r="D1636">
        <v>67800</v>
      </c>
      <c r="E1636" s="1">
        <f t="shared" si="109"/>
        <v>41301900</v>
      </c>
      <c r="F1636" s="6" t="s">
        <v>686</v>
      </c>
      <c r="G1636" s="10" t="str">
        <f t="shared" si="110"/>
        <v>45009</v>
      </c>
      <c r="H1636" s="10"/>
      <c r="I1636" s="10"/>
      <c r="J1636" s="9">
        <f t="shared" si="107"/>
        <v>45009</v>
      </c>
      <c r="K1636" s="11" t="str">
        <f t="shared" si="108"/>
        <v>24-03-2023</v>
      </c>
      <c r="L1636" s="11"/>
      <c r="M1636" t="s">
        <v>85</v>
      </c>
      <c r="N1636" t="s">
        <v>28</v>
      </c>
      <c r="O1636">
        <v>1</v>
      </c>
      <c r="P1636" t="s">
        <v>19</v>
      </c>
      <c r="Q1636">
        <v>1</v>
      </c>
      <c r="R1636">
        <v>4.6097099999999998</v>
      </c>
      <c r="S1636">
        <v>-74.08175</v>
      </c>
    </row>
    <row r="1637" spans="1:19" x14ac:dyDescent="0.3">
      <c r="A1637" t="s">
        <v>69</v>
      </c>
      <c r="B1637" t="s">
        <v>64</v>
      </c>
      <c r="C1637">
        <v>40900</v>
      </c>
      <c r="D1637">
        <v>2600</v>
      </c>
      <c r="E1637" s="1">
        <f t="shared" si="109"/>
        <v>41304500</v>
      </c>
      <c r="F1637" s="6" t="s">
        <v>1005</v>
      </c>
      <c r="G1637" s="10" t="str">
        <f t="shared" si="110"/>
        <v>44229</v>
      </c>
      <c r="H1637" s="10"/>
      <c r="I1637" s="10"/>
      <c r="J1637" s="9">
        <f t="shared" si="107"/>
        <v>44229</v>
      </c>
      <c r="K1637" s="11" t="str">
        <f t="shared" si="108"/>
        <v>02-02-2021</v>
      </c>
      <c r="L1637" s="11"/>
      <c r="M1637" t="s">
        <v>27</v>
      </c>
      <c r="N1637" t="s">
        <v>28</v>
      </c>
      <c r="O1637">
        <v>4</v>
      </c>
      <c r="P1637" t="s">
        <v>14</v>
      </c>
      <c r="Q1637">
        <v>1</v>
      </c>
      <c r="R1637">
        <v>4.6097099999999998</v>
      </c>
      <c r="S1637">
        <v>-74.08175</v>
      </c>
    </row>
    <row r="1638" spans="1:19" x14ac:dyDescent="0.3">
      <c r="A1638" t="s">
        <v>98</v>
      </c>
      <c r="B1638" t="s">
        <v>10</v>
      </c>
      <c r="C1638">
        <v>193200</v>
      </c>
      <c r="D1638">
        <v>15000</v>
      </c>
      <c r="E1638" s="1">
        <f t="shared" si="109"/>
        <v>41319500</v>
      </c>
      <c r="F1638" s="6" t="s">
        <v>310</v>
      </c>
      <c r="G1638" s="10" t="str">
        <f t="shared" si="110"/>
        <v>44209</v>
      </c>
      <c r="H1638" s="10"/>
      <c r="I1638" s="10"/>
      <c r="J1638" s="9">
        <f t="shared" si="107"/>
        <v>44209</v>
      </c>
      <c r="K1638" s="11" t="str">
        <f t="shared" si="108"/>
        <v>13-01-2021</v>
      </c>
      <c r="L1638" s="11"/>
      <c r="M1638" t="s">
        <v>80</v>
      </c>
      <c r="N1638" t="s">
        <v>28</v>
      </c>
      <c r="O1638">
        <v>5</v>
      </c>
      <c r="P1638" t="s">
        <v>14</v>
      </c>
      <c r="Q1638">
        <v>1</v>
      </c>
      <c r="R1638">
        <v>4.6097099999999998</v>
      </c>
      <c r="S1638">
        <v>-74.08175</v>
      </c>
    </row>
    <row r="1639" spans="1:19" x14ac:dyDescent="0.3">
      <c r="A1639" t="s">
        <v>73</v>
      </c>
      <c r="B1639" t="s">
        <v>42</v>
      </c>
      <c r="C1639">
        <v>30300</v>
      </c>
      <c r="D1639">
        <v>2000</v>
      </c>
      <c r="E1639" s="1">
        <f t="shared" si="109"/>
        <v>41321500</v>
      </c>
      <c r="F1639" s="6" t="s">
        <v>637</v>
      </c>
      <c r="G1639" s="10" t="str">
        <f t="shared" si="110"/>
        <v>44143</v>
      </c>
      <c r="H1639" s="10"/>
      <c r="I1639" s="10"/>
      <c r="J1639" s="9">
        <f t="shared" si="107"/>
        <v>44143</v>
      </c>
      <c r="K1639" s="11" t="str">
        <f t="shared" si="108"/>
        <v>08-11-2020</v>
      </c>
      <c r="L1639" s="11"/>
      <c r="M1639" t="s">
        <v>48</v>
      </c>
      <c r="N1639" t="s">
        <v>13</v>
      </c>
      <c r="O1639">
        <v>1</v>
      </c>
      <c r="P1639" t="s">
        <v>19</v>
      </c>
      <c r="Q1639">
        <v>3</v>
      </c>
      <c r="R1639">
        <v>6.2518399999999996</v>
      </c>
      <c r="S1639">
        <v>-75.563590000000005</v>
      </c>
    </row>
    <row r="1640" spans="1:19" x14ac:dyDescent="0.3">
      <c r="A1640" t="s">
        <v>195</v>
      </c>
      <c r="B1640" t="s">
        <v>51</v>
      </c>
      <c r="C1640">
        <v>684300</v>
      </c>
      <c r="D1640">
        <v>36700</v>
      </c>
      <c r="E1640" s="1">
        <f t="shared" si="109"/>
        <v>41358200</v>
      </c>
      <c r="F1640" s="6" t="s">
        <v>160</v>
      </c>
      <c r="G1640" s="10" t="str">
        <f t="shared" si="110"/>
        <v>43907</v>
      </c>
      <c r="H1640" s="10"/>
      <c r="I1640" s="10"/>
      <c r="J1640" s="9">
        <f t="shared" si="107"/>
        <v>43907</v>
      </c>
      <c r="K1640" s="11" t="str">
        <f t="shared" si="108"/>
        <v>17-03-2020</v>
      </c>
      <c r="L1640" s="11"/>
      <c r="M1640" t="s">
        <v>66</v>
      </c>
      <c r="N1640" t="s">
        <v>28</v>
      </c>
      <c r="O1640">
        <v>4</v>
      </c>
      <c r="P1640" t="s">
        <v>19</v>
      </c>
      <c r="Q1640">
        <v>4</v>
      </c>
      <c r="R1640">
        <v>4.6097099999999998</v>
      </c>
      <c r="S1640">
        <v>-74.08175</v>
      </c>
    </row>
    <row r="1641" spans="1:19" x14ac:dyDescent="0.3">
      <c r="A1641" t="s">
        <v>50</v>
      </c>
      <c r="B1641" t="s">
        <v>51</v>
      </c>
      <c r="C1641">
        <v>570300</v>
      </c>
      <c r="D1641">
        <v>30600</v>
      </c>
      <c r="E1641" s="1">
        <f t="shared" si="109"/>
        <v>41388800</v>
      </c>
      <c r="F1641" s="6" t="s">
        <v>638</v>
      </c>
      <c r="G1641" s="10" t="str">
        <f t="shared" si="110"/>
        <v>44703</v>
      </c>
      <c r="H1641" s="10"/>
      <c r="I1641" s="10"/>
      <c r="J1641" s="9">
        <f t="shared" si="107"/>
        <v>44703</v>
      </c>
      <c r="K1641" s="11" t="str">
        <f t="shared" si="108"/>
        <v>22-05-2022</v>
      </c>
      <c r="L1641" s="11"/>
      <c r="M1641" t="s">
        <v>66</v>
      </c>
      <c r="N1641" t="s">
        <v>28</v>
      </c>
      <c r="O1641">
        <v>4</v>
      </c>
      <c r="P1641" t="s">
        <v>19</v>
      </c>
      <c r="Q1641">
        <v>20</v>
      </c>
      <c r="R1641">
        <v>4.6097099999999998</v>
      </c>
      <c r="S1641">
        <v>-74.08175</v>
      </c>
    </row>
    <row r="1642" spans="1:19" x14ac:dyDescent="0.3">
      <c r="A1642" t="s">
        <v>149</v>
      </c>
      <c r="B1642" t="s">
        <v>34</v>
      </c>
      <c r="C1642">
        <v>57400</v>
      </c>
      <c r="D1642">
        <v>3600</v>
      </c>
      <c r="E1642" s="1">
        <f t="shared" si="109"/>
        <v>41392400</v>
      </c>
      <c r="F1642" s="6" t="s">
        <v>698</v>
      </c>
      <c r="G1642" s="10" t="str">
        <f t="shared" si="110"/>
        <v>44274</v>
      </c>
      <c r="H1642" s="10"/>
      <c r="I1642" s="10"/>
      <c r="J1642" s="9">
        <f t="shared" si="107"/>
        <v>44274</v>
      </c>
      <c r="K1642" s="11" t="str">
        <f t="shared" si="108"/>
        <v>19-03-2021</v>
      </c>
      <c r="L1642" s="11"/>
      <c r="M1642" t="s">
        <v>24</v>
      </c>
      <c r="N1642" t="s">
        <v>28</v>
      </c>
      <c r="O1642">
        <v>4</v>
      </c>
      <c r="P1642" t="s">
        <v>19</v>
      </c>
      <c r="Q1642">
        <v>1</v>
      </c>
      <c r="R1642">
        <v>4.6097099999999998</v>
      </c>
      <c r="S1642">
        <v>-74.08175</v>
      </c>
    </row>
    <row r="1643" spans="1:19" x14ac:dyDescent="0.3">
      <c r="A1643" t="s">
        <v>107</v>
      </c>
      <c r="B1643" t="s">
        <v>46</v>
      </c>
      <c r="C1643">
        <v>21100</v>
      </c>
      <c r="D1643">
        <v>1500</v>
      </c>
      <c r="E1643" s="1">
        <f t="shared" si="109"/>
        <v>41393900</v>
      </c>
      <c r="F1643" s="6" t="s">
        <v>313</v>
      </c>
      <c r="G1643" s="10" t="str">
        <f t="shared" si="110"/>
        <v>44809</v>
      </c>
      <c r="H1643" s="10"/>
      <c r="I1643" s="10"/>
      <c r="J1643" s="9">
        <f t="shared" si="107"/>
        <v>44809</v>
      </c>
      <c r="K1643" s="11" t="str">
        <f t="shared" si="108"/>
        <v>05-09-2022</v>
      </c>
      <c r="L1643" s="11"/>
      <c r="M1643" t="s">
        <v>48</v>
      </c>
      <c r="N1643" t="s">
        <v>13</v>
      </c>
      <c r="O1643">
        <v>5</v>
      </c>
      <c r="P1643" t="s">
        <v>19</v>
      </c>
      <c r="Q1643">
        <v>1</v>
      </c>
      <c r="R1643">
        <v>6.2518399999999996</v>
      </c>
      <c r="S1643">
        <v>-75.563590000000005</v>
      </c>
    </row>
    <row r="1644" spans="1:19" x14ac:dyDescent="0.3">
      <c r="A1644" t="s">
        <v>60</v>
      </c>
      <c r="B1644" t="s">
        <v>34</v>
      </c>
      <c r="C1644">
        <v>363100</v>
      </c>
      <c r="D1644">
        <v>17500</v>
      </c>
      <c r="E1644" s="1">
        <f t="shared" si="109"/>
        <v>41411400</v>
      </c>
      <c r="F1644" s="6" t="s">
        <v>879</v>
      </c>
      <c r="G1644" s="10" t="str">
        <f t="shared" si="110"/>
        <v>44158</v>
      </c>
      <c r="H1644" s="10"/>
      <c r="I1644" s="10"/>
      <c r="J1644" s="9">
        <f t="shared" si="107"/>
        <v>44158</v>
      </c>
      <c r="K1644" s="11" t="str">
        <f t="shared" si="108"/>
        <v>23-11-2020</v>
      </c>
      <c r="L1644" s="11"/>
      <c r="M1644" t="s">
        <v>12</v>
      </c>
      <c r="N1644" t="s">
        <v>25</v>
      </c>
      <c r="O1644">
        <v>5</v>
      </c>
      <c r="P1644" t="s">
        <v>14</v>
      </c>
      <c r="Q1644">
        <v>1</v>
      </c>
      <c r="R1644">
        <v>3.4372199999999999</v>
      </c>
      <c r="S1644">
        <v>-76.522499999999994</v>
      </c>
    </row>
    <row r="1645" spans="1:19" x14ac:dyDescent="0.3">
      <c r="A1645" t="s">
        <v>149</v>
      </c>
      <c r="B1645" t="s">
        <v>34</v>
      </c>
      <c r="C1645">
        <v>32800</v>
      </c>
      <c r="D1645">
        <v>0</v>
      </c>
      <c r="E1645" s="1">
        <f t="shared" si="109"/>
        <v>41411400</v>
      </c>
      <c r="F1645" s="6" t="s">
        <v>528</v>
      </c>
      <c r="G1645" s="10" t="str">
        <f t="shared" si="110"/>
        <v>44750</v>
      </c>
      <c r="H1645" s="10"/>
      <c r="I1645" s="10"/>
      <c r="J1645" s="9">
        <f t="shared" si="107"/>
        <v>44750</v>
      </c>
      <c r="K1645" s="11" t="str">
        <f t="shared" si="108"/>
        <v>08-07-2022</v>
      </c>
      <c r="L1645" s="11"/>
      <c r="M1645" t="s">
        <v>59</v>
      </c>
      <c r="N1645" t="s">
        <v>22</v>
      </c>
      <c r="O1645">
        <v>5</v>
      </c>
      <c r="P1645" t="s">
        <v>19</v>
      </c>
      <c r="Q1645">
        <v>4</v>
      </c>
      <c r="R1645">
        <v>4.8133299999999997</v>
      </c>
      <c r="S1645">
        <v>-75.696110000000004</v>
      </c>
    </row>
    <row r="1646" spans="1:19" x14ac:dyDescent="0.3">
      <c r="A1646" t="s">
        <v>98</v>
      </c>
      <c r="B1646" t="s">
        <v>10</v>
      </c>
      <c r="C1646">
        <v>204600</v>
      </c>
      <c r="D1646">
        <v>9100</v>
      </c>
      <c r="E1646" s="1">
        <f t="shared" si="109"/>
        <v>41420500</v>
      </c>
      <c r="F1646" s="6" t="s">
        <v>758</v>
      </c>
      <c r="G1646" s="10" t="str">
        <f t="shared" si="110"/>
        <v>43969</v>
      </c>
      <c r="H1646" s="10"/>
      <c r="I1646" s="10"/>
      <c r="J1646" s="9">
        <f t="shared" si="107"/>
        <v>43969</v>
      </c>
      <c r="K1646" s="11" t="str">
        <f t="shared" si="108"/>
        <v>18-05-2020</v>
      </c>
      <c r="L1646" s="11"/>
      <c r="M1646" t="s">
        <v>85</v>
      </c>
      <c r="N1646" t="s">
        <v>13</v>
      </c>
      <c r="O1646">
        <v>5</v>
      </c>
      <c r="P1646" t="s">
        <v>19</v>
      </c>
      <c r="Q1646">
        <v>8</v>
      </c>
      <c r="R1646">
        <v>6.2518399999999996</v>
      </c>
      <c r="S1646">
        <v>-75.563590000000005</v>
      </c>
    </row>
    <row r="1647" spans="1:19" x14ac:dyDescent="0.3">
      <c r="A1647" t="s">
        <v>81</v>
      </c>
      <c r="B1647" t="s">
        <v>51</v>
      </c>
      <c r="C1647">
        <v>1489100</v>
      </c>
      <c r="D1647">
        <v>77500</v>
      </c>
      <c r="E1647" s="1">
        <f t="shared" si="109"/>
        <v>41498000</v>
      </c>
      <c r="F1647" s="6" t="s">
        <v>513</v>
      </c>
      <c r="G1647" s="10" t="str">
        <f t="shared" si="110"/>
        <v>44502</v>
      </c>
      <c r="H1647" s="10"/>
      <c r="I1647" s="10"/>
      <c r="J1647" s="9">
        <f t="shared" si="107"/>
        <v>44502</v>
      </c>
      <c r="K1647" s="11" t="str">
        <f t="shared" si="108"/>
        <v>02-11-2021</v>
      </c>
      <c r="L1647" s="11"/>
      <c r="M1647" t="s">
        <v>85</v>
      </c>
      <c r="N1647" t="s">
        <v>28</v>
      </c>
      <c r="O1647">
        <v>5</v>
      </c>
      <c r="P1647" t="s">
        <v>36</v>
      </c>
      <c r="Q1647">
        <v>1</v>
      </c>
      <c r="R1647">
        <v>4.6097099999999998</v>
      </c>
      <c r="S1647">
        <v>-74.08175</v>
      </c>
    </row>
    <row r="1648" spans="1:19" x14ac:dyDescent="0.3">
      <c r="A1648" t="s">
        <v>282</v>
      </c>
      <c r="B1648" t="s">
        <v>38</v>
      </c>
      <c r="C1648">
        <v>2623400</v>
      </c>
      <c r="D1648">
        <v>140100</v>
      </c>
      <c r="E1648" s="1">
        <f t="shared" si="109"/>
        <v>41638100</v>
      </c>
      <c r="F1648" s="6" t="s">
        <v>90</v>
      </c>
      <c r="G1648" s="10" t="str">
        <f t="shared" si="110"/>
        <v>44450</v>
      </c>
      <c r="H1648" s="10"/>
      <c r="I1648" s="10"/>
      <c r="J1648" s="9">
        <f t="shared" si="107"/>
        <v>44450</v>
      </c>
      <c r="K1648" s="11" t="str">
        <f t="shared" si="108"/>
        <v>11-09-2021</v>
      </c>
      <c r="L1648" s="11"/>
      <c r="M1648" t="s">
        <v>40</v>
      </c>
      <c r="N1648" t="s">
        <v>13</v>
      </c>
      <c r="O1648">
        <v>1</v>
      </c>
      <c r="P1648" t="s">
        <v>19</v>
      </c>
      <c r="Q1648">
        <v>4</v>
      </c>
      <c r="R1648">
        <v>6.2518399999999996</v>
      </c>
      <c r="S1648">
        <v>-75.563590000000005</v>
      </c>
    </row>
    <row r="1649" spans="1:19" x14ac:dyDescent="0.3">
      <c r="A1649" t="s">
        <v>98</v>
      </c>
      <c r="B1649" t="s">
        <v>10</v>
      </c>
      <c r="C1649">
        <v>195600</v>
      </c>
      <c r="D1649">
        <v>8600</v>
      </c>
      <c r="E1649" s="1">
        <f t="shared" si="109"/>
        <v>41646700</v>
      </c>
      <c r="F1649" s="6" t="s">
        <v>713</v>
      </c>
      <c r="G1649" s="10" t="str">
        <f t="shared" si="110"/>
        <v>44433</v>
      </c>
      <c r="H1649" s="10"/>
      <c r="I1649" s="10"/>
      <c r="J1649" s="9">
        <f t="shared" si="107"/>
        <v>44433</v>
      </c>
      <c r="K1649" s="11" t="str">
        <f t="shared" si="108"/>
        <v>25-08-2021</v>
      </c>
      <c r="L1649" s="11"/>
      <c r="M1649" t="s">
        <v>31</v>
      </c>
      <c r="N1649" t="s">
        <v>25</v>
      </c>
      <c r="O1649">
        <v>5</v>
      </c>
      <c r="P1649" t="s">
        <v>14</v>
      </c>
      <c r="Q1649">
        <v>1</v>
      </c>
      <c r="R1649">
        <v>3.4372199999999999</v>
      </c>
      <c r="S1649">
        <v>-76.522499999999994</v>
      </c>
    </row>
    <row r="1650" spans="1:19" x14ac:dyDescent="0.3">
      <c r="A1650" t="s">
        <v>89</v>
      </c>
      <c r="B1650" t="s">
        <v>42</v>
      </c>
      <c r="C1650">
        <v>53800</v>
      </c>
      <c r="D1650">
        <v>1100</v>
      </c>
      <c r="E1650" s="1">
        <f t="shared" si="109"/>
        <v>41647800</v>
      </c>
      <c r="F1650" s="6" t="s">
        <v>644</v>
      </c>
      <c r="G1650" s="10" t="str">
        <f t="shared" si="110"/>
        <v>44637</v>
      </c>
      <c r="H1650" s="10"/>
      <c r="I1650" s="10"/>
      <c r="J1650" s="9">
        <f t="shared" si="107"/>
        <v>44637</v>
      </c>
      <c r="K1650" s="11" t="str">
        <f t="shared" si="108"/>
        <v>17-03-2022</v>
      </c>
      <c r="L1650" s="11"/>
      <c r="M1650" t="s">
        <v>59</v>
      </c>
      <c r="N1650" t="s">
        <v>228</v>
      </c>
      <c r="O1650">
        <v>5</v>
      </c>
      <c r="P1650" t="s">
        <v>19</v>
      </c>
      <c r="Q1650">
        <v>6</v>
      </c>
      <c r="R1650">
        <v>10.39972</v>
      </c>
      <c r="S1650">
        <v>-75.514439999999993</v>
      </c>
    </row>
    <row r="1651" spans="1:19" x14ac:dyDescent="0.3">
      <c r="A1651" t="s">
        <v>60</v>
      </c>
      <c r="B1651" t="s">
        <v>34</v>
      </c>
      <c r="C1651">
        <v>736900</v>
      </c>
      <c r="D1651">
        <v>41600</v>
      </c>
      <c r="E1651" s="1">
        <f t="shared" si="109"/>
        <v>41689400</v>
      </c>
      <c r="F1651" s="6" t="s">
        <v>1006</v>
      </c>
      <c r="G1651" s="10" t="str">
        <f t="shared" si="110"/>
        <v>44302</v>
      </c>
      <c r="H1651" s="10"/>
      <c r="I1651" s="10"/>
      <c r="J1651" s="9">
        <f t="shared" si="107"/>
        <v>44302</v>
      </c>
      <c r="K1651" s="11" t="str">
        <f t="shared" si="108"/>
        <v>16-04-2021</v>
      </c>
      <c r="L1651" s="11"/>
      <c r="M1651" t="s">
        <v>85</v>
      </c>
      <c r="N1651" t="s">
        <v>28</v>
      </c>
      <c r="O1651">
        <v>5</v>
      </c>
      <c r="P1651" t="s">
        <v>19</v>
      </c>
      <c r="Q1651">
        <v>1</v>
      </c>
      <c r="R1651">
        <v>4.6097099999999998</v>
      </c>
      <c r="S1651">
        <v>-74.08175</v>
      </c>
    </row>
    <row r="1652" spans="1:19" x14ac:dyDescent="0.3">
      <c r="A1652" t="s">
        <v>191</v>
      </c>
      <c r="B1652" t="s">
        <v>38</v>
      </c>
      <c r="C1652">
        <v>98200</v>
      </c>
      <c r="D1652">
        <v>3400</v>
      </c>
      <c r="E1652" s="1">
        <f t="shared" si="109"/>
        <v>41692800</v>
      </c>
      <c r="F1652" s="6" t="s">
        <v>1007</v>
      </c>
      <c r="G1652" s="10" t="str">
        <f t="shared" si="110"/>
        <v>44029</v>
      </c>
      <c r="H1652" s="10"/>
      <c r="I1652" s="10"/>
      <c r="J1652" s="9">
        <f t="shared" si="107"/>
        <v>44029</v>
      </c>
      <c r="K1652" s="11" t="str">
        <f t="shared" si="108"/>
        <v>17-07-2020</v>
      </c>
      <c r="L1652" s="11"/>
      <c r="M1652" t="s">
        <v>27</v>
      </c>
      <c r="N1652" t="s">
        <v>32</v>
      </c>
      <c r="O1652">
        <v>5</v>
      </c>
      <c r="P1652" t="s">
        <v>19</v>
      </c>
      <c r="Q1652">
        <v>2</v>
      </c>
      <c r="R1652">
        <v>-4.2152799999999999</v>
      </c>
      <c r="S1652">
        <v>-69.940560000000005</v>
      </c>
    </row>
    <row r="1653" spans="1:19" x14ac:dyDescent="0.3">
      <c r="A1653" t="s">
        <v>45</v>
      </c>
      <c r="B1653" t="s">
        <v>46</v>
      </c>
      <c r="C1653">
        <v>20000</v>
      </c>
      <c r="D1653">
        <v>0</v>
      </c>
      <c r="E1653" s="1">
        <f t="shared" si="109"/>
        <v>41692800</v>
      </c>
      <c r="F1653" s="6" t="s">
        <v>850</v>
      </c>
      <c r="G1653" s="10" t="str">
        <f t="shared" si="110"/>
        <v>44888</v>
      </c>
      <c r="H1653" s="10"/>
      <c r="I1653" s="10"/>
      <c r="J1653" s="9">
        <f t="shared" si="107"/>
        <v>44888</v>
      </c>
      <c r="K1653" s="11" t="str">
        <f t="shared" si="108"/>
        <v>23-11-2022</v>
      </c>
      <c r="L1653" s="11"/>
      <c r="M1653" t="s">
        <v>85</v>
      </c>
      <c r="N1653" t="s">
        <v>77</v>
      </c>
      <c r="O1653">
        <v>5</v>
      </c>
      <c r="P1653" t="s">
        <v>14</v>
      </c>
      <c r="Q1653">
        <v>1</v>
      </c>
      <c r="R1653">
        <v>11.54444</v>
      </c>
      <c r="S1653">
        <v>-72.907219999999995</v>
      </c>
    </row>
    <row r="1654" spans="1:19" x14ac:dyDescent="0.3">
      <c r="A1654" t="s">
        <v>217</v>
      </c>
      <c r="B1654" t="s">
        <v>64</v>
      </c>
      <c r="C1654">
        <v>58300</v>
      </c>
      <c r="D1654">
        <v>1300</v>
      </c>
      <c r="E1654" s="1">
        <f t="shared" si="109"/>
        <v>41694100</v>
      </c>
      <c r="F1654" s="6" t="s">
        <v>727</v>
      </c>
      <c r="G1654" s="10" t="str">
        <f t="shared" si="110"/>
        <v>44568</v>
      </c>
      <c r="H1654" s="10"/>
      <c r="I1654" s="10"/>
      <c r="J1654" s="9">
        <f t="shared" si="107"/>
        <v>44568</v>
      </c>
      <c r="K1654" s="11" t="str">
        <f t="shared" si="108"/>
        <v>07-01-2022</v>
      </c>
      <c r="L1654" s="11"/>
      <c r="M1654" t="s">
        <v>48</v>
      </c>
      <c r="N1654" t="s">
        <v>13</v>
      </c>
      <c r="O1654">
        <v>5</v>
      </c>
      <c r="P1654" t="s">
        <v>19</v>
      </c>
      <c r="Q1654">
        <v>5</v>
      </c>
      <c r="R1654">
        <v>6.2518399999999996</v>
      </c>
      <c r="S1654">
        <v>-75.563590000000005</v>
      </c>
    </row>
    <row r="1655" spans="1:19" x14ac:dyDescent="0.3">
      <c r="A1655" t="s">
        <v>104</v>
      </c>
      <c r="B1655" t="s">
        <v>38</v>
      </c>
      <c r="C1655">
        <v>99600</v>
      </c>
      <c r="D1655">
        <v>3500</v>
      </c>
      <c r="E1655" s="1">
        <f t="shared" si="109"/>
        <v>41697600</v>
      </c>
      <c r="F1655" s="6" t="s">
        <v>693</v>
      </c>
      <c r="G1655" s="10" t="str">
        <f t="shared" si="110"/>
        <v>44864</v>
      </c>
      <c r="H1655" s="10"/>
      <c r="I1655" s="10"/>
      <c r="J1655" s="9">
        <f t="shared" si="107"/>
        <v>44864</v>
      </c>
      <c r="K1655" s="11" t="str">
        <f t="shared" si="108"/>
        <v>30-10-2022</v>
      </c>
      <c r="L1655" s="11"/>
      <c r="M1655" t="s">
        <v>48</v>
      </c>
      <c r="N1655" t="s">
        <v>28</v>
      </c>
      <c r="O1655">
        <v>5</v>
      </c>
      <c r="P1655" t="s">
        <v>14</v>
      </c>
      <c r="Q1655">
        <v>1</v>
      </c>
      <c r="R1655">
        <v>4.6097099999999998</v>
      </c>
      <c r="S1655">
        <v>-74.08175</v>
      </c>
    </row>
    <row r="1656" spans="1:19" x14ac:dyDescent="0.3">
      <c r="A1656" t="s">
        <v>15</v>
      </c>
      <c r="B1656" t="s">
        <v>16</v>
      </c>
      <c r="C1656">
        <v>49200</v>
      </c>
      <c r="D1656">
        <v>3300</v>
      </c>
      <c r="E1656" s="1">
        <f t="shared" si="109"/>
        <v>41700900</v>
      </c>
      <c r="F1656" s="6" t="s">
        <v>548</v>
      </c>
      <c r="G1656" s="10" t="str">
        <f t="shared" si="110"/>
        <v>44541</v>
      </c>
      <c r="H1656" s="10"/>
      <c r="I1656" s="10"/>
      <c r="J1656" s="9">
        <f t="shared" si="107"/>
        <v>44541</v>
      </c>
      <c r="K1656" s="11" t="str">
        <f t="shared" si="108"/>
        <v>11-12-2021</v>
      </c>
      <c r="L1656" s="11"/>
      <c r="M1656" t="s">
        <v>68</v>
      </c>
      <c r="N1656" t="s">
        <v>28</v>
      </c>
      <c r="O1656">
        <v>4</v>
      </c>
      <c r="P1656" t="s">
        <v>19</v>
      </c>
      <c r="Q1656">
        <v>1</v>
      </c>
      <c r="R1656">
        <v>4.6097099999999998</v>
      </c>
      <c r="S1656">
        <v>-74.08175</v>
      </c>
    </row>
    <row r="1657" spans="1:19" x14ac:dyDescent="0.3">
      <c r="A1657" t="s">
        <v>95</v>
      </c>
      <c r="B1657" t="s">
        <v>38</v>
      </c>
      <c r="C1657">
        <v>2633500</v>
      </c>
      <c r="D1657">
        <v>138400</v>
      </c>
      <c r="E1657" s="1">
        <f t="shared" si="109"/>
        <v>41839300</v>
      </c>
      <c r="F1657" s="6" t="s">
        <v>1008</v>
      </c>
      <c r="G1657" s="10" t="str">
        <f t="shared" si="110"/>
        <v>43915</v>
      </c>
      <c r="H1657" s="10"/>
      <c r="I1657" s="10"/>
      <c r="J1657" s="9">
        <f t="shared" si="107"/>
        <v>43915</v>
      </c>
      <c r="K1657" s="11" t="str">
        <f t="shared" si="108"/>
        <v>25-03-2020</v>
      </c>
      <c r="L1657" s="11"/>
      <c r="M1657" t="s">
        <v>68</v>
      </c>
      <c r="N1657" t="s">
        <v>13</v>
      </c>
      <c r="O1657">
        <v>5</v>
      </c>
      <c r="P1657" t="s">
        <v>19</v>
      </c>
      <c r="Q1657">
        <v>1</v>
      </c>
      <c r="R1657">
        <v>6.2518399999999996</v>
      </c>
      <c r="S1657">
        <v>-75.563590000000005</v>
      </c>
    </row>
    <row r="1658" spans="1:19" x14ac:dyDescent="0.3">
      <c r="A1658" t="s">
        <v>195</v>
      </c>
      <c r="B1658" t="s">
        <v>51</v>
      </c>
      <c r="C1658">
        <v>508000</v>
      </c>
      <c r="D1658">
        <v>27300</v>
      </c>
      <c r="E1658" s="1">
        <f t="shared" si="109"/>
        <v>41866600</v>
      </c>
      <c r="F1658" s="6" t="s">
        <v>406</v>
      </c>
      <c r="G1658" s="10" t="str">
        <f t="shared" si="110"/>
        <v>44404</v>
      </c>
      <c r="H1658" s="10"/>
      <c r="I1658" s="10"/>
      <c r="J1658" s="9">
        <f t="shared" si="107"/>
        <v>44404</v>
      </c>
      <c r="K1658" s="11" t="str">
        <f t="shared" si="108"/>
        <v>27-07-2021</v>
      </c>
      <c r="L1658" s="11"/>
      <c r="M1658" t="s">
        <v>66</v>
      </c>
      <c r="N1658" t="s">
        <v>13</v>
      </c>
      <c r="O1658">
        <v>1</v>
      </c>
      <c r="P1658" t="s">
        <v>19</v>
      </c>
      <c r="Q1658">
        <v>10</v>
      </c>
      <c r="R1658">
        <v>6.2518399999999996</v>
      </c>
      <c r="S1658">
        <v>-75.563590000000005</v>
      </c>
    </row>
    <row r="1659" spans="1:19" x14ac:dyDescent="0.3">
      <c r="A1659" t="s">
        <v>91</v>
      </c>
      <c r="B1659" t="s">
        <v>51</v>
      </c>
      <c r="C1659">
        <v>800100</v>
      </c>
      <c r="D1659">
        <v>40800</v>
      </c>
      <c r="E1659" s="1">
        <f t="shared" si="109"/>
        <v>41907400</v>
      </c>
      <c r="F1659" s="6" t="s">
        <v>1009</v>
      </c>
      <c r="G1659" s="10" t="str">
        <f t="shared" si="110"/>
        <v>44839</v>
      </c>
      <c r="H1659" s="10"/>
      <c r="I1659" s="10"/>
      <c r="J1659" s="9">
        <f t="shared" si="107"/>
        <v>44839</v>
      </c>
      <c r="K1659" s="11" t="str">
        <f t="shared" si="108"/>
        <v>05-10-2022</v>
      </c>
      <c r="L1659" s="11"/>
      <c r="M1659" t="s">
        <v>85</v>
      </c>
      <c r="N1659" t="s">
        <v>25</v>
      </c>
      <c r="O1659">
        <v>4</v>
      </c>
      <c r="P1659" t="s">
        <v>19</v>
      </c>
      <c r="Q1659">
        <v>3</v>
      </c>
      <c r="R1659">
        <v>3.4372199999999999</v>
      </c>
      <c r="S1659">
        <v>-76.522499999999994</v>
      </c>
    </row>
    <row r="1660" spans="1:19" x14ac:dyDescent="0.3">
      <c r="A1660" t="s">
        <v>91</v>
      </c>
      <c r="B1660" t="s">
        <v>51</v>
      </c>
      <c r="C1660">
        <v>898500</v>
      </c>
      <c r="D1660">
        <v>48100</v>
      </c>
      <c r="E1660" s="1">
        <f t="shared" si="109"/>
        <v>41955500</v>
      </c>
      <c r="F1660" s="6" t="s">
        <v>354</v>
      </c>
      <c r="G1660" s="10" t="str">
        <f t="shared" si="110"/>
        <v>44148</v>
      </c>
      <c r="H1660" s="10"/>
      <c r="I1660" s="10"/>
      <c r="J1660" s="9">
        <f t="shared" si="107"/>
        <v>44148</v>
      </c>
      <c r="K1660" s="11" t="str">
        <f t="shared" si="108"/>
        <v>13-11-2020</v>
      </c>
      <c r="L1660" s="11"/>
      <c r="M1660" t="s">
        <v>101</v>
      </c>
      <c r="N1660" t="s">
        <v>25</v>
      </c>
      <c r="O1660">
        <v>5</v>
      </c>
      <c r="P1660" t="s">
        <v>14</v>
      </c>
      <c r="Q1660">
        <v>1</v>
      </c>
      <c r="R1660">
        <v>3.4372199999999999</v>
      </c>
      <c r="S1660">
        <v>-76.522499999999994</v>
      </c>
    </row>
    <row r="1661" spans="1:19" x14ac:dyDescent="0.3">
      <c r="A1661" t="s">
        <v>104</v>
      </c>
      <c r="B1661" t="s">
        <v>38</v>
      </c>
      <c r="C1661">
        <v>52400</v>
      </c>
      <c r="D1661">
        <v>1000</v>
      </c>
      <c r="E1661" s="1">
        <f t="shared" si="109"/>
        <v>41956500</v>
      </c>
      <c r="F1661" s="6" t="s">
        <v>951</v>
      </c>
      <c r="G1661" s="10" t="str">
        <f t="shared" si="110"/>
        <v>44599</v>
      </c>
      <c r="H1661" s="10"/>
      <c r="I1661" s="10"/>
      <c r="J1661" s="9">
        <f t="shared" si="107"/>
        <v>44599</v>
      </c>
      <c r="K1661" s="11" t="str">
        <f t="shared" si="108"/>
        <v>07-02-2022</v>
      </c>
      <c r="L1661" s="11"/>
      <c r="M1661" t="s">
        <v>101</v>
      </c>
      <c r="N1661" t="s">
        <v>56</v>
      </c>
      <c r="O1661">
        <v>4</v>
      </c>
      <c r="P1661" t="s">
        <v>19</v>
      </c>
      <c r="Q1661">
        <v>3</v>
      </c>
      <c r="R1661">
        <v>7.89391</v>
      </c>
      <c r="S1661">
        <v>-72.507819999999995</v>
      </c>
    </row>
    <row r="1662" spans="1:19" x14ac:dyDescent="0.3">
      <c r="A1662" t="s">
        <v>149</v>
      </c>
      <c r="B1662" t="s">
        <v>34</v>
      </c>
      <c r="C1662">
        <v>38800</v>
      </c>
      <c r="D1662">
        <v>0</v>
      </c>
      <c r="E1662" s="1">
        <f t="shared" si="109"/>
        <v>41956500</v>
      </c>
      <c r="F1662" s="6" t="s">
        <v>521</v>
      </c>
      <c r="G1662" s="10" t="str">
        <f t="shared" si="110"/>
        <v>44275</v>
      </c>
      <c r="H1662" s="10"/>
      <c r="I1662" s="10"/>
      <c r="J1662" s="9">
        <f t="shared" si="107"/>
        <v>44275</v>
      </c>
      <c r="K1662" s="11" t="str">
        <f t="shared" si="108"/>
        <v>20-03-2021</v>
      </c>
      <c r="L1662" s="11"/>
      <c r="M1662" t="s">
        <v>80</v>
      </c>
      <c r="N1662" t="s">
        <v>13</v>
      </c>
      <c r="O1662">
        <v>3</v>
      </c>
      <c r="P1662" t="s">
        <v>19</v>
      </c>
      <c r="Q1662">
        <v>6</v>
      </c>
      <c r="R1662">
        <v>6.2518399999999996</v>
      </c>
      <c r="S1662">
        <v>-75.563590000000005</v>
      </c>
    </row>
    <row r="1663" spans="1:19" x14ac:dyDescent="0.3">
      <c r="A1663" t="s">
        <v>45</v>
      </c>
      <c r="B1663" t="s">
        <v>46</v>
      </c>
      <c r="C1663">
        <v>17100</v>
      </c>
      <c r="D1663">
        <v>1100</v>
      </c>
      <c r="E1663" s="1">
        <f t="shared" si="109"/>
        <v>41957600</v>
      </c>
      <c r="F1663" s="6" t="s">
        <v>1010</v>
      </c>
      <c r="G1663" s="10" t="str">
        <f t="shared" si="110"/>
        <v>44379</v>
      </c>
      <c r="H1663" s="10"/>
      <c r="I1663" s="10"/>
      <c r="J1663" s="9">
        <f t="shared" si="107"/>
        <v>44379</v>
      </c>
      <c r="K1663" s="11" t="str">
        <f t="shared" si="108"/>
        <v>02-07-2021</v>
      </c>
      <c r="L1663" s="11"/>
      <c r="M1663" t="s">
        <v>48</v>
      </c>
      <c r="N1663" t="s">
        <v>13</v>
      </c>
      <c r="O1663">
        <v>5</v>
      </c>
      <c r="P1663" t="s">
        <v>19</v>
      </c>
      <c r="Q1663">
        <v>3</v>
      </c>
      <c r="R1663">
        <v>6.2518399999999996</v>
      </c>
      <c r="S1663">
        <v>-75.563590000000005</v>
      </c>
    </row>
    <row r="1664" spans="1:19" x14ac:dyDescent="0.3">
      <c r="A1664" t="s">
        <v>104</v>
      </c>
      <c r="B1664" t="s">
        <v>38</v>
      </c>
      <c r="C1664">
        <v>230600</v>
      </c>
      <c r="D1664">
        <v>10500</v>
      </c>
      <c r="E1664" s="1">
        <f t="shared" si="109"/>
        <v>41968100</v>
      </c>
      <c r="F1664" s="6" t="s">
        <v>303</v>
      </c>
      <c r="G1664" s="10" t="str">
        <f t="shared" si="110"/>
        <v>43937</v>
      </c>
      <c r="H1664" s="10"/>
      <c r="I1664" s="10"/>
      <c r="J1664" s="9">
        <f t="shared" si="107"/>
        <v>43937</v>
      </c>
      <c r="K1664" s="11" t="str">
        <f t="shared" si="108"/>
        <v>16-04-2020</v>
      </c>
      <c r="L1664" s="11"/>
      <c r="M1664" t="s">
        <v>101</v>
      </c>
      <c r="N1664" t="s">
        <v>28</v>
      </c>
      <c r="O1664">
        <v>5</v>
      </c>
      <c r="P1664" t="s">
        <v>127</v>
      </c>
      <c r="Q1664">
        <v>1</v>
      </c>
      <c r="R1664">
        <v>4.6097099999999998</v>
      </c>
      <c r="S1664">
        <v>-74.08175</v>
      </c>
    </row>
    <row r="1665" spans="1:19" x14ac:dyDescent="0.3">
      <c r="A1665" t="s">
        <v>71</v>
      </c>
      <c r="B1665" t="s">
        <v>34</v>
      </c>
      <c r="C1665">
        <v>18200</v>
      </c>
      <c r="D1665">
        <v>1500</v>
      </c>
      <c r="E1665" s="1">
        <f t="shared" si="109"/>
        <v>41969600</v>
      </c>
      <c r="F1665" s="6" t="s">
        <v>980</v>
      </c>
      <c r="G1665" s="10" t="str">
        <f t="shared" si="110"/>
        <v>43859</v>
      </c>
      <c r="H1665" s="10"/>
      <c r="I1665" s="10"/>
      <c r="J1665" s="9">
        <f t="shared" si="107"/>
        <v>43859</v>
      </c>
      <c r="K1665" s="11" t="str">
        <f t="shared" si="108"/>
        <v>29-01-2020</v>
      </c>
      <c r="L1665" s="11"/>
      <c r="M1665" t="s">
        <v>24</v>
      </c>
      <c r="N1665" t="s">
        <v>28</v>
      </c>
      <c r="O1665">
        <v>5</v>
      </c>
      <c r="P1665" t="s">
        <v>19</v>
      </c>
      <c r="Q1665">
        <v>4</v>
      </c>
      <c r="R1665">
        <v>4.6097099999999998</v>
      </c>
      <c r="S1665">
        <v>-74.08175</v>
      </c>
    </row>
    <row r="1666" spans="1:19" x14ac:dyDescent="0.3">
      <c r="A1666" t="s">
        <v>107</v>
      </c>
      <c r="B1666" t="s">
        <v>46</v>
      </c>
      <c r="C1666">
        <v>14800</v>
      </c>
      <c r="D1666">
        <v>1200</v>
      </c>
      <c r="E1666" s="1">
        <f t="shared" si="109"/>
        <v>41970800</v>
      </c>
      <c r="F1666" s="6" t="s">
        <v>1011</v>
      </c>
      <c r="G1666" s="10" t="str">
        <f t="shared" si="110"/>
        <v>44415</v>
      </c>
      <c r="H1666" s="10"/>
      <c r="I1666" s="10"/>
      <c r="J1666" s="9">
        <f t="shared" si="107"/>
        <v>44415</v>
      </c>
      <c r="K1666" s="11" t="str">
        <f t="shared" si="108"/>
        <v>07-08-2021</v>
      </c>
      <c r="L1666" s="11"/>
      <c r="M1666" t="s">
        <v>40</v>
      </c>
      <c r="N1666" t="s">
        <v>13</v>
      </c>
      <c r="O1666">
        <v>5</v>
      </c>
      <c r="P1666" t="s">
        <v>19</v>
      </c>
      <c r="Q1666">
        <v>4</v>
      </c>
      <c r="R1666">
        <v>6.2518399999999996</v>
      </c>
      <c r="S1666">
        <v>-75.563590000000005</v>
      </c>
    </row>
    <row r="1667" spans="1:19" x14ac:dyDescent="0.3">
      <c r="A1667" t="s">
        <v>131</v>
      </c>
      <c r="B1667" t="s">
        <v>16</v>
      </c>
      <c r="C1667">
        <v>1075300</v>
      </c>
      <c r="D1667">
        <v>57700</v>
      </c>
      <c r="E1667" s="1">
        <f t="shared" si="109"/>
        <v>42028500</v>
      </c>
      <c r="F1667" s="6" t="s">
        <v>451</v>
      </c>
      <c r="G1667" s="10" t="str">
        <f t="shared" si="110"/>
        <v>44291</v>
      </c>
      <c r="H1667" s="10"/>
      <c r="I1667" s="10"/>
      <c r="J1667" s="9">
        <f t="shared" ref="J1667:J1730" si="111">IF(
  G1667=44412,
  DATE(2021,8,4),
  DATE(1900,1,1) + G1667 - 1
)</f>
        <v>44291</v>
      </c>
      <c r="K1667" s="11" t="str">
        <f t="shared" ref="K1667:K1730" si="112">TEXT(G1667, "dd-mm-yyyy")</f>
        <v>05-04-2021</v>
      </c>
      <c r="L1667" s="11"/>
      <c r="M1667" t="s">
        <v>53</v>
      </c>
      <c r="N1667" t="s">
        <v>28</v>
      </c>
      <c r="O1667">
        <v>4</v>
      </c>
      <c r="P1667" t="s">
        <v>14</v>
      </c>
      <c r="Q1667">
        <v>1</v>
      </c>
      <c r="R1667">
        <v>4.6097099999999998</v>
      </c>
      <c r="S1667">
        <v>-74.08175</v>
      </c>
    </row>
    <row r="1668" spans="1:19" x14ac:dyDescent="0.3">
      <c r="A1668" t="s">
        <v>104</v>
      </c>
      <c r="B1668" t="s">
        <v>38</v>
      </c>
      <c r="C1668">
        <v>93600</v>
      </c>
      <c r="D1668">
        <v>5200</v>
      </c>
      <c r="E1668" s="1">
        <f t="shared" ref="E1668:E1731" si="113">E1667+D1668</f>
        <v>42033700</v>
      </c>
      <c r="F1668" s="6" t="s">
        <v>1012</v>
      </c>
      <c r="G1668" s="10" t="str">
        <f t="shared" si="110"/>
        <v>43837</v>
      </c>
      <c r="H1668" s="10"/>
      <c r="I1668" s="10"/>
      <c r="J1668" s="9">
        <f t="shared" si="111"/>
        <v>43837</v>
      </c>
      <c r="K1668" s="11" t="str">
        <f t="shared" si="112"/>
        <v>07-01-2020</v>
      </c>
      <c r="L1668" s="11"/>
      <c r="M1668" t="s">
        <v>85</v>
      </c>
      <c r="N1668" t="s">
        <v>13</v>
      </c>
      <c r="O1668">
        <v>3</v>
      </c>
      <c r="P1668" t="s">
        <v>19</v>
      </c>
      <c r="Q1668">
        <v>3</v>
      </c>
      <c r="R1668">
        <v>6.2518399999999996</v>
      </c>
      <c r="S1668">
        <v>-75.563590000000005</v>
      </c>
    </row>
    <row r="1669" spans="1:19" x14ac:dyDescent="0.3">
      <c r="A1669" t="s">
        <v>282</v>
      </c>
      <c r="B1669" t="s">
        <v>38</v>
      </c>
      <c r="C1669">
        <v>1776700</v>
      </c>
      <c r="D1669">
        <v>95100</v>
      </c>
      <c r="E1669" s="1">
        <f t="shared" si="113"/>
        <v>42128800</v>
      </c>
      <c r="F1669" s="6" t="s">
        <v>551</v>
      </c>
      <c r="G1669" s="10" t="str">
        <f t="shared" si="110"/>
        <v>44352</v>
      </c>
      <c r="H1669" s="10"/>
      <c r="I1669" s="10"/>
      <c r="J1669" s="9">
        <f t="shared" si="111"/>
        <v>44352</v>
      </c>
      <c r="K1669" s="11" t="str">
        <f t="shared" si="112"/>
        <v>05-06-2021</v>
      </c>
      <c r="L1669" s="11"/>
      <c r="M1669" t="s">
        <v>40</v>
      </c>
      <c r="N1669" t="s">
        <v>56</v>
      </c>
      <c r="O1669">
        <v>3</v>
      </c>
      <c r="P1669" t="s">
        <v>19</v>
      </c>
      <c r="Q1669">
        <v>4</v>
      </c>
      <c r="R1669">
        <v>7.89391</v>
      </c>
      <c r="S1669">
        <v>-72.507819999999995</v>
      </c>
    </row>
    <row r="1670" spans="1:19" x14ac:dyDescent="0.3">
      <c r="A1670" t="s">
        <v>89</v>
      </c>
      <c r="B1670" t="s">
        <v>42</v>
      </c>
      <c r="C1670">
        <v>58500</v>
      </c>
      <c r="D1670">
        <v>1300</v>
      </c>
      <c r="E1670" s="1">
        <f t="shared" si="113"/>
        <v>42130100</v>
      </c>
      <c r="F1670" s="6" t="s">
        <v>438</v>
      </c>
      <c r="G1670" s="10" t="str">
        <f t="shared" ref="G1670:G1733" si="114">TEXT(F1669, "general")</f>
        <v>43857</v>
      </c>
      <c r="H1670" s="10"/>
      <c r="I1670" s="10"/>
      <c r="J1670" s="9">
        <f t="shared" si="111"/>
        <v>43857</v>
      </c>
      <c r="K1670" s="11" t="str">
        <f t="shared" si="112"/>
        <v>27-01-2020</v>
      </c>
      <c r="L1670" s="11"/>
      <c r="M1670" t="s">
        <v>66</v>
      </c>
      <c r="N1670" t="s">
        <v>193</v>
      </c>
      <c r="O1670">
        <v>1</v>
      </c>
      <c r="P1670" t="s">
        <v>14</v>
      </c>
      <c r="Q1670">
        <v>1</v>
      </c>
      <c r="R1670">
        <v>5.0688899999999997</v>
      </c>
      <c r="S1670">
        <v>-75.517380000000003</v>
      </c>
    </row>
    <row r="1671" spans="1:19" x14ac:dyDescent="0.3">
      <c r="A1671" t="s">
        <v>9</v>
      </c>
      <c r="B1671" t="s">
        <v>10</v>
      </c>
      <c r="C1671">
        <v>492100</v>
      </c>
      <c r="D1671">
        <v>26400</v>
      </c>
      <c r="E1671" s="1">
        <f t="shared" si="113"/>
        <v>42156500</v>
      </c>
      <c r="F1671" s="6" t="s">
        <v>1013</v>
      </c>
      <c r="G1671" s="10" t="str">
        <f t="shared" si="114"/>
        <v>44660</v>
      </c>
      <c r="H1671" s="10"/>
      <c r="I1671" s="10"/>
      <c r="J1671" s="9">
        <f t="shared" si="111"/>
        <v>44660</v>
      </c>
      <c r="K1671" s="11" t="str">
        <f t="shared" si="112"/>
        <v>09-04-2022</v>
      </c>
      <c r="L1671" s="11"/>
      <c r="M1671" t="s">
        <v>53</v>
      </c>
      <c r="N1671" t="s">
        <v>13</v>
      </c>
      <c r="O1671">
        <v>1</v>
      </c>
      <c r="P1671" t="s">
        <v>19</v>
      </c>
      <c r="Q1671">
        <v>3</v>
      </c>
      <c r="R1671">
        <v>6.2518399999999996</v>
      </c>
      <c r="S1671">
        <v>-75.563590000000005</v>
      </c>
    </row>
    <row r="1672" spans="1:19" x14ac:dyDescent="0.3">
      <c r="A1672" t="s">
        <v>37</v>
      </c>
      <c r="B1672" t="s">
        <v>38</v>
      </c>
      <c r="C1672">
        <v>783400</v>
      </c>
      <c r="D1672">
        <v>44100</v>
      </c>
      <c r="E1672" s="1">
        <f t="shared" si="113"/>
        <v>42200600</v>
      </c>
      <c r="F1672" s="6" t="s">
        <v>439</v>
      </c>
      <c r="G1672" s="10" t="str">
        <f t="shared" si="114"/>
        <v>44487</v>
      </c>
      <c r="H1672" s="10"/>
      <c r="I1672" s="10"/>
      <c r="J1672" s="9">
        <f t="shared" si="111"/>
        <v>44487</v>
      </c>
      <c r="K1672" s="11" t="str">
        <f t="shared" si="112"/>
        <v>18-10-2021</v>
      </c>
      <c r="L1672" s="11"/>
      <c r="M1672" t="s">
        <v>24</v>
      </c>
      <c r="N1672" t="s">
        <v>28</v>
      </c>
      <c r="O1672">
        <v>5</v>
      </c>
      <c r="P1672" t="s">
        <v>19</v>
      </c>
      <c r="Q1672">
        <v>2</v>
      </c>
      <c r="R1672">
        <v>4.6097099999999998</v>
      </c>
      <c r="S1672">
        <v>-74.08175</v>
      </c>
    </row>
    <row r="1673" spans="1:19" x14ac:dyDescent="0.3">
      <c r="A1673" t="s">
        <v>184</v>
      </c>
      <c r="B1673" t="s">
        <v>46</v>
      </c>
      <c r="C1673">
        <v>75900</v>
      </c>
      <c r="D1673">
        <v>6400</v>
      </c>
      <c r="E1673" s="1">
        <f t="shared" si="113"/>
        <v>42207000</v>
      </c>
      <c r="F1673" s="6" t="s">
        <v>1014</v>
      </c>
      <c r="G1673" s="10" t="str">
        <f t="shared" si="114"/>
        <v>44807</v>
      </c>
      <c r="H1673" s="10"/>
      <c r="I1673" s="10"/>
      <c r="J1673" s="9">
        <f t="shared" si="111"/>
        <v>44807</v>
      </c>
      <c r="K1673" s="11" t="str">
        <f t="shared" si="112"/>
        <v>03-09-2022</v>
      </c>
      <c r="L1673" s="11"/>
      <c r="M1673" t="s">
        <v>31</v>
      </c>
      <c r="N1673" t="s">
        <v>28</v>
      </c>
      <c r="O1673">
        <v>4</v>
      </c>
      <c r="P1673" t="s">
        <v>19</v>
      </c>
      <c r="Q1673">
        <v>4</v>
      </c>
      <c r="R1673">
        <v>4.6097099999999998</v>
      </c>
      <c r="S1673">
        <v>-74.08175</v>
      </c>
    </row>
    <row r="1674" spans="1:19" x14ac:dyDescent="0.3">
      <c r="A1674" t="s">
        <v>161</v>
      </c>
      <c r="B1674" t="s">
        <v>10</v>
      </c>
      <c r="C1674">
        <v>339000</v>
      </c>
      <c r="D1674">
        <v>20400</v>
      </c>
      <c r="E1674" s="1">
        <f t="shared" si="113"/>
        <v>42227400</v>
      </c>
      <c r="F1674" s="6" t="s">
        <v>339</v>
      </c>
      <c r="G1674" s="10" t="str">
        <f t="shared" si="114"/>
        <v>44791</v>
      </c>
      <c r="H1674" s="10"/>
      <c r="I1674" s="10"/>
      <c r="J1674" s="9">
        <f t="shared" si="111"/>
        <v>44791</v>
      </c>
      <c r="K1674" s="11" t="str">
        <f t="shared" si="112"/>
        <v>18-08-2022</v>
      </c>
      <c r="L1674" s="11"/>
      <c r="M1674" t="s">
        <v>27</v>
      </c>
      <c r="N1674" t="s">
        <v>13</v>
      </c>
      <c r="O1674">
        <v>1</v>
      </c>
      <c r="P1674" t="s">
        <v>19</v>
      </c>
      <c r="Q1674">
        <v>1</v>
      </c>
      <c r="R1674">
        <v>6.2518399999999996</v>
      </c>
      <c r="S1674">
        <v>-75.563590000000005</v>
      </c>
    </row>
    <row r="1675" spans="1:19" x14ac:dyDescent="0.3">
      <c r="A1675" t="s">
        <v>63</v>
      </c>
      <c r="B1675" t="s">
        <v>64</v>
      </c>
      <c r="C1675">
        <v>48500</v>
      </c>
      <c r="D1675">
        <v>2800</v>
      </c>
      <c r="E1675" s="1">
        <f t="shared" si="113"/>
        <v>42230200</v>
      </c>
      <c r="F1675" s="6" t="s">
        <v>726</v>
      </c>
      <c r="G1675" s="10" t="str">
        <f t="shared" si="114"/>
        <v>43861</v>
      </c>
      <c r="H1675" s="10"/>
      <c r="I1675" s="10"/>
      <c r="J1675" s="9">
        <f t="shared" si="111"/>
        <v>43861</v>
      </c>
      <c r="K1675" s="11" t="str">
        <f t="shared" si="112"/>
        <v>31-01-2020</v>
      </c>
      <c r="L1675" s="11"/>
      <c r="M1675" t="s">
        <v>68</v>
      </c>
      <c r="N1675" t="s">
        <v>28</v>
      </c>
      <c r="O1675">
        <v>1</v>
      </c>
      <c r="P1675" t="s">
        <v>36</v>
      </c>
      <c r="Q1675">
        <v>1</v>
      </c>
      <c r="R1675">
        <v>4.6097099999999998</v>
      </c>
      <c r="S1675">
        <v>-74.08175</v>
      </c>
    </row>
    <row r="1676" spans="1:19" x14ac:dyDescent="0.3">
      <c r="A1676" t="s">
        <v>180</v>
      </c>
      <c r="B1676" t="s">
        <v>10</v>
      </c>
      <c r="C1676">
        <v>651800</v>
      </c>
      <c r="D1676">
        <v>35100</v>
      </c>
      <c r="E1676" s="1">
        <f t="shared" si="113"/>
        <v>42265300</v>
      </c>
      <c r="F1676" s="6" t="s">
        <v>513</v>
      </c>
      <c r="G1676" s="10" t="str">
        <f t="shared" si="114"/>
        <v>44239</v>
      </c>
      <c r="H1676" s="10"/>
      <c r="I1676" s="10"/>
      <c r="J1676" s="9">
        <f t="shared" si="111"/>
        <v>44239</v>
      </c>
      <c r="K1676" s="11" t="str">
        <f t="shared" si="112"/>
        <v>12-02-2021</v>
      </c>
      <c r="L1676" s="11"/>
      <c r="M1676" t="s">
        <v>24</v>
      </c>
      <c r="N1676" t="s">
        <v>28</v>
      </c>
      <c r="O1676">
        <v>5</v>
      </c>
      <c r="P1676" t="s">
        <v>19</v>
      </c>
      <c r="Q1676">
        <v>4</v>
      </c>
      <c r="R1676">
        <v>4.6097099999999998</v>
      </c>
      <c r="S1676">
        <v>-74.08175</v>
      </c>
    </row>
    <row r="1677" spans="1:19" x14ac:dyDescent="0.3">
      <c r="A1677" t="s">
        <v>214</v>
      </c>
      <c r="B1677" t="s">
        <v>38</v>
      </c>
      <c r="C1677">
        <v>177700</v>
      </c>
      <c r="D1677">
        <v>7600</v>
      </c>
      <c r="E1677" s="1">
        <f t="shared" si="113"/>
        <v>42272900</v>
      </c>
      <c r="F1677" s="6" t="s">
        <v>235</v>
      </c>
      <c r="G1677" s="10" t="str">
        <f t="shared" si="114"/>
        <v>44450</v>
      </c>
      <c r="H1677" s="10"/>
      <c r="I1677" s="10"/>
      <c r="J1677" s="9">
        <f t="shared" si="111"/>
        <v>44450</v>
      </c>
      <c r="K1677" s="11" t="str">
        <f t="shared" si="112"/>
        <v>11-09-2021</v>
      </c>
      <c r="L1677" s="11"/>
      <c r="M1677" t="s">
        <v>53</v>
      </c>
      <c r="N1677" t="s">
        <v>56</v>
      </c>
      <c r="O1677">
        <v>5</v>
      </c>
      <c r="P1677" t="s">
        <v>19</v>
      </c>
      <c r="Q1677">
        <v>2</v>
      </c>
      <c r="R1677">
        <v>7.89391</v>
      </c>
      <c r="S1677">
        <v>-72.507819999999995</v>
      </c>
    </row>
    <row r="1678" spans="1:19" x14ac:dyDescent="0.3">
      <c r="A1678" t="s">
        <v>217</v>
      </c>
      <c r="B1678" t="s">
        <v>64</v>
      </c>
      <c r="C1678">
        <v>39500</v>
      </c>
      <c r="D1678">
        <v>0</v>
      </c>
      <c r="E1678" s="1">
        <f t="shared" si="113"/>
        <v>42272900</v>
      </c>
      <c r="F1678" s="6" t="s">
        <v>585</v>
      </c>
      <c r="G1678" s="10" t="str">
        <f t="shared" si="114"/>
        <v>44773</v>
      </c>
      <c r="H1678" s="10"/>
      <c r="I1678" s="10"/>
      <c r="J1678" s="9">
        <f t="shared" si="111"/>
        <v>44773</v>
      </c>
      <c r="K1678" s="11" t="str">
        <f t="shared" si="112"/>
        <v>31-07-2022</v>
      </c>
      <c r="L1678" s="11"/>
      <c r="M1678" t="s">
        <v>31</v>
      </c>
      <c r="N1678" t="s">
        <v>77</v>
      </c>
      <c r="O1678">
        <v>4</v>
      </c>
      <c r="P1678" t="s">
        <v>19</v>
      </c>
      <c r="Q1678">
        <v>2</v>
      </c>
      <c r="R1678">
        <v>11.54444</v>
      </c>
      <c r="S1678">
        <v>-72.907219999999995</v>
      </c>
    </row>
    <row r="1679" spans="1:19" x14ac:dyDescent="0.3">
      <c r="A1679" t="s">
        <v>232</v>
      </c>
      <c r="B1679" t="s">
        <v>10</v>
      </c>
      <c r="C1679">
        <v>330500</v>
      </c>
      <c r="D1679">
        <v>18600</v>
      </c>
      <c r="E1679" s="1">
        <f t="shared" si="113"/>
        <v>42291500</v>
      </c>
      <c r="F1679" s="6" t="s">
        <v>920</v>
      </c>
      <c r="G1679" s="10" t="str">
        <f t="shared" si="114"/>
        <v>44479</v>
      </c>
      <c r="H1679" s="10"/>
      <c r="I1679" s="10"/>
      <c r="J1679" s="9">
        <f t="shared" si="111"/>
        <v>44479</v>
      </c>
      <c r="K1679" s="11" t="str">
        <f t="shared" si="112"/>
        <v>10-10-2021</v>
      </c>
      <c r="L1679" s="11"/>
      <c r="M1679" t="s">
        <v>68</v>
      </c>
      <c r="N1679" t="s">
        <v>25</v>
      </c>
      <c r="O1679">
        <v>5</v>
      </c>
      <c r="P1679" t="s">
        <v>19</v>
      </c>
      <c r="Q1679">
        <v>6</v>
      </c>
      <c r="R1679">
        <v>3.4372199999999999</v>
      </c>
      <c r="S1679">
        <v>-76.522499999999994</v>
      </c>
    </row>
    <row r="1680" spans="1:19" x14ac:dyDescent="0.3">
      <c r="A1680" t="s">
        <v>123</v>
      </c>
      <c r="B1680" t="s">
        <v>51</v>
      </c>
      <c r="C1680">
        <v>1344800</v>
      </c>
      <c r="D1680">
        <v>74000</v>
      </c>
      <c r="E1680" s="1">
        <f t="shared" si="113"/>
        <v>42365500</v>
      </c>
      <c r="F1680" s="6" t="s">
        <v>1015</v>
      </c>
      <c r="G1680" s="10" t="str">
        <f t="shared" si="114"/>
        <v>44451</v>
      </c>
      <c r="H1680" s="10"/>
      <c r="I1680" s="10"/>
      <c r="J1680" s="9">
        <f t="shared" si="111"/>
        <v>44451</v>
      </c>
      <c r="K1680" s="11" t="str">
        <f t="shared" si="112"/>
        <v>12-09-2021</v>
      </c>
      <c r="L1680" s="11"/>
      <c r="M1680" t="s">
        <v>66</v>
      </c>
      <c r="N1680" t="s">
        <v>28</v>
      </c>
      <c r="O1680">
        <v>5</v>
      </c>
      <c r="P1680" t="s">
        <v>19</v>
      </c>
      <c r="Q1680">
        <v>10</v>
      </c>
      <c r="R1680">
        <v>4.6097099999999998</v>
      </c>
      <c r="S1680">
        <v>-74.08175</v>
      </c>
    </row>
    <row r="1681" spans="1:19" x14ac:dyDescent="0.3">
      <c r="A1681" t="s">
        <v>161</v>
      </c>
      <c r="B1681" t="s">
        <v>10</v>
      </c>
      <c r="C1681">
        <v>251400</v>
      </c>
      <c r="D1681">
        <v>11600</v>
      </c>
      <c r="E1681" s="1">
        <f t="shared" si="113"/>
        <v>42377100</v>
      </c>
      <c r="F1681" s="6" t="s">
        <v>571</v>
      </c>
      <c r="G1681" s="10" t="str">
        <f t="shared" si="114"/>
        <v>44813</v>
      </c>
      <c r="H1681" s="10"/>
      <c r="I1681" s="10"/>
      <c r="J1681" s="9">
        <f t="shared" si="111"/>
        <v>44813</v>
      </c>
      <c r="K1681" s="11" t="str">
        <f t="shared" si="112"/>
        <v>09-09-2022</v>
      </c>
      <c r="L1681" s="11"/>
      <c r="M1681" t="s">
        <v>48</v>
      </c>
      <c r="N1681" t="s">
        <v>28</v>
      </c>
      <c r="O1681">
        <v>4</v>
      </c>
      <c r="P1681" t="s">
        <v>19</v>
      </c>
      <c r="Q1681">
        <v>1</v>
      </c>
      <c r="R1681">
        <v>4.6097099999999998</v>
      </c>
      <c r="S1681">
        <v>-74.08175</v>
      </c>
    </row>
    <row r="1682" spans="1:19" x14ac:dyDescent="0.3">
      <c r="A1682" t="s">
        <v>81</v>
      </c>
      <c r="B1682" t="s">
        <v>51</v>
      </c>
      <c r="C1682">
        <v>1379000</v>
      </c>
      <c r="D1682">
        <v>71600</v>
      </c>
      <c r="E1682" s="1">
        <f t="shared" si="113"/>
        <v>42448700</v>
      </c>
      <c r="F1682" s="6" t="s">
        <v>712</v>
      </c>
      <c r="G1682" s="10" t="str">
        <f t="shared" si="114"/>
        <v>44381</v>
      </c>
      <c r="H1682" s="10"/>
      <c r="I1682" s="10"/>
      <c r="J1682" s="9">
        <f t="shared" si="111"/>
        <v>44381</v>
      </c>
      <c r="K1682" s="11" t="str">
        <f t="shared" si="112"/>
        <v>04-07-2021</v>
      </c>
      <c r="L1682" s="11"/>
      <c r="M1682" t="s">
        <v>66</v>
      </c>
      <c r="N1682" t="s">
        <v>25</v>
      </c>
      <c r="O1682">
        <v>5</v>
      </c>
      <c r="P1682" t="s">
        <v>19</v>
      </c>
      <c r="Q1682">
        <v>10</v>
      </c>
      <c r="R1682">
        <v>3.4372199999999999</v>
      </c>
      <c r="S1682">
        <v>-76.522499999999994</v>
      </c>
    </row>
    <row r="1683" spans="1:19" x14ac:dyDescent="0.3">
      <c r="A1683" t="s">
        <v>15</v>
      </c>
      <c r="B1683" t="s">
        <v>16</v>
      </c>
      <c r="C1683">
        <v>73700</v>
      </c>
      <c r="D1683">
        <v>4300</v>
      </c>
      <c r="E1683" s="1">
        <f t="shared" si="113"/>
        <v>42453000</v>
      </c>
      <c r="F1683" s="6" t="s">
        <v>804</v>
      </c>
      <c r="G1683" s="10" t="str">
        <f t="shared" si="114"/>
        <v>44398</v>
      </c>
      <c r="H1683" s="10"/>
      <c r="I1683" s="10"/>
      <c r="J1683" s="9">
        <f t="shared" si="111"/>
        <v>44398</v>
      </c>
      <c r="K1683" s="11" t="str">
        <f t="shared" si="112"/>
        <v>21-07-2021</v>
      </c>
      <c r="L1683" s="11"/>
      <c r="M1683" t="s">
        <v>101</v>
      </c>
      <c r="N1683" t="s">
        <v>28</v>
      </c>
      <c r="O1683">
        <v>4</v>
      </c>
      <c r="P1683" t="s">
        <v>14</v>
      </c>
      <c r="Q1683">
        <v>1</v>
      </c>
      <c r="R1683">
        <v>4.6097099999999998</v>
      </c>
      <c r="S1683">
        <v>-74.08175</v>
      </c>
    </row>
    <row r="1684" spans="1:19" x14ac:dyDescent="0.3">
      <c r="A1684" t="s">
        <v>89</v>
      </c>
      <c r="B1684" t="s">
        <v>42</v>
      </c>
      <c r="C1684">
        <v>40000</v>
      </c>
      <c r="D1684">
        <v>2500</v>
      </c>
      <c r="E1684" s="1">
        <f t="shared" si="113"/>
        <v>42455500</v>
      </c>
      <c r="F1684" s="6" t="s">
        <v>1016</v>
      </c>
      <c r="G1684" s="10" t="str">
        <f t="shared" si="114"/>
        <v>44586</v>
      </c>
      <c r="H1684" s="10"/>
      <c r="I1684" s="10"/>
      <c r="J1684" s="9">
        <f t="shared" si="111"/>
        <v>44586</v>
      </c>
      <c r="K1684" s="11" t="str">
        <f t="shared" si="112"/>
        <v>25-01-2022</v>
      </c>
      <c r="L1684" s="11"/>
      <c r="M1684" t="s">
        <v>59</v>
      </c>
      <c r="N1684" t="s">
        <v>56</v>
      </c>
      <c r="O1684">
        <v>4</v>
      </c>
      <c r="P1684" t="s">
        <v>36</v>
      </c>
      <c r="Q1684">
        <v>1</v>
      </c>
      <c r="R1684">
        <v>7.89391</v>
      </c>
      <c r="S1684">
        <v>-72.507819999999995</v>
      </c>
    </row>
    <row r="1685" spans="1:19" x14ac:dyDescent="0.3">
      <c r="A1685" t="s">
        <v>155</v>
      </c>
      <c r="B1685" t="s">
        <v>10</v>
      </c>
      <c r="C1685">
        <v>331600</v>
      </c>
      <c r="D1685">
        <v>15800</v>
      </c>
      <c r="E1685" s="1">
        <f t="shared" si="113"/>
        <v>42471300</v>
      </c>
      <c r="F1685" s="6" t="s">
        <v>240</v>
      </c>
      <c r="G1685" s="10" t="str">
        <f t="shared" si="114"/>
        <v>44989</v>
      </c>
      <c r="H1685" s="10"/>
      <c r="I1685" s="10"/>
      <c r="J1685" s="9">
        <f t="shared" si="111"/>
        <v>44989</v>
      </c>
      <c r="K1685" s="11" t="str">
        <f t="shared" si="112"/>
        <v>04-03-2023</v>
      </c>
      <c r="L1685" s="11"/>
      <c r="M1685" t="s">
        <v>18</v>
      </c>
      <c r="N1685" t="s">
        <v>22</v>
      </c>
      <c r="O1685">
        <v>5</v>
      </c>
      <c r="P1685" t="s">
        <v>19</v>
      </c>
      <c r="Q1685">
        <v>1</v>
      </c>
      <c r="R1685">
        <v>4.8133299999999997</v>
      </c>
      <c r="S1685">
        <v>-75.696110000000004</v>
      </c>
    </row>
    <row r="1686" spans="1:19" x14ac:dyDescent="0.3">
      <c r="A1686" t="s">
        <v>102</v>
      </c>
      <c r="B1686" t="s">
        <v>16</v>
      </c>
      <c r="C1686">
        <v>707500</v>
      </c>
      <c r="D1686">
        <v>35900</v>
      </c>
      <c r="E1686" s="1">
        <f t="shared" si="113"/>
        <v>42507200</v>
      </c>
      <c r="F1686" s="6" t="s">
        <v>47</v>
      </c>
      <c r="G1686" s="10" t="str">
        <f t="shared" si="114"/>
        <v>44944</v>
      </c>
      <c r="H1686" s="10"/>
      <c r="I1686" s="10"/>
      <c r="J1686" s="9">
        <f t="shared" si="111"/>
        <v>44944</v>
      </c>
      <c r="K1686" s="11" t="str">
        <f t="shared" si="112"/>
        <v>18-01-2023</v>
      </c>
      <c r="L1686" s="11"/>
      <c r="M1686" t="s">
        <v>40</v>
      </c>
      <c r="N1686" t="s">
        <v>28</v>
      </c>
      <c r="O1686">
        <v>3</v>
      </c>
      <c r="P1686" t="s">
        <v>19</v>
      </c>
      <c r="Q1686">
        <v>1</v>
      </c>
      <c r="R1686">
        <v>4.6097099999999998</v>
      </c>
      <c r="S1686">
        <v>-74.08175</v>
      </c>
    </row>
    <row r="1687" spans="1:19" x14ac:dyDescent="0.3">
      <c r="A1687" t="s">
        <v>78</v>
      </c>
      <c r="B1687" t="s">
        <v>64</v>
      </c>
      <c r="C1687">
        <v>49500</v>
      </c>
      <c r="D1687">
        <v>8300</v>
      </c>
      <c r="E1687" s="1">
        <f t="shared" si="113"/>
        <v>42515500</v>
      </c>
      <c r="F1687" s="6" t="s">
        <v>688</v>
      </c>
      <c r="G1687" s="10" t="str">
        <f t="shared" si="114"/>
        <v>44443</v>
      </c>
      <c r="H1687" s="10"/>
      <c r="I1687" s="10"/>
      <c r="J1687" s="9">
        <f t="shared" si="111"/>
        <v>44443</v>
      </c>
      <c r="K1687" s="11" t="str">
        <f t="shared" si="112"/>
        <v>04-09-2021</v>
      </c>
      <c r="L1687" s="11"/>
      <c r="M1687" t="s">
        <v>18</v>
      </c>
      <c r="N1687" t="s">
        <v>25</v>
      </c>
      <c r="O1687">
        <v>5</v>
      </c>
      <c r="P1687" t="s">
        <v>19</v>
      </c>
      <c r="Q1687">
        <v>10</v>
      </c>
      <c r="R1687">
        <v>3.4372199999999999</v>
      </c>
      <c r="S1687">
        <v>-76.522499999999994</v>
      </c>
    </row>
    <row r="1688" spans="1:19" x14ac:dyDescent="0.3">
      <c r="A1688" t="s">
        <v>217</v>
      </c>
      <c r="B1688" t="s">
        <v>64</v>
      </c>
      <c r="C1688">
        <v>45400</v>
      </c>
      <c r="D1688">
        <v>2600</v>
      </c>
      <c r="E1688" s="1">
        <f t="shared" si="113"/>
        <v>42518100</v>
      </c>
      <c r="F1688" s="6" t="s">
        <v>136</v>
      </c>
      <c r="G1688" s="10" t="str">
        <f t="shared" si="114"/>
        <v>44506</v>
      </c>
      <c r="H1688" s="10"/>
      <c r="I1688" s="10"/>
      <c r="J1688" s="9">
        <f t="shared" si="111"/>
        <v>44506</v>
      </c>
      <c r="K1688" s="11" t="str">
        <f t="shared" si="112"/>
        <v>06-11-2021</v>
      </c>
      <c r="L1688" s="11"/>
      <c r="M1688" t="s">
        <v>66</v>
      </c>
      <c r="N1688" t="s">
        <v>77</v>
      </c>
      <c r="O1688">
        <v>4</v>
      </c>
      <c r="P1688" t="s">
        <v>19</v>
      </c>
      <c r="Q1688">
        <v>1</v>
      </c>
      <c r="R1688">
        <v>11.54444</v>
      </c>
      <c r="S1688">
        <v>-72.907219999999995</v>
      </c>
    </row>
    <row r="1689" spans="1:19" x14ac:dyDescent="0.3">
      <c r="A1689" t="s">
        <v>161</v>
      </c>
      <c r="B1689" t="s">
        <v>10</v>
      </c>
      <c r="C1689">
        <v>280600</v>
      </c>
      <c r="D1689">
        <v>13100</v>
      </c>
      <c r="E1689" s="1">
        <f t="shared" si="113"/>
        <v>42531200</v>
      </c>
      <c r="F1689" s="6" t="s">
        <v>1004</v>
      </c>
      <c r="G1689" s="10" t="str">
        <f t="shared" si="114"/>
        <v>44377</v>
      </c>
      <c r="H1689" s="10"/>
      <c r="I1689" s="10"/>
      <c r="J1689" s="9">
        <f t="shared" si="111"/>
        <v>44377</v>
      </c>
      <c r="K1689" s="11" t="str">
        <f t="shared" si="112"/>
        <v>30-06-2021</v>
      </c>
      <c r="L1689" s="11"/>
      <c r="M1689" t="s">
        <v>24</v>
      </c>
      <c r="N1689" t="s">
        <v>13</v>
      </c>
      <c r="O1689">
        <v>4</v>
      </c>
      <c r="P1689" t="s">
        <v>127</v>
      </c>
      <c r="Q1689">
        <v>1</v>
      </c>
      <c r="R1689">
        <v>6.2518399999999996</v>
      </c>
      <c r="S1689">
        <v>-75.563590000000005</v>
      </c>
    </row>
    <row r="1690" spans="1:19" x14ac:dyDescent="0.3">
      <c r="A1690" t="s">
        <v>195</v>
      </c>
      <c r="B1690" t="s">
        <v>51</v>
      </c>
      <c r="C1690">
        <v>647800</v>
      </c>
      <c r="D1690">
        <v>32700</v>
      </c>
      <c r="E1690" s="1">
        <f t="shared" si="113"/>
        <v>42563900</v>
      </c>
      <c r="F1690" s="6" t="s">
        <v>229</v>
      </c>
      <c r="G1690" s="10" t="str">
        <f t="shared" si="114"/>
        <v>45009</v>
      </c>
      <c r="H1690" s="10"/>
      <c r="I1690" s="10"/>
      <c r="J1690" s="9">
        <f t="shared" si="111"/>
        <v>45009</v>
      </c>
      <c r="K1690" s="11" t="str">
        <f t="shared" si="112"/>
        <v>24-03-2023</v>
      </c>
      <c r="L1690" s="11"/>
      <c r="M1690" t="s">
        <v>27</v>
      </c>
      <c r="N1690" t="s">
        <v>193</v>
      </c>
      <c r="O1690">
        <v>4</v>
      </c>
      <c r="P1690" t="s">
        <v>14</v>
      </c>
      <c r="Q1690">
        <v>1</v>
      </c>
      <c r="R1690">
        <v>5.0688899999999997</v>
      </c>
      <c r="S1690">
        <v>-75.517380000000003</v>
      </c>
    </row>
    <row r="1691" spans="1:19" x14ac:dyDescent="0.3">
      <c r="A1691" t="s">
        <v>54</v>
      </c>
      <c r="B1691" t="s">
        <v>46</v>
      </c>
      <c r="C1691">
        <v>233300</v>
      </c>
      <c r="D1691">
        <v>12600</v>
      </c>
      <c r="E1691" s="1">
        <f t="shared" si="113"/>
        <v>42576500</v>
      </c>
      <c r="F1691" s="6" t="s">
        <v>183</v>
      </c>
      <c r="G1691" s="10" t="str">
        <f t="shared" si="114"/>
        <v>44020</v>
      </c>
      <c r="H1691" s="10"/>
      <c r="I1691" s="10"/>
      <c r="J1691" s="9">
        <f t="shared" si="111"/>
        <v>44020</v>
      </c>
      <c r="K1691" s="11" t="str">
        <f t="shared" si="112"/>
        <v>08-07-2020</v>
      </c>
      <c r="L1691" s="11"/>
      <c r="M1691" t="s">
        <v>24</v>
      </c>
      <c r="N1691" t="s">
        <v>13</v>
      </c>
      <c r="O1691">
        <v>4</v>
      </c>
      <c r="P1691" t="s">
        <v>14</v>
      </c>
      <c r="Q1691">
        <v>1</v>
      </c>
      <c r="R1691">
        <v>6.2518399999999996</v>
      </c>
      <c r="S1691">
        <v>-75.563590000000005</v>
      </c>
    </row>
    <row r="1692" spans="1:19" x14ac:dyDescent="0.3">
      <c r="A1692" t="s">
        <v>33</v>
      </c>
      <c r="B1692" t="s">
        <v>34</v>
      </c>
      <c r="C1692">
        <v>84700</v>
      </c>
      <c r="D1692">
        <v>2700</v>
      </c>
      <c r="E1692" s="1">
        <f t="shared" si="113"/>
        <v>42579200</v>
      </c>
      <c r="F1692" s="6" t="s">
        <v>624</v>
      </c>
      <c r="G1692" s="10" t="str">
        <f t="shared" si="114"/>
        <v>44183</v>
      </c>
      <c r="H1692" s="10"/>
      <c r="I1692" s="10"/>
      <c r="J1692" s="9">
        <f t="shared" si="111"/>
        <v>44183</v>
      </c>
      <c r="K1692" s="11" t="str">
        <f t="shared" si="112"/>
        <v>18-12-2020</v>
      </c>
      <c r="L1692" s="11"/>
      <c r="M1692" t="s">
        <v>12</v>
      </c>
      <c r="N1692" t="s">
        <v>13</v>
      </c>
      <c r="O1692">
        <v>4</v>
      </c>
      <c r="P1692" t="s">
        <v>19</v>
      </c>
      <c r="Q1692">
        <v>5</v>
      </c>
      <c r="R1692">
        <v>6.2518399999999996</v>
      </c>
      <c r="S1692">
        <v>-75.563590000000005</v>
      </c>
    </row>
    <row r="1693" spans="1:19" x14ac:dyDescent="0.3">
      <c r="A1693" t="s">
        <v>93</v>
      </c>
      <c r="B1693" t="s">
        <v>42</v>
      </c>
      <c r="C1693">
        <v>189700</v>
      </c>
      <c r="D1693">
        <v>10300</v>
      </c>
      <c r="E1693" s="1">
        <f t="shared" si="113"/>
        <v>42589500</v>
      </c>
      <c r="F1693" s="6" t="s">
        <v>301</v>
      </c>
      <c r="G1693" s="10" t="str">
        <f t="shared" si="114"/>
        <v>44375</v>
      </c>
      <c r="H1693" s="10"/>
      <c r="I1693" s="10"/>
      <c r="J1693" s="9">
        <f t="shared" si="111"/>
        <v>44375</v>
      </c>
      <c r="K1693" s="11" t="str">
        <f t="shared" si="112"/>
        <v>28-06-2021</v>
      </c>
      <c r="L1693" s="11"/>
      <c r="M1693" t="s">
        <v>53</v>
      </c>
      <c r="N1693" t="s">
        <v>13</v>
      </c>
      <c r="O1693">
        <v>4</v>
      </c>
      <c r="P1693" t="s">
        <v>19</v>
      </c>
      <c r="Q1693">
        <v>6</v>
      </c>
      <c r="R1693">
        <v>6.2518399999999996</v>
      </c>
      <c r="S1693">
        <v>-75.563590000000005</v>
      </c>
    </row>
    <row r="1694" spans="1:19" x14ac:dyDescent="0.3">
      <c r="A1694" t="s">
        <v>45</v>
      </c>
      <c r="B1694" t="s">
        <v>46</v>
      </c>
      <c r="C1694">
        <v>19200</v>
      </c>
      <c r="D1694">
        <v>0</v>
      </c>
      <c r="E1694" s="1">
        <f t="shared" si="113"/>
        <v>42589500</v>
      </c>
      <c r="F1694" s="6" t="s">
        <v>1017</v>
      </c>
      <c r="G1694" s="10" t="str">
        <f t="shared" si="114"/>
        <v>44908</v>
      </c>
      <c r="H1694" s="10"/>
      <c r="I1694" s="10"/>
      <c r="J1694" s="9">
        <f t="shared" si="111"/>
        <v>44908</v>
      </c>
      <c r="K1694" s="11" t="str">
        <f t="shared" si="112"/>
        <v>13-12-2022</v>
      </c>
      <c r="L1694" s="11"/>
      <c r="M1694" t="s">
        <v>53</v>
      </c>
      <c r="N1694" t="s">
        <v>22</v>
      </c>
      <c r="O1694">
        <v>5</v>
      </c>
      <c r="P1694" t="s">
        <v>19</v>
      </c>
      <c r="Q1694">
        <v>2</v>
      </c>
      <c r="R1694">
        <v>4.8133299999999997</v>
      </c>
      <c r="S1694">
        <v>-75.696110000000004</v>
      </c>
    </row>
    <row r="1695" spans="1:19" x14ac:dyDescent="0.3">
      <c r="A1695" t="s">
        <v>83</v>
      </c>
      <c r="B1695" t="s">
        <v>46</v>
      </c>
      <c r="C1695">
        <v>30100</v>
      </c>
      <c r="D1695">
        <v>10300</v>
      </c>
      <c r="E1695" s="1">
        <f t="shared" si="113"/>
        <v>42599800</v>
      </c>
      <c r="F1695" s="6" t="s">
        <v>1018</v>
      </c>
      <c r="G1695" s="10" t="str">
        <f t="shared" si="114"/>
        <v>43974</v>
      </c>
      <c r="H1695" s="10"/>
      <c r="I1695" s="10"/>
      <c r="J1695" s="9">
        <f t="shared" si="111"/>
        <v>43974</v>
      </c>
      <c r="K1695" s="11" t="str">
        <f t="shared" si="112"/>
        <v>23-05-2020</v>
      </c>
      <c r="L1695" s="11"/>
      <c r="M1695" t="s">
        <v>40</v>
      </c>
      <c r="N1695" t="s">
        <v>28</v>
      </c>
      <c r="O1695">
        <v>5</v>
      </c>
      <c r="P1695" t="s">
        <v>14</v>
      </c>
      <c r="Q1695">
        <v>1</v>
      </c>
      <c r="R1695">
        <v>4.6097099999999998</v>
      </c>
      <c r="S1695">
        <v>-74.08175</v>
      </c>
    </row>
    <row r="1696" spans="1:19" x14ac:dyDescent="0.3">
      <c r="A1696" t="s">
        <v>71</v>
      </c>
      <c r="B1696" t="s">
        <v>34</v>
      </c>
      <c r="C1696">
        <v>19200</v>
      </c>
      <c r="D1696">
        <v>0</v>
      </c>
      <c r="E1696" s="1">
        <f t="shared" si="113"/>
        <v>42599800</v>
      </c>
      <c r="F1696" s="6" t="s">
        <v>1011</v>
      </c>
      <c r="G1696" s="10" t="str">
        <f t="shared" si="114"/>
        <v>45004</v>
      </c>
      <c r="H1696" s="10"/>
      <c r="I1696" s="10"/>
      <c r="J1696" s="9">
        <f t="shared" si="111"/>
        <v>45004</v>
      </c>
      <c r="K1696" s="11" t="str">
        <f t="shared" si="112"/>
        <v>19-03-2023</v>
      </c>
      <c r="L1696" s="11"/>
      <c r="M1696" t="s">
        <v>48</v>
      </c>
      <c r="N1696" t="s">
        <v>273</v>
      </c>
      <c r="O1696">
        <v>5</v>
      </c>
      <c r="P1696" t="s">
        <v>19</v>
      </c>
      <c r="Q1696">
        <v>6</v>
      </c>
      <c r="R1696">
        <v>1.2136100000000001</v>
      </c>
      <c r="S1696">
        <v>-77.281109999999998</v>
      </c>
    </row>
    <row r="1697" spans="1:19" x14ac:dyDescent="0.3">
      <c r="A1697" t="s">
        <v>180</v>
      </c>
      <c r="B1697" t="s">
        <v>10</v>
      </c>
      <c r="C1697">
        <v>614600</v>
      </c>
      <c r="D1697">
        <v>30900</v>
      </c>
      <c r="E1697" s="1">
        <f t="shared" si="113"/>
        <v>42630700</v>
      </c>
      <c r="F1697" s="6" t="s">
        <v>169</v>
      </c>
      <c r="G1697" s="10" t="str">
        <f t="shared" si="114"/>
        <v>44291</v>
      </c>
      <c r="H1697" s="10"/>
      <c r="I1697" s="10"/>
      <c r="J1697" s="9">
        <f t="shared" si="111"/>
        <v>44291</v>
      </c>
      <c r="K1697" s="11" t="str">
        <f t="shared" si="112"/>
        <v>05-04-2021</v>
      </c>
      <c r="L1697" s="11"/>
      <c r="M1697" t="s">
        <v>68</v>
      </c>
      <c r="N1697" t="s">
        <v>44</v>
      </c>
      <c r="O1697">
        <v>5</v>
      </c>
      <c r="P1697" t="s">
        <v>14</v>
      </c>
      <c r="Q1697">
        <v>1</v>
      </c>
      <c r="R1697">
        <v>10.968540000000001</v>
      </c>
      <c r="S1697">
        <v>-74.781319999999994</v>
      </c>
    </row>
    <row r="1698" spans="1:19" x14ac:dyDescent="0.3">
      <c r="A1698" t="s">
        <v>138</v>
      </c>
      <c r="B1698" t="s">
        <v>38</v>
      </c>
      <c r="C1698">
        <v>1115000</v>
      </c>
      <c r="D1698">
        <v>57600</v>
      </c>
      <c r="E1698" s="1">
        <f t="shared" si="113"/>
        <v>42688300</v>
      </c>
      <c r="F1698" s="6" t="s">
        <v>379</v>
      </c>
      <c r="G1698" s="10" t="str">
        <f t="shared" si="114"/>
        <v>43863</v>
      </c>
      <c r="H1698" s="10"/>
      <c r="I1698" s="10"/>
      <c r="J1698" s="9">
        <f t="shared" si="111"/>
        <v>43863</v>
      </c>
      <c r="K1698" s="11" t="str">
        <f t="shared" si="112"/>
        <v>02-02-2020</v>
      </c>
      <c r="L1698" s="11"/>
      <c r="M1698" t="s">
        <v>101</v>
      </c>
      <c r="N1698" t="s">
        <v>13</v>
      </c>
      <c r="O1698">
        <v>5</v>
      </c>
      <c r="P1698" t="s">
        <v>19</v>
      </c>
      <c r="Q1698">
        <v>1</v>
      </c>
      <c r="R1698">
        <v>6.2518399999999996</v>
      </c>
      <c r="S1698">
        <v>-75.563590000000005</v>
      </c>
    </row>
    <row r="1699" spans="1:19" x14ac:dyDescent="0.3">
      <c r="A1699" t="s">
        <v>217</v>
      </c>
      <c r="B1699" t="s">
        <v>64</v>
      </c>
      <c r="C1699">
        <v>30500</v>
      </c>
      <c r="D1699">
        <v>2000</v>
      </c>
      <c r="E1699" s="1">
        <f t="shared" si="113"/>
        <v>42690300</v>
      </c>
      <c r="F1699" s="6" t="s">
        <v>807</v>
      </c>
      <c r="G1699" s="10" t="str">
        <f t="shared" si="114"/>
        <v>44557</v>
      </c>
      <c r="H1699" s="10"/>
      <c r="I1699" s="10"/>
      <c r="J1699" s="9">
        <f t="shared" si="111"/>
        <v>44557</v>
      </c>
      <c r="K1699" s="11" t="str">
        <f t="shared" si="112"/>
        <v>27-12-2021</v>
      </c>
      <c r="L1699" s="11"/>
      <c r="M1699" t="s">
        <v>85</v>
      </c>
      <c r="N1699" t="s">
        <v>13</v>
      </c>
      <c r="O1699">
        <v>3</v>
      </c>
      <c r="P1699" t="s">
        <v>19</v>
      </c>
      <c r="Q1699">
        <v>10</v>
      </c>
      <c r="R1699">
        <v>6.2518399999999996</v>
      </c>
      <c r="S1699">
        <v>-75.563590000000005</v>
      </c>
    </row>
    <row r="1700" spans="1:19" x14ac:dyDescent="0.3">
      <c r="A1700" t="s">
        <v>45</v>
      </c>
      <c r="B1700" t="s">
        <v>46</v>
      </c>
      <c r="C1700">
        <v>16000</v>
      </c>
      <c r="D1700">
        <v>1400</v>
      </c>
      <c r="E1700" s="1">
        <f t="shared" si="113"/>
        <v>42691700</v>
      </c>
      <c r="F1700" s="6" t="s">
        <v>1019</v>
      </c>
      <c r="G1700" s="10" t="str">
        <f t="shared" si="114"/>
        <v>44966</v>
      </c>
      <c r="H1700" s="10"/>
      <c r="I1700" s="10"/>
      <c r="J1700" s="9">
        <f t="shared" si="111"/>
        <v>44966</v>
      </c>
      <c r="K1700" s="11" t="str">
        <f t="shared" si="112"/>
        <v>09-02-2023</v>
      </c>
      <c r="L1700" s="11"/>
      <c r="M1700" t="s">
        <v>40</v>
      </c>
      <c r="N1700" t="s">
        <v>44</v>
      </c>
      <c r="O1700">
        <v>4</v>
      </c>
      <c r="P1700" t="s">
        <v>19</v>
      </c>
      <c r="Q1700">
        <v>1</v>
      </c>
      <c r="R1700">
        <v>10.968540000000001</v>
      </c>
      <c r="S1700">
        <v>-74.781319999999994</v>
      </c>
    </row>
    <row r="1701" spans="1:19" x14ac:dyDescent="0.3">
      <c r="A1701" t="s">
        <v>168</v>
      </c>
      <c r="B1701" t="s">
        <v>34</v>
      </c>
      <c r="C1701">
        <v>48600</v>
      </c>
      <c r="D1701">
        <v>3000</v>
      </c>
      <c r="E1701" s="1">
        <f t="shared" si="113"/>
        <v>42694700</v>
      </c>
      <c r="F1701" s="6" t="s">
        <v>385</v>
      </c>
      <c r="G1701" s="10" t="str">
        <f t="shared" si="114"/>
        <v>44623</v>
      </c>
      <c r="H1701" s="10"/>
      <c r="I1701" s="10"/>
      <c r="J1701" s="9">
        <f t="shared" si="111"/>
        <v>44623</v>
      </c>
      <c r="K1701" s="11" t="str">
        <f t="shared" si="112"/>
        <v>03-03-2022</v>
      </c>
      <c r="L1701" s="11"/>
      <c r="M1701" t="s">
        <v>12</v>
      </c>
      <c r="N1701" t="s">
        <v>187</v>
      </c>
      <c r="O1701">
        <v>1</v>
      </c>
      <c r="P1701" t="s">
        <v>36</v>
      </c>
      <c r="Q1701">
        <v>1</v>
      </c>
      <c r="R1701">
        <v>7.1253900000000003</v>
      </c>
      <c r="S1701">
        <v>-73.119799999999998</v>
      </c>
    </row>
    <row r="1702" spans="1:19" x14ac:dyDescent="0.3">
      <c r="A1702" t="s">
        <v>180</v>
      </c>
      <c r="B1702" t="s">
        <v>10</v>
      </c>
      <c r="C1702">
        <v>637100</v>
      </c>
      <c r="D1702">
        <v>36300</v>
      </c>
      <c r="E1702" s="1">
        <f t="shared" si="113"/>
        <v>42731000</v>
      </c>
      <c r="F1702" s="6" t="s">
        <v>398</v>
      </c>
      <c r="G1702" s="10" t="str">
        <f t="shared" si="114"/>
        <v>44080</v>
      </c>
      <c r="H1702" s="10"/>
      <c r="I1702" s="10"/>
      <c r="J1702" s="9">
        <f t="shared" si="111"/>
        <v>44080</v>
      </c>
      <c r="K1702" s="11" t="str">
        <f t="shared" si="112"/>
        <v>06-09-2020</v>
      </c>
      <c r="L1702" s="11"/>
      <c r="M1702" t="s">
        <v>31</v>
      </c>
      <c r="N1702" t="s">
        <v>28</v>
      </c>
      <c r="O1702">
        <v>4</v>
      </c>
      <c r="P1702" t="s">
        <v>14</v>
      </c>
      <c r="Q1702">
        <v>1</v>
      </c>
      <c r="R1702">
        <v>4.6097099999999998</v>
      </c>
      <c r="S1702">
        <v>-74.08175</v>
      </c>
    </row>
    <row r="1703" spans="1:19" x14ac:dyDescent="0.3">
      <c r="A1703" t="s">
        <v>75</v>
      </c>
      <c r="B1703" t="s">
        <v>46</v>
      </c>
      <c r="C1703">
        <v>56100</v>
      </c>
      <c r="D1703">
        <v>7800</v>
      </c>
      <c r="E1703" s="1">
        <f t="shared" si="113"/>
        <v>42738800</v>
      </c>
      <c r="F1703" s="6" t="s">
        <v>202</v>
      </c>
      <c r="G1703" s="10" t="str">
        <f t="shared" si="114"/>
        <v>44318</v>
      </c>
      <c r="H1703" s="10"/>
      <c r="I1703" s="10"/>
      <c r="J1703" s="9">
        <f t="shared" si="111"/>
        <v>44318</v>
      </c>
      <c r="K1703" s="11" t="str">
        <f t="shared" si="112"/>
        <v>02-05-2021</v>
      </c>
      <c r="L1703" s="11"/>
      <c r="M1703" t="s">
        <v>101</v>
      </c>
      <c r="N1703" t="s">
        <v>77</v>
      </c>
      <c r="O1703">
        <v>2</v>
      </c>
      <c r="P1703" t="s">
        <v>19</v>
      </c>
      <c r="Q1703">
        <v>5</v>
      </c>
      <c r="R1703">
        <v>11.54444</v>
      </c>
      <c r="S1703">
        <v>-72.907219999999995</v>
      </c>
    </row>
    <row r="1704" spans="1:19" x14ac:dyDescent="0.3">
      <c r="A1704" t="s">
        <v>191</v>
      </c>
      <c r="B1704" t="s">
        <v>38</v>
      </c>
      <c r="C1704">
        <v>39600</v>
      </c>
      <c r="D1704">
        <v>0</v>
      </c>
      <c r="E1704" s="1">
        <f t="shared" si="113"/>
        <v>42738800</v>
      </c>
      <c r="F1704" s="6" t="s">
        <v>397</v>
      </c>
      <c r="G1704" s="10" t="str">
        <f t="shared" si="114"/>
        <v>44665</v>
      </c>
      <c r="H1704" s="10"/>
      <c r="I1704" s="10"/>
      <c r="J1704" s="9">
        <f t="shared" si="111"/>
        <v>44665</v>
      </c>
      <c r="K1704" s="11" t="str">
        <f t="shared" si="112"/>
        <v>14-04-2022</v>
      </c>
      <c r="L1704" s="11"/>
      <c r="M1704" t="s">
        <v>48</v>
      </c>
      <c r="N1704" t="s">
        <v>28</v>
      </c>
      <c r="O1704">
        <v>5</v>
      </c>
      <c r="P1704" t="s">
        <v>19</v>
      </c>
      <c r="Q1704">
        <v>1</v>
      </c>
      <c r="R1704">
        <v>4.6097099999999998</v>
      </c>
      <c r="S1704">
        <v>-74.08175</v>
      </c>
    </row>
    <row r="1705" spans="1:19" x14ac:dyDescent="0.3">
      <c r="A1705" t="s">
        <v>95</v>
      </c>
      <c r="B1705" t="s">
        <v>38</v>
      </c>
      <c r="C1705">
        <v>1552200</v>
      </c>
      <c r="D1705">
        <v>80800</v>
      </c>
      <c r="E1705" s="1">
        <f t="shared" si="113"/>
        <v>42819600</v>
      </c>
      <c r="F1705" s="6" t="s">
        <v>269</v>
      </c>
      <c r="G1705" s="10" t="str">
        <f t="shared" si="114"/>
        <v>44308</v>
      </c>
      <c r="H1705" s="10"/>
      <c r="I1705" s="10"/>
      <c r="J1705" s="9">
        <f t="shared" si="111"/>
        <v>44308</v>
      </c>
      <c r="K1705" s="11" t="str">
        <f t="shared" si="112"/>
        <v>22-04-2021</v>
      </c>
      <c r="L1705" s="11"/>
      <c r="M1705" t="s">
        <v>59</v>
      </c>
      <c r="N1705" t="s">
        <v>13</v>
      </c>
      <c r="O1705">
        <v>4</v>
      </c>
      <c r="P1705" t="s">
        <v>19</v>
      </c>
      <c r="Q1705">
        <v>8</v>
      </c>
      <c r="R1705">
        <v>6.2518399999999996</v>
      </c>
      <c r="S1705">
        <v>-75.563590000000005</v>
      </c>
    </row>
    <row r="1706" spans="1:19" x14ac:dyDescent="0.3">
      <c r="A1706" t="s">
        <v>93</v>
      </c>
      <c r="B1706" t="s">
        <v>42</v>
      </c>
      <c r="C1706">
        <v>135000</v>
      </c>
      <c r="D1706">
        <v>14600</v>
      </c>
      <c r="E1706" s="1">
        <f t="shared" si="113"/>
        <v>42834200</v>
      </c>
      <c r="F1706" s="6" t="s">
        <v>678</v>
      </c>
      <c r="G1706" s="10" t="str">
        <f t="shared" si="114"/>
        <v>44485</v>
      </c>
      <c r="H1706" s="10"/>
      <c r="I1706" s="10"/>
      <c r="J1706" s="9">
        <f t="shared" si="111"/>
        <v>44485</v>
      </c>
      <c r="K1706" s="11" t="str">
        <f t="shared" si="112"/>
        <v>16-10-2021</v>
      </c>
      <c r="L1706" s="11"/>
      <c r="M1706" t="s">
        <v>24</v>
      </c>
      <c r="N1706" t="s">
        <v>28</v>
      </c>
      <c r="O1706">
        <v>5</v>
      </c>
      <c r="P1706" t="s">
        <v>19</v>
      </c>
      <c r="Q1706">
        <v>8</v>
      </c>
      <c r="R1706">
        <v>4.6097099999999998</v>
      </c>
      <c r="S1706">
        <v>-74.08175</v>
      </c>
    </row>
    <row r="1707" spans="1:19" x14ac:dyDescent="0.3">
      <c r="A1707" t="s">
        <v>163</v>
      </c>
      <c r="B1707" t="s">
        <v>10</v>
      </c>
      <c r="C1707">
        <v>711600</v>
      </c>
      <c r="D1707">
        <v>38600</v>
      </c>
      <c r="E1707" s="1">
        <f t="shared" si="113"/>
        <v>42872800</v>
      </c>
      <c r="F1707" s="6" t="s">
        <v>511</v>
      </c>
      <c r="G1707" s="10" t="str">
        <f t="shared" si="114"/>
        <v>44048</v>
      </c>
      <c r="H1707" s="10"/>
      <c r="I1707" s="10"/>
      <c r="J1707" s="9">
        <f t="shared" si="111"/>
        <v>44048</v>
      </c>
      <c r="K1707" s="11" t="str">
        <f t="shared" si="112"/>
        <v>05-08-2020</v>
      </c>
      <c r="L1707" s="11"/>
      <c r="M1707" t="s">
        <v>53</v>
      </c>
      <c r="N1707" t="s">
        <v>28</v>
      </c>
      <c r="O1707">
        <v>5</v>
      </c>
      <c r="P1707" t="s">
        <v>19</v>
      </c>
      <c r="Q1707">
        <v>8</v>
      </c>
      <c r="R1707">
        <v>4.6097099999999998</v>
      </c>
      <c r="S1707">
        <v>-74.08175</v>
      </c>
    </row>
    <row r="1708" spans="1:19" x14ac:dyDescent="0.3">
      <c r="A1708" t="s">
        <v>87</v>
      </c>
      <c r="B1708" t="s">
        <v>34</v>
      </c>
      <c r="C1708">
        <v>34700</v>
      </c>
      <c r="D1708">
        <v>0</v>
      </c>
      <c r="E1708" s="1">
        <f t="shared" si="113"/>
        <v>42872800</v>
      </c>
      <c r="F1708" s="6" t="s">
        <v>263</v>
      </c>
      <c r="G1708" s="10" t="str">
        <f t="shared" si="114"/>
        <v>44635</v>
      </c>
      <c r="H1708" s="10"/>
      <c r="I1708" s="10"/>
      <c r="J1708" s="9">
        <f t="shared" si="111"/>
        <v>44635</v>
      </c>
      <c r="K1708" s="11" t="str">
        <f t="shared" si="112"/>
        <v>15-03-2022</v>
      </c>
      <c r="L1708" s="11"/>
      <c r="M1708" t="s">
        <v>12</v>
      </c>
      <c r="N1708" t="s">
        <v>28</v>
      </c>
      <c r="O1708">
        <v>2</v>
      </c>
      <c r="P1708" t="s">
        <v>14</v>
      </c>
      <c r="Q1708">
        <v>1</v>
      </c>
      <c r="R1708">
        <v>4.6097099999999998</v>
      </c>
      <c r="S1708">
        <v>-74.08175</v>
      </c>
    </row>
    <row r="1709" spans="1:19" x14ac:dyDescent="0.3">
      <c r="A1709" t="s">
        <v>232</v>
      </c>
      <c r="B1709" t="s">
        <v>10</v>
      </c>
      <c r="C1709">
        <v>227400</v>
      </c>
      <c r="D1709">
        <v>10300</v>
      </c>
      <c r="E1709" s="1">
        <f t="shared" si="113"/>
        <v>42883100</v>
      </c>
      <c r="F1709" s="6" t="s">
        <v>166</v>
      </c>
      <c r="G1709" s="10" t="str">
        <f t="shared" si="114"/>
        <v>44363</v>
      </c>
      <c r="H1709" s="10"/>
      <c r="I1709" s="10"/>
      <c r="J1709" s="9">
        <f t="shared" si="111"/>
        <v>44363</v>
      </c>
      <c r="K1709" s="11" t="str">
        <f t="shared" si="112"/>
        <v>16-06-2021</v>
      </c>
      <c r="L1709" s="11"/>
      <c r="M1709" t="s">
        <v>59</v>
      </c>
      <c r="N1709" t="s">
        <v>25</v>
      </c>
      <c r="O1709">
        <v>5</v>
      </c>
      <c r="P1709" t="s">
        <v>19</v>
      </c>
      <c r="Q1709">
        <v>5</v>
      </c>
      <c r="R1709">
        <v>3.4372199999999999</v>
      </c>
      <c r="S1709">
        <v>-76.522499999999994</v>
      </c>
    </row>
    <row r="1710" spans="1:19" x14ac:dyDescent="0.3">
      <c r="A1710" t="s">
        <v>89</v>
      </c>
      <c r="B1710" t="s">
        <v>42</v>
      </c>
      <c r="C1710">
        <v>37000</v>
      </c>
      <c r="D1710">
        <v>4300</v>
      </c>
      <c r="E1710" s="1">
        <f t="shared" si="113"/>
        <v>42887400</v>
      </c>
      <c r="F1710" s="6" t="s">
        <v>740</v>
      </c>
      <c r="G1710" s="10" t="str">
        <f t="shared" si="114"/>
        <v>44063</v>
      </c>
      <c r="H1710" s="10"/>
      <c r="I1710" s="10"/>
      <c r="J1710" s="9">
        <f t="shared" si="111"/>
        <v>44063</v>
      </c>
      <c r="K1710" s="11" t="str">
        <f t="shared" si="112"/>
        <v>20-08-2020</v>
      </c>
      <c r="L1710" s="11"/>
      <c r="M1710" t="s">
        <v>12</v>
      </c>
      <c r="N1710" t="s">
        <v>28</v>
      </c>
      <c r="O1710">
        <v>5</v>
      </c>
      <c r="P1710" t="s">
        <v>19</v>
      </c>
      <c r="Q1710">
        <v>3</v>
      </c>
      <c r="R1710">
        <v>4.6097099999999998</v>
      </c>
      <c r="S1710">
        <v>-74.08175</v>
      </c>
    </row>
    <row r="1711" spans="1:19" x14ac:dyDescent="0.3">
      <c r="A1711" t="s">
        <v>118</v>
      </c>
      <c r="B1711" t="s">
        <v>51</v>
      </c>
      <c r="C1711">
        <v>2132700</v>
      </c>
      <c r="D1711">
        <v>111700</v>
      </c>
      <c r="E1711" s="1">
        <f t="shared" si="113"/>
        <v>42999100</v>
      </c>
      <c r="F1711" s="6" t="s">
        <v>714</v>
      </c>
      <c r="G1711" s="10" t="str">
        <f t="shared" si="114"/>
        <v>44875</v>
      </c>
      <c r="H1711" s="10"/>
      <c r="I1711" s="10"/>
      <c r="J1711" s="9">
        <f t="shared" si="111"/>
        <v>44875</v>
      </c>
      <c r="K1711" s="11" t="str">
        <f t="shared" si="112"/>
        <v>10-11-2022</v>
      </c>
      <c r="L1711" s="11"/>
      <c r="M1711" t="s">
        <v>68</v>
      </c>
      <c r="N1711" t="s">
        <v>32</v>
      </c>
      <c r="O1711">
        <v>1</v>
      </c>
      <c r="P1711" t="s">
        <v>14</v>
      </c>
      <c r="Q1711">
        <v>1</v>
      </c>
      <c r="R1711">
        <v>-4.2152799999999999</v>
      </c>
      <c r="S1711">
        <v>-69.940560000000005</v>
      </c>
    </row>
    <row r="1712" spans="1:19" x14ac:dyDescent="0.3">
      <c r="A1712" t="s">
        <v>54</v>
      </c>
      <c r="B1712" t="s">
        <v>46</v>
      </c>
      <c r="C1712">
        <v>130900</v>
      </c>
      <c r="D1712">
        <v>5200</v>
      </c>
      <c r="E1712" s="1">
        <f t="shared" si="113"/>
        <v>43004300</v>
      </c>
      <c r="F1712" s="6" t="s">
        <v>1020</v>
      </c>
      <c r="G1712" s="10" t="str">
        <f t="shared" si="114"/>
        <v>44130</v>
      </c>
      <c r="H1712" s="10"/>
      <c r="I1712" s="10"/>
      <c r="J1712" s="9">
        <f t="shared" si="111"/>
        <v>44130</v>
      </c>
      <c r="K1712" s="11" t="str">
        <f t="shared" si="112"/>
        <v>26-10-2020</v>
      </c>
      <c r="L1712" s="11"/>
      <c r="M1712" t="s">
        <v>48</v>
      </c>
      <c r="N1712" t="s">
        <v>13</v>
      </c>
      <c r="O1712">
        <v>5</v>
      </c>
      <c r="P1712" t="s">
        <v>14</v>
      </c>
      <c r="Q1712">
        <v>1</v>
      </c>
      <c r="R1712">
        <v>6.2518399999999996</v>
      </c>
      <c r="S1712">
        <v>-75.563590000000005</v>
      </c>
    </row>
    <row r="1713" spans="1:19" x14ac:dyDescent="0.3">
      <c r="A1713" t="s">
        <v>33</v>
      </c>
      <c r="B1713" t="s">
        <v>34</v>
      </c>
      <c r="C1713">
        <v>94400</v>
      </c>
      <c r="D1713">
        <v>5200</v>
      </c>
      <c r="E1713" s="1">
        <f t="shared" si="113"/>
        <v>43009500</v>
      </c>
      <c r="F1713" s="6" t="s">
        <v>309</v>
      </c>
      <c r="G1713" s="10" t="str">
        <f t="shared" si="114"/>
        <v>44999</v>
      </c>
      <c r="H1713" s="10"/>
      <c r="I1713" s="10"/>
      <c r="J1713" s="9">
        <f t="shared" si="111"/>
        <v>44999</v>
      </c>
      <c r="K1713" s="11" t="str">
        <f t="shared" si="112"/>
        <v>14-03-2023</v>
      </c>
      <c r="L1713" s="11"/>
      <c r="M1713" t="s">
        <v>101</v>
      </c>
      <c r="N1713" t="s">
        <v>28</v>
      </c>
      <c r="O1713">
        <v>5</v>
      </c>
      <c r="P1713" t="s">
        <v>36</v>
      </c>
      <c r="Q1713">
        <v>1</v>
      </c>
      <c r="R1713">
        <v>4.6097099999999998</v>
      </c>
      <c r="S1713">
        <v>-74.08175</v>
      </c>
    </row>
    <row r="1714" spans="1:19" x14ac:dyDescent="0.3">
      <c r="A1714" t="s">
        <v>191</v>
      </c>
      <c r="B1714" t="s">
        <v>38</v>
      </c>
      <c r="C1714">
        <v>137500</v>
      </c>
      <c r="D1714">
        <v>8000</v>
      </c>
      <c r="E1714" s="1">
        <f t="shared" si="113"/>
        <v>43017500</v>
      </c>
      <c r="F1714" s="6" t="s">
        <v>807</v>
      </c>
      <c r="G1714" s="10" t="str">
        <f t="shared" si="114"/>
        <v>43913</v>
      </c>
      <c r="H1714" s="10"/>
      <c r="I1714" s="10"/>
      <c r="J1714" s="9">
        <f t="shared" si="111"/>
        <v>43913</v>
      </c>
      <c r="K1714" s="11" t="str">
        <f t="shared" si="112"/>
        <v>23-03-2020</v>
      </c>
      <c r="L1714" s="11"/>
      <c r="M1714" t="s">
        <v>80</v>
      </c>
      <c r="N1714" t="s">
        <v>13</v>
      </c>
      <c r="O1714">
        <v>1</v>
      </c>
      <c r="P1714" t="s">
        <v>19</v>
      </c>
      <c r="Q1714">
        <v>10</v>
      </c>
      <c r="R1714">
        <v>6.2518399999999996</v>
      </c>
      <c r="S1714">
        <v>-75.563590000000005</v>
      </c>
    </row>
    <row r="1715" spans="1:19" x14ac:dyDescent="0.3">
      <c r="A1715" t="s">
        <v>121</v>
      </c>
      <c r="B1715" t="s">
        <v>10</v>
      </c>
      <c r="C1715">
        <v>160600</v>
      </c>
      <c r="D1715">
        <v>6700</v>
      </c>
      <c r="E1715" s="1">
        <f t="shared" si="113"/>
        <v>43024200</v>
      </c>
      <c r="F1715" s="6" t="s">
        <v>992</v>
      </c>
      <c r="G1715" s="10" t="str">
        <f t="shared" si="114"/>
        <v>44966</v>
      </c>
      <c r="H1715" s="10"/>
      <c r="I1715" s="10"/>
      <c r="J1715" s="9">
        <f t="shared" si="111"/>
        <v>44966</v>
      </c>
      <c r="K1715" s="11" t="str">
        <f t="shared" si="112"/>
        <v>09-02-2023</v>
      </c>
      <c r="L1715" s="11"/>
      <c r="M1715" t="s">
        <v>66</v>
      </c>
      <c r="N1715" t="s">
        <v>228</v>
      </c>
      <c r="O1715">
        <v>5</v>
      </c>
      <c r="P1715" t="s">
        <v>19</v>
      </c>
      <c r="Q1715">
        <v>2</v>
      </c>
      <c r="R1715">
        <v>10.39972</v>
      </c>
      <c r="S1715">
        <v>-75.514439999999993</v>
      </c>
    </row>
    <row r="1716" spans="1:19" x14ac:dyDescent="0.3">
      <c r="A1716" t="s">
        <v>195</v>
      </c>
      <c r="B1716" t="s">
        <v>51</v>
      </c>
      <c r="C1716">
        <v>313100</v>
      </c>
      <c r="D1716">
        <v>17300</v>
      </c>
      <c r="E1716" s="1">
        <f t="shared" si="113"/>
        <v>43041500</v>
      </c>
      <c r="F1716" s="6" t="s">
        <v>218</v>
      </c>
      <c r="G1716" s="10" t="str">
        <f t="shared" si="114"/>
        <v>44672</v>
      </c>
      <c r="H1716" s="10"/>
      <c r="I1716" s="10"/>
      <c r="J1716" s="9">
        <f t="shared" si="111"/>
        <v>44672</v>
      </c>
      <c r="K1716" s="11" t="str">
        <f t="shared" si="112"/>
        <v>21-04-2022</v>
      </c>
      <c r="L1716" s="11"/>
      <c r="M1716" t="s">
        <v>31</v>
      </c>
      <c r="N1716" t="s">
        <v>22</v>
      </c>
      <c r="O1716">
        <v>3</v>
      </c>
      <c r="P1716" t="s">
        <v>14</v>
      </c>
      <c r="Q1716">
        <v>1</v>
      </c>
      <c r="R1716">
        <v>4.8133299999999997</v>
      </c>
      <c r="S1716">
        <v>-75.696110000000004</v>
      </c>
    </row>
    <row r="1717" spans="1:19" x14ac:dyDescent="0.3">
      <c r="A1717" t="s">
        <v>155</v>
      </c>
      <c r="B1717" t="s">
        <v>10</v>
      </c>
      <c r="C1717">
        <v>324700</v>
      </c>
      <c r="D1717">
        <v>15500</v>
      </c>
      <c r="E1717" s="1">
        <f t="shared" si="113"/>
        <v>43057000</v>
      </c>
      <c r="F1717" s="6" t="s">
        <v>1021</v>
      </c>
      <c r="G1717" s="10" t="str">
        <f t="shared" si="114"/>
        <v>44884</v>
      </c>
      <c r="H1717" s="10"/>
      <c r="I1717" s="10"/>
      <c r="J1717" s="9">
        <f t="shared" si="111"/>
        <v>44884</v>
      </c>
      <c r="K1717" s="11" t="str">
        <f t="shared" si="112"/>
        <v>19-11-2022</v>
      </c>
      <c r="L1717" s="11"/>
      <c r="M1717" t="s">
        <v>101</v>
      </c>
      <c r="N1717" t="s">
        <v>228</v>
      </c>
      <c r="O1717">
        <v>4</v>
      </c>
      <c r="P1717" t="s">
        <v>19</v>
      </c>
      <c r="Q1717">
        <v>10</v>
      </c>
      <c r="R1717">
        <v>10.39972</v>
      </c>
      <c r="S1717">
        <v>-75.514439999999993</v>
      </c>
    </row>
    <row r="1718" spans="1:19" x14ac:dyDescent="0.3">
      <c r="A1718" t="s">
        <v>121</v>
      </c>
      <c r="B1718" t="s">
        <v>10</v>
      </c>
      <c r="C1718">
        <v>160800</v>
      </c>
      <c r="D1718">
        <v>13300</v>
      </c>
      <c r="E1718" s="1">
        <f t="shared" si="113"/>
        <v>43070300</v>
      </c>
      <c r="F1718" s="6" t="s">
        <v>528</v>
      </c>
      <c r="G1718" s="10" t="str">
        <f t="shared" si="114"/>
        <v>44781</v>
      </c>
      <c r="H1718" s="10"/>
      <c r="I1718" s="10"/>
      <c r="J1718" s="9">
        <f t="shared" si="111"/>
        <v>44781</v>
      </c>
      <c r="K1718" s="11" t="str">
        <f t="shared" si="112"/>
        <v>08-08-2022</v>
      </c>
      <c r="L1718" s="11"/>
      <c r="M1718" t="s">
        <v>27</v>
      </c>
      <c r="N1718" t="s">
        <v>28</v>
      </c>
      <c r="O1718">
        <v>5</v>
      </c>
      <c r="P1718" t="s">
        <v>19</v>
      </c>
      <c r="Q1718">
        <v>4</v>
      </c>
      <c r="R1718">
        <v>4.6097099999999998</v>
      </c>
      <c r="S1718">
        <v>-74.08175</v>
      </c>
    </row>
    <row r="1719" spans="1:19" x14ac:dyDescent="0.3">
      <c r="A1719" t="s">
        <v>113</v>
      </c>
      <c r="B1719" t="s">
        <v>10</v>
      </c>
      <c r="C1719">
        <v>503000</v>
      </c>
      <c r="D1719">
        <v>27000</v>
      </c>
      <c r="E1719" s="1">
        <f t="shared" si="113"/>
        <v>43097300</v>
      </c>
      <c r="F1719" s="6" t="s">
        <v>1022</v>
      </c>
      <c r="G1719" s="10" t="str">
        <f t="shared" si="114"/>
        <v>43969</v>
      </c>
      <c r="H1719" s="10"/>
      <c r="I1719" s="10"/>
      <c r="J1719" s="9">
        <f t="shared" si="111"/>
        <v>43969</v>
      </c>
      <c r="K1719" s="11" t="str">
        <f t="shared" si="112"/>
        <v>18-05-2020</v>
      </c>
      <c r="L1719" s="11"/>
      <c r="M1719" t="s">
        <v>27</v>
      </c>
      <c r="N1719" t="s">
        <v>28</v>
      </c>
      <c r="O1719">
        <v>5</v>
      </c>
      <c r="P1719" t="s">
        <v>19</v>
      </c>
      <c r="Q1719">
        <v>1</v>
      </c>
      <c r="R1719">
        <v>4.6097099999999998</v>
      </c>
      <c r="S1719">
        <v>-74.08175</v>
      </c>
    </row>
    <row r="1720" spans="1:19" x14ac:dyDescent="0.3">
      <c r="A1720" t="s">
        <v>9</v>
      </c>
      <c r="B1720" t="s">
        <v>10</v>
      </c>
      <c r="C1720">
        <v>368600</v>
      </c>
      <c r="D1720">
        <v>24300</v>
      </c>
      <c r="E1720" s="1">
        <f t="shared" si="113"/>
        <v>43121600</v>
      </c>
      <c r="F1720" s="6" t="s">
        <v>1023</v>
      </c>
      <c r="G1720" s="10" t="str">
        <f t="shared" si="114"/>
        <v>44583</v>
      </c>
      <c r="H1720" s="10"/>
      <c r="I1720" s="10"/>
      <c r="J1720" s="9">
        <f t="shared" si="111"/>
        <v>44583</v>
      </c>
      <c r="K1720" s="11" t="str">
        <f t="shared" si="112"/>
        <v>22-01-2022</v>
      </c>
      <c r="L1720" s="11"/>
      <c r="M1720" t="s">
        <v>48</v>
      </c>
      <c r="N1720" t="s">
        <v>25</v>
      </c>
      <c r="O1720">
        <v>4</v>
      </c>
      <c r="P1720" t="s">
        <v>14</v>
      </c>
      <c r="Q1720">
        <v>1</v>
      </c>
      <c r="R1720">
        <v>3.4372199999999999</v>
      </c>
      <c r="S1720">
        <v>-76.522499999999994</v>
      </c>
    </row>
    <row r="1721" spans="1:19" x14ac:dyDescent="0.3">
      <c r="A1721" t="s">
        <v>78</v>
      </c>
      <c r="B1721" t="s">
        <v>64</v>
      </c>
      <c r="C1721">
        <v>74000</v>
      </c>
      <c r="D1721">
        <v>2100</v>
      </c>
      <c r="E1721" s="1">
        <f t="shared" si="113"/>
        <v>43123700</v>
      </c>
      <c r="F1721" s="6" t="s">
        <v>735</v>
      </c>
      <c r="G1721" s="10" t="str">
        <f t="shared" si="114"/>
        <v>44800</v>
      </c>
      <c r="H1721" s="10"/>
      <c r="I1721" s="10"/>
      <c r="J1721" s="9">
        <f t="shared" si="111"/>
        <v>44800</v>
      </c>
      <c r="K1721" s="11" t="str">
        <f t="shared" si="112"/>
        <v>27-08-2022</v>
      </c>
      <c r="L1721" s="11"/>
      <c r="M1721" t="s">
        <v>12</v>
      </c>
      <c r="N1721" t="s">
        <v>28</v>
      </c>
      <c r="O1721">
        <v>5</v>
      </c>
      <c r="P1721" t="s">
        <v>14</v>
      </c>
      <c r="Q1721">
        <v>1</v>
      </c>
      <c r="R1721">
        <v>4.6097099999999998</v>
      </c>
      <c r="S1721">
        <v>-74.08175</v>
      </c>
    </row>
    <row r="1722" spans="1:19" x14ac:dyDescent="0.3">
      <c r="A1722" t="s">
        <v>138</v>
      </c>
      <c r="B1722" t="s">
        <v>38</v>
      </c>
      <c r="C1722">
        <v>1269700</v>
      </c>
      <c r="D1722">
        <v>68300</v>
      </c>
      <c r="E1722" s="1">
        <f t="shared" si="113"/>
        <v>43192000</v>
      </c>
      <c r="F1722" s="6" t="s">
        <v>169</v>
      </c>
      <c r="G1722" s="10" t="str">
        <f t="shared" si="114"/>
        <v>44929</v>
      </c>
      <c r="H1722" s="10"/>
      <c r="I1722" s="10"/>
      <c r="J1722" s="9">
        <f t="shared" si="111"/>
        <v>44929</v>
      </c>
      <c r="K1722" s="11" t="str">
        <f t="shared" si="112"/>
        <v>03-01-2023</v>
      </c>
      <c r="L1722" s="11"/>
      <c r="M1722" t="s">
        <v>27</v>
      </c>
      <c r="N1722" t="s">
        <v>22</v>
      </c>
      <c r="O1722">
        <v>1</v>
      </c>
      <c r="P1722" t="s">
        <v>19</v>
      </c>
      <c r="Q1722">
        <v>6</v>
      </c>
      <c r="R1722">
        <v>4.8133299999999997</v>
      </c>
      <c r="S1722">
        <v>-75.696110000000004</v>
      </c>
    </row>
    <row r="1723" spans="1:19" x14ac:dyDescent="0.3">
      <c r="A1723" t="s">
        <v>37</v>
      </c>
      <c r="B1723" t="s">
        <v>38</v>
      </c>
      <c r="C1723">
        <v>754000</v>
      </c>
      <c r="D1723">
        <v>38300</v>
      </c>
      <c r="E1723" s="1">
        <f t="shared" si="113"/>
        <v>43230300</v>
      </c>
      <c r="F1723" s="6" t="s">
        <v>455</v>
      </c>
      <c r="G1723" s="10" t="str">
        <f t="shared" si="114"/>
        <v>43863</v>
      </c>
      <c r="H1723" s="10"/>
      <c r="I1723" s="10"/>
      <c r="J1723" s="9">
        <f t="shared" si="111"/>
        <v>43863</v>
      </c>
      <c r="K1723" s="11" t="str">
        <f t="shared" si="112"/>
        <v>02-02-2020</v>
      </c>
      <c r="L1723" s="11"/>
      <c r="M1723" t="s">
        <v>53</v>
      </c>
      <c r="N1723" t="s">
        <v>13</v>
      </c>
      <c r="O1723">
        <v>4</v>
      </c>
      <c r="P1723" t="s">
        <v>19</v>
      </c>
      <c r="Q1723">
        <v>2</v>
      </c>
      <c r="R1723">
        <v>6.2518399999999996</v>
      </c>
      <c r="S1723">
        <v>-75.563590000000005</v>
      </c>
    </row>
    <row r="1724" spans="1:19" x14ac:dyDescent="0.3">
      <c r="A1724" t="s">
        <v>91</v>
      </c>
      <c r="B1724" t="s">
        <v>51</v>
      </c>
      <c r="C1724">
        <v>800300</v>
      </c>
      <c r="D1724">
        <v>51300</v>
      </c>
      <c r="E1724" s="1">
        <f t="shared" si="113"/>
        <v>43281600</v>
      </c>
      <c r="F1724" s="6" t="s">
        <v>774</v>
      </c>
      <c r="G1724" s="10" t="str">
        <f t="shared" si="114"/>
        <v>44341</v>
      </c>
      <c r="H1724" s="10"/>
      <c r="I1724" s="10"/>
      <c r="J1724" s="9">
        <f t="shared" si="111"/>
        <v>44341</v>
      </c>
      <c r="K1724" s="11" t="str">
        <f t="shared" si="112"/>
        <v>25-05-2021</v>
      </c>
      <c r="L1724" s="11"/>
      <c r="M1724" t="s">
        <v>68</v>
      </c>
      <c r="N1724" t="s">
        <v>28</v>
      </c>
      <c r="O1724">
        <v>1</v>
      </c>
      <c r="P1724" t="s">
        <v>19</v>
      </c>
      <c r="Q1724">
        <v>1</v>
      </c>
      <c r="R1724">
        <v>4.6097099999999998</v>
      </c>
      <c r="S1724">
        <v>-74.08175</v>
      </c>
    </row>
    <row r="1725" spans="1:19" x14ac:dyDescent="0.3">
      <c r="A1725" t="s">
        <v>33</v>
      </c>
      <c r="B1725" t="s">
        <v>34</v>
      </c>
      <c r="C1725">
        <v>105400</v>
      </c>
      <c r="D1725">
        <v>3800</v>
      </c>
      <c r="E1725" s="1">
        <f t="shared" si="113"/>
        <v>43285400</v>
      </c>
      <c r="F1725" s="6" t="s">
        <v>819</v>
      </c>
      <c r="G1725" s="10" t="str">
        <f t="shared" si="114"/>
        <v>44901</v>
      </c>
      <c r="H1725" s="10"/>
      <c r="I1725" s="10"/>
      <c r="J1725" s="9">
        <f t="shared" si="111"/>
        <v>44901</v>
      </c>
      <c r="K1725" s="11" t="str">
        <f t="shared" si="112"/>
        <v>06-12-2022</v>
      </c>
      <c r="L1725" s="11"/>
      <c r="M1725" t="s">
        <v>18</v>
      </c>
      <c r="N1725" t="s">
        <v>25</v>
      </c>
      <c r="O1725">
        <v>4</v>
      </c>
      <c r="P1725" t="s">
        <v>19</v>
      </c>
      <c r="Q1725">
        <v>1</v>
      </c>
      <c r="R1725">
        <v>3.4372199999999999</v>
      </c>
      <c r="S1725">
        <v>-76.522499999999994</v>
      </c>
    </row>
    <row r="1726" spans="1:19" x14ac:dyDescent="0.3">
      <c r="A1726" t="s">
        <v>131</v>
      </c>
      <c r="B1726" t="s">
        <v>16</v>
      </c>
      <c r="C1726">
        <v>435500</v>
      </c>
      <c r="D1726">
        <v>23600</v>
      </c>
      <c r="E1726" s="1">
        <f t="shared" si="113"/>
        <v>43309000</v>
      </c>
      <c r="F1726" s="6" t="s">
        <v>482</v>
      </c>
      <c r="G1726" s="10" t="str">
        <f t="shared" si="114"/>
        <v>44338</v>
      </c>
      <c r="H1726" s="10"/>
      <c r="I1726" s="10"/>
      <c r="J1726" s="9">
        <f t="shared" si="111"/>
        <v>44338</v>
      </c>
      <c r="K1726" s="11" t="str">
        <f t="shared" si="112"/>
        <v>22-05-2021</v>
      </c>
      <c r="L1726" s="11"/>
      <c r="M1726" t="s">
        <v>101</v>
      </c>
      <c r="N1726" t="s">
        <v>28</v>
      </c>
      <c r="O1726">
        <v>5</v>
      </c>
      <c r="P1726" t="s">
        <v>19</v>
      </c>
      <c r="Q1726">
        <v>1</v>
      </c>
      <c r="R1726">
        <v>4.6097099999999998</v>
      </c>
      <c r="S1726">
        <v>-74.08175</v>
      </c>
    </row>
    <row r="1727" spans="1:19" x14ac:dyDescent="0.3">
      <c r="A1727" t="s">
        <v>69</v>
      </c>
      <c r="B1727" t="s">
        <v>64</v>
      </c>
      <c r="C1727">
        <v>43600</v>
      </c>
      <c r="D1727">
        <v>0</v>
      </c>
      <c r="E1727" s="1">
        <f t="shared" si="113"/>
        <v>43309000</v>
      </c>
      <c r="F1727" s="6" t="s">
        <v>548</v>
      </c>
      <c r="G1727" s="10" t="str">
        <f t="shared" si="114"/>
        <v>44928</v>
      </c>
      <c r="H1727" s="10"/>
      <c r="I1727" s="10"/>
      <c r="J1727" s="9">
        <f t="shared" si="111"/>
        <v>44928</v>
      </c>
      <c r="K1727" s="11" t="str">
        <f t="shared" si="112"/>
        <v>02-01-2023</v>
      </c>
      <c r="L1727" s="11"/>
      <c r="M1727" t="s">
        <v>53</v>
      </c>
      <c r="N1727" t="s">
        <v>228</v>
      </c>
      <c r="O1727">
        <v>5</v>
      </c>
      <c r="P1727" t="s">
        <v>14</v>
      </c>
      <c r="Q1727">
        <v>1</v>
      </c>
      <c r="R1727">
        <v>10.39972</v>
      </c>
      <c r="S1727">
        <v>-75.514439999999993</v>
      </c>
    </row>
    <row r="1728" spans="1:19" x14ac:dyDescent="0.3">
      <c r="A1728" t="s">
        <v>98</v>
      </c>
      <c r="B1728" t="s">
        <v>10</v>
      </c>
      <c r="C1728">
        <v>228100</v>
      </c>
      <c r="D1728">
        <v>12400</v>
      </c>
      <c r="E1728" s="1">
        <f t="shared" si="113"/>
        <v>43321400</v>
      </c>
      <c r="F1728" s="6" t="s">
        <v>1024</v>
      </c>
      <c r="G1728" s="10" t="str">
        <f t="shared" si="114"/>
        <v>43915</v>
      </c>
      <c r="H1728" s="10"/>
      <c r="I1728" s="10"/>
      <c r="J1728" s="9">
        <f t="shared" si="111"/>
        <v>43915</v>
      </c>
      <c r="K1728" s="11" t="str">
        <f t="shared" si="112"/>
        <v>25-03-2020</v>
      </c>
      <c r="L1728" s="11"/>
      <c r="M1728" t="s">
        <v>53</v>
      </c>
      <c r="N1728" t="s">
        <v>25</v>
      </c>
      <c r="O1728">
        <v>5</v>
      </c>
      <c r="P1728" t="s">
        <v>19</v>
      </c>
      <c r="Q1728">
        <v>1</v>
      </c>
      <c r="R1728">
        <v>3.4372199999999999</v>
      </c>
      <c r="S1728">
        <v>-76.522499999999994</v>
      </c>
    </row>
    <row r="1729" spans="1:19" x14ac:dyDescent="0.3">
      <c r="A1729" t="s">
        <v>63</v>
      </c>
      <c r="B1729" t="s">
        <v>64</v>
      </c>
      <c r="C1729">
        <v>50400</v>
      </c>
      <c r="D1729">
        <v>900</v>
      </c>
      <c r="E1729" s="1">
        <f t="shared" si="113"/>
        <v>43322300</v>
      </c>
      <c r="F1729" s="6" t="s">
        <v>635</v>
      </c>
      <c r="G1729" s="10" t="str">
        <f t="shared" si="114"/>
        <v>44963</v>
      </c>
      <c r="H1729" s="10"/>
      <c r="I1729" s="10"/>
      <c r="J1729" s="9">
        <f t="shared" si="111"/>
        <v>44963</v>
      </c>
      <c r="K1729" s="11" t="str">
        <f t="shared" si="112"/>
        <v>06-02-2023</v>
      </c>
      <c r="L1729" s="11"/>
      <c r="M1729" t="s">
        <v>12</v>
      </c>
      <c r="N1729" t="s">
        <v>28</v>
      </c>
      <c r="O1729">
        <v>1</v>
      </c>
      <c r="P1729" t="s">
        <v>19</v>
      </c>
      <c r="Q1729">
        <v>3</v>
      </c>
      <c r="R1729">
        <v>4.6097099999999998</v>
      </c>
      <c r="S1729">
        <v>-74.08175</v>
      </c>
    </row>
    <row r="1730" spans="1:19" x14ac:dyDescent="0.3">
      <c r="A1730" t="s">
        <v>71</v>
      </c>
      <c r="B1730" t="s">
        <v>34</v>
      </c>
      <c r="C1730">
        <v>17200</v>
      </c>
      <c r="D1730">
        <v>0</v>
      </c>
      <c r="E1730" s="1">
        <f t="shared" si="113"/>
        <v>43322300</v>
      </c>
      <c r="F1730" s="6" t="s">
        <v>1025</v>
      </c>
      <c r="G1730" s="10" t="str">
        <f t="shared" si="114"/>
        <v>43902</v>
      </c>
      <c r="H1730" s="10"/>
      <c r="I1730" s="10"/>
      <c r="J1730" s="9">
        <f t="shared" si="111"/>
        <v>43902</v>
      </c>
      <c r="K1730" s="11" t="str">
        <f t="shared" si="112"/>
        <v>12-03-2020</v>
      </c>
      <c r="L1730" s="11"/>
      <c r="M1730" t="s">
        <v>68</v>
      </c>
      <c r="N1730" t="s">
        <v>28</v>
      </c>
      <c r="O1730">
        <v>4</v>
      </c>
      <c r="P1730" t="s">
        <v>127</v>
      </c>
      <c r="Q1730">
        <v>1</v>
      </c>
      <c r="R1730">
        <v>4.6097099999999998</v>
      </c>
      <c r="S1730">
        <v>-74.08175</v>
      </c>
    </row>
    <row r="1731" spans="1:19" x14ac:dyDescent="0.3">
      <c r="A1731" t="s">
        <v>98</v>
      </c>
      <c r="B1731" t="s">
        <v>10</v>
      </c>
      <c r="C1731">
        <v>203500</v>
      </c>
      <c r="D1731">
        <v>9000</v>
      </c>
      <c r="E1731" s="1">
        <f t="shared" si="113"/>
        <v>43331300</v>
      </c>
      <c r="F1731" s="6" t="s">
        <v>1026</v>
      </c>
      <c r="G1731" s="10" t="str">
        <f t="shared" si="114"/>
        <v>44365</v>
      </c>
      <c r="H1731" s="10"/>
      <c r="I1731" s="10"/>
      <c r="J1731" s="9">
        <f t="shared" ref="J1731:J1794" si="115">IF(
  G1731=44412,
  DATE(2021,8,4),
  DATE(1900,1,1) + G1731 - 1
)</f>
        <v>44365</v>
      </c>
      <c r="K1731" s="11" t="str">
        <f t="shared" ref="K1731:K1794" si="116">TEXT(G1731, "dd-mm-yyyy")</f>
        <v>18-06-2021</v>
      </c>
      <c r="L1731" s="11"/>
      <c r="M1731" t="s">
        <v>101</v>
      </c>
      <c r="N1731" t="s">
        <v>22</v>
      </c>
      <c r="O1731">
        <v>5</v>
      </c>
      <c r="P1731" t="s">
        <v>19</v>
      </c>
      <c r="Q1731">
        <v>5</v>
      </c>
      <c r="R1731">
        <v>4.8133299999999997</v>
      </c>
      <c r="S1731">
        <v>-75.696110000000004</v>
      </c>
    </row>
    <row r="1732" spans="1:19" x14ac:dyDescent="0.3">
      <c r="A1732" t="s">
        <v>161</v>
      </c>
      <c r="B1732" t="s">
        <v>10</v>
      </c>
      <c r="C1732">
        <v>250600</v>
      </c>
      <c r="D1732">
        <v>13700</v>
      </c>
      <c r="E1732" s="1">
        <f t="shared" ref="E1732:E1795" si="117">E1731+D1732</f>
        <v>43345000</v>
      </c>
      <c r="F1732" s="6" t="s">
        <v>433</v>
      </c>
      <c r="G1732" s="10" t="str">
        <f t="shared" si="114"/>
        <v>44430</v>
      </c>
      <c r="H1732" s="10"/>
      <c r="I1732" s="10"/>
      <c r="J1732" s="9">
        <f t="shared" si="115"/>
        <v>44430</v>
      </c>
      <c r="K1732" s="11" t="str">
        <f t="shared" si="116"/>
        <v>22-08-2021</v>
      </c>
      <c r="L1732" s="11"/>
      <c r="M1732" t="s">
        <v>53</v>
      </c>
      <c r="N1732" t="s">
        <v>13</v>
      </c>
      <c r="O1732">
        <v>5</v>
      </c>
      <c r="P1732" t="s">
        <v>19</v>
      </c>
      <c r="Q1732">
        <v>5</v>
      </c>
      <c r="R1732">
        <v>6.2518399999999996</v>
      </c>
      <c r="S1732">
        <v>-75.563590000000005</v>
      </c>
    </row>
    <row r="1733" spans="1:19" x14ac:dyDescent="0.3">
      <c r="A1733" t="s">
        <v>191</v>
      </c>
      <c r="B1733" t="s">
        <v>38</v>
      </c>
      <c r="C1733">
        <v>104200</v>
      </c>
      <c r="D1733">
        <v>3700</v>
      </c>
      <c r="E1733" s="1">
        <f t="shared" si="117"/>
        <v>43348700</v>
      </c>
      <c r="F1733" s="6" t="s">
        <v>313</v>
      </c>
      <c r="G1733" s="10" t="str">
        <f t="shared" si="114"/>
        <v>44769</v>
      </c>
      <c r="H1733" s="10"/>
      <c r="I1733" s="10"/>
      <c r="J1733" s="9">
        <f t="shared" si="115"/>
        <v>44769</v>
      </c>
      <c r="K1733" s="11" t="str">
        <f t="shared" si="116"/>
        <v>27-07-2022</v>
      </c>
      <c r="L1733" s="11"/>
      <c r="M1733" t="s">
        <v>101</v>
      </c>
      <c r="N1733" t="s">
        <v>28</v>
      </c>
      <c r="O1733">
        <v>5</v>
      </c>
      <c r="P1733" t="s">
        <v>19</v>
      </c>
      <c r="Q1733">
        <v>4</v>
      </c>
      <c r="R1733">
        <v>4.6097099999999998</v>
      </c>
      <c r="S1733">
        <v>-74.08175</v>
      </c>
    </row>
    <row r="1734" spans="1:19" x14ac:dyDescent="0.3">
      <c r="A1734" t="s">
        <v>121</v>
      </c>
      <c r="B1734" t="s">
        <v>10</v>
      </c>
      <c r="C1734">
        <v>160700</v>
      </c>
      <c r="D1734">
        <v>9000</v>
      </c>
      <c r="E1734" s="1">
        <f t="shared" si="117"/>
        <v>43357700</v>
      </c>
      <c r="F1734" s="6" t="s">
        <v>1027</v>
      </c>
      <c r="G1734" s="10" t="str">
        <f t="shared" ref="G1734:G1797" si="118">TEXT(F1733, "general")</f>
        <v>44158</v>
      </c>
      <c r="H1734" s="10"/>
      <c r="I1734" s="10"/>
      <c r="J1734" s="9">
        <f t="shared" si="115"/>
        <v>44158</v>
      </c>
      <c r="K1734" s="11" t="str">
        <f t="shared" si="116"/>
        <v>23-11-2020</v>
      </c>
      <c r="L1734" s="11"/>
      <c r="M1734" t="s">
        <v>80</v>
      </c>
      <c r="N1734" t="s">
        <v>28</v>
      </c>
      <c r="O1734">
        <v>4</v>
      </c>
      <c r="P1734" t="s">
        <v>14</v>
      </c>
      <c r="Q1734">
        <v>1</v>
      </c>
      <c r="R1734">
        <v>4.6097099999999998</v>
      </c>
      <c r="S1734">
        <v>-74.08175</v>
      </c>
    </row>
    <row r="1735" spans="1:19" x14ac:dyDescent="0.3">
      <c r="A1735" t="s">
        <v>110</v>
      </c>
      <c r="B1735" t="s">
        <v>38</v>
      </c>
      <c r="C1735">
        <v>1458700</v>
      </c>
      <c r="D1735">
        <v>78100</v>
      </c>
      <c r="E1735" s="1">
        <f t="shared" si="117"/>
        <v>43435800</v>
      </c>
      <c r="F1735" s="6" t="s">
        <v>1028</v>
      </c>
      <c r="G1735" s="10" t="str">
        <f t="shared" si="118"/>
        <v>44348</v>
      </c>
      <c r="H1735" s="10"/>
      <c r="I1735" s="10"/>
      <c r="J1735" s="9">
        <f t="shared" si="115"/>
        <v>44348</v>
      </c>
      <c r="K1735" s="11" t="str">
        <f t="shared" si="116"/>
        <v>01-06-2021</v>
      </c>
      <c r="L1735" s="11"/>
      <c r="M1735" t="s">
        <v>66</v>
      </c>
      <c r="N1735" t="s">
        <v>28</v>
      </c>
      <c r="O1735">
        <v>5</v>
      </c>
      <c r="P1735" t="s">
        <v>19</v>
      </c>
      <c r="Q1735">
        <v>12</v>
      </c>
      <c r="R1735">
        <v>4.6097099999999998</v>
      </c>
      <c r="S1735">
        <v>-74.08175</v>
      </c>
    </row>
    <row r="1736" spans="1:19" x14ac:dyDescent="0.3">
      <c r="A1736" t="s">
        <v>113</v>
      </c>
      <c r="B1736" t="s">
        <v>10</v>
      </c>
      <c r="C1736">
        <v>473500</v>
      </c>
      <c r="D1736">
        <v>25900</v>
      </c>
      <c r="E1736" s="1">
        <f t="shared" si="117"/>
        <v>43461700</v>
      </c>
      <c r="F1736" s="6" t="s">
        <v>424</v>
      </c>
      <c r="G1736" s="10" t="str">
        <f t="shared" si="118"/>
        <v>43892</v>
      </c>
      <c r="H1736" s="10"/>
      <c r="I1736" s="10"/>
      <c r="J1736" s="9">
        <f t="shared" si="115"/>
        <v>43892</v>
      </c>
      <c r="K1736" s="11" t="str">
        <f t="shared" si="116"/>
        <v>02-03-2020</v>
      </c>
      <c r="L1736" s="11"/>
      <c r="M1736" t="s">
        <v>85</v>
      </c>
      <c r="N1736" t="s">
        <v>28</v>
      </c>
      <c r="O1736">
        <v>5</v>
      </c>
      <c r="P1736" t="s">
        <v>19</v>
      </c>
      <c r="Q1736">
        <v>10</v>
      </c>
      <c r="R1736">
        <v>4.6097099999999998</v>
      </c>
      <c r="S1736">
        <v>-74.08175</v>
      </c>
    </row>
    <row r="1737" spans="1:19" x14ac:dyDescent="0.3">
      <c r="A1737" t="s">
        <v>214</v>
      </c>
      <c r="B1737" t="s">
        <v>38</v>
      </c>
      <c r="C1737">
        <v>162400</v>
      </c>
      <c r="D1737">
        <v>13300</v>
      </c>
      <c r="E1737" s="1">
        <f t="shared" si="117"/>
        <v>43475000</v>
      </c>
      <c r="F1737" s="6" t="s">
        <v>776</v>
      </c>
      <c r="G1737" s="10" t="str">
        <f t="shared" si="118"/>
        <v>44453</v>
      </c>
      <c r="H1737" s="10"/>
      <c r="I1737" s="10"/>
      <c r="J1737" s="9">
        <f t="shared" si="115"/>
        <v>44453</v>
      </c>
      <c r="K1737" s="11" t="str">
        <f t="shared" si="116"/>
        <v>14-09-2021</v>
      </c>
      <c r="L1737" s="11"/>
      <c r="M1737" t="s">
        <v>59</v>
      </c>
      <c r="N1737" t="s">
        <v>13</v>
      </c>
      <c r="O1737">
        <v>4</v>
      </c>
      <c r="P1737" t="s">
        <v>19</v>
      </c>
      <c r="Q1737">
        <v>1</v>
      </c>
      <c r="R1737">
        <v>6.2518399999999996</v>
      </c>
      <c r="S1737">
        <v>-75.563590000000005</v>
      </c>
    </row>
    <row r="1738" spans="1:19" x14ac:dyDescent="0.3">
      <c r="A1738" t="s">
        <v>93</v>
      </c>
      <c r="B1738" t="s">
        <v>42</v>
      </c>
      <c r="C1738">
        <v>195600</v>
      </c>
      <c r="D1738">
        <v>8600</v>
      </c>
      <c r="E1738" s="1">
        <f t="shared" si="117"/>
        <v>43483600</v>
      </c>
      <c r="F1738" s="6" t="s">
        <v>962</v>
      </c>
      <c r="G1738" s="10" t="str">
        <f t="shared" si="118"/>
        <v>43955</v>
      </c>
      <c r="H1738" s="10"/>
      <c r="I1738" s="10"/>
      <c r="J1738" s="9">
        <f t="shared" si="115"/>
        <v>43955</v>
      </c>
      <c r="K1738" s="11" t="str">
        <f t="shared" si="116"/>
        <v>04-05-2020</v>
      </c>
      <c r="L1738" s="11"/>
      <c r="M1738" t="s">
        <v>59</v>
      </c>
      <c r="N1738" t="s">
        <v>28</v>
      </c>
      <c r="O1738">
        <v>4</v>
      </c>
      <c r="P1738" t="s">
        <v>36</v>
      </c>
      <c r="Q1738">
        <v>1</v>
      </c>
      <c r="R1738">
        <v>4.6097099999999998</v>
      </c>
      <c r="S1738">
        <v>-74.08175</v>
      </c>
    </row>
    <row r="1739" spans="1:19" x14ac:dyDescent="0.3">
      <c r="A1739" t="s">
        <v>9</v>
      </c>
      <c r="B1739" t="s">
        <v>10</v>
      </c>
      <c r="C1739">
        <v>446000</v>
      </c>
      <c r="D1739">
        <v>28500</v>
      </c>
      <c r="E1739" s="1">
        <f t="shared" si="117"/>
        <v>43512100</v>
      </c>
      <c r="F1739" s="6" t="s">
        <v>495</v>
      </c>
      <c r="G1739" s="10" t="str">
        <f t="shared" si="118"/>
        <v>44195</v>
      </c>
      <c r="H1739" s="10"/>
      <c r="I1739" s="10"/>
      <c r="J1739" s="9">
        <f t="shared" si="115"/>
        <v>44195</v>
      </c>
      <c r="K1739" s="11" t="str">
        <f t="shared" si="116"/>
        <v>30-12-2020</v>
      </c>
      <c r="L1739" s="11"/>
      <c r="M1739" t="s">
        <v>27</v>
      </c>
      <c r="N1739" t="s">
        <v>28</v>
      </c>
      <c r="O1739">
        <v>3</v>
      </c>
      <c r="P1739" t="s">
        <v>14</v>
      </c>
      <c r="Q1739">
        <v>1</v>
      </c>
      <c r="R1739">
        <v>4.6097099999999998</v>
      </c>
      <c r="S1739">
        <v>-74.08175</v>
      </c>
    </row>
    <row r="1740" spans="1:19" x14ac:dyDescent="0.3">
      <c r="A1740" t="s">
        <v>163</v>
      </c>
      <c r="B1740" t="s">
        <v>10</v>
      </c>
      <c r="C1740">
        <v>489100</v>
      </c>
      <c r="D1740">
        <v>24200</v>
      </c>
      <c r="E1740" s="1">
        <f t="shared" si="117"/>
        <v>43536300</v>
      </c>
      <c r="F1740" s="6" t="s">
        <v>913</v>
      </c>
      <c r="G1740" s="10" t="str">
        <f t="shared" si="118"/>
        <v>44513</v>
      </c>
      <c r="H1740" s="10"/>
      <c r="I1740" s="10"/>
      <c r="J1740" s="9">
        <f t="shared" si="115"/>
        <v>44513</v>
      </c>
      <c r="K1740" s="11" t="str">
        <f t="shared" si="116"/>
        <v>13-11-2021</v>
      </c>
      <c r="L1740" s="11"/>
      <c r="M1740" t="s">
        <v>48</v>
      </c>
      <c r="N1740" t="s">
        <v>28</v>
      </c>
      <c r="O1740">
        <v>4</v>
      </c>
      <c r="P1740" t="s">
        <v>19</v>
      </c>
      <c r="Q1740">
        <v>2</v>
      </c>
      <c r="R1740">
        <v>4.6097099999999998</v>
      </c>
      <c r="S1740">
        <v>-74.08175</v>
      </c>
    </row>
    <row r="1741" spans="1:19" x14ac:dyDescent="0.3">
      <c r="A1741" t="s">
        <v>83</v>
      </c>
      <c r="B1741" t="s">
        <v>46</v>
      </c>
      <c r="C1741">
        <v>27300</v>
      </c>
      <c r="D1741">
        <v>1900</v>
      </c>
      <c r="E1741" s="1">
        <f t="shared" si="117"/>
        <v>43538200</v>
      </c>
      <c r="F1741" s="6" t="s">
        <v>488</v>
      </c>
      <c r="G1741" s="10" t="str">
        <f t="shared" si="118"/>
        <v>44799</v>
      </c>
      <c r="H1741" s="10"/>
      <c r="I1741" s="10"/>
      <c r="J1741" s="9">
        <f t="shared" si="115"/>
        <v>44799</v>
      </c>
      <c r="K1741" s="11" t="str">
        <f t="shared" si="116"/>
        <v>26-08-2022</v>
      </c>
      <c r="L1741" s="11"/>
      <c r="M1741" t="s">
        <v>53</v>
      </c>
      <c r="N1741" t="s">
        <v>28</v>
      </c>
      <c r="O1741">
        <v>5</v>
      </c>
      <c r="P1741" t="s">
        <v>19</v>
      </c>
      <c r="Q1741">
        <v>2</v>
      </c>
      <c r="R1741">
        <v>4.6097099999999998</v>
      </c>
      <c r="S1741">
        <v>-74.08175</v>
      </c>
    </row>
    <row r="1742" spans="1:19" x14ac:dyDescent="0.3">
      <c r="A1742" t="s">
        <v>121</v>
      </c>
      <c r="B1742" t="s">
        <v>10</v>
      </c>
      <c r="C1742">
        <v>187000</v>
      </c>
      <c r="D1742">
        <v>16800</v>
      </c>
      <c r="E1742" s="1">
        <f t="shared" si="117"/>
        <v>43555000</v>
      </c>
      <c r="F1742" s="6" t="s">
        <v>1029</v>
      </c>
      <c r="G1742" s="10" t="str">
        <f t="shared" si="118"/>
        <v>44189</v>
      </c>
      <c r="H1742" s="10"/>
      <c r="I1742" s="10"/>
      <c r="J1742" s="9">
        <f t="shared" si="115"/>
        <v>44189</v>
      </c>
      <c r="K1742" s="11" t="str">
        <f t="shared" si="116"/>
        <v>24-12-2020</v>
      </c>
      <c r="L1742" s="11"/>
      <c r="M1742" t="s">
        <v>53</v>
      </c>
      <c r="N1742" t="s">
        <v>28</v>
      </c>
      <c r="O1742">
        <v>5</v>
      </c>
      <c r="P1742" t="s">
        <v>19</v>
      </c>
      <c r="Q1742">
        <v>3</v>
      </c>
      <c r="R1742">
        <v>4.6097099999999998</v>
      </c>
      <c r="S1742">
        <v>-74.08175</v>
      </c>
    </row>
    <row r="1743" spans="1:19" x14ac:dyDescent="0.3">
      <c r="A1743" t="s">
        <v>217</v>
      </c>
      <c r="B1743" t="s">
        <v>64</v>
      </c>
      <c r="C1743">
        <v>33700</v>
      </c>
      <c r="D1743">
        <v>2800</v>
      </c>
      <c r="E1743" s="1">
        <f t="shared" si="117"/>
        <v>43557800</v>
      </c>
      <c r="F1743" s="6" t="s">
        <v>952</v>
      </c>
      <c r="G1743" s="10" t="str">
        <f t="shared" si="118"/>
        <v>44482</v>
      </c>
      <c r="H1743" s="10"/>
      <c r="I1743" s="10"/>
      <c r="J1743" s="9">
        <f t="shared" si="115"/>
        <v>44482</v>
      </c>
      <c r="K1743" s="11" t="str">
        <f t="shared" si="116"/>
        <v>13-10-2021</v>
      </c>
      <c r="L1743" s="11"/>
      <c r="M1743" t="s">
        <v>18</v>
      </c>
      <c r="N1743" t="s">
        <v>13</v>
      </c>
      <c r="O1743">
        <v>3</v>
      </c>
      <c r="P1743" t="s">
        <v>19</v>
      </c>
      <c r="Q1743">
        <v>4</v>
      </c>
      <c r="R1743">
        <v>6.2518399999999996</v>
      </c>
      <c r="S1743">
        <v>-75.563590000000005</v>
      </c>
    </row>
    <row r="1744" spans="1:19" x14ac:dyDescent="0.3">
      <c r="A1744" t="s">
        <v>81</v>
      </c>
      <c r="B1744" t="s">
        <v>51</v>
      </c>
      <c r="C1744">
        <v>1394000</v>
      </c>
      <c r="D1744">
        <v>74600</v>
      </c>
      <c r="E1744" s="1">
        <f t="shared" si="117"/>
        <v>43632400</v>
      </c>
      <c r="F1744" s="6" t="s">
        <v>414</v>
      </c>
      <c r="G1744" s="10" t="str">
        <f t="shared" si="118"/>
        <v>44512</v>
      </c>
      <c r="H1744" s="10"/>
      <c r="I1744" s="10"/>
      <c r="J1744" s="9">
        <f t="shared" si="115"/>
        <v>44512</v>
      </c>
      <c r="K1744" s="11" t="str">
        <f t="shared" si="116"/>
        <v>12-11-2021</v>
      </c>
      <c r="L1744" s="11"/>
      <c r="M1744" t="s">
        <v>24</v>
      </c>
      <c r="N1744" t="s">
        <v>13</v>
      </c>
      <c r="O1744">
        <v>3</v>
      </c>
      <c r="P1744" t="s">
        <v>19</v>
      </c>
      <c r="Q1744">
        <v>3</v>
      </c>
      <c r="R1744">
        <v>6.2518399999999996</v>
      </c>
      <c r="S1744">
        <v>-75.563590000000005</v>
      </c>
    </row>
    <row r="1745" spans="1:19" x14ac:dyDescent="0.3">
      <c r="A1745" t="s">
        <v>241</v>
      </c>
      <c r="B1745" t="s">
        <v>38</v>
      </c>
      <c r="C1745">
        <v>372700</v>
      </c>
      <c r="D1745">
        <v>20100</v>
      </c>
      <c r="E1745" s="1">
        <f t="shared" si="117"/>
        <v>43652500</v>
      </c>
      <c r="F1745" s="6" t="s">
        <v>432</v>
      </c>
      <c r="G1745" s="10" t="str">
        <f t="shared" si="118"/>
        <v>44959</v>
      </c>
      <c r="H1745" s="10"/>
      <c r="I1745" s="10"/>
      <c r="J1745" s="9">
        <f t="shared" si="115"/>
        <v>44959</v>
      </c>
      <c r="K1745" s="11" t="str">
        <f t="shared" si="116"/>
        <v>02-02-2023</v>
      </c>
      <c r="L1745" s="11"/>
      <c r="M1745" t="s">
        <v>68</v>
      </c>
      <c r="N1745" t="s">
        <v>13</v>
      </c>
      <c r="O1745">
        <v>5</v>
      </c>
      <c r="P1745" t="s">
        <v>14</v>
      </c>
      <c r="Q1745">
        <v>1</v>
      </c>
      <c r="R1745">
        <v>6.2518399999999996</v>
      </c>
      <c r="S1745">
        <v>-75.563590000000005</v>
      </c>
    </row>
    <row r="1746" spans="1:19" x14ac:dyDescent="0.3">
      <c r="A1746" t="s">
        <v>195</v>
      </c>
      <c r="B1746" t="s">
        <v>51</v>
      </c>
      <c r="C1746">
        <v>485000</v>
      </c>
      <c r="D1746">
        <v>26000</v>
      </c>
      <c r="E1746" s="1">
        <f t="shared" si="117"/>
        <v>43678500</v>
      </c>
      <c r="F1746" s="6" t="s">
        <v>1030</v>
      </c>
      <c r="G1746" s="10" t="str">
        <f t="shared" si="118"/>
        <v>44818</v>
      </c>
      <c r="H1746" s="10"/>
      <c r="I1746" s="10"/>
      <c r="J1746" s="9">
        <f t="shared" si="115"/>
        <v>44818</v>
      </c>
      <c r="K1746" s="11" t="str">
        <f t="shared" si="116"/>
        <v>14-09-2022</v>
      </c>
      <c r="L1746" s="11"/>
      <c r="M1746" t="s">
        <v>85</v>
      </c>
      <c r="N1746" t="s">
        <v>28</v>
      </c>
      <c r="O1746">
        <v>5</v>
      </c>
      <c r="P1746" t="s">
        <v>19</v>
      </c>
      <c r="Q1746">
        <v>1</v>
      </c>
      <c r="R1746">
        <v>4.6097099999999998</v>
      </c>
      <c r="S1746">
        <v>-74.08175</v>
      </c>
    </row>
    <row r="1747" spans="1:19" x14ac:dyDescent="0.3">
      <c r="A1747" t="s">
        <v>9</v>
      </c>
      <c r="B1747" t="s">
        <v>10</v>
      </c>
      <c r="C1747">
        <v>291500</v>
      </c>
      <c r="D1747">
        <v>13700</v>
      </c>
      <c r="E1747" s="1">
        <f t="shared" si="117"/>
        <v>43692200</v>
      </c>
      <c r="F1747" s="6" t="s">
        <v>967</v>
      </c>
      <c r="G1747" s="10" t="str">
        <f t="shared" si="118"/>
        <v>44494</v>
      </c>
      <c r="H1747" s="10"/>
      <c r="I1747" s="10"/>
      <c r="J1747" s="9">
        <f t="shared" si="115"/>
        <v>44494</v>
      </c>
      <c r="K1747" s="11" t="str">
        <f t="shared" si="116"/>
        <v>25-10-2021</v>
      </c>
      <c r="L1747" s="11"/>
      <c r="M1747" t="s">
        <v>48</v>
      </c>
      <c r="N1747" t="s">
        <v>22</v>
      </c>
      <c r="O1747">
        <v>5</v>
      </c>
      <c r="P1747" t="s">
        <v>19</v>
      </c>
      <c r="Q1747">
        <v>2</v>
      </c>
      <c r="R1747">
        <v>4.8133299999999997</v>
      </c>
      <c r="S1747">
        <v>-75.696110000000004</v>
      </c>
    </row>
    <row r="1748" spans="1:19" x14ac:dyDescent="0.3">
      <c r="A1748" t="s">
        <v>161</v>
      </c>
      <c r="B1748" t="s">
        <v>10</v>
      </c>
      <c r="C1748">
        <v>240600</v>
      </c>
      <c r="D1748">
        <v>13000</v>
      </c>
      <c r="E1748" s="1">
        <f t="shared" si="117"/>
        <v>43705200</v>
      </c>
      <c r="F1748" s="6" t="s">
        <v>348</v>
      </c>
      <c r="G1748" s="10" t="str">
        <f t="shared" si="118"/>
        <v>44505</v>
      </c>
      <c r="H1748" s="10"/>
      <c r="I1748" s="10"/>
      <c r="J1748" s="9">
        <f t="shared" si="115"/>
        <v>44505</v>
      </c>
      <c r="K1748" s="11" t="str">
        <f t="shared" si="116"/>
        <v>05-11-2021</v>
      </c>
      <c r="L1748" s="11"/>
      <c r="M1748" t="s">
        <v>12</v>
      </c>
      <c r="N1748" t="s">
        <v>44</v>
      </c>
      <c r="O1748">
        <v>5</v>
      </c>
      <c r="P1748" t="s">
        <v>14</v>
      </c>
      <c r="Q1748">
        <v>1</v>
      </c>
      <c r="R1748">
        <v>10.968540000000001</v>
      </c>
      <c r="S1748">
        <v>-74.781319999999994</v>
      </c>
    </row>
    <row r="1749" spans="1:19" x14ac:dyDescent="0.3">
      <c r="A1749" t="s">
        <v>155</v>
      </c>
      <c r="B1749" t="s">
        <v>10</v>
      </c>
      <c r="C1749">
        <v>290400</v>
      </c>
      <c r="D1749">
        <v>13700</v>
      </c>
      <c r="E1749" s="1">
        <f t="shared" si="117"/>
        <v>43718900</v>
      </c>
      <c r="F1749" s="6" t="s">
        <v>459</v>
      </c>
      <c r="G1749" s="10" t="str">
        <f t="shared" si="118"/>
        <v>44950</v>
      </c>
      <c r="H1749" s="10"/>
      <c r="I1749" s="10"/>
      <c r="J1749" s="9">
        <f t="shared" si="115"/>
        <v>44950</v>
      </c>
      <c r="K1749" s="11" t="str">
        <f t="shared" si="116"/>
        <v>24-01-2023</v>
      </c>
      <c r="L1749" s="11"/>
      <c r="M1749" t="s">
        <v>59</v>
      </c>
      <c r="N1749" t="s">
        <v>56</v>
      </c>
      <c r="O1749">
        <v>4</v>
      </c>
      <c r="P1749" t="s">
        <v>19</v>
      </c>
      <c r="Q1749">
        <v>1</v>
      </c>
      <c r="R1749">
        <v>7.89391</v>
      </c>
      <c r="S1749">
        <v>-72.507819999999995</v>
      </c>
    </row>
    <row r="1750" spans="1:19" x14ac:dyDescent="0.3">
      <c r="A1750" t="s">
        <v>29</v>
      </c>
      <c r="B1750" t="s">
        <v>16</v>
      </c>
      <c r="C1750">
        <v>234100</v>
      </c>
      <c r="D1750">
        <v>10700</v>
      </c>
      <c r="E1750" s="1">
        <f t="shared" si="117"/>
        <v>43729600</v>
      </c>
      <c r="F1750" s="6" t="s">
        <v>1008</v>
      </c>
      <c r="G1750" s="10" t="str">
        <f t="shared" si="118"/>
        <v>44039</v>
      </c>
      <c r="H1750" s="10"/>
      <c r="I1750" s="10"/>
      <c r="J1750" s="9">
        <f t="shared" si="115"/>
        <v>44039</v>
      </c>
      <c r="K1750" s="11" t="str">
        <f t="shared" si="116"/>
        <v>27-07-2020</v>
      </c>
      <c r="L1750" s="11"/>
      <c r="M1750" t="s">
        <v>85</v>
      </c>
      <c r="N1750" t="s">
        <v>137</v>
      </c>
      <c r="O1750">
        <v>5</v>
      </c>
      <c r="P1750" t="s">
        <v>19</v>
      </c>
      <c r="Q1750">
        <v>3</v>
      </c>
      <c r="R1750">
        <v>11.240790000000001</v>
      </c>
      <c r="S1750">
        <v>-74.199039999999997</v>
      </c>
    </row>
    <row r="1751" spans="1:19" x14ac:dyDescent="0.3">
      <c r="A1751" t="s">
        <v>110</v>
      </c>
      <c r="B1751" t="s">
        <v>38</v>
      </c>
      <c r="C1751">
        <v>1726200</v>
      </c>
      <c r="D1751">
        <v>96700</v>
      </c>
      <c r="E1751" s="1">
        <f t="shared" si="117"/>
        <v>43826300</v>
      </c>
      <c r="F1751" s="6" t="s">
        <v>203</v>
      </c>
      <c r="G1751" s="10" t="str">
        <f t="shared" si="118"/>
        <v>44404</v>
      </c>
      <c r="H1751" s="10"/>
      <c r="I1751" s="10"/>
      <c r="J1751" s="9">
        <f t="shared" si="115"/>
        <v>44404</v>
      </c>
      <c r="K1751" s="11" t="str">
        <f t="shared" si="116"/>
        <v>27-07-2021</v>
      </c>
      <c r="L1751" s="11"/>
      <c r="M1751" t="s">
        <v>31</v>
      </c>
      <c r="N1751" t="s">
        <v>137</v>
      </c>
      <c r="O1751">
        <v>1</v>
      </c>
      <c r="P1751" t="s">
        <v>19</v>
      </c>
      <c r="Q1751">
        <v>8</v>
      </c>
      <c r="R1751">
        <v>11.240790000000001</v>
      </c>
      <c r="S1751">
        <v>-74.199039999999997</v>
      </c>
    </row>
    <row r="1752" spans="1:19" x14ac:dyDescent="0.3">
      <c r="A1752" t="s">
        <v>195</v>
      </c>
      <c r="B1752" t="s">
        <v>51</v>
      </c>
      <c r="C1752">
        <v>806300</v>
      </c>
      <c r="D1752">
        <v>45300</v>
      </c>
      <c r="E1752" s="1">
        <f t="shared" si="117"/>
        <v>43871600</v>
      </c>
      <c r="F1752" s="6" t="s">
        <v>922</v>
      </c>
      <c r="G1752" s="10" t="str">
        <f t="shared" si="118"/>
        <v>44758</v>
      </c>
      <c r="H1752" s="10"/>
      <c r="I1752" s="10"/>
      <c r="J1752" s="9">
        <f t="shared" si="115"/>
        <v>44758</v>
      </c>
      <c r="K1752" s="11" t="str">
        <f t="shared" si="116"/>
        <v>16-07-2022</v>
      </c>
      <c r="L1752" s="11"/>
      <c r="M1752" t="s">
        <v>40</v>
      </c>
      <c r="N1752" t="s">
        <v>22</v>
      </c>
      <c r="O1752">
        <v>5</v>
      </c>
      <c r="P1752" t="s">
        <v>19</v>
      </c>
      <c r="Q1752">
        <v>1</v>
      </c>
      <c r="R1752">
        <v>4.8133299999999997</v>
      </c>
      <c r="S1752">
        <v>-75.696110000000004</v>
      </c>
    </row>
    <row r="1753" spans="1:19" x14ac:dyDescent="0.3">
      <c r="A1753" t="s">
        <v>163</v>
      </c>
      <c r="B1753" t="s">
        <v>10</v>
      </c>
      <c r="C1753">
        <v>395600</v>
      </c>
      <c r="D1753">
        <v>21300</v>
      </c>
      <c r="E1753" s="1">
        <f t="shared" si="117"/>
        <v>43892900</v>
      </c>
      <c r="F1753" s="6" t="s">
        <v>1031</v>
      </c>
      <c r="G1753" s="10" t="str">
        <f t="shared" si="118"/>
        <v>44070</v>
      </c>
      <c r="H1753" s="10"/>
      <c r="I1753" s="10"/>
      <c r="J1753" s="9">
        <f t="shared" si="115"/>
        <v>44070</v>
      </c>
      <c r="K1753" s="11" t="str">
        <f t="shared" si="116"/>
        <v>27-08-2020</v>
      </c>
      <c r="L1753" s="11"/>
      <c r="M1753" t="s">
        <v>12</v>
      </c>
      <c r="N1753" t="s">
        <v>28</v>
      </c>
      <c r="O1753">
        <v>5</v>
      </c>
      <c r="P1753" t="s">
        <v>19</v>
      </c>
      <c r="Q1753">
        <v>1</v>
      </c>
      <c r="R1753">
        <v>4.6097099999999998</v>
      </c>
      <c r="S1753">
        <v>-74.08175</v>
      </c>
    </row>
    <row r="1754" spans="1:19" x14ac:dyDescent="0.3">
      <c r="A1754" t="s">
        <v>60</v>
      </c>
      <c r="B1754" t="s">
        <v>34</v>
      </c>
      <c r="C1754">
        <v>639500</v>
      </c>
      <c r="D1754">
        <v>32200</v>
      </c>
      <c r="E1754" s="1">
        <f t="shared" si="117"/>
        <v>43925100</v>
      </c>
      <c r="F1754" s="6" t="s">
        <v>790</v>
      </c>
      <c r="G1754" s="10" t="str">
        <f t="shared" si="118"/>
        <v>44437</v>
      </c>
      <c r="H1754" s="10"/>
      <c r="I1754" s="10"/>
      <c r="J1754" s="9">
        <f t="shared" si="115"/>
        <v>44437</v>
      </c>
      <c r="K1754" s="11" t="str">
        <f t="shared" si="116"/>
        <v>29-08-2021</v>
      </c>
      <c r="L1754" s="11"/>
      <c r="M1754" t="s">
        <v>66</v>
      </c>
      <c r="N1754" t="s">
        <v>28</v>
      </c>
      <c r="O1754">
        <v>5</v>
      </c>
      <c r="P1754" t="s">
        <v>19</v>
      </c>
      <c r="Q1754">
        <v>3</v>
      </c>
      <c r="R1754">
        <v>4.6097099999999998</v>
      </c>
      <c r="S1754">
        <v>-74.08175</v>
      </c>
    </row>
    <row r="1755" spans="1:19" x14ac:dyDescent="0.3">
      <c r="A1755" t="s">
        <v>91</v>
      </c>
      <c r="B1755" t="s">
        <v>51</v>
      </c>
      <c r="C1755">
        <v>759100</v>
      </c>
      <c r="D1755">
        <v>41700</v>
      </c>
      <c r="E1755" s="1">
        <f t="shared" si="117"/>
        <v>43966800</v>
      </c>
      <c r="F1755" s="6" t="s">
        <v>377</v>
      </c>
      <c r="G1755" s="10" t="str">
        <f t="shared" si="118"/>
        <v>44440</v>
      </c>
      <c r="H1755" s="10"/>
      <c r="I1755" s="10"/>
      <c r="J1755" s="9">
        <f t="shared" si="115"/>
        <v>44440</v>
      </c>
      <c r="K1755" s="11" t="str">
        <f t="shared" si="116"/>
        <v>01-09-2021</v>
      </c>
      <c r="L1755" s="11"/>
      <c r="M1755" t="s">
        <v>18</v>
      </c>
      <c r="N1755" t="s">
        <v>28</v>
      </c>
      <c r="O1755">
        <v>1</v>
      </c>
      <c r="P1755" t="s">
        <v>19</v>
      </c>
      <c r="Q1755">
        <v>10</v>
      </c>
      <c r="R1755">
        <v>4.6097099999999998</v>
      </c>
      <c r="S1755">
        <v>-74.08175</v>
      </c>
    </row>
    <row r="1756" spans="1:19" x14ac:dyDescent="0.3">
      <c r="A1756" t="s">
        <v>75</v>
      </c>
      <c r="B1756" t="s">
        <v>46</v>
      </c>
      <c r="C1756">
        <v>57000</v>
      </c>
      <c r="D1756">
        <v>3200</v>
      </c>
      <c r="E1756" s="1">
        <f t="shared" si="117"/>
        <v>43970000</v>
      </c>
      <c r="F1756" s="6" t="s">
        <v>1032</v>
      </c>
      <c r="G1756" s="10" t="str">
        <f t="shared" si="118"/>
        <v>43911</v>
      </c>
      <c r="H1756" s="10"/>
      <c r="I1756" s="10"/>
      <c r="J1756" s="9">
        <f t="shared" si="115"/>
        <v>43911</v>
      </c>
      <c r="K1756" s="11" t="str">
        <f t="shared" si="116"/>
        <v>21-03-2020</v>
      </c>
      <c r="L1756" s="11"/>
      <c r="M1756" t="s">
        <v>48</v>
      </c>
      <c r="N1756" t="s">
        <v>28</v>
      </c>
      <c r="O1756">
        <v>5</v>
      </c>
      <c r="P1756" t="s">
        <v>19</v>
      </c>
      <c r="Q1756">
        <v>4</v>
      </c>
      <c r="R1756">
        <v>4.6097099999999998</v>
      </c>
      <c r="S1756">
        <v>-74.08175</v>
      </c>
    </row>
    <row r="1757" spans="1:19" x14ac:dyDescent="0.3">
      <c r="A1757" t="s">
        <v>50</v>
      </c>
      <c r="B1757" t="s">
        <v>51</v>
      </c>
      <c r="C1757">
        <v>1439000</v>
      </c>
      <c r="D1757">
        <v>74800</v>
      </c>
      <c r="E1757" s="1">
        <f t="shared" si="117"/>
        <v>44044800</v>
      </c>
      <c r="F1757" s="6" t="s">
        <v>753</v>
      </c>
      <c r="G1757" s="10" t="str">
        <f t="shared" si="118"/>
        <v>43853</v>
      </c>
      <c r="H1757" s="10"/>
      <c r="I1757" s="10"/>
      <c r="J1757" s="9">
        <f t="shared" si="115"/>
        <v>43853</v>
      </c>
      <c r="K1757" s="11" t="str">
        <f t="shared" si="116"/>
        <v>23-01-2020</v>
      </c>
      <c r="L1757" s="11"/>
      <c r="M1757" t="s">
        <v>66</v>
      </c>
      <c r="N1757" t="s">
        <v>25</v>
      </c>
      <c r="O1757">
        <v>5</v>
      </c>
      <c r="P1757" t="s">
        <v>14</v>
      </c>
      <c r="Q1757">
        <v>1</v>
      </c>
      <c r="R1757">
        <v>3.4372199999999999</v>
      </c>
      <c r="S1757">
        <v>-76.522499999999994</v>
      </c>
    </row>
    <row r="1758" spans="1:19" x14ac:dyDescent="0.3">
      <c r="A1758" t="s">
        <v>214</v>
      </c>
      <c r="B1758" t="s">
        <v>38</v>
      </c>
      <c r="C1758">
        <v>135500</v>
      </c>
      <c r="D1758">
        <v>7900</v>
      </c>
      <c r="E1758" s="1">
        <f t="shared" si="117"/>
        <v>44052700</v>
      </c>
      <c r="F1758" s="6" t="s">
        <v>1033</v>
      </c>
      <c r="G1758" s="10" t="str">
        <f t="shared" si="118"/>
        <v>44277</v>
      </c>
      <c r="H1758" s="10"/>
      <c r="I1758" s="10"/>
      <c r="J1758" s="9">
        <f t="shared" si="115"/>
        <v>44277</v>
      </c>
      <c r="K1758" s="11" t="str">
        <f t="shared" si="116"/>
        <v>22-03-2021</v>
      </c>
      <c r="L1758" s="11"/>
      <c r="M1758" t="s">
        <v>18</v>
      </c>
      <c r="N1758" t="s">
        <v>228</v>
      </c>
      <c r="O1758">
        <v>1</v>
      </c>
      <c r="P1758" t="s">
        <v>19</v>
      </c>
      <c r="Q1758">
        <v>1</v>
      </c>
      <c r="R1758">
        <v>10.39972</v>
      </c>
      <c r="S1758">
        <v>-75.514439999999993</v>
      </c>
    </row>
    <row r="1759" spans="1:19" x14ac:dyDescent="0.3">
      <c r="A1759" t="s">
        <v>73</v>
      </c>
      <c r="B1759" t="s">
        <v>42</v>
      </c>
      <c r="C1759">
        <v>39300</v>
      </c>
      <c r="D1759">
        <v>6800</v>
      </c>
      <c r="E1759" s="1">
        <f t="shared" si="117"/>
        <v>44059500</v>
      </c>
      <c r="F1759" s="6" t="s">
        <v>761</v>
      </c>
      <c r="G1759" s="10" t="str">
        <f t="shared" si="118"/>
        <v>43846</v>
      </c>
      <c r="H1759" s="10"/>
      <c r="I1759" s="10"/>
      <c r="J1759" s="9">
        <f t="shared" si="115"/>
        <v>43846</v>
      </c>
      <c r="K1759" s="11" t="str">
        <f t="shared" si="116"/>
        <v>16-01-2020</v>
      </c>
      <c r="L1759" s="11"/>
      <c r="M1759" t="s">
        <v>12</v>
      </c>
      <c r="N1759" t="s">
        <v>13</v>
      </c>
      <c r="O1759">
        <v>5</v>
      </c>
      <c r="P1759" t="s">
        <v>19</v>
      </c>
      <c r="Q1759">
        <v>2</v>
      </c>
      <c r="R1759">
        <v>6.2518399999999996</v>
      </c>
      <c r="S1759">
        <v>-75.563590000000005</v>
      </c>
    </row>
    <row r="1760" spans="1:19" x14ac:dyDescent="0.3">
      <c r="A1760" t="s">
        <v>155</v>
      </c>
      <c r="B1760" t="s">
        <v>10</v>
      </c>
      <c r="C1760">
        <v>208300</v>
      </c>
      <c r="D1760">
        <v>11500</v>
      </c>
      <c r="E1760" s="1">
        <f t="shared" si="117"/>
        <v>44071000</v>
      </c>
      <c r="F1760" s="6" t="s">
        <v>205</v>
      </c>
      <c r="G1760" s="10" t="str">
        <f t="shared" si="118"/>
        <v>44840</v>
      </c>
      <c r="H1760" s="10"/>
      <c r="I1760" s="10"/>
      <c r="J1760" s="9">
        <f t="shared" si="115"/>
        <v>44840</v>
      </c>
      <c r="K1760" s="11" t="str">
        <f t="shared" si="116"/>
        <v>06-10-2022</v>
      </c>
      <c r="L1760" s="11"/>
      <c r="M1760" t="s">
        <v>31</v>
      </c>
      <c r="N1760" t="s">
        <v>28</v>
      </c>
      <c r="O1760">
        <v>5</v>
      </c>
      <c r="P1760" t="s">
        <v>14</v>
      </c>
      <c r="Q1760">
        <v>1</v>
      </c>
      <c r="R1760">
        <v>4.6097099999999998</v>
      </c>
      <c r="S1760">
        <v>-74.08175</v>
      </c>
    </row>
    <row r="1761" spans="1:19" x14ac:dyDescent="0.3">
      <c r="A1761" t="s">
        <v>123</v>
      </c>
      <c r="B1761" t="s">
        <v>51</v>
      </c>
      <c r="C1761">
        <v>1563900</v>
      </c>
      <c r="D1761">
        <v>83500</v>
      </c>
      <c r="E1761" s="1">
        <f t="shared" si="117"/>
        <v>44154500</v>
      </c>
      <c r="F1761" s="6" t="s">
        <v>825</v>
      </c>
      <c r="G1761" s="10" t="str">
        <f t="shared" si="118"/>
        <v>44984</v>
      </c>
      <c r="H1761" s="10"/>
      <c r="I1761" s="10"/>
      <c r="J1761" s="9">
        <f t="shared" si="115"/>
        <v>44984</v>
      </c>
      <c r="K1761" s="11" t="str">
        <f t="shared" si="116"/>
        <v>27-02-2023</v>
      </c>
      <c r="L1761" s="11"/>
      <c r="M1761" t="s">
        <v>59</v>
      </c>
      <c r="N1761" t="s">
        <v>13</v>
      </c>
      <c r="O1761">
        <v>5</v>
      </c>
      <c r="P1761" t="s">
        <v>19</v>
      </c>
      <c r="Q1761">
        <v>1</v>
      </c>
      <c r="R1761">
        <v>6.2518399999999996</v>
      </c>
      <c r="S1761">
        <v>-75.563590000000005</v>
      </c>
    </row>
    <row r="1762" spans="1:19" x14ac:dyDescent="0.3">
      <c r="A1762" t="s">
        <v>217</v>
      </c>
      <c r="B1762" t="s">
        <v>64</v>
      </c>
      <c r="C1762">
        <v>56500</v>
      </c>
      <c r="D1762">
        <v>3200</v>
      </c>
      <c r="E1762" s="1">
        <f t="shared" si="117"/>
        <v>44157700</v>
      </c>
      <c r="F1762" s="6" t="s">
        <v>61</v>
      </c>
      <c r="G1762" s="10" t="str">
        <f t="shared" si="118"/>
        <v>44111</v>
      </c>
      <c r="H1762" s="10"/>
      <c r="I1762" s="10"/>
      <c r="J1762" s="9">
        <f t="shared" si="115"/>
        <v>44111</v>
      </c>
      <c r="K1762" s="11" t="str">
        <f t="shared" si="116"/>
        <v>07-10-2020</v>
      </c>
      <c r="L1762" s="11"/>
      <c r="M1762" t="s">
        <v>27</v>
      </c>
      <c r="N1762" t="s">
        <v>28</v>
      </c>
      <c r="O1762">
        <v>4</v>
      </c>
      <c r="P1762" t="s">
        <v>36</v>
      </c>
      <c r="Q1762">
        <v>1</v>
      </c>
      <c r="R1762">
        <v>4.6097099999999998</v>
      </c>
      <c r="S1762">
        <v>-74.08175</v>
      </c>
    </row>
    <row r="1763" spans="1:19" x14ac:dyDescent="0.3">
      <c r="A1763" t="s">
        <v>282</v>
      </c>
      <c r="B1763" t="s">
        <v>38</v>
      </c>
      <c r="C1763">
        <v>2482600</v>
      </c>
      <c r="D1763">
        <v>130400</v>
      </c>
      <c r="E1763" s="1">
        <f t="shared" si="117"/>
        <v>44288100</v>
      </c>
      <c r="F1763" s="6" t="s">
        <v>587</v>
      </c>
      <c r="G1763" s="10" t="str">
        <f t="shared" si="118"/>
        <v>44511</v>
      </c>
      <c r="H1763" s="10"/>
      <c r="I1763" s="10"/>
      <c r="J1763" s="9">
        <f t="shared" si="115"/>
        <v>44511</v>
      </c>
      <c r="K1763" s="11" t="str">
        <f t="shared" si="116"/>
        <v>11-11-2021</v>
      </c>
      <c r="L1763" s="11"/>
      <c r="M1763" t="s">
        <v>85</v>
      </c>
      <c r="N1763" t="s">
        <v>25</v>
      </c>
      <c r="O1763">
        <v>4</v>
      </c>
      <c r="P1763" t="s">
        <v>19</v>
      </c>
      <c r="Q1763">
        <v>1</v>
      </c>
      <c r="R1763">
        <v>3.4372199999999999</v>
      </c>
      <c r="S1763">
        <v>-76.522499999999994</v>
      </c>
    </row>
    <row r="1764" spans="1:19" x14ac:dyDescent="0.3">
      <c r="A1764" t="s">
        <v>191</v>
      </c>
      <c r="B1764" t="s">
        <v>38</v>
      </c>
      <c r="C1764">
        <v>73900</v>
      </c>
      <c r="D1764">
        <v>5000</v>
      </c>
      <c r="E1764" s="1">
        <f t="shared" si="117"/>
        <v>44293100</v>
      </c>
      <c r="F1764" s="6" t="s">
        <v>751</v>
      </c>
      <c r="G1764" s="10" t="str">
        <f t="shared" si="118"/>
        <v>44127</v>
      </c>
      <c r="H1764" s="10"/>
      <c r="I1764" s="10"/>
      <c r="J1764" s="9">
        <f t="shared" si="115"/>
        <v>44127</v>
      </c>
      <c r="K1764" s="11" t="str">
        <f t="shared" si="116"/>
        <v>23-10-2020</v>
      </c>
      <c r="L1764" s="11"/>
      <c r="M1764" t="s">
        <v>48</v>
      </c>
      <c r="N1764" t="s">
        <v>28</v>
      </c>
      <c r="O1764">
        <v>2</v>
      </c>
      <c r="P1764" t="s">
        <v>19</v>
      </c>
      <c r="Q1764">
        <v>2</v>
      </c>
      <c r="R1764">
        <v>4.6097099999999998</v>
      </c>
      <c r="S1764">
        <v>-74.08175</v>
      </c>
    </row>
    <row r="1765" spans="1:19" x14ac:dyDescent="0.3">
      <c r="A1765" t="s">
        <v>9</v>
      </c>
      <c r="B1765" t="s">
        <v>10</v>
      </c>
      <c r="C1765">
        <v>238200</v>
      </c>
      <c r="D1765">
        <v>13100</v>
      </c>
      <c r="E1765" s="1">
        <f t="shared" si="117"/>
        <v>44306200</v>
      </c>
      <c r="F1765" s="6" t="s">
        <v>1034</v>
      </c>
      <c r="G1765" s="10" t="str">
        <f t="shared" si="118"/>
        <v>44413</v>
      </c>
      <c r="H1765" s="10"/>
      <c r="I1765" s="10"/>
      <c r="J1765" s="9">
        <f t="shared" si="115"/>
        <v>44413</v>
      </c>
      <c r="K1765" s="11" t="str">
        <f t="shared" si="116"/>
        <v>05-08-2021</v>
      </c>
      <c r="L1765" s="11"/>
      <c r="M1765" t="s">
        <v>48</v>
      </c>
      <c r="N1765" t="s">
        <v>137</v>
      </c>
      <c r="O1765">
        <v>5</v>
      </c>
      <c r="P1765" t="s">
        <v>36</v>
      </c>
      <c r="Q1765">
        <v>1</v>
      </c>
      <c r="R1765">
        <v>11.240790000000001</v>
      </c>
      <c r="S1765">
        <v>-74.199039999999997</v>
      </c>
    </row>
    <row r="1766" spans="1:19" x14ac:dyDescent="0.3">
      <c r="A1766" t="s">
        <v>149</v>
      </c>
      <c r="B1766" t="s">
        <v>34</v>
      </c>
      <c r="C1766">
        <v>23500</v>
      </c>
      <c r="D1766">
        <v>2500</v>
      </c>
      <c r="E1766" s="1">
        <f t="shared" si="117"/>
        <v>44308700</v>
      </c>
      <c r="F1766" s="6" t="s">
        <v>414</v>
      </c>
      <c r="G1766" s="10" t="str">
        <f t="shared" si="118"/>
        <v>43957</v>
      </c>
      <c r="H1766" s="10"/>
      <c r="I1766" s="10"/>
      <c r="J1766" s="9">
        <f t="shared" si="115"/>
        <v>43957</v>
      </c>
      <c r="K1766" s="11" t="str">
        <f t="shared" si="116"/>
        <v>06-05-2020</v>
      </c>
      <c r="L1766" s="11"/>
      <c r="M1766" t="s">
        <v>66</v>
      </c>
      <c r="N1766" t="s">
        <v>28</v>
      </c>
      <c r="O1766">
        <v>5</v>
      </c>
      <c r="P1766" t="s">
        <v>19</v>
      </c>
      <c r="Q1766">
        <v>1</v>
      </c>
      <c r="R1766">
        <v>4.6097099999999998</v>
      </c>
      <c r="S1766">
        <v>-74.08175</v>
      </c>
    </row>
    <row r="1767" spans="1:19" x14ac:dyDescent="0.3">
      <c r="A1767" t="s">
        <v>93</v>
      </c>
      <c r="B1767" t="s">
        <v>42</v>
      </c>
      <c r="C1767">
        <v>159300</v>
      </c>
      <c r="D1767">
        <v>8900</v>
      </c>
      <c r="E1767" s="1">
        <f t="shared" si="117"/>
        <v>44317600</v>
      </c>
      <c r="F1767" s="6" t="s">
        <v>427</v>
      </c>
      <c r="G1767" s="10" t="str">
        <f t="shared" si="118"/>
        <v>44959</v>
      </c>
      <c r="H1767" s="10"/>
      <c r="I1767" s="10"/>
      <c r="J1767" s="9">
        <f t="shared" si="115"/>
        <v>44959</v>
      </c>
      <c r="K1767" s="11" t="str">
        <f t="shared" si="116"/>
        <v>02-02-2023</v>
      </c>
      <c r="L1767" s="11"/>
      <c r="M1767" t="s">
        <v>85</v>
      </c>
      <c r="N1767" t="s">
        <v>228</v>
      </c>
      <c r="O1767">
        <v>5</v>
      </c>
      <c r="P1767" t="s">
        <v>19</v>
      </c>
      <c r="Q1767">
        <v>10</v>
      </c>
      <c r="R1767">
        <v>10.39972</v>
      </c>
      <c r="S1767">
        <v>-75.514439999999993</v>
      </c>
    </row>
    <row r="1768" spans="1:19" x14ac:dyDescent="0.3">
      <c r="A1768" t="s">
        <v>91</v>
      </c>
      <c r="B1768" t="s">
        <v>51</v>
      </c>
      <c r="C1768">
        <v>608600</v>
      </c>
      <c r="D1768">
        <v>30600</v>
      </c>
      <c r="E1768" s="1">
        <f t="shared" si="117"/>
        <v>44348200</v>
      </c>
      <c r="F1768" s="6" t="s">
        <v>1035</v>
      </c>
      <c r="G1768" s="10" t="str">
        <f t="shared" si="118"/>
        <v>44576</v>
      </c>
      <c r="H1768" s="10"/>
      <c r="I1768" s="10"/>
      <c r="J1768" s="9">
        <f t="shared" si="115"/>
        <v>44576</v>
      </c>
      <c r="K1768" s="11" t="str">
        <f t="shared" si="116"/>
        <v>15-01-2022</v>
      </c>
      <c r="L1768" s="11"/>
      <c r="M1768" t="s">
        <v>80</v>
      </c>
      <c r="N1768" t="s">
        <v>28</v>
      </c>
      <c r="O1768">
        <v>5</v>
      </c>
      <c r="P1768" t="s">
        <v>19</v>
      </c>
      <c r="Q1768">
        <v>3</v>
      </c>
      <c r="R1768">
        <v>4.6097099999999998</v>
      </c>
      <c r="S1768">
        <v>-74.08175</v>
      </c>
    </row>
    <row r="1769" spans="1:19" x14ac:dyDescent="0.3">
      <c r="A1769" t="s">
        <v>9</v>
      </c>
      <c r="B1769" t="s">
        <v>10</v>
      </c>
      <c r="C1769">
        <v>236300</v>
      </c>
      <c r="D1769">
        <v>12800</v>
      </c>
      <c r="E1769" s="1">
        <f t="shared" si="117"/>
        <v>44361000</v>
      </c>
      <c r="F1769" s="6" t="s">
        <v>398</v>
      </c>
      <c r="G1769" s="10" t="str">
        <f t="shared" si="118"/>
        <v>44547</v>
      </c>
      <c r="H1769" s="10"/>
      <c r="I1769" s="10"/>
      <c r="J1769" s="9">
        <f t="shared" si="115"/>
        <v>44547</v>
      </c>
      <c r="K1769" s="11" t="str">
        <f t="shared" si="116"/>
        <v>17-12-2021</v>
      </c>
      <c r="L1769" s="11"/>
      <c r="M1769" t="s">
        <v>40</v>
      </c>
      <c r="N1769" t="s">
        <v>77</v>
      </c>
      <c r="O1769">
        <v>5</v>
      </c>
      <c r="P1769" t="s">
        <v>36</v>
      </c>
      <c r="Q1769">
        <v>1</v>
      </c>
      <c r="R1769">
        <v>11.54444</v>
      </c>
      <c r="S1769">
        <v>-72.907219999999995</v>
      </c>
    </row>
    <row r="1770" spans="1:19" x14ac:dyDescent="0.3">
      <c r="A1770" t="s">
        <v>60</v>
      </c>
      <c r="B1770" t="s">
        <v>34</v>
      </c>
      <c r="C1770">
        <v>547900</v>
      </c>
      <c r="D1770">
        <v>27400</v>
      </c>
      <c r="E1770" s="1">
        <f t="shared" si="117"/>
        <v>44388400</v>
      </c>
      <c r="F1770" s="6" t="s">
        <v>1036</v>
      </c>
      <c r="G1770" s="10" t="str">
        <f t="shared" si="118"/>
        <v>44318</v>
      </c>
      <c r="H1770" s="10"/>
      <c r="I1770" s="10"/>
      <c r="J1770" s="9">
        <f t="shared" si="115"/>
        <v>44318</v>
      </c>
      <c r="K1770" s="11" t="str">
        <f t="shared" si="116"/>
        <v>02-05-2021</v>
      </c>
      <c r="L1770" s="11"/>
      <c r="M1770" t="s">
        <v>40</v>
      </c>
      <c r="N1770" t="s">
        <v>25</v>
      </c>
      <c r="O1770">
        <v>3</v>
      </c>
      <c r="P1770" t="s">
        <v>19</v>
      </c>
      <c r="Q1770">
        <v>5</v>
      </c>
      <c r="R1770">
        <v>3.4372199999999999</v>
      </c>
      <c r="S1770">
        <v>-76.522499999999994</v>
      </c>
    </row>
    <row r="1771" spans="1:19" x14ac:dyDescent="0.3">
      <c r="A1771" t="s">
        <v>241</v>
      </c>
      <c r="B1771" t="s">
        <v>38</v>
      </c>
      <c r="C1771">
        <v>348900</v>
      </c>
      <c r="D1771">
        <v>16800</v>
      </c>
      <c r="E1771" s="1">
        <f t="shared" si="117"/>
        <v>44405200</v>
      </c>
      <c r="F1771" s="6" t="s">
        <v>369</v>
      </c>
      <c r="G1771" s="10" t="str">
        <f t="shared" si="118"/>
        <v>44000</v>
      </c>
      <c r="H1771" s="10"/>
      <c r="I1771" s="10"/>
      <c r="J1771" s="9">
        <f t="shared" si="115"/>
        <v>44000</v>
      </c>
      <c r="K1771" s="11" t="str">
        <f t="shared" si="116"/>
        <v>18-06-2020</v>
      </c>
      <c r="L1771" s="11"/>
      <c r="M1771" t="s">
        <v>27</v>
      </c>
      <c r="N1771" t="s">
        <v>13</v>
      </c>
      <c r="O1771">
        <v>5</v>
      </c>
      <c r="P1771" t="s">
        <v>19</v>
      </c>
      <c r="Q1771">
        <v>5</v>
      </c>
      <c r="R1771">
        <v>6.2518399999999996</v>
      </c>
      <c r="S1771">
        <v>-75.563590000000005</v>
      </c>
    </row>
    <row r="1772" spans="1:19" x14ac:dyDescent="0.3">
      <c r="A1772" t="s">
        <v>69</v>
      </c>
      <c r="B1772" t="s">
        <v>64</v>
      </c>
      <c r="C1772">
        <v>37500</v>
      </c>
      <c r="D1772">
        <v>2200</v>
      </c>
      <c r="E1772" s="1">
        <f t="shared" si="117"/>
        <v>44407400</v>
      </c>
      <c r="F1772" s="6" t="s">
        <v>853</v>
      </c>
      <c r="G1772" s="10" t="str">
        <f t="shared" si="118"/>
        <v>44560</v>
      </c>
      <c r="H1772" s="10"/>
      <c r="I1772" s="10"/>
      <c r="J1772" s="9">
        <f t="shared" si="115"/>
        <v>44560</v>
      </c>
      <c r="K1772" s="11" t="str">
        <f t="shared" si="116"/>
        <v>30-12-2021</v>
      </c>
      <c r="L1772" s="11"/>
      <c r="M1772" t="s">
        <v>18</v>
      </c>
      <c r="N1772" t="s">
        <v>28</v>
      </c>
      <c r="O1772">
        <v>5</v>
      </c>
      <c r="P1772" t="s">
        <v>19</v>
      </c>
      <c r="Q1772">
        <v>10</v>
      </c>
      <c r="R1772">
        <v>4.6097099999999998</v>
      </c>
      <c r="S1772">
        <v>-74.08175</v>
      </c>
    </row>
    <row r="1773" spans="1:19" x14ac:dyDescent="0.3">
      <c r="A1773" t="s">
        <v>73</v>
      </c>
      <c r="B1773" t="s">
        <v>42</v>
      </c>
      <c r="C1773">
        <v>33200</v>
      </c>
      <c r="D1773">
        <v>2300</v>
      </c>
      <c r="E1773" s="1">
        <f t="shared" si="117"/>
        <v>44409700</v>
      </c>
      <c r="F1773" s="6" t="s">
        <v>957</v>
      </c>
      <c r="G1773" s="10" t="str">
        <f t="shared" si="118"/>
        <v>44670</v>
      </c>
      <c r="H1773" s="10"/>
      <c r="I1773" s="10"/>
      <c r="J1773" s="9">
        <f t="shared" si="115"/>
        <v>44670</v>
      </c>
      <c r="K1773" s="11" t="str">
        <f t="shared" si="116"/>
        <v>19-04-2022</v>
      </c>
      <c r="L1773" s="11"/>
      <c r="M1773" t="s">
        <v>27</v>
      </c>
      <c r="N1773" t="s">
        <v>13</v>
      </c>
      <c r="O1773">
        <v>3</v>
      </c>
      <c r="P1773" t="s">
        <v>19</v>
      </c>
      <c r="Q1773">
        <v>2</v>
      </c>
      <c r="R1773">
        <v>6.2518399999999996</v>
      </c>
      <c r="S1773">
        <v>-75.563590000000005</v>
      </c>
    </row>
    <row r="1774" spans="1:19" x14ac:dyDescent="0.3">
      <c r="A1774" t="s">
        <v>121</v>
      </c>
      <c r="B1774" t="s">
        <v>10</v>
      </c>
      <c r="C1774">
        <v>190600</v>
      </c>
      <c r="D1774">
        <v>10400</v>
      </c>
      <c r="E1774" s="1">
        <f t="shared" si="117"/>
        <v>44420100</v>
      </c>
      <c r="F1774" s="6" t="s">
        <v>354</v>
      </c>
      <c r="G1774" s="10" t="str">
        <f t="shared" si="118"/>
        <v>44768</v>
      </c>
      <c r="H1774" s="10"/>
      <c r="I1774" s="10"/>
      <c r="J1774" s="9">
        <f t="shared" si="115"/>
        <v>44768</v>
      </c>
      <c r="K1774" s="11" t="str">
        <f t="shared" si="116"/>
        <v>26-07-2022</v>
      </c>
      <c r="L1774" s="11"/>
      <c r="M1774" t="s">
        <v>101</v>
      </c>
      <c r="N1774" t="s">
        <v>13</v>
      </c>
      <c r="O1774">
        <v>1</v>
      </c>
      <c r="P1774" t="s">
        <v>19</v>
      </c>
      <c r="Q1774">
        <v>1</v>
      </c>
      <c r="R1774">
        <v>6.2518399999999996</v>
      </c>
      <c r="S1774">
        <v>-75.563590000000005</v>
      </c>
    </row>
    <row r="1775" spans="1:19" x14ac:dyDescent="0.3">
      <c r="A1775" t="s">
        <v>20</v>
      </c>
      <c r="B1775" t="s">
        <v>10</v>
      </c>
      <c r="C1775">
        <v>959400</v>
      </c>
      <c r="D1775">
        <v>51500</v>
      </c>
      <c r="E1775" s="1">
        <f t="shared" si="117"/>
        <v>44471600</v>
      </c>
      <c r="F1775" s="6" t="s">
        <v>653</v>
      </c>
      <c r="G1775" s="10" t="str">
        <f t="shared" si="118"/>
        <v>44599</v>
      </c>
      <c r="H1775" s="10"/>
      <c r="I1775" s="10"/>
      <c r="J1775" s="9">
        <f t="shared" si="115"/>
        <v>44599</v>
      </c>
      <c r="K1775" s="11" t="str">
        <f t="shared" si="116"/>
        <v>07-02-2022</v>
      </c>
      <c r="L1775" s="11"/>
      <c r="M1775" t="s">
        <v>40</v>
      </c>
      <c r="N1775" t="s">
        <v>28</v>
      </c>
      <c r="O1775">
        <v>5</v>
      </c>
      <c r="P1775" t="s">
        <v>19</v>
      </c>
      <c r="Q1775">
        <v>1</v>
      </c>
      <c r="R1775">
        <v>4.6097099999999998</v>
      </c>
      <c r="S1775">
        <v>-74.08175</v>
      </c>
    </row>
    <row r="1776" spans="1:19" x14ac:dyDescent="0.3">
      <c r="A1776" t="s">
        <v>149</v>
      </c>
      <c r="B1776" t="s">
        <v>34</v>
      </c>
      <c r="C1776">
        <v>61000</v>
      </c>
      <c r="D1776">
        <v>5600</v>
      </c>
      <c r="E1776" s="1">
        <f t="shared" si="117"/>
        <v>44477200</v>
      </c>
      <c r="F1776" s="6" t="s">
        <v>641</v>
      </c>
      <c r="G1776" s="10" t="str">
        <f t="shared" si="118"/>
        <v>44955</v>
      </c>
      <c r="H1776" s="10"/>
      <c r="I1776" s="10"/>
      <c r="J1776" s="9">
        <f t="shared" si="115"/>
        <v>44955</v>
      </c>
      <c r="K1776" s="11" t="str">
        <f t="shared" si="116"/>
        <v>29-01-2023</v>
      </c>
      <c r="L1776" s="11"/>
      <c r="M1776" t="s">
        <v>31</v>
      </c>
      <c r="N1776" t="s">
        <v>25</v>
      </c>
      <c r="O1776">
        <v>5</v>
      </c>
      <c r="P1776" t="s">
        <v>19</v>
      </c>
      <c r="Q1776">
        <v>2</v>
      </c>
      <c r="R1776">
        <v>3.4372199999999999</v>
      </c>
      <c r="S1776">
        <v>-76.522499999999994</v>
      </c>
    </row>
    <row r="1777" spans="1:19" x14ac:dyDescent="0.3">
      <c r="A1777" t="s">
        <v>241</v>
      </c>
      <c r="B1777" t="s">
        <v>38</v>
      </c>
      <c r="C1777">
        <v>322900</v>
      </c>
      <c r="D1777">
        <v>23000</v>
      </c>
      <c r="E1777" s="1">
        <f t="shared" si="117"/>
        <v>44500200</v>
      </c>
      <c r="F1777" s="6" t="s">
        <v>784</v>
      </c>
      <c r="G1777" s="10" t="str">
        <f t="shared" si="118"/>
        <v>44077</v>
      </c>
      <c r="H1777" s="10"/>
      <c r="I1777" s="10"/>
      <c r="J1777" s="9">
        <f t="shared" si="115"/>
        <v>44077</v>
      </c>
      <c r="K1777" s="11" t="str">
        <f t="shared" si="116"/>
        <v>03-09-2020</v>
      </c>
      <c r="L1777" s="11"/>
      <c r="M1777" t="s">
        <v>12</v>
      </c>
      <c r="N1777" t="s">
        <v>22</v>
      </c>
      <c r="O1777">
        <v>3</v>
      </c>
      <c r="P1777" t="s">
        <v>19</v>
      </c>
      <c r="Q1777">
        <v>3</v>
      </c>
      <c r="R1777">
        <v>4.8133299999999997</v>
      </c>
      <c r="S1777">
        <v>-75.696110000000004</v>
      </c>
    </row>
    <row r="1778" spans="1:19" x14ac:dyDescent="0.3">
      <c r="A1778" t="s">
        <v>138</v>
      </c>
      <c r="B1778" t="s">
        <v>38</v>
      </c>
      <c r="C1778">
        <v>986600</v>
      </c>
      <c r="D1778">
        <v>50700</v>
      </c>
      <c r="E1778" s="1">
        <f t="shared" si="117"/>
        <v>44550900</v>
      </c>
      <c r="F1778" s="6" t="s">
        <v>1037</v>
      </c>
      <c r="G1778" s="10" t="str">
        <f t="shared" si="118"/>
        <v>43874</v>
      </c>
      <c r="H1778" s="10"/>
      <c r="I1778" s="10"/>
      <c r="J1778" s="9">
        <f t="shared" si="115"/>
        <v>43874</v>
      </c>
      <c r="K1778" s="11" t="str">
        <f t="shared" si="116"/>
        <v>13-02-2020</v>
      </c>
      <c r="L1778" s="11"/>
      <c r="M1778" t="s">
        <v>31</v>
      </c>
      <c r="N1778" t="s">
        <v>28</v>
      </c>
      <c r="O1778">
        <v>4</v>
      </c>
      <c r="P1778" t="s">
        <v>19</v>
      </c>
      <c r="Q1778">
        <v>2</v>
      </c>
      <c r="R1778">
        <v>4.6097099999999998</v>
      </c>
      <c r="S1778">
        <v>-74.08175</v>
      </c>
    </row>
    <row r="1779" spans="1:19" x14ac:dyDescent="0.3">
      <c r="A1779" t="s">
        <v>118</v>
      </c>
      <c r="B1779" t="s">
        <v>51</v>
      </c>
      <c r="C1779">
        <v>2033300</v>
      </c>
      <c r="D1779">
        <v>108500</v>
      </c>
      <c r="E1779" s="1">
        <f t="shared" si="117"/>
        <v>44659400</v>
      </c>
      <c r="F1779" s="6" t="s">
        <v>760</v>
      </c>
      <c r="G1779" s="10" t="str">
        <f t="shared" si="118"/>
        <v>45013</v>
      </c>
      <c r="H1779" s="10"/>
      <c r="I1779" s="10"/>
      <c r="J1779" s="9">
        <f t="shared" si="115"/>
        <v>45013</v>
      </c>
      <c r="K1779" s="11" t="str">
        <f t="shared" si="116"/>
        <v>28-03-2023</v>
      </c>
      <c r="L1779" s="11"/>
      <c r="M1779" t="s">
        <v>66</v>
      </c>
      <c r="N1779" t="s">
        <v>28</v>
      </c>
      <c r="O1779">
        <v>2</v>
      </c>
      <c r="P1779" t="s">
        <v>19</v>
      </c>
      <c r="Q1779">
        <v>7</v>
      </c>
      <c r="R1779">
        <v>4.6097099999999998</v>
      </c>
      <c r="S1779">
        <v>-74.08175</v>
      </c>
    </row>
    <row r="1780" spans="1:19" x14ac:dyDescent="0.3">
      <c r="A1780" t="s">
        <v>131</v>
      </c>
      <c r="B1780" t="s">
        <v>16</v>
      </c>
      <c r="C1780">
        <v>997500</v>
      </c>
      <c r="D1780">
        <v>53300</v>
      </c>
      <c r="E1780" s="1">
        <f t="shared" si="117"/>
        <v>44712700</v>
      </c>
      <c r="F1780" s="6" t="s">
        <v>1038</v>
      </c>
      <c r="G1780" s="10" t="str">
        <f t="shared" si="118"/>
        <v>44519</v>
      </c>
      <c r="H1780" s="10"/>
      <c r="I1780" s="10"/>
      <c r="J1780" s="9">
        <f t="shared" si="115"/>
        <v>44519</v>
      </c>
      <c r="K1780" s="11" t="str">
        <f t="shared" si="116"/>
        <v>19-11-2021</v>
      </c>
      <c r="L1780" s="11"/>
      <c r="M1780" t="s">
        <v>80</v>
      </c>
      <c r="N1780" t="s">
        <v>28</v>
      </c>
      <c r="O1780">
        <v>1</v>
      </c>
      <c r="P1780" t="s">
        <v>19</v>
      </c>
      <c r="Q1780">
        <v>1</v>
      </c>
      <c r="R1780">
        <v>4.6097099999999998</v>
      </c>
      <c r="S1780">
        <v>-74.08175</v>
      </c>
    </row>
    <row r="1781" spans="1:19" x14ac:dyDescent="0.3">
      <c r="A1781" t="s">
        <v>95</v>
      </c>
      <c r="B1781" t="s">
        <v>38</v>
      </c>
      <c r="C1781">
        <v>2706500</v>
      </c>
      <c r="D1781">
        <v>142300</v>
      </c>
      <c r="E1781" s="1">
        <f t="shared" si="117"/>
        <v>44855000</v>
      </c>
      <c r="F1781" s="6" t="s">
        <v>1039</v>
      </c>
      <c r="G1781" s="10" t="str">
        <f t="shared" si="118"/>
        <v>43960</v>
      </c>
      <c r="H1781" s="10"/>
      <c r="I1781" s="10"/>
      <c r="J1781" s="9">
        <f t="shared" si="115"/>
        <v>43960</v>
      </c>
      <c r="K1781" s="11" t="str">
        <f t="shared" si="116"/>
        <v>09-05-2020</v>
      </c>
      <c r="L1781" s="11"/>
      <c r="M1781" t="s">
        <v>68</v>
      </c>
      <c r="N1781" t="s">
        <v>28</v>
      </c>
      <c r="O1781">
        <v>5</v>
      </c>
      <c r="P1781" t="s">
        <v>19</v>
      </c>
      <c r="Q1781">
        <v>1</v>
      </c>
      <c r="R1781">
        <v>4.6097099999999998</v>
      </c>
      <c r="S1781">
        <v>-74.08175</v>
      </c>
    </row>
    <row r="1782" spans="1:19" x14ac:dyDescent="0.3">
      <c r="A1782" t="s">
        <v>93</v>
      </c>
      <c r="B1782" t="s">
        <v>42</v>
      </c>
      <c r="C1782">
        <v>219300</v>
      </c>
      <c r="D1782">
        <v>9900</v>
      </c>
      <c r="E1782" s="1">
        <f t="shared" si="117"/>
        <v>44864900</v>
      </c>
      <c r="F1782" s="6" t="s">
        <v>493</v>
      </c>
      <c r="G1782" s="10" t="str">
        <f t="shared" si="118"/>
        <v>43847</v>
      </c>
      <c r="H1782" s="10"/>
      <c r="I1782" s="10"/>
      <c r="J1782" s="9">
        <f t="shared" si="115"/>
        <v>43847</v>
      </c>
      <c r="K1782" s="11" t="str">
        <f t="shared" si="116"/>
        <v>17-01-2020</v>
      </c>
      <c r="L1782" s="11"/>
      <c r="M1782" t="s">
        <v>40</v>
      </c>
      <c r="N1782" t="s">
        <v>13</v>
      </c>
      <c r="O1782">
        <v>4</v>
      </c>
      <c r="P1782" t="s">
        <v>14</v>
      </c>
      <c r="Q1782">
        <v>1</v>
      </c>
      <c r="R1782">
        <v>6.2518399999999996</v>
      </c>
      <c r="S1782">
        <v>-75.563590000000005</v>
      </c>
    </row>
    <row r="1783" spans="1:19" x14ac:dyDescent="0.3">
      <c r="A1783" t="s">
        <v>89</v>
      </c>
      <c r="B1783" t="s">
        <v>42</v>
      </c>
      <c r="C1783">
        <v>35500</v>
      </c>
      <c r="D1783">
        <v>0</v>
      </c>
      <c r="E1783" s="1">
        <f t="shared" si="117"/>
        <v>44864900</v>
      </c>
      <c r="F1783" s="6" t="s">
        <v>109</v>
      </c>
      <c r="G1783" s="10" t="str">
        <f t="shared" si="118"/>
        <v>45005</v>
      </c>
      <c r="H1783" s="10"/>
      <c r="I1783" s="10"/>
      <c r="J1783" s="9">
        <f t="shared" si="115"/>
        <v>45005</v>
      </c>
      <c r="K1783" s="11" t="str">
        <f t="shared" si="116"/>
        <v>20-03-2023</v>
      </c>
      <c r="L1783" s="11"/>
      <c r="M1783" t="s">
        <v>27</v>
      </c>
      <c r="N1783" t="s">
        <v>13</v>
      </c>
      <c r="O1783">
        <v>3</v>
      </c>
      <c r="P1783" t="s">
        <v>19</v>
      </c>
      <c r="Q1783">
        <v>8</v>
      </c>
      <c r="R1783">
        <v>6.2518399999999996</v>
      </c>
      <c r="S1783">
        <v>-75.563590000000005</v>
      </c>
    </row>
    <row r="1784" spans="1:19" x14ac:dyDescent="0.3">
      <c r="A1784" t="s">
        <v>163</v>
      </c>
      <c r="B1784" t="s">
        <v>10</v>
      </c>
      <c r="C1784">
        <v>695000</v>
      </c>
      <c r="D1784">
        <v>35200</v>
      </c>
      <c r="E1784" s="1">
        <f t="shared" si="117"/>
        <v>44900100</v>
      </c>
      <c r="F1784" s="6" t="s">
        <v>985</v>
      </c>
      <c r="G1784" s="10" t="str">
        <f t="shared" si="118"/>
        <v>44400</v>
      </c>
      <c r="H1784" s="10"/>
      <c r="I1784" s="10"/>
      <c r="J1784" s="9">
        <f t="shared" si="115"/>
        <v>44400</v>
      </c>
      <c r="K1784" s="11" t="str">
        <f t="shared" si="116"/>
        <v>23-07-2021</v>
      </c>
      <c r="L1784" s="11"/>
      <c r="M1784" t="s">
        <v>18</v>
      </c>
      <c r="N1784" t="s">
        <v>28</v>
      </c>
      <c r="O1784">
        <v>4</v>
      </c>
      <c r="P1784" t="s">
        <v>19</v>
      </c>
      <c r="Q1784">
        <v>8</v>
      </c>
      <c r="R1784">
        <v>4.6097099999999998</v>
      </c>
      <c r="S1784">
        <v>-74.08175</v>
      </c>
    </row>
    <row r="1785" spans="1:19" x14ac:dyDescent="0.3">
      <c r="A1785" t="s">
        <v>195</v>
      </c>
      <c r="B1785" t="s">
        <v>51</v>
      </c>
      <c r="C1785">
        <v>301800</v>
      </c>
      <c r="D1785">
        <v>14300</v>
      </c>
      <c r="E1785" s="1">
        <f t="shared" si="117"/>
        <v>44914400</v>
      </c>
      <c r="F1785" s="6" t="s">
        <v>589</v>
      </c>
      <c r="G1785" s="10" t="str">
        <f t="shared" si="118"/>
        <v>44700</v>
      </c>
      <c r="H1785" s="10"/>
      <c r="I1785" s="10"/>
      <c r="J1785" s="9">
        <f t="shared" si="115"/>
        <v>44700</v>
      </c>
      <c r="K1785" s="11" t="str">
        <f t="shared" si="116"/>
        <v>19-05-2022</v>
      </c>
      <c r="L1785" s="11"/>
      <c r="M1785" t="s">
        <v>68</v>
      </c>
      <c r="N1785" t="s">
        <v>28</v>
      </c>
      <c r="O1785">
        <v>5</v>
      </c>
      <c r="P1785" t="s">
        <v>19</v>
      </c>
      <c r="Q1785">
        <v>2</v>
      </c>
      <c r="R1785">
        <v>4.6097099999999998</v>
      </c>
      <c r="S1785">
        <v>-74.08175</v>
      </c>
    </row>
    <row r="1786" spans="1:19" x14ac:dyDescent="0.3">
      <c r="A1786" t="s">
        <v>104</v>
      </c>
      <c r="B1786" t="s">
        <v>38</v>
      </c>
      <c r="C1786">
        <v>78100</v>
      </c>
      <c r="D1786">
        <v>2300</v>
      </c>
      <c r="E1786" s="1">
        <f t="shared" si="117"/>
        <v>44916700</v>
      </c>
      <c r="F1786" s="6" t="s">
        <v>1040</v>
      </c>
      <c r="G1786" s="10" t="str">
        <f t="shared" si="118"/>
        <v>44510</v>
      </c>
      <c r="H1786" s="10"/>
      <c r="I1786" s="10"/>
      <c r="J1786" s="9">
        <f t="shared" si="115"/>
        <v>44510</v>
      </c>
      <c r="K1786" s="11" t="str">
        <f t="shared" si="116"/>
        <v>10-11-2021</v>
      </c>
      <c r="L1786" s="11"/>
      <c r="M1786" t="s">
        <v>66</v>
      </c>
      <c r="N1786" t="s">
        <v>28</v>
      </c>
      <c r="O1786">
        <v>3</v>
      </c>
      <c r="P1786" t="s">
        <v>127</v>
      </c>
      <c r="Q1786">
        <v>1</v>
      </c>
      <c r="R1786">
        <v>4.6097099999999998</v>
      </c>
      <c r="S1786">
        <v>-74.08175</v>
      </c>
    </row>
    <row r="1787" spans="1:19" x14ac:dyDescent="0.3">
      <c r="A1787" t="s">
        <v>41</v>
      </c>
      <c r="B1787" t="s">
        <v>42</v>
      </c>
      <c r="C1787">
        <v>69800</v>
      </c>
      <c r="D1787">
        <v>3900</v>
      </c>
      <c r="E1787" s="1">
        <f t="shared" si="117"/>
        <v>44920600</v>
      </c>
      <c r="F1787" s="6" t="s">
        <v>1009</v>
      </c>
      <c r="G1787" s="10" t="str">
        <f t="shared" si="118"/>
        <v>44548</v>
      </c>
      <c r="H1787" s="10"/>
      <c r="I1787" s="10"/>
      <c r="J1787" s="9">
        <f t="shared" si="115"/>
        <v>44548</v>
      </c>
      <c r="K1787" s="11" t="str">
        <f t="shared" si="116"/>
        <v>18-12-2021</v>
      </c>
      <c r="L1787" s="11"/>
      <c r="M1787" t="s">
        <v>80</v>
      </c>
      <c r="N1787" t="s">
        <v>13</v>
      </c>
      <c r="O1787">
        <v>1</v>
      </c>
      <c r="P1787" t="s">
        <v>19</v>
      </c>
      <c r="Q1787">
        <v>1</v>
      </c>
      <c r="R1787">
        <v>6.2518399999999996</v>
      </c>
      <c r="S1787">
        <v>-75.563590000000005</v>
      </c>
    </row>
    <row r="1788" spans="1:19" x14ac:dyDescent="0.3">
      <c r="A1788" t="s">
        <v>184</v>
      </c>
      <c r="B1788" t="s">
        <v>46</v>
      </c>
      <c r="C1788">
        <v>86800</v>
      </c>
      <c r="D1788">
        <v>2800</v>
      </c>
      <c r="E1788" s="1">
        <f t="shared" si="117"/>
        <v>44923400</v>
      </c>
      <c r="F1788" s="6" t="s">
        <v>1041</v>
      </c>
      <c r="G1788" s="10" t="str">
        <f t="shared" si="118"/>
        <v>44148</v>
      </c>
      <c r="H1788" s="10"/>
      <c r="I1788" s="10"/>
      <c r="J1788" s="9">
        <f t="shared" si="115"/>
        <v>44148</v>
      </c>
      <c r="K1788" s="11" t="str">
        <f t="shared" si="116"/>
        <v>13-11-2020</v>
      </c>
      <c r="L1788" s="11"/>
      <c r="M1788" t="s">
        <v>80</v>
      </c>
      <c r="N1788" t="s">
        <v>22</v>
      </c>
      <c r="O1788">
        <v>5</v>
      </c>
      <c r="P1788" t="s">
        <v>19</v>
      </c>
      <c r="Q1788">
        <v>1</v>
      </c>
      <c r="R1788">
        <v>4.8133299999999997</v>
      </c>
      <c r="S1788">
        <v>-75.696110000000004</v>
      </c>
    </row>
    <row r="1789" spans="1:19" x14ac:dyDescent="0.3">
      <c r="A1789" t="s">
        <v>15</v>
      </c>
      <c r="B1789" t="s">
        <v>16</v>
      </c>
      <c r="C1789">
        <v>63000</v>
      </c>
      <c r="D1789">
        <v>1500</v>
      </c>
      <c r="E1789" s="1">
        <f t="shared" si="117"/>
        <v>44924900</v>
      </c>
      <c r="F1789" s="6" t="s">
        <v>1042</v>
      </c>
      <c r="G1789" s="10" t="str">
        <f t="shared" si="118"/>
        <v>44300</v>
      </c>
      <c r="H1789" s="10"/>
      <c r="I1789" s="10"/>
      <c r="J1789" s="9">
        <f t="shared" si="115"/>
        <v>44300</v>
      </c>
      <c r="K1789" s="11" t="str">
        <f t="shared" si="116"/>
        <v>14-04-2021</v>
      </c>
      <c r="L1789" s="11"/>
      <c r="M1789" t="s">
        <v>66</v>
      </c>
      <c r="N1789" t="s">
        <v>28</v>
      </c>
      <c r="O1789">
        <v>4</v>
      </c>
      <c r="P1789" t="s">
        <v>19</v>
      </c>
      <c r="Q1789">
        <v>1</v>
      </c>
      <c r="R1789">
        <v>4.6097099999999998</v>
      </c>
      <c r="S1789">
        <v>-74.08175</v>
      </c>
    </row>
    <row r="1790" spans="1:19" x14ac:dyDescent="0.3">
      <c r="A1790" t="s">
        <v>83</v>
      </c>
      <c r="B1790" t="s">
        <v>46</v>
      </c>
      <c r="C1790">
        <v>32500</v>
      </c>
      <c r="D1790">
        <v>0</v>
      </c>
      <c r="E1790" s="1">
        <f t="shared" si="117"/>
        <v>44924900</v>
      </c>
      <c r="F1790" s="6" t="s">
        <v>648</v>
      </c>
      <c r="G1790" s="10" t="str">
        <f t="shared" si="118"/>
        <v>44945</v>
      </c>
      <c r="H1790" s="10"/>
      <c r="I1790" s="10"/>
      <c r="J1790" s="9">
        <f t="shared" si="115"/>
        <v>44945</v>
      </c>
      <c r="K1790" s="11" t="str">
        <f t="shared" si="116"/>
        <v>19-01-2023</v>
      </c>
      <c r="L1790" s="11"/>
      <c r="M1790" t="s">
        <v>101</v>
      </c>
      <c r="N1790" t="s">
        <v>28</v>
      </c>
      <c r="O1790">
        <v>5</v>
      </c>
      <c r="P1790" t="s">
        <v>19</v>
      </c>
      <c r="Q1790">
        <v>2</v>
      </c>
      <c r="R1790">
        <v>4.6097099999999998</v>
      </c>
      <c r="S1790">
        <v>-74.08175</v>
      </c>
    </row>
    <row r="1791" spans="1:19" x14ac:dyDescent="0.3">
      <c r="A1791" t="s">
        <v>20</v>
      </c>
      <c r="B1791" t="s">
        <v>10</v>
      </c>
      <c r="C1791">
        <v>686700</v>
      </c>
      <c r="D1791">
        <v>38900</v>
      </c>
      <c r="E1791" s="1">
        <f t="shared" si="117"/>
        <v>44963800</v>
      </c>
      <c r="F1791" s="6" t="s">
        <v>1014</v>
      </c>
      <c r="G1791" s="10" t="str">
        <f t="shared" si="118"/>
        <v>44471</v>
      </c>
      <c r="H1791" s="10"/>
      <c r="I1791" s="10"/>
      <c r="J1791" s="9">
        <f t="shared" si="115"/>
        <v>44471</v>
      </c>
      <c r="K1791" s="11" t="str">
        <f t="shared" si="116"/>
        <v>02-10-2021</v>
      </c>
      <c r="L1791" s="11"/>
      <c r="M1791" t="s">
        <v>18</v>
      </c>
      <c r="N1791" t="s">
        <v>22</v>
      </c>
      <c r="O1791">
        <v>5</v>
      </c>
      <c r="P1791" t="s">
        <v>36</v>
      </c>
      <c r="Q1791">
        <v>1</v>
      </c>
      <c r="R1791">
        <v>4.8133299999999997</v>
      </c>
      <c r="S1791">
        <v>-75.696110000000004</v>
      </c>
    </row>
    <row r="1792" spans="1:19" x14ac:dyDescent="0.3">
      <c r="A1792" t="s">
        <v>33</v>
      </c>
      <c r="B1792" t="s">
        <v>34</v>
      </c>
      <c r="C1792">
        <v>97500</v>
      </c>
      <c r="D1792">
        <v>5900</v>
      </c>
      <c r="E1792" s="1">
        <f t="shared" si="117"/>
        <v>44969700</v>
      </c>
      <c r="F1792" s="6" t="s">
        <v>768</v>
      </c>
      <c r="G1792" s="10" t="str">
        <f t="shared" si="118"/>
        <v>44791</v>
      </c>
      <c r="H1792" s="10"/>
      <c r="I1792" s="10"/>
      <c r="J1792" s="9">
        <f t="shared" si="115"/>
        <v>44791</v>
      </c>
      <c r="K1792" s="11" t="str">
        <f t="shared" si="116"/>
        <v>18-08-2022</v>
      </c>
      <c r="L1792" s="11"/>
      <c r="M1792" t="s">
        <v>68</v>
      </c>
      <c r="N1792" t="s">
        <v>13</v>
      </c>
      <c r="O1792">
        <v>4</v>
      </c>
      <c r="P1792" t="s">
        <v>19</v>
      </c>
      <c r="Q1792">
        <v>1</v>
      </c>
      <c r="R1792">
        <v>6.2518399999999996</v>
      </c>
      <c r="S1792">
        <v>-75.563590000000005</v>
      </c>
    </row>
    <row r="1793" spans="1:19" x14ac:dyDescent="0.3">
      <c r="A1793" t="s">
        <v>60</v>
      </c>
      <c r="B1793" t="s">
        <v>34</v>
      </c>
      <c r="C1793">
        <v>490000</v>
      </c>
      <c r="D1793">
        <v>24300</v>
      </c>
      <c r="E1793" s="1">
        <f t="shared" si="117"/>
        <v>44994000</v>
      </c>
      <c r="F1793" s="6" t="s">
        <v>756</v>
      </c>
      <c r="G1793" s="10" t="str">
        <f t="shared" si="118"/>
        <v>44474</v>
      </c>
      <c r="H1793" s="10"/>
      <c r="I1793" s="10"/>
      <c r="J1793" s="9">
        <f t="shared" si="115"/>
        <v>44474</v>
      </c>
      <c r="K1793" s="11" t="str">
        <f t="shared" si="116"/>
        <v>05-10-2021</v>
      </c>
      <c r="L1793" s="11"/>
      <c r="M1793" t="s">
        <v>59</v>
      </c>
      <c r="N1793" t="s">
        <v>22</v>
      </c>
      <c r="O1793">
        <v>4</v>
      </c>
      <c r="P1793" t="s">
        <v>19</v>
      </c>
      <c r="Q1793">
        <v>2</v>
      </c>
      <c r="R1793">
        <v>4.8133299999999997</v>
      </c>
      <c r="S1793">
        <v>-75.696110000000004</v>
      </c>
    </row>
    <row r="1794" spans="1:19" x14ac:dyDescent="0.3">
      <c r="A1794" t="s">
        <v>95</v>
      </c>
      <c r="B1794" t="s">
        <v>38</v>
      </c>
      <c r="C1794">
        <v>2402900</v>
      </c>
      <c r="D1794">
        <v>126100</v>
      </c>
      <c r="E1794" s="1">
        <f t="shared" si="117"/>
        <v>45120100</v>
      </c>
      <c r="F1794" s="6" t="s">
        <v>611</v>
      </c>
      <c r="G1794" s="10" t="str">
        <f t="shared" si="118"/>
        <v>44383</v>
      </c>
      <c r="H1794" s="10"/>
      <c r="I1794" s="10"/>
      <c r="J1794" s="9">
        <f t="shared" si="115"/>
        <v>44383</v>
      </c>
      <c r="K1794" s="11" t="str">
        <f t="shared" si="116"/>
        <v>06-07-2021</v>
      </c>
      <c r="L1794" s="11"/>
      <c r="M1794" t="s">
        <v>40</v>
      </c>
      <c r="N1794" t="s">
        <v>28</v>
      </c>
      <c r="O1794">
        <v>2</v>
      </c>
      <c r="P1794" t="s">
        <v>36</v>
      </c>
      <c r="Q1794">
        <v>1</v>
      </c>
      <c r="R1794">
        <v>4.6097099999999998</v>
      </c>
      <c r="S1794">
        <v>-74.08175</v>
      </c>
    </row>
    <row r="1795" spans="1:19" x14ac:dyDescent="0.3">
      <c r="A1795" t="s">
        <v>9</v>
      </c>
      <c r="B1795" t="s">
        <v>10</v>
      </c>
      <c r="C1795">
        <v>342400</v>
      </c>
      <c r="D1795">
        <v>18400</v>
      </c>
      <c r="E1795" s="1">
        <f t="shared" si="117"/>
        <v>45138500</v>
      </c>
      <c r="F1795" s="6" t="s">
        <v>295</v>
      </c>
      <c r="G1795" s="10" t="str">
        <f t="shared" si="118"/>
        <v>44002</v>
      </c>
      <c r="H1795" s="10"/>
      <c r="I1795" s="10"/>
      <c r="J1795" s="9">
        <f t="shared" ref="J1795:J1858" si="119">IF(
  G1795=44412,
  DATE(2021,8,4),
  DATE(1900,1,1) + G1795 - 1
)</f>
        <v>44002</v>
      </c>
      <c r="K1795" s="11" t="str">
        <f t="shared" ref="K1795:K1858" si="120">TEXT(G1795, "dd-mm-yyyy")</f>
        <v>20-06-2020</v>
      </c>
      <c r="L1795" s="11"/>
      <c r="M1795" t="s">
        <v>12</v>
      </c>
      <c r="N1795" t="s">
        <v>28</v>
      </c>
      <c r="O1795">
        <v>4</v>
      </c>
      <c r="P1795" t="s">
        <v>19</v>
      </c>
      <c r="Q1795">
        <v>1</v>
      </c>
      <c r="R1795">
        <v>4.6097099999999998</v>
      </c>
      <c r="S1795">
        <v>-74.08175</v>
      </c>
    </row>
    <row r="1796" spans="1:19" x14ac:dyDescent="0.3">
      <c r="A1796" t="s">
        <v>123</v>
      </c>
      <c r="B1796" t="s">
        <v>51</v>
      </c>
      <c r="C1796">
        <v>1555700</v>
      </c>
      <c r="D1796">
        <v>87600</v>
      </c>
      <c r="E1796" s="1">
        <f t="shared" ref="E1796:E1859" si="121">E1795+D1796</f>
        <v>45226100</v>
      </c>
      <c r="F1796" s="6" t="s">
        <v>249</v>
      </c>
      <c r="G1796" s="10" t="str">
        <f t="shared" si="118"/>
        <v>44885</v>
      </c>
      <c r="H1796" s="10"/>
      <c r="I1796" s="10"/>
      <c r="J1796" s="9">
        <f t="shared" si="119"/>
        <v>44885</v>
      </c>
      <c r="K1796" s="11" t="str">
        <f t="shared" si="120"/>
        <v>20-11-2022</v>
      </c>
      <c r="L1796" s="11"/>
      <c r="M1796" t="s">
        <v>101</v>
      </c>
      <c r="N1796" t="s">
        <v>28</v>
      </c>
      <c r="O1796">
        <v>1</v>
      </c>
      <c r="P1796" t="s">
        <v>36</v>
      </c>
      <c r="Q1796">
        <v>1</v>
      </c>
      <c r="R1796">
        <v>4.6097099999999998</v>
      </c>
      <c r="S1796">
        <v>-74.08175</v>
      </c>
    </row>
    <row r="1797" spans="1:19" x14ac:dyDescent="0.3">
      <c r="A1797" t="s">
        <v>50</v>
      </c>
      <c r="B1797" t="s">
        <v>51</v>
      </c>
      <c r="C1797">
        <v>886300</v>
      </c>
      <c r="D1797">
        <v>47600</v>
      </c>
      <c r="E1797" s="1">
        <f t="shared" si="121"/>
        <v>45273700</v>
      </c>
      <c r="F1797" s="6" t="s">
        <v>337</v>
      </c>
      <c r="G1797" s="10" t="str">
        <f t="shared" si="118"/>
        <v>44626</v>
      </c>
      <c r="H1797" s="10"/>
      <c r="I1797" s="10"/>
      <c r="J1797" s="9">
        <f t="shared" si="119"/>
        <v>44626</v>
      </c>
      <c r="K1797" s="11" t="str">
        <f t="shared" si="120"/>
        <v>06-03-2022</v>
      </c>
      <c r="L1797" s="11"/>
      <c r="M1797" t="s">
        <v>53</v>
      </c>
      <c r="N1797" t="s">
        <v>22</v>
      </c>
      <c r="O1797">
        <v>5</v>
      </c>
      <c r="P1797" t="s">
        <v>19</v>
      </c>
      <c r="Q1797">
        <v>7</v>
      </c>
      <c r="R1797">
        <v>4.8133299999999997</v>
      </c>
      <c r="S1797">
        <v>-75.696110000000004</v>
      </c>
    </row>
    <row r="1798" spans="1:19" x14ac:dyDescent="0.3">
      <c r="A1798" t="s">
        <v>138</v>
      </c>
      <c r="B1798" t="s">
        <v>38</v>
      </c>
      <c r="C1798">
        <v>1047100</v>
      </c>
      <c r="D1798">
        <v>56400</v>
      </c>
      <c r="E1798" s="1">
        <f t="shared" si="121"/>
        <v>45330100</v>
      </c>
      <c r="F1798" s="6" t="s">
        <v>370</v>
      </c>
      <c r="G1798" s="10" t="str">
        <f t="shared" ref="G1798:G1861" si="122">TEXT(F1797, "general")</f>
        <v>44880</v>
      </c>
      <c r="H1798" s="10"/>
      <c r="I1798" s="10"/>
      <c r="J1798" s="9">
        <f t="shared" si="119"/>
        <v>44880</v>
      </c>
      <c r="K1798" s="11" t="str">
        <f t="shared" si="120"/>
        <v>15-11-2022</v>
      </c>
      <c r="L1798" s="11"/>
      <c r="M1798" t="s">
        <v>48</v>
      </c>
      <c r="N1798" t="s">
        <v>28</v>
      </c>
      <c r="O1798">
        <v>5</v>
      </c>
      <c r="P1798" t="s">
        <v>19</v>
      </c>
      <c r="Q1798">
        <v>8</v>
      </c>
      <c r="R1798">
        <v>4.6097099999999998</v>
      </c>
      <c r="S1798">
        <v>-74.08175</v>
      </c>
    </row>
    <row r="1799" spans="1:19" x14ac:dyDescent="0.3">
      <c r="A1799" t="s">
        <v>282</v>
      </c>
      <c r="B1799" t="s">
        <v>38</v>
      </c>
      <c r="C1799">
        <v>1332000</v>
      </c>
      <c r="D1799">
        <v>69100</v>
      </c>
      <c r="E1799" s="1">
        <f t="shared" si="121"/>
        <v>45399200</v>
      </c>
      <c r="F1799" s="6" t="s">
        <v>814</v>
      </c>
      <c r="G1799" s="10" t="str">
        <f t="shared" si="122"/>
        <v>44202</v>
      </c>
      <c r="H1799" s="10"/>
      <c r="I1799" s="10"/>
      <c r="J1799" s="9">
        <f t="shared" si="119"/>
        <v>44202</v>
      </c>
      <c r="K1799" s="11" t="str">
        <f t="shared" si="120"/>
        <v>06-01-2021</v>
      </c>
      <c r="L1799" s="11"/>
      <c r="M1799" t="s">
        <v>24</v>
      </c>
      <c r="N1799" t="s">
        <v>13</v>
      </c>
      <c r="O1799">
        <v>5</v>
      </c>
      <c r="P1799" t="s">
        <v>19</v>
      </c>
      <c r="Q1799">
        <v>3</v>
      </c>
      <c r="R1799">
        <v>6.2518399999999996</v>
      </c>
      <c r="S1799">
        <v>-75.563590000000005</v>
      </c>
    </row>
    <row r="1800" spans="1:19" x14ac:dyDescent="0.3">
      <c r="A1800" t="s">
        <v>232</v>
      </c>
      <c r="B1800" t="s">
        <v>10</v>
      </c>
      <c r="C1800">
        <v>276400</v>
      </c>
      <c r="D1800">
        <v>12900</v>
      </c>
      <c r="E1800" s="1">
        <f t="shared" si="121"/>
        <v>45412100</v>
      </c>
      <c r="F1800" s="6" t="s">
        <v>372</v>
      </c>
      <c r="G1800" s="10" t="str">
        <f t="shared" si="122"/>
        <v>44706</v>
      </c>
      <c r="H1800" s="10"/>
      <c r="I1800" s="10"/>
      <c r="J1800" s="9">
        <f t="shared" si="119"/>
        <v>44706</v>
      </c>
      <c r="K1800" s="11" t="str">
        <f t="shared" si="120"/>
        <v>25-05-2022</v>
      </c>
      <c r="L1800" s="11"/>
      <c r="M1800" t="s">
        <v>40</v>
      </c>
      <c r="N1800" t="s">
        <v>28</v>
      </c>
      <c r="O1800">
        <v>5</v>
      </c>
      <c r="P1800" t="s">
        <v>19</v>
      </c>
      <c r="Q1800">
        <v>1</v>
      </c>
      <c r="R1800">
        <v>4.6097099999999998</v>
      </c>
      <c r="S1800">
        <v>-74.08175</v>
      </c>
    </row>
    <row r="1801" spans="1:19" x14ac:dyDescent="0.3">
      <c r="A1801" t="s">
        <v>95</v>
      </c>
      <c r="B1801" t="s">
        <v>38</v>
      </c>
      <c r="C1801">
        <v>1774800</v>
      </c>
      <c r="D1801">
        <v>92700</v>
      </c>
      <c r="E1801" s="1">
        <f t="shared" si="121"/>
        <v>45504800</v>
      </c>
      <c r="F1801" s="6" t="s">
        <v>1027</v>
      </c>
      <c r="G1801" s="10" t="str">
        <f t="shared" si="122"/>
        <v>44587</v>
      </c>
      <c r="H1801" s="10"/>
      <c r="I1801" s="10"/>
      <c r="J1801" s="9">
        <f t="shared" si="119"/>
        <v>44587</v>
      </c>
      <c r="K1801" s="11" t="str">
        <f t="shared" si="120"/>
        <v>26-01-2022</v>
      </c>
      <c r="L1801" s="11"/>
      <c r="M1801" t="s">
        <v>59</v>
      </c>
      <c r="N1801" t="s">
        <v>13</v>
      </c>
      <c r="O1801">
        <v>3</v>
      </c>
      <c r="P1801" t="s">
        <v>14</v>
      </c>
      <c r="Q1801">
        <v>1</v>
      </c>
      <c r="R1801">
        <v>6.2518399999999996</v>
      </c>
      <c r="S1801">
        <v>-75.563590000000005</v>
      </c>
    </row>
    <row r="1802" spans="1:19" x14ac:dyDescent="0.3">
      <c r="A1802" t="s">
        <v>180</v>
      </c>
      <c r="B1802" t="s">
        <v>10</v>
      </c>
      <c r="C1802">
        <v>661300</v>
      </c>
      <c r="D1802">
        <v>35900</v>
      </c>
      <c r="E1802" s="1">
        <f t="shared" si="121"/>
        <v>45540700</v>
      </c>
      <c r="F1802" s="6" t="s">
        <v>321</v>
      </c>
      <c r="G1802" s="10" t="str">
        <f t="shared" si="122"/>
        <v>44348</v>
      </c>
      <c r="H1802" s="10"/>
      <c r="I1802" s="10"/>
      <c r="J1802" s="9">
        <f t="shared" si="119"/>
        <v>44348</v>
      </c>
      <c r="K1802" s="11" t="str">
        <f t="shared" si="120"/>
        <v>01-06-2021</v>
      </c>
      <c r="L1802" s="11"/>
      <c r="M1802" t="s">
        <v>12</v>
      </c>
      <c r="N1802" t="s">
        <v>28</v>
      </c>
      <c r="O1802">
        <v>5</v>
      </c>
      <c r="P1802" t="s">
        <v>19</v>
      </c>
      <c r="Q1802">
        <v>1</v>
      </c>
      <c r="R1802">
        <v>4.6097099999999998</v>
      </c>
      <c r="S1802">
        <v>-74.08175</v>
      </c>
    </row>
    <row r="1803" spans="1:19" x14ac:dyDescent="0.3">
      <c r="A1803" t="s">
        <v>163</v>
      </c>
      <c r="B1803" t="s">
        <v>10</v>
      </c>
      <c r="C1803">
        <v>473200</v>
      </c>
      <c r="D1803">
        <v>23400</v>
      </c>
      <c r="E1803" s="1">
        <f t="shared" si="121"/>
        <v>45564100</v>
      </c>
      <c r="F1803" s="6" t="s">
        <v>1043</v>
      </c>
      <c r="G1803" s="10" t="str">
        <f t="shared" si="122"/>
        <v>44699</v>
      </c>
      <c r="H1803" s="10"/>
      <c r="I1803" s="10"/>
      <c r="J1803" s="9">
        <f t="shared" si="119"/>
        <v>44699</v>
      </c>
      <c r="K1803" s="11" t="str">
        <f t="shared" si="120"/>
        <v>18-05-2022</v>
      </c>
      <c r="L1803" s="11"/>
      <c r="M1803" t="s">
        <v>68</v>
      </c>
      <c r="N1803" t="s">
        <v>22</v>
      </c>
      <c r="O1803">
        <v>3</v>
      </c>
      <c r="P1803" t="s">
        <v>14</v>
      </c>
      <c r="Q1803">
        <v>1</v>
      </c>
      <c r="R1803">
        <v>4.8133299999999997</v>
      </c>
      <c r="S1803">
        <v>-75.696110000000004</v>
      </c>
    </row>
    <row r="1804" spans="1:19" x14ac:dyDescent="0.3">
      <c r="A1804" t="s">
        <v>63</v>
      </c>
      <c r="B1804" t="s">
        <v>64</v>
      </c>
      <c r="C1804">
        <v>69800</v>
      </c>
      <c r="D1804">
        <v>4100</v>
      </c>
      <c r="E1804" s="1">
        <f t="shared" si="121"/>
        <v>45568200</v>
      </c>
      <c r="F1804" s="6" t="s">
        <v>200</v>
      </c>
      <c r="G1804" s="10" t="str">
        <f t="shared" si="122"/>
        <v>43967</v>
      </c>
      <c r="H1804" s="10"/>
      <c r="I1804" s="10"/>
      <c r="J1804" s="9">
        <f t="shared" si="119"/>
        <v>43967</v>
      </c>
      <c r="K1804" s="11" t="str">
        <f t="shared" si="120"/>
        <v>16-05-2020</v>
      </c>
      <c r="L1804" s="11"/>
      <c r="M1804" t="s">
        <v>40</v>
      </c>
      <c r="N1804" t="s">
        <v>13</v>
      </c>
      <c r="O1804">
        <v>4</v>
      </c>
      <c r="P1804" t="s">
        <v>19</v>
      </c>
      <c r="Q1804">
        <v>2</v>
      </c>
      <c r="R1804">
        <v>6.2518399999999996</v>
      </c>
      <c r="S1804">
        <v>-75.563590000000005</v>
      </c>
    </row>
    <row r="1805" spans="1:19" x14ac:dyDescent="0.3">
      <c r="A1805" t="s">
        <v>15</v>
      </c>
      <c r="B1805" t="s">
        <v>16</v>
      </c>
      <c r="C1805">
        <v>89100</v>
      </c>
      <c r="D1805">
        <v>5000</v>
      </c>
      <c r="E1805" s="1">
        <f t="shared" si="121"/>
        <v>45573200</v>
      </c>
      <c r="F1805" s="6" t="s">
        <v>434</v>
      </c>
      <c r="G1805" s="10" t="str">
        <f t="shared" si="122"/>
        <v>44650</v>
      </c>
      <c r="H1805" s="10"/>
      <c r="I1805" s="10"/>
      <c r="J1805" s="9">
        <f t="shared" si="119"/>
        <v>44650</v>
      </c>
      <c r="K1805" s="11" t="str">
        <f t="shared" si="120"/>
        <v>30-03-2022</v>
      </c>
      <c r="L1805" s="11"/>
      <c r="M1805" t="s">
        <v>85</v>
      </c>
      <c r="N1805" t="s">
        <v>28</v>
      </c>
      <c r="O1805">
        <v>1</v>
      </c>
      <c r="P1805" t="s">
        <v>19</v>
      </c>
      <c r="Q1805">
        <v>1</v>
      </c>
      <c r="R1805">
        <v>4.6097099999999998</v>
      </c>
      <c r="S1805">
        <v>-74.08175</v>
      </c>
    </row>
    <row r="1806" spans="1:19" x14ac:dyDescent="0.3">
      <c r="A1806" t="s">
        <v>161</v>
      </c>
      <c r="B1806" t="s">
        <v>10</v>
      </c>
      <c r="C1806">
        <v>312600</v>
      </c>
      <c r="D1806">
        <v>17000</v>
      </c>
      <c r="E1806" s="1">
        <f t="shared" si="121"/>
        <v>45590200</v>
      </c>
      <c r="F1806" s="6" t="s">
        <v>444</v>
      </c>
      <c r="G1806" s="10" t="str">
        <f t="shared" si="122"/>
        <v>43951</v>
      </c>
      <c r="H1806" s="10"/>
      <c r="I1806" s="10"/>
      <c r="J1806" s="9">
        <f t="shared" si="119"/>
        <v>43951</v>
      </c>
      <c r="K1806" s="11" t="str">
        <f t="shared" si="120"/>
        <v>30-04-2020</v>
      </c>
      <c r="L1806" s="11"/>
      <c r="M1806" t="s">
        <v>18</v>
      </c>
      <c r="N1806" t="s">
        <v>28</v>
      </c>
      <c r="O1806">
        <v>3</v>
      </c>
      <c r="P1806" t="s">
        <v>19</v>
      </c>
      <c r="Q1806">
        <v>3</v>
      </c>
      <c r="R1806">
        <v>4.6097099999999998</v>
      </c>
      <c r="S1806">
        <v>-74.08175</v>
      </c>
    </row>
    <row r="1807" spans="1:19" x14ac:dyDescent="0.3">
      <c r="A1807" t="s">
        <v>138</v>
      </c>
      <c r="B1807" t="s">
        <v>38</v>
      </c>
      <c r="C1807">
        <v>1336500</v>
      </c>
      <c r="D1807">
        <v>69400</v>
      </c>
      <c r="E1807" s="1">
        <f t="shared" si="121"/>
        <v>45659600</v>
      </c>
      <c r="F1807" s="6" t="s">
        <v>294</v>
      </c>
      <c r="G1807" s="10" t="str">
        <f t="shared" si="122"/>
        <v>44844</v>
      </c>
      <c r="H1807" s="10"/>
      <c r="I1807" s="10"/>
      <c r="J1807" s="9">
        <f t="shared" si="119"/>
        <v>44844</v>
      </c>
      <c r="K1807" s="11" t="str">
        <f t="shared" si="120"/>
        <v>10-10-2022</v>
      </c>
      <c r="L1807" s="11"/>
      <c r="M1807" t="s">
        <v>18</v>
      </c>
      <c r="N1807" t="s">
        <v>13</v>
      </c>
      <c r="O1807">
        <v>3</v>
      </c>
      <c r="P1807" t="s">
        <v>14</v>
      </c>
      <c r="Q1807">
        <v>1</v>
      </c>
      <c r="R1807">
        <v>6.2518399999999996</v>
      </c>
      <c r="S1807">
        <v>-75.563590000000005</v>
      </c>
    </row>
    <row r="1808" spans="1:19" x14ac:dyDescent="0.3">
      <c r="A1808" t="s">
        <v>20</v>
      </c>
      <c r="B1808" t="s">
        <v>10</v>
      </c>
      <c r="C1808">
        <v>442200</v>
      </c>
      <c r="D1808">
        <v>21700</v>
      </c>
      <c r="E1808" s="1">
        <f t="shared" si="121"/>
        <v>45681300</v>
      </c>
      <c r="F1808" s="6" t="s">
        <v>647</v>
      </c>
      <c r="G1808" s="10" t="str">
        <f t="shared" si="122"/>
        <v>44629</v>
      </c>
      <c r="H1808" s="10"/>
      <c r="I1808" s="10"/>
      <c r="J1808" s="9">
        <f t="shared" si="119"/>
        <v>44629</v>
      </c>
      <c r="K1808" s="11" t="str">
        <f t="shared" si="120"/>
        <v>09-03-2022</v>
      </c>
      <c r="L1808" s="11"/>
      <c r="M1808" t="s">
        <v>12</v>
      </c>
      <c r="N1808" t="s">
        <v>28</v>
      </c>
      <c r="O1808">
        <v>5</v>
      </c>
      <c r="P1808" t="s">
        <v>19</v>
      </c>
      <c r="Q1808">
        <v>1</v>
      </c>
      <c r="R1808">
        <v>4.6097099999999998</v>
      </c>
      <c r="S1808">
        <v>-74.08175</v>
      </c>
    </row>
    <row r="1809" spans="1:19" x14ac:dyDescent="0.3">
      <c r="A1809" t="s">
        <v>93</v>
      </c>
      <c r="B1809" t="s">
        <v>42</v>
      </c>
      <c r="C1809">
        <v>211600</v>
      </c>
      <c r="D1809">
        <v>11500</v>
      </c>
      <c r="E1809" s="1">
        <f t="shared" si="121"/>
        <v>45692800</v>
      </c>
      <c r="F1809" s="6" t="s">
        <v>763</v>
      </c>
      <c r="G1809" s="10" t="str">
        <f t="shared" si="122"/>
        <v>44707</v>
      </c>
      <c r="H1809" s="10"/>
      <c r="I1809" s="10"/>
      <c r="J1809" s="9">
        <f t="shared" si="119"/>
        <v>44707</v>
      </c>
      <c r="K1809" s="11" t="str">
        <f t="shared" si="120"/>
        <v>26-05-2022</v>
      </c>
      <c r="L1809" s="11"/>
      <c r="M1809" t="s">
        <v>12</v>
      </c>
      <c r="N1809" t="s">
        <v>25</v>
      </c>
      <c r="O1809">
        <v>5</v>
      </c>
      <c r="P1809" t="s">
        <v>19</v>
      </c>
      <c r="Q1809">
        <v>2</v>
      </c>
      <c r="R1809">
        <v>3.4372199999999999</v>
      </c>
      <c r="S1809">
        <v>-76.522499999999994</v>
      </c>
    </row>
    <row r="1810" spans="1:19" x14ac:dyDescent="0.3">
      <c r="A1810" t="s">
        <v>87</v>
      </c>
      <c r="B1810" t="s">
        <v>34</v>
      </c>
      <c r="C1810">
        <v>24300</v>
      </c>
      <c r="D1810">
        <v>0</v>
      </c>
      <c r="E1810" s="1">
        <f t="shared" si="121"/>
        <v>45692800</v>
      </c>
      <c r="F1810" s="6" t="s">
        <v>141</v>
      </c>
      <c r="G1810" s="10" t="str">
        <f t="shared" si="122"/>
        <v>43973</v>
      </c>
      <c r="H1810" s="10"/>
      <c r="I1810" s="10"/>
      <c r="J1810" s="9">
        <f t="shared" si="119"/>
        <v>43973</v>
      </c>
      <c r="K1810" s="11" t="str">
        <f t="shared" si="120"/>
        <v>22-05-2020</v>
      </c>
      <c r="L1810" s="11"/>
      <c r="M1810" t="s">
        <v>27</v>
      </c>
      <c r="N1810" t="s">
        <v>28</v>
      </c>
      <c r="O1810">
        <v>5</v>
      </c>
      <c r="P1810" t="s">
        <v>14</v>
      </c>
      <c r="Q1810">
        <v>1</v>
      </c>
      <c r="R1810">
        <v>4.6097099999999998</v>
      </c>
      <c r="S1810">
        <v>-74.08175</v>
      </c>
    </row>
    <row r="1811" spans="1:19" x14ac:dyDescent="0.3">
      <c r="A1811" t="s">
        <v>214</v>
      </c>
      <c r="B1811" t="s">
        <v>38</v>
      </c>
      <c r="C1811">
        <v>194600</v>
      </c>
      <c r="D1811">
        <v>8600</v>
      </c>
      <c r="E1811" s="1">
        <f t="shared" si="121"/>
        <v>45701400</v>
      </c>
      <c r="F1811" s="6" t="s">
        <v>721</v>
      </c>
      <c r="G1811" s="10" t="str">
        <f t="shared" si="122"/>
        <v>45012</v>
      </c>
      <c r="H1811" s="10"/>
      <c r="I1811" s="10"/>
      <c r="J1811" s="9">
        <f t="shared" si="119"/>
        <v>45012</v>
      </c>
      <c r="K1811" s="11" t="str">
        <f t="shared" si="120"/>
        <v>27-03-2023</v>
      </c>
      <c r="L1811" s="11"/>
      <c r="M1811" t="s">
        <v>66</v>
      </c>
      <c r="N1811" t="s">
        <v>22</v>
      </c>
      <c r="O1811">
        <v>5</v>
      </c>
      <c r="P1811" t="s">
        <v>36</v>
      </c>
      <c r="Q1811">
        <v>1</v>
      </c>
      <c r="R1811">
        <v>4.8133299999999997</v>
      </c>
      <c r="S1811">
        <v>-75.696110000000004</v>
      </c>
    </row>
    <row r="1812" spans="1:19" x14ac:dyDescent="0.3">
      <c r="A1812" t="s">
        <v>41</v>
      </c>
      <c r="B1812" t="s">
        <v>42</v>
      </c>
      <c r="C1812">
        <v>90700</v>
      </c>
      <c r="D1812">
        <v>5200</v>
      </c>
      <c r="E1812" s="1">
        <f t="shared" si="121"/>
        <v>45706600</v>
      </c>
      <c r="F1812" s="6" t="s">
        <v>1044</v>
      </c>
      <c r="G1812" s="10" t="str">
        <f t="shared" si="122"/>
        <v>44903</v>
      </c>
      <c r="H1812" s="10"/>
      <c r="I1812" s="10"/>
      <c r="J1812" s="9">
        <f t="shared" si="119"/>
        <v>44903</v>
      </c>
      <c r="K1812" s="11" t="str">
        <f t="shared" si="120"/>
        <v>08-12-2022</v>
      </c>
      <c r="L1812" s="11"/>
      <c r="M1812" t="s">
        <v>27</v>
      </c>
      <c r="N1812" t="s">
        <v>28</v>
      </c>
      <c r="O1812">
        <v>4</v>
      </c>
      <c r="P1812" t="s">
        <v>19</v>
      </c>
      <c r="Q1812">
        <v>3</v>
      </c>
      <c r="R1812">
        <v>4.6097099999999998</v>
      </c>
      <c r="S1812">
        <v>-74.08175</v>
      </c>
    </row>
    <row r="1813" spans="1:19" x14ac:dyDescent="0.3">
      <c r="A1813" t="s">
        <v>214</v>
      </c>
      <c r="B1813" t="s">
        <v>38</v>
      </c>
      <c r="C1813">
        <v>224600</v>
      </c>
      <c r="D1813">
        <v>10100</v>
      </c>
      <c r="E1813" s="1">
        <f t="shared" si="121"/>
        <v>45716700</v>
      </c>
      <c r="F1813" s="6" t="s">
        <v>782</v>
      </c>
      <c r="G1813" s="10" t="str">
        <f t="shared" si="122"/>
        <v>44296</v>
      </c>
      <c r="H1813" s="10"/>
      <c r="I1813" s="10"/>
      <c r="J1813" s="9">
        <f t="shared" si="119"/>
        <v>44296</v>
      </c>
      <c r="K1813" s="11" t="str">
        <f t="shared" si="120"/>
        <v>10-04-2021</v>
      </c>
      <c r="L1813" s="11"/>
      <c r="M1813" t="s">
        <v>24</v>
      </c>
      <c r="N1813" t="s">
        <v>22</v>
      </c>
      <c r="O1813">
        <v>5</v>
      </c>
      <c r="P1813" t="s">
        <v>14</v>
      </c>
      <c r="Q1813">
        <v>1</v>
      </c>
      <c r="R1813">
        <v>4.8133299999999997</v>
      </c>
      <c r="S1813">
        <v>-75.696110000000004</v>
      </c>
    </row>
    <row r="1814" spans="1:19" x14ac:dyDescent="0.3">
      <c r="A1814" t="s">
        <v>149</v>
      </c>
      <c r="B1814" t="s">
        <v>34</v>
      </c>
      <c r="C1814">
        <v>61700</v>
      </c>
      <c r="D1814">
        <v>1500</v>
      </c>
      <c r="E1814" s="1">
        <f t="shared" si="121"/>
        <v>45718200</v>
      </c>
      <c r="F1814" s="6" t="s">
        <v>886</v>
      </c>
      <c r="G1814" s="10" t="str">
        <f t="shared" si="122"/>
        <v>44192</v>
      </c>
      <c r="H1814" s="10"/>
      <c r="I1814" s="10"/>
      <c r="J1814" s="9">
        <f t="shared" si="119"/>
        <v>44192</v>
      </c>
      <c r="K1814" s="11" t="str">
        <f t="shared" si="120"/>
        <v>27-12-2020</v>
      </c>
      <c r="L1814" s="11"/>
      <c r="M1814" t="s">
        <v>80</v>
      </c>
      <c r="N1814" t="s">
        <v>28</v>
      </c>
      <c r="O1814">
        <v>5</v>
      </c>
      <c r="P1814" t="s">
        <v>19</v>
      </c>
      <c r="Q1814">
        <v>1</v>
      </c>
      <c r="R1814">
        <v>4.6097099999999998</v>
      </c>
      <c r="S1814">
        <v>-74.08175</v>
      </c>
    </row>
    <row r="1815" spans="1:19" x14ac:dyDescent="0.3">
      <c r="A1815" t="s">
        <v>168</v>
      </c>
      <c r="B1815" t="s">
        <v>34</v>
      </c>
      <c r="C1815">
        <v>42700</v>
      </c>
      <c r="D1815">
        <v>0</v>
      </c>
      <c r="E1815" s="1">
        <f t="shared" si="121"/>
        <v>45718200</v>
      </c>
      <c r="F1815" s="6" t="s">
        <v>204</v>
      </c>
      <c r="G1815" s="10" t="str">
        <f t="shared" si="122"/>
        <v>43891</v>
      </c>
      <c r="H1815" s="10"/>
      <c r="I1815" s="10"/>
      <c r="J1815" s="9">
        <f t="shared" si="119"/>
        <v>43891</v>
      </c>
      <c r="K1815" s="11" t="str">
        <f t="shared" si="120"/>
        <v>01-03-2020</v>
      </c>
      <c r="L1815" s="11"/>
      <c r="M1815" t="s">
        <v>101</v>
      </c>
      <c r="N1815" t="s">
        <v>28</v>
      </c>
      <c r="O1815">
        <v>3</v>
      </c>
      <c r="P1815" t="s">
        <v>14</v>
      </c>
      <c r="Q1815">
        <v>1</v>
      </c>
      <c r="R1815">
        <v>4.6097099999999998</v>
      </c>
      <c r="S1815">
        <v>-74.08175</v>
      </c>
    </row>
    <row r="1816" spans="1:19" x14ac:dyDescent="0.3">
      <c r="A1816" t="s">
        <v>110</v>
      </c>
      <c r="B1816" t="s">
        <v>38</v>
      </c>
      <c r="C1816">
        <v>1342100</v>
      </c>
      <c r="D1816">
        <v>71700</v>
      </c>
      <c r="E1816" s="1">
        <f t="shared" si="121"/>
        <v>45789900</v>
      </c>
      <c r="F1816" s="6" t="s">
        <v>862</v>
      </c>
      <c r="G1816" s="10" t="str">
        <f t="shared" si="122"/>
        <v>44702</v>
      </c>
      <c r="H1816" s="10"/>
      <c r="I1816" s="10"/>
      <c r="J1816" s="9">
        <f t="shared" si="119"/>
        <v>44702</v>
      </c>
      <c r="K1816" s="11" t="str">
        <f t="shared" si="120"/>
        <v>21-05-2022</v>
      </c>
      <c r="L1816" s="11"/>
      <c r="M1816" t="s">
        <v>12</v>
      </c>
      <c r="N1816" t="s">
        <v>13</v>
      </c>
      <c r="O1816">
        <v>5</v>
      </c>
      <c r="P1816" t="s">
        <v>14</v>
      </c>
      <c r="Q1816">
        <v>1</v>
      </c>
      <c r="R1816">
        <v>6.2518399999999996</v>
      </c>
      <c r="S1816">
        <v>-75.563590000000005</v>
      </c>
    </row>
    <row r="1817" spans="1:19" x14ac:dyDescent="0.3">
      <c r="A1817" t="s">
        <v>113</v>
      </c>
      <c r="B1817" t="s">
        <v>10</v>
      </c>
      <c r="C1817">
        <v>513000</v>
      </c>
      <c r="D1817">
        <v>28000</v>
      </c>
      <c r="E1817" s="1">
        <f t="shared" si="121"/>
        <v>45817900</v>
      </c>
      <c r="F1817" s="6" t="s">
        <v>82</v>
      </c>
      <c r="G1817" s="10" t="str">
        <f t="shared" si="122"/>
        <v>44721</v>
      </c>
      <c r="H1817" s="10"/>
      <c r="I1817" s="10"/>
      <c r="J1817" s="9">
        <f t="shared" si="119"/>
        <v>44721</v>
      </c>
      <c r="K1817" s="11" t="str">
        <f t="shared" si="120"/>
        <v>09-06-2022</v>
      </c>
      <c r="L1817" s="11"/>
      <c r="M1817" t="s">
        <v>59</v>
      </c>
      <c r="N1817" t="s">
        <v>28</v>
      </c>
      <c r="O1817">
        <v>5</v>
      </c>
      <c r="P1817" t="s">
        <v>19</v>
      </c>
      <c r="Q1817">
        <v>4</v>
      </c>
      <c r="R1817">
        <v>4.6097099999999998</v>
      </c>
      <c r="S1817">
        <v>-74.08175</v>
      </c>
    </row>
    <row r="1818" spans="1:19" x14ac:dyDescent="0.3">
      <c r="A1818" t="s">
        <v>37</v>
      </c>
      <c r="B1818" t="s">
        <v>38</v>
      </c>
      <c r="C1818">
        <v>1623700</v>
      </c>
      <c r="D1818">
        <v>87500</v>
      </c>
      <c r="E1818" s="1">
        <f t="shared" si="121"/>
        <v>45905400</v>
      </c>
      <c r="F1818" s="6" t="s">
        <v>1045</v>
      </c>
      <c r="G1818" s="10" t="str">
        <f t="shared" si="122"/>
        <v>43918</v>
      </c>
      <c r="H1818" s="10"/>
      <c r="I1818" s="10"/>
      <c r="J1818" s="9">
        <f t="shared" si="119"/>
        <v>43918</v>
      </c>
      <c r="K1818" s="11" t="str">
        <f t="shared" si="120"/>
        <v>28-03-2020</v>
      </c>
      <c r="L1818" s="11"/>
      <c r="M1818" t="s">
        <v>59</v>
      </c>
      <c r="N1818" t="s">
        <v>25</v>
      </c>
      <c r="O1818">
        <v>5</v>
      </c>
      <c r="P1818" t="s">
        <v>19</v>
      </c>
      <c r="Q1818">
        <v>3</v>
      </c>
      <c r="R1818">
        <v>3.4372199999999999</v>
      </c>
      <c r="S1818">
        <v>-76.522499999999994</v>
      </c>
    </row>
    <row r="1819" spans="1:19" x14ac:dyDescent="0.3">
      <c r="A1819" t="s">
        <v>232</v>
      </c>
      <c r="B1819" t="s">
        <v>10</v>
      </c>
      <c r="C1819">
        <v>336000</v>
      </c>
      <c r="D1819">
        <v>18600</v>
      </c>
      <c r="E1819" s="1">
        <f t="shared" si="121"/>
        <v>45924000</v>
      </c>
      <c r="F1819" s="6" t="s">
        <v>1032</v>
      </c>
      <c r="G1819" s="10" t="str">
        <f t="shared" si="122"/>
        <v>44893</v>
      </c>
      <c r="H1819" s="10"/>
      <c r="I1819" s="10"/>
      <c r="J1819" s="9">
        <f t="shared" si="119"/>
        <v>44893</v>
      </c>
      <c r="K1819" s="11" t="str">
        <f t="shared" si="120"/>
        <v>28-11-2022</v>
      </c>
      <c r="L1819" s="11"/>
      <c r="M1819" t="s">
        <v>85</v>
      </c>
      <c r="N1819" t="s">
        <v>22</v>
      </c>
      <c r="O1819">
        <v>4</v>
      </c>
      <c r="P1819" t="s">
        <v>19</v>
      </c>
      <c r="Q1819">
        <v>5</v>
      </c>
      <c r="R1819">
        <v>4.8133299999999997</v>
      </c>
      <c r="S1819">
        <v>-75.696110000000004</v>
      </c>
    </row>
    <row r="1820" spans="1:19" x14ac:dyDescent="0.3">
      <c r="A1820" t="s">
        <v>217</v>
      </c>
      <c r="B1820" t="s">
        <v>64</v>
      </c>
      <c r="C1820">
        <v>65300</v>
      </c>
      <c r="D1820">
        <v>1700</v>
      </c>
      <c r="E1820" s="1">
        <f t="shared" si="121"/>
        <v>45925700</v>
      </c>
      <c r="F1820" s="6" t="s">
        <v>266</v>
      </c>
      <c r="G1820" s="10" t="str">
        <f t="shared" si="122"/>
        <v>43853</v>
      </c>
      <c r="H1820" s="10"/>
      <c r="I1820" s="10"/>
      <c r="J1820" s="9">
        <f t="shared" si="119"/>
        <v>43853</v>
      </c>
      <c r="K1820" s="11" t="str">
        <f t="shared" si="120"/>
        <v>23-01-2020</v>
      </c>
      <c r="L1820" s="11"/>
      <c r="M1820" t="s">
        <v>80</v>
      </c>
      <c r="N1820" t="s">
        <v>13</v>
      </c>
      <c r="O1820">
        <v>4</v>
      </c>
      <c r="P1820" t="s">
        <v>19</v>
      </c>
      <c r="Q1820">
        <v>1</v>
      </c>
      <c r="R1820">
        <v>6.2518399999999996</v>
      </c>
      <c r="S1820">
        <v>-75.563590000000005</v>
      </c>
    </row>
    <row r="1821" spans="1:19" x14ac:dyDescent="0.3">
      <c r="A1821" t="s">
        <v>73</v>
      </c>
      <c r="B1821" t="s">
        <v>42</v>
      </c>
      <c r="C1821">
        <v>38900</v>
      </c>
      <c r="D1821">
        <v>0</v>
      </c>
      <c r="E1821" s="1">
        <f t="shared" si="121"/>
        <v>45925700</v>
      </c>
      <c r="F1821" s="6" t="s">
        <v>1046</v>
      </c>
      <c r="G1821" s="10" t="str">
        <f t="shared" si="122"/>
        <v>44977</v>
      </c>
      <c r="H1821" s="10"/>
      <c r="I1821" s="10"/>
      <c r="J1821" s="9">
        <f t="shared" si="119"/>
        <v>44977</v>
      </c>
      <c r="K1821" s="11" t="str">
        <f t="shared" si="120"/>
        <v>20-02-2023</v>
      </c>
      <c r="L1821" s="11"/>
      <c r="M1821" t="s">
        <v>40</v>
      </c>
      <c r="N1821" t="s">
        <v>44</v>
      </c>
      <c r="O1821">
        <v>5</v>
      </c>
      <c r="P1821" t="s">
        <v>19</v>
      </c>
      <c r="Q1821">
        <v>1</v>
      </c>
      <c r="R1821">
        <v>10.968540000000001</v>
      </c>
      <c r="S1821">
        <v>-74.781319999999994</v>
      </c>
    </row>
    <row r="1822" spans="1:19" x14ac:dyDescent="0.3">
      <c r="A1822" t="s">
        <v>107</v>
      </c>
      <c r="B1822" t="s">
        <v>46</v>
      </c>
      <c r="C1822">
        <v>17200</v>
      </c>
      <c r="D1822">
        <v>0</v>
      </c>
      <c r="E1822" s="1">
        <f t="shared" si="121"/>
        <v>45925700</v>
      </c>
      <c r="F1822" s="6" t="s">
        <v>47</v>
      </c>
      <c r="G1822" s="10" t="str">
        <f t="shared" si="122"/>
        <v>44887</v>
      </c>
      <c r="H1822" s="10"/>
      <c r="I1822" s="10"/>
      <c r="J1822" s="9">
        <f t="shared" si="119"/>
        <v>44887</v>
      </c>
      <c r="K1822" s="11" t="str">
        <f t="shared" si="120"/>
        <v>22-11-2022</v>
      </c>
      <c r="L1822" s="11"/>
      <c r="M1822" t="s">
        <v>66</v>
      </c>
      <c r="N1822" t="s">
        <v>28</v>
      </c>
      <c r="O1822">
        <v>5</v>
      </c>
      <c r="P1822" t="s">
        <v>14</v>
      </c>
      <c r="Q1822">
        <v>1</v>
      </c>
      <c r="R1822">
        <v>4.6097099999999998</v>
      </c>
      <c r="S1822">
        <v>-74.08175</v>
      </c>
    </row>
    <row r="1823" spans="1:19" x14ac:dyDescent="0.3">
      <c r="A1823" t="s">
        <v>217</v>
      </c>
      <c r="B1823" t="s">
        <v>64</v>
      </c>
      <c r="C1823">
        <v>41000</v>
      </c>
      <c r="D1823">
        <v>2900</v>
      </c>
      <c r="E1823" s="1">
        <f t="shared" si="121"/>
        <v>45928600</v>
      </c>
      <c r="F1823" s="6" t="s">
        <v>317</v>
      </c>
      <c r="G1823" s="10" t="str">
        <f t="shared" si="122"/>
        <v>44443</v>
      </c>
      <c r="H1823" s="10"/>
      <c r="I1823" s="10"/>
      <c r="J1823" s="9">
        <f t="shared" si="119"/>
        <v>44443</v>
      </c>
      <c r="K1823" s="11" t="str">
        <f t="shared" si="120"/>
        <v>04-09-2021</v>
      </c>
      <c r="L1823" s="11"/>
      <c r="M1823" t="s">
        <v>18</v>
      </c>
      <c r="N1823" t="s">
        <v>28</v>
      </c>
      <c r="O1823">
        <v>1</v>
      </c>
      <c r="P1823" t="s">
        <v>19</v>
      </c>
      <c r="Q1823">
        <v>10</v>
      </c>
      <c r="R1823">
        <v>4.6097099999999998</v>
      </c>
      <c r="S1823">
        <v>-74.08175</v>
      </c>
    </row>
    <row r="1824" spans="1:19" x14ac:dyDescent="0.3">
      <c r="A1824" t="s">
        <v>95</v>
      </c>
      <c r="B1824" t="s">
        <v>38</v>
      </c>
      <c r="C1824">
        <v>1550300</v>
      </c>
      <c r="D1824">
        <v>82800</v>
      </c>
      <c r="E1824" s="1">
        <f t="shared" si="121"/>
        <v>46011400</v>
      </c>
      <c r="F1824" s="6" t="s">
        <v>819</v>
      </c>
      <c r="G1824" s="10" t="str">
        <f t="shared" si="122"/>
        <v>44112</v>
      </c>
      <c r="H1824" s="10"/>
      <c r="I1824" s="10"/>
      <c r="J1824" s="9">
        <f t="shared" si="119"/>
        <v>44112</v>
      </c>
      <c r="K1824" s="11" t="str">
        <f t="shared" si="120"/>
        <v>08-10-2020</v>
      </c>
      <c r="L1824" s="11"/>
      <c r="M1824" t="s">
        <v>12</v>
      </c>
      <c r="N1824" t="s">
        <v>320</v>
      </c>
      <c r="O1824">
        <v>1</v>
      </c>
      <c r="P1824" t="s">
        <v>14</v>
      </c>
      <c r="Q1824">
        <v>1</v>
      </c>
      <c r="R1824">
        <v>4.5338900000000004</v>
      </c>
      <c r="S1824">
        <v>-75.681110000000004</v>
      </c>
    </row>
    <row r="1825" spans="1:19" x14ac:dyDescent="0.3">
      <c r="A1825" t="s">
        <v>20</v>
      </c>
      <c r="B1825" t="s">
        <v>10</v>
      </c>
      <c r="C1825">
        <v>525900</v>
      </c>
      <c r="D1825">
        <v>26200</v>
      </c>
      <c r="E1825" s="1">
        <f t="shared" si="121"/>
        <v>46037600</v>
      </c>
      <c r="F1825" s="6" t="s">
        <v>685</v>
      </c>
      <c r="G1825" s="10" t="str">
        <f t="shared" si="122"/>
        <v>44338</v>
      </c>
      <c r="H1825" s="10"/>
      <c r="I1825" s="10"/>
      <c r="J1825" s="9">
        <f t="shared" si="119"/>
        <v>44338</v>
      </c>
      <c r="K1825" s="11" t="str">
        <f t="shared" si="120"/>
        <v>22-05-2021</v>
      </c>
      <c r="L1825" s="11"/>
      <c r="M1825" t="s">
        <v>12</v>
      </c>
      <c r="N1825" t="s">
        <v>13</v>
      </c>
      <c r="O1825">
        <v>5</v>
      </c>
      <c r="P1825" t="s">
        <v>19</v>
      </c>
      <c r="Q1825">
        <v>10</v>
      </c>
      <c r="R1825">
        <v>6.2518399999999996</v>
      </c>
      <c r="S1825">
        <v>-75.563590000000005</v>
      </c>
    </row>
    <row r="1826" spans="1:19" x14ac:dyDescent="0.3">
      <c r="A1826" t="s">
        <v>195</v>
      </c>
      <c r="B1826" t="s">
        <v>51</v>
      </c>
      <c r="C1826">
        <v>646000</v>
      </c>
      <c r="D1826">
        <v>34600</v>
      </c>
      <c r="E1826" s="1">
        <f t="shared" si="121"/>
        <v>46072200</v>
      </c>
      <c r="F1826" s="6" t="s">
        <v>1047</v>
      </c>
      <c r="G1826" s="10" t="str">
        <f t="shared" si="122"/>
        <v>44847</v>
      </c>
      <c r="H1826" s="10"/>
      <c r="I1826" s="10"/>
      <c r="J1826" s="9">
        <f t="shared" si="119"/>
        <v>44847</v>
      </c>
      <c r="K1826" s="11" t="str">
        <f t="shared" si="120"/>
        <v>13-10-2022</v>
      </c>
      <c r="L1826" s="11"/>
      <c r="M1826" t="s">
        <v>27</v>
      </c>
      <c r="N1826" t="s">
        <v>28</v>
      </c>
      <c r="O1826">
        <v>5</v>
      </c>
      <c r="P1826" t="s">
        <v>14</v>
      </c>
      <c r="Q1826">
        <v>1</v>
      </c>
      <c r="R1826">
        <v>4.6097099999999998</v>
      </c>
      <c r="S1826">
        <v>-74.08175</v>
      </c>
    </row>
    <row r="1827" spans="1:19" x14ac:dyDescent="0.3">
      <c r="A1827" t="s">
        <v>110</v>
      </c>
      <c r="B1827" t="s">
        <v>38</v>
      </c>
      <c r="C1827">
        <v>1706200</v>
      </c>
      <c r="D1827">
        <v>89000</v>
      </c>
      <c r="E1827" s="1">
        <f t="shared" si="121"/>
        <v>46161200</v>
      </c>
      <c r="F1827" s="6" t="s">
        <v>386</v>
      </c>
      <c r="G1827" s="10" t="str">
        <f t="shared" si="122"/>
        <v>44017</v>
      </c>
      <c r="H1827" s="10"/>
      <c r="I1827" s="10"/>
      <c r="J1827" s="9">
        <f t="shared" si="119"/>
        <v>44017</v>
      </c>
      <c r="K1827" s="11" t="str">
        <f t="shared" si="120"/>
        <v>05-07-2020</v>
      </c>
      <c r="L1827" s="11"/>
      <c r="M1827" t="s">
        <v>53</v>
      </c>
      <c r="N1827" t="s">
        <v>28</v>
      </c>
      <c r="O1827">
        <v>5</v>
      </c>
      <c r="P1827" t="s">
        <v>14</v>
      </c>
      <c r="Q1827">
        <v>1</v>
      </c>
      <c r="R1827">
        <v>4.6097099999999998</v>
      </c>
      <c r="S1827">
        <v>-74.08175</v>
      </c>
    </row>
    <row r="1828" spans="1:19" x14ac:dyDescent="0.3">
      <c r="A1828" t="s">
        <v>131</v>
      </c>
      <c r="B1828" t="s">
        <v>16</v>
      </c>
      <c r="C1828">
        <v>1020100</v>
      </c>
      <c r="D1828">
        <v>54700</v>
      </c>
      <c r="E1828" s="1">
        <f t="shared" si="121"/>
        <v>46215900</v>
      </c>
      <c r="F1828" s="6" t="s">
        <v>302</v>
      </c>
      <c r="G1828" s="10" t="str">
        <f t="shared" si="122"/>
        <v>44034</v>
      </c>
      <c r="H1828" s="10"/>
      <c r="I1828" s="10"/>
      <c r="J1828" s="9">
        <f t="shared" si="119"/>
        <v>44034</v>
      </c>
      <c r="K1828" s="11" t="str">
        <f t="shared" si="120"/>
        <v>22-07-2020</v>
      </c>
      <c r="L1828" s="11"/>
      <c r="M1828" t="s">
        <v>68</v>
      </c>
      <c r="N1828" t="s">
        <v>77</v>
      </c>
      <c r="O1828">
        <v>5</v>
      </c>
      <c r="P1828" t="s">
        <v>14</v>
      </c>
      <c r="Q1828">
        <v>1</v>
      </c>
      <c r="R1828">
        <v>11.54444</v>
      </c>
      <c r="S1828">
        <v>-72.907219999999995</v>
      </c>
    </row>
    <row r="1829" spans="1:19" x14ac:dyDescent="0.3">
      <c r="A1829" t="s">
        <v>73</v>
      </c>
      <c r="B1829" t="s">
        <v>42</v>
      </c>
      <c r="C1829">
        <v>23800</v>
      </c>
      <c r="D1829">
        <v>1500</v>
      </c>
      <c r="E1829" s="1">
        <f t="shared" si="121"/>
        <v>46217400</v>
      </c>
      <c r="F1829" s="6" t="s">
        <v>856</v>
      </c>
      <c r="G1829" s="10" t="str">
        <f t="shared" si="122"/>
        <v>44564</v>
      </c>
      <c r="H1829" s="10"/>
      <c r="I1829" s="10"/>
      <c r="J1829" s="9">
        <f t="shared" si="119"/>
        <v>44564</v>
      </c>
      <c r="K1829" s="11" t="str">
        <f t="shared" si="120"/>
        <v>03-01-2022</v>
      </c>
      <c r="L1829" s="11"/>
      <c r="M1829" t="s">
        <v>48</v>
      </c>
      <c r="N1829" t="s">
        <v>13</v>
      </c>
      <c r="O1829">
        <v>5</v>
      </c>
      <c r="P1829" t="s">
        <v>14</v>
      </c>
      <c r="Q1829">
        <v>1</v>
      </c>
      <c r="R1829">
        <v>6.2518399999999996</v>
      </c>
      <c r="S1829">
        <v>-75.563590000000005</v>
      </c>
    </row>
    <row r="1830" spans="1:19" x14ac:dyDescent="0.3">
      <c r="A1830" t="s">
        <v>163</v>
      </c>
      <c r="B1830" t="s">
        <v>10</v>
      </c>
      <c r="C1830">
        <v>496100</v>
      </c>
      <c r="D1830">
        <v>24600</v>
      </c>
      <c r="E1830" s="1">
        <f t="shared" si="121"/>
        <v>46242000</v>
      </c>
      <c r="F1830" s="6" t="s">
        <v>182</v>
      </c>
      <c r="G1830" s="10" t="str">
        <f t="shared" si="122"/>
        <v>44326</v>
      </c>
      <c r="H1830" s="10"/>
      <c r="I1830" s="10"/>
      <c r="J1830" s="9">
        <f t="shared" si="119"/>
        <v>44326</v>
      </c>
      <c r="K1830" s="11" t="str">
        <f t="shared" si="120"/>
        <v>10-05-2021</v>
      </c>
      <c r="L1830" s="11"/>
      <c r="M1830" t="s">
        <v>12</v>
      </c>
      <c r="N1830" t="s">
        <v>28</v>
      </c>
      <c r="O1830">
        <v>5</v>
      </c>
      <c r="P1830" t="s">
        <v>36</v>
      </c>
      <c r="Q1830">
        <v>1</v>
      </c>
      <c r="R1830">
        <v>4.6097099999999998</v>
      </c>
      <c r="S1830">
        <v>-74.08175</v>
      </c>
    </row>
    <row r="1831" spans="1:19" x14ac:dyDescent="0.3">
      <c r="A1831" t="s">
        <v>214</v>
      </c>
      <c r="B1831" t="s">
        <v>38</v>
      </c>
      <c r="C1831">
        <v>136300</v>
      </c>
      <c r="D1831">
        <v>5400</v>
      </c>
      <c r="E1831" s="1">
        <f t="shared" si="121"/>
        <v>46247400</v>
      </c>
      <c r="F1831" s="6" t="s">
        <v>591</v>
      </c>
      <c r="G1831" s="10" t="str">
        <f t="shared" si="122"/>
        <v>44199</v>
      </c>
      <c r="H1831" s="10"/>
      <c r="I1831" s="10"/>
      <c r="J1831" s="9">
        <f t="shared" si="119"/>
        <v>44199</v>
      </c>
      <c r="K1831" s="11" t="str">
        <f t="shared" si="120"/>
        <v>03-01-2021</v>
      </c>
      <c r="L1831" s="11"/>
      <c r="M1831" t="s">
        <v>48</v>
      </c>
      <c r="N1831" t="s">
        <v>28</v>
      </c>
      <c r="O1831">
        <v>2</v>
      </c>
      <c r="P1831" t="s">
        <v>19</v>
      </c>
      <c r="Q1831">
        <v>1</v>
      </c>
      <c r="R1831">
        <v>4.6097099999999998</v>
      </c>
      <c r="S1831">
        <v>-74.08175</v>
      </c>
    </row>
    <row r="1832" spans="1:19" x14ac:dyDescent="0.3">
      <c r="A1832" t="s">
        <v>54</v>
      </c>
      <c r="B1832" t="s">
        <v>46</v>
      </c>
      <c r="C1832">
        <v>148000</v>
      </c>
      <c r="D1832">
        <v>6100</v>
      </c>
      <c r="E1832" s="1">
        <f t="shared" si="121"/>
        <v>46253500</v>
      </c>
      <c r="F1832" s="6" t="s">
        <v>1048</v>
      </c>
      <c r="G1832" s="10" t="str">
        <f t="shared" si="122"/>
        <v>44349</v>
      </c>
      <c r="H1832" s="10"/>
      <c r="I1832" s="10"/>
      <c r="J1832" s="9">
        <f t="shared" si="119"/>
        <v>44349</v>
      </c>
      <c r="K1832" s="11" t="str">
        <f t="shared" si="120"/>
        <v>02-06-2021</v>
      </c>
      <c r="L1832" s="11"/>
      <c r="M1832" t="s">
        <v>101</v>
      </c>
      <c r="N1832" t="s">
        <v>28</v>
      </c>
      <c r="O1832">
        <v>4</v>
      </c>
      <c r="P1832" t="s">
        <v>19</v>
      </c>
      <c r="Q1832">
        <v>2</v>
      </c>
      <c r="R1832">
        <v>4.6097099999999998</v>
      </c>
      <c r="S1832">
        <v>-74.08175</v>
      </c>
    </row>
    <row r="1833" spans="1:19" x14ac:dyDescent="0.3">
      <c r="A1833" t="s">
        <v>9</v>
      </c>
      <c r="B1833" t="s">
        <v>10</v>
      </c>
      <c r="C1833">
        <v>339100</v>
      </c>
      <c r="D1833">
        <v>16200</v>
      </c>
      <c r="E1833" s="1">
        <f t="shared" si="121"/>
        <v>46269700</v>
      </c>
      <c r="F1833" s="6" t="s">
        <v>425</v>
      </c>
      <c r="G1833" s="10" t="str">
        <f t="shared" si="122"/>
        <v>44095</v>
      </c>
      <c r="H1833" s="10"/>
      <c r="I1833" s="10"/>
      <c r="J1833" s="9">
        <f t="shared" si="119"/>
        <v>44095</v>
      </c>
      <c r="K1833" s="11" t="str">
        <f t="shared" si="120"/>
        <v>21-09-2020</v>
      </c>
      <c r="L1833" s="11"/>
      <c r="M1833" t="s">
        <v>53</v>
      </c>
      <c r="N1833" t="s">
        <v>28</v>
      </c>
      <c r="O1833">
        <v>4</v>
      </c>
      <c r="P1833" t="s">
        <v>19</v>
      </c>
      <c r="Q1833">
        <v>3</v>
      </c>
      <c r="R1833">
        <v>4.6097099999999998</v>
      </c>
      <c r="S1833">
        <v>-74.08175</v>
      </c>
    </row>
    <row r="1834" spans="1:19" x14ac:dyDescent="0.3">
      <c r="A1834" t="s">
        <v>41</v>
      </c>
      <c r="B1834" t="s">
        <v>42</v>
      </c>
      <c r="C1834">
        <v>97300</v>
      </c>
      <c r="D1834">
        <v>5400</v>
      </c>
      <c r="E1834" s="1">
        <f t="shared" si="121"/>
        <v>46275100</v>
      </c>
      <c r="F1834" s="6" t="s">
        <v>784</v>
      </c>
      <c r="G1834" s="10" t="str">
        <f t="shared" si="122"/>
        <v>44374</v>
      </c>
      <c r="H1834" s="10"/>
      <c r="I1834" s="10"/>
      <c r="J1834" s="9">
        <f t="shared" si="119"/>
        <v>44374</v>
      </c>
      <c r="K1834" s="11" t="str">
        <f t="shared" si="120"/>
        <v>27-06-2021</v>
      </c>
      <c r="L1834" s="11"/>
      <c r="M1834" t="s">
        <v>66</v>
      </c>
      <c r="N1834" t="s">
        <v>13</v>
      </c>
      <c r="O1834">
        <v>3</v>
      </c>
      <c r="P1834" t="s">
        <v>19</v>
      </c>
      <c r="Q1834">
        <v>1</v>
      </c>
      <c r="R1834">
        <v>6.2518399999999996</v>
      </c>
      <c r="S1834">
        <v>-75.563590000000005</v>
      </c>
    </row>
    <row r="1835" spans="1:19" x14ac:dyDescent="0.3">
      <c r="A1835" t="s">
        <v>81</v>
      </c>
      <c r="B1835" t="s">
        <v>51</v>
      </c>
      <c r="C1835">
        <v>1159500</v>
      </c>
      <c r="D1835">
        <v>62000</v>
      </c>
      <c r="E1835" s="1">
        <f t="shared" si="121"/>
        <v>46337100</v>
      </c>
      <c r="F1835" s="6" t="s">
        <v>480</v>
      </c>
      <c r="G1835" s="10" t="str">
        <f t="shared" si="122"/>
        <v>43874</v>
      </c>
      <c r="H1835" s="10"/>
      <c r="I1835" s="10"/>
      <c r="J1835" s="9">
        <f t="shared" si="119"/>
        <v>43874</v>
      </c>
      <c r="K1835" s="11" t="str">
        <f t="shared" si="120"/>
        <v>13-02-2020</v>
      </c>
      <c r="L1835" s="11"/>
      <c r="M1835" t="s">
        <v>12</v>
      </c>
      <c r="N1835" t="s">
        <v>28</v>
      </c>
      <c r="O1835">
        <v>5</v>
      </c>
      <c r="P1835" t="s">
        <v>19</v>
      </c>
      <c r="Q1835">
        <v>6</v>
      </c>
      <c r="R1835">
        <v>4.6097099999999998</v>
      </c>
      <c r="S1835">
        <v>-74.08175</v>
      </c>
    </row>
    <row r="1836" spans="1:19" x14ac:dyDescent="0.3">
      <c r="A1836" t="s">
        <v>161</v>
      </c>
      <c r="B1836" t="s">
        <v>10</v>
      </c>
      <c r="C1836">
        <v>237300</v>
      </c>
      <c r="D1836">
        <v>10800</v>
      </c>
      <c r="E1836" s="1">
        <f t="shared" si="121"/>
        <v>46347900</v>
      </c>
      <c r="F1836" s="6" t="s">
        <v>1049</v>
      </c>
      <c r="G1836" s="10" t="str">
        <f t="shared" si="122"/>
        <v>44469</v>
      </c>
      <c r="H1836" s="10"/>
      <c r="I1836" s="10"/>
      <c r="J1836" s="9">
        <f t="shared" si="119"/>
        <v>44469</v>
      </c>
      <c r="K1836" s="11" t="str">
        <f t="shared" si="120"/>
        <v>30-09-2021</v>
      </c>
      <c r="L1836" s="11"/>
      <c r="M1836" t="s">
        <v>85</v>
      </c>
      <c r="N1836" t="s">
        <v>28</v>
      </c>
      <c r="O1836">
        <v>5</v>
      </c>
      <c r="P1836" t="s">
        <v>19</v>
      </c>
      <c r="Q1836">
        <v>10</v>
      </c>
      <c r="R1836">
        <v>4.6097099999999998</v>
      </c>
      <c r="S1836">
        <v>-74.08175</v>
      </c>
    </row>
    <row r="1837" spans="1:19" x14ac:dyDescent="0.3">
      <c r="A1837" t="s">
        <v>83</v>
      </c>
      <c r="B1837" t="s">
        <v>46</v>
      </c>
      <c r="C1837">
        <v>37200</v>
      </c>
      <c r="D1837">
        <v>0</v>
      </c>
      <c r="E1837" s="1">
        <f t="shared" si="121"/>
        <v>46347900</v>
      </c>
      <c r="F1837" s="6" t="s">
        <v>288</v>
      </c>
      <c r="G1837" s="10" t="str">
        <f t="shared" si="122"/>
        <v>44016</v>
      </c>
      <c r="H1837" s="10"/>
      <c r="I1837" s="10"/>
      <c r="J1837" s="9">
        <f t="shared" si="119"/>
        <v>44016</v>
      </c>
      <c r="K1837" s="11" t="str">
        <f t="shared" si="120"/>
        <v>04-07-2020</v>
      </c>
      <c r="L1837" s="11"/>
      <c r="M1837" t="s">
        <v>80</v>
      </c>
      <c r="N1837" t="s">
        <v>13</v>
      </c>
      <c r="O1837">
        <v>5</v>
      </c>
      <c r="P1837" t="s">
        <v>36</v>
      </c>
      <c r="Q1837">
        <v>1</v>
      </c>
      <c r="R1837">
        <v>6.2518399999999996</v>
      </c>
      <c r="S1837">
        <v>-75.563590000000005</v>
      </c>
    </row>
    <row r="1838" spans="1:19" x14ac:dyDescent="0.3">
      <c r="A1838" t="s">
        <v>161</v>
      </c>
      <c r="B1838" t="s">
        <v>10</v>
      </c>
      <c r="C1838">
        <v>339300</v>
      </c>
      <c r="D1838">
        <v>16300</v>
      </c>
      <c r="E1838" s="1">
        <f t="shared" si="121"/>
        <v>46364200</v>
      </c>
      <c r="F1838" s="6" t="s">
        <v>1006</v>
      </c>
      <c r="G1838" s="10" t="str">
        <f t="shared" si="122"/>
        <v>43884</v>
      </c>
      <c r="H1838" s="10"/>
      <c r="I1838" s="10"/>
      <c r="J1838" s="9">
        <f t="shared" si="119"/>
        <v>43884</v>
      </c>
      <c r="K1838" s="11" t="str">
        <f t="shared" si="120"/>
        <v>23-02-2020</v>
      </c>
      <c r="L1838" s="11"/>
      <c r="M1838" t="s">
        <v>31</v>
      </c>
      <c r="N1838" t="s">
        <v>28</v>
      </c>
      <c r="O1838">
        <v>5</v>
      </c>
      <c r="P1838" t="s">
        <v>19</v>
      </c>
      <c r="Q1838">
        <v>1</v>
      </c>
      <c r="R1838">
        <v>4.6097099999999998</v>
      </c>
      <c r="S1838">
        <v>-74.08175</v>
      </c>
    </row>
    <row r="1839" spans="1:19" x14ac:dyDescent="0.3">
      <c r="A1839" t="s">
        <v>93</v>
      </c>
      <c r="B1839" t="s">
        <v>42</v>
      </c>
      <c r="C1839">
        <v>194300</v>
      </c>
      <c r="D1839">
        <v>8500</v>
      </c>
      <c r="E1839" s="1">
        <f t="shared" si="121"/>
        <v>46372700</v>
      </c>
      <c r="F1839" s="6" t="s">
        <v>494</v>
      </c>
      <c r="G1839" s="10" t="str">
        <f t="shared" si="122"/>
        <v>44029</v>
      </c>
      <c r="H1839" s="10"/>
      <c r="I1839" s="10"/>
      <c r="J1839" s="9">
        <f t="shared" si="119"/>
        <v>44029</v>
      </c>
      <c r="K1839" s="11" t="str">
        <f t="shared" si="120"/>
        <v>17-07-2020</v>
      </c>
      <c r="L1839" s="11"/>
      <c r="M1839" t="s">
        <v>66</v>
      </c>
      <c r="N1839" t="s">
        <v>28</v>
      </c>
      <c r="O1839">
        <v>5</v>
      </c>
      <c r="P1839" t="s">
        <v>19</v>
      </c>
      <c r="Q1839">
        <v>4</v>
      </c>
      <c r="R1839">
        <v>4.6097099999999998</v>
      </c>
      <c r="S1839">
        <v>-74.08175</v>
      </c>
    </row>
    <row r="1840" spans="1:19" x14ac:dyDescent="0.3">
      <c r="A1840" t="s">
        <v>138</v>
      </c>
      <c r="B1840" t="s">
        <v>38</v>
      </c>
      <c r="C1840">
        <v>1255200</v>
      </c>
      <c r="D1840">
        <v>65000</v>
      </c>
      <c r="E1840" s="1">
        <f t="shared" si="121"/>
        <v>46437700</v>
      </c>
      <c r="F1840" s="6" t="s">
        <v>100</v>
      </c>
      <c r="G1840" s="10" t="str">
        <f t="shared" si="122"/>
        <v>43901</v>
      </c>
      <c r="H1840" s="10"/>
      <c r="I1840" s="10"/>
      <c r="J1840" s="9">
        <f t="shared" si="119"/>
        <v>43901</v>
      </c>
      <c r="K1840" s="11" t="str">
        <f t="shared" si="120"/>
        <v>11-03-2020</v>
      </c>
      <c r="L1840" s="11"/>
      <c r="M1840" t="s">
        <v>31</v>
      </c>
      <c r="N1840" t="s">
        <v>56</v>
      </c>
      <c r="O1840">
        <v>5</v>
      </c>
      <c r="P1840" t="s">
        <v>19</v>
      </c>
      <c r="Q1840">
        <v>5</v>
      </c>
      <c r="R1840">
        <v>7.89391</v>
      </c>
      <c r="S1840">
        <v>-72.507819999999995</v>
      </c>
    </row>
    <row r="1841" spans="1:19" x14ac:dyDescent="0.3">
      <c r="A1841" t="s">
        <v>98</v>
      </c>
      <c r="B1841" t="s">
        <v>10</v>
      </c>
      <c r="C1841">
        <v>271900</v>
      </c>
      <c r="D1841">
        <v>16800</v>
      </c>
      <c r="E1841" s="1">
        <f t="shared" si="121"/>
        <v>46454500</v>
      </c>
      <c r="F1841" s="6" t="s">
        <v>842</v>
      </c>
      <c r="G1841" s="10" t="str">
        <f t="shared" si="122"/>
        <v>43956</v>
      </c>
      <c r="H1841" s="10"/>
      <c r="I1841" s="10"/>
      <c r="J1841" s="9">
        <f t="shared" si="119"/>
        <v>43956</v>
      </c>
      <c r="K1841" s="11" t="str">
        <f t="shared" si="120"/>
        <v>05-05-2020</v>
      </c>
      <c r="L1841" s="11"/>
      <c r="M1841" t="s">
        <v>31</v>
      </c>
      <c r="N1841" t="s">
        <v>389</v>
      </c>
      <c r="O1841">
        <v>5</v>
      </c>
      <c r="P1841" t="s">
        <v>19</v>
      </c>
      <c r="Q1841">
        <v>2</v>
      </c>
      <c r="R1841">
        <v>2.9272999999999998</v>
      </c>
      <c r="S1841">
        <v>-75.281890000000004</v>
      </c>
    </row>
    <row r="1842" spans="1:19" x14ac:dyDescent="0.3">
      <c r="A1842" t="s">
        <v>63</v>
      </c>
      <c r="B1842" t="s">
        <v>64</v>
      </c>
      <c r="C1842">
        <v>62600</v>
      </c>
      <c r="D1842">
        <v>3500</v>
      </c>
      <c r="E1842" s="1">
        <f t="shared" si="121"/>
        <v>46458000</v>
      </c>
      <c r="F1842" s="6" t="s">
        <v>851</v>
      </c>
      <c r="G1842" s="10" t="str">
        <f t="shared" si="122"/>
        <v>44099</v>
      </c>
      <c r="H1842" s="10"/>
      <c r="I1842" s="10"/>
      <c r="J1842" s="9">
        <f t="shared" si="119"/>
        <v>44099</v>
      </c>
      <c r="K1842" s="11" t="str">
        <f t="shared" si="120"/>
        <v>25-09-2020</v>
      </c>
      <c r="L1842" s="11"/>
      <c r="M1842" t="s">
        <v>48</v>
      </c>
      <c r="N1842" t="s">
        <v>28</v>
      </c>
      <c r="O1842">
        <v>5</v>
      </c>
      <c r="P1842" t="s">
        <v>19</v>
      </c>
      <c r="Q1842">
        <v>5</v>
      </c>
      <c r="R1842">
        <v>4.6097099999999998</v>
      </c>
      <c r="S1842">
        <v>-74.08175</v>
      </c>
    </row>
    <row r="1843" spans="1:19" x14ac:dyDescent="0.3">
      <c r="A1843" t="s">
        <v>71</v>
      </c>
      <c r="B1843" t="s">
        <v>34</v>
      </c>
      <c r="C1843">
        <v>23500</v>
      </c>
      <c r="D1843">
        <v>1500</v>
      </c>
      <c r="E1843" s="1">
        <f t="shared" si="121"/>
        <v>46459500</v>
      </c>
      <c r="F1843" s="6" t="s">
        <v>475</v>
      </c>
      <c r="G1843" s="10" t="str">
        <f t="shared" si="122"/>
        <v>44518</v>
      </c>
      <c r="H1843" s="10"/>
      <c r="I1843" s="10"/>
      <c r="J1843" s="9">
        <f t="shared" si="119"/>
        <v>44518</v>
      </c>
      <c r="K1843" s="11" t="str">
        <f t="shared" si="120"/>
        <v>18-11-2021</v>
      </c>
      <c r="L1843" s="11"/>
      <c r="M1843" t="s">
        <v>80</v>
      </c>
      <c r="N1843" t="s">
        <v>28</v>
      </c>
      <c r="O1843">
        <v>5</v>
      </c>
      <c r="P1843" t="s">
        <v>19</v>
      </c>
      <c r="Q1843">
        <v>2</v>
      </c>
      <c r="R1843">
        <v>4.6097099999999998</v>
      </c>
      <c r="S1843">
        <v>-74.08175</v>
      </c>
    </row>
    <row r="1844" spans="1:19" x14ac:dyDescent="0.3">
      <c r="A1844" t="s">
        <v>78</v>
      </c>
      <c r="B1844" t="s">
        <v>64</v>
      </c>
      <c r="C1844">
        <v>54600</v>
      </c>
      <c r="D1844">
        <v>1100</v>
      </c>
      <c r="E1844" s="1">
        <f t="shared" si="121"/>
        <v>46460600</v>
      </c>
      <c r="F1844" s="6" t="s">
        <v>400</v>
      </c>
      <c r="G1844" s="10" t="str">
        <f t="shared" si="122"/>
        <v>44171</v>
      </c>
      <c r="H1844" s="10"/>
      <c r="I1844" s="10"/>
      <c r="J1844" s="9">
        <f t="shared" si="119"/>
        <v>44171</v>
      </c>
      <c r="K1844" s="11" t="str">
        <f t="shared" si="120"/>
        <v>06-12-2020</v>
      </c>
      <c r="L1844" s="11"/>
      <c r="M1844" t="s">
        <v>31</v>
      </c>
      <c r="N1844" t="s">
        <v>25</v>
      </c>
      <c r="O1844">
        <v>4</v>
      </c>
      <c r="P1844" t="s">
        <v>19</v>
      </c>
      <c r="Q1844">
        <v>2</v>
      </c>
      <c r="R1844">
        <v>3.4372199999999999</v>
      </c>
      <c r="S1844">
        <v>-76.522499999999994</v>
      </c>
    </row>
    <row r="1845" spans="1:19" x14ac:dyDescent="0.3">
      <c r="A1845" t="s">
        <v>184</v>
      </c>
      <c r="B1845" t="s">
        <v>46</v>
      </c>
      <c r="C1845">
        <v>66400</v>
      </c>
      <c r="D1845">
        <v>4100</v>
      </c>
      <c r="E1845" s="1">
        <f t="shared" si="121"/>
        <v>46464700</v>
      </c>
      <c r="F1845" s="6" t="s">
        <v>472</v>
      </c>
      <c r="G1845" s="10" t="str">
        <f t="shared" si="122"/>
        <v>44228</v>
      </c>
      <c r="H1845" s="10"/>
      <c r="I1845" s="10"/>
      <c r="J1845" s="9">
        <f t="shared" si="119"/>
        <v>44228</v>
      </c>
      <c r="K1845" s="11" t="str">
        <f t="shared" si="120"/>
        <v>01-02-2021</v>
      </c>
      <c r="L1845" s="11"/>
      <c r="M1845" t="s">
        <v>68</v>
      </c>
      <c r="N1845" t="s">
        <v>28</v>
      </c>
      <c r="O1845">
        <v>5</v>
      </c>
      <c r="P1845" t="s">
        <v>19</v>
      </c>
      <c r="Q1845">
        <v>6</v>
      </c>
      <c r="R1845">
        <v>4.6097099999999998</v>
      </c>
      <c r="S1845">
        <v>-74.08175</v>
      </c>
    </row>
    <row r="1846" spans="1:19" x14ac:dyDescent="0.3">
      <c r="A1846" t="s">
        <v>98</v>
      </c>
      <c r="B1846" t="s">
        <v>10</v>
      </c>
      <c r="C1846">
        <v>258300</v>
      </c>
      <c r="D1846">
        <v>14000</v>
      </c>
      <c r="E1846" s="1">
        <f t="shared" si="121"/>
        <v>46478700</v>
      </c>
      <c r="F1846" s="6" t="s">
        <v>587</v>
      </c>
      <c r="G1846" s="10" t="str">
        <f t="shared" si="122"/>
        <v>44842</v>
      </c>
      <c r="H1846" s="10"/>
      <c r="I1846" s="10"/>
      <c r="J1846" s="9">
        <f t="shared" si="119"/>
        <v>44842</v>
      </c>
      <c r="K1846" s="11" t="str">
        <f t="shared" si="120"/>
        <v>08-10-2022</v>
      </c>
      <c r="L1846" s="11"/>
      <c r="M1846" t="s">
        <v>59</v>
      </c>
      <c r="N1846" t="s">
        <v>28</v>
      </c>
      <c r="O1846">
        <v>5</v>
      </c>
      <c r="P1846" t="s">
        <v>19</v>
      </c>
      <c r="Q1846">
        <v>10</v>
      </c>
      <c r="R1846">
        <v>4.6097099999999998</v>
      </c>
      <c r="S1846">
        <v>-74.08175</v>
      </c>
    </row>
    <row r="1847" spans="1:19" x14ac:dyDescent="0.3">
      <c r="A1847" t="s">
        <v>95</v>
      </c>
      <c r="B1847" t="s">
        <v>38</v>
      </c>
      <c r="C1847">
        <v>2571100</v>
      </c>
      <c r="D1847">
        <v>137600</v>
      </c>
      <c r="E1847" s="1">
        <f t="shared" si="121"/>
        <v>46616300</v>
      </c>
      <c r="F1847" s="6" t="s">
        <v>1050</v>
      </c>
      <c r="G1847" s="10" t="str">
        <f t="shared" si="122"/>
        <v>44127</v>
      </c>
      <c r="H1847" s="10"/>
      <c r="I1847" s="10"/>
      <c r="J1847" s="9">
        <f t="shared" si="119"/>
        <v>44127</v>
      </c>
      <c r="K1847" s="11" t="str">
        <f t="shared" si="120"/>
        <v>23-10-2020</v>
      </c>
      <c r="L1847" s="11"/>
      <c r="M1847" t="s">
        <v>66</v>
      </c>
      <c r="N1847" t="s">
        <v>28</v>
      </c>
      <c r="O1847">
        <v>5</v>
      </c>
      <c r="P1847" t="s">
        <v>36</v>
      </c>
      <c r="Q1847">
        <v>1</v>
      </c>
      <c r="R1847">
        <v>4.6097099999999998</v>
      </c>
      <c r="S1847">
        <v>-74.08175</v>
      </c>
    </row>
    <row r="1848" spans="1:19" x14ac:dyDescent="0.3">
      <c r="A1848" t="s">
        <v>29</v>
      </c>
      <c r="B1848" t="s">
        <v>16</v>
      </c>
      <c r="C1848">
        <v>241400</v>
      </c>
      <c r="D1848">
        <v>11000</v>
      </c>
      <c r="E1848" s="1">
        <f t="shared" si="121"/>
        <v>46627300</v>
      </c>
      <c r="F1848" s="6" t="s">
        <v>352</v>
      </c>
      <c r="G1848" s="10" t="str">
        <f t="shared" si="122"/>
        <v>44681</v>
      </c>
      <c r="H1848" s="10"/>
      <c r="I1848" s="10"/>
      <c r="J1848" s="9">
        <f t="shared" si="119"/>
        <v>44681</v>
      </c>
      <c r="K1848" s="11" t="str">
        <f t="shared" si="120"/>
        <v>30-04-2022</v>
      </c>
      <c r="L1848" s="11"/>
      <c r="M1848" t="s">
        <v>24</v>
      </c>
      <c r="N1848" t="s">
        <v>13</v>
      </c>
      <c r="O1848">
        <v>2</v>
      </c>
      <c r="P1848" t="s">
        <v>19</v>
      </c>
      <c r="Q1848">
        <v>10</v>
      </c>
      <c r="R1848">
        <v>6.2518399999999996</v>
      </c>
      <c r="S1848">
        <v>-75.563590000000005</v>
      </c>
    </row>
    <row r="1849" spans="1:19" x14ac:dyDescent="0.3">
      <c r="A1849" t="s">
        <v>89</v>
      </c>
      <c r="B1849" t="s">
        <v>42</v>
      </c>
      <c r="C1849">
        <v>41400</v>
      </c>
      <c r="D1849">
        <v>2600</v>
      </c>
      <c r="E1849" s="1">
        <f t="shared" si="121"/>
        <v>46629900</v>
      </c>
      <c r="F1849" s="6" t="s">
        <v>580</v>
      </c>
      <c r="G1849" s="10" t="str">
        <f t="shared" si="122"/>
        <v>44917</v>
      </c>
      <c r="H1849" s="10"/>
      <c r="I1849" s="10"/>
      <c r="J1849" s="9">
        <f t="shared" si="119"/>
        <v>44917</v>
      </c>
      <c r="K1849" s="11" t="str">
        <f t="shared" si="120"/>
        <v>22-12-2022</v>
      </c>
      <c r="L1849" s="11"/>
      <c r="M1849" t="s">
        <v>101</v>
      </c>
      <c r="N1849" t="s">
        <v>13</v>
      </c>
      <c r="O1849">
        <v>4</v>
      </c>
      <c r="P1849" t="s">
        <v>14</v>
      </c>
      <c r="Q1849">
        <v>1</v>
      </c>
      <c r="R1849">
        <v>6.2518399999999996</v>
      </c>
      <c r="S1849">
        <v>-75.563590000000005</v>
      </c>
    </row>
    <row r="1850" spans="1:19" x14ac:dyDescent="0.3">
      <c r="A1850" t="s">
        <v>71</v>
      </c>
      <c r="B1850" t="s">
        <v>34</v>
      </c>
      <c r="C1850">
        <v>12800</v>
      </c>
      <c r="D1850">
        <v>0</v>
      </c>
      <c r="E1850" s="1">
        <f t="shared" si="121"/>
        <v>46629900</v>
      </c>
      <c r="F1850" s="6" t="s">
        <v>279</v>
      </c>
      <c r="G1850" s="10" t="str">
        <f t="shared" si="122"/>
        <v>44018</v>
      </c>
      <c r="H1850" s="10"/>
      <c r="I1850" s="10"/>
      <c r="J1850" s="9">
        <f t="shared" si="119"/>
        <v>44018</v>
      </c>
      <c r="K1850" s="11" t="str">
        <f t="shared" si="120"/>
        <v>06-07-2020</v>
      </c>
      <c r="L1850" s="11"/>
      <c r="M1850" t="s">
        <v>66</v>
      </c>
      <c r="N1850" t="s">
        <v>28</v>
      </c>
      <c r="O1850">
        <v>5</v>
      </c>
      <c r="P1850" t="s">
        <v>19</v>
      </c>
      <c r="Q1850">
        <v>4</v>
      </c>
      <c r="R1850">
        <v>4.6097099999999998</v>
      </c>
      <c r="S1850">
        <v>-74.08175</v>
      </c>
    </row>
    <row r="1851" spans="1:19" x14ac:dyDescent="0.3">
      <c r="A1851" t="s">
        <v>57</v>
      </c>
      <c r="B1851" t="s">
        <v>46</v>
      </c>
      <c r="C1851">
        <v>25500</v>
      </c>
      <c r="D1851">
        <v>3700</v>
      </c>
      <c r="E1851" s="1">
        <f t="shared" si="121"/>
        <v>46633600</v>
      </c>
      <c r="F1851" s="6" t="s">
        <v>785</v>
      </c>
      <c r="G1851" s="10" t="str">
        <f t="shared" si="122"/>
        <v>44985</v>
      </c>
      <c r="H1851" s="10"/>
      <c r="I1851" s="10"/>
      <c r="J1851" s="9">
        <f t="shared" si="119"/>
        <v>44985</v>
      </c>
      <c r="K1851" s="11" t="str">
        <f t="shared" si="120"/>
        <v>28-02-2023</v>
      </c>
      <c r="L1851" s="11"/>
      <c r="M1851" t="s">
        <v>68</v>
      </c>
      <c r="N1851" t="s">
        <v>13</v>
      </c>
      <c r="O1851">
        <v>5</v>
      </c>
      <c r="P1851" t="s">
        <v>19</v>
      </c>
      <c r="Q1851">
        <v>5</v>
      </c>
      <c r="R1851">
        <v>6.2518399999999996</v>
      </c>
      <c r="S1851">
        <v>-75.563590000000005</v>
      </c>
    </row>
    <row r="1852" spans="1:19" x14ac:dyDescent="0.3">
      <c r="A1852" t="s">
        <v>107</v>
      </c>
      <c r="B1852" t="s">
        <v>46</v>
      </c>
      <c r="C1852">
        <v>18000</v>
      </c>
      <c r="D1852">
        <v>1200</v>
      </c>
      <c r="E1852" s="1">
        <f t="shared" si="121"/>
        <v>46634800</v>
      </c>
      <c r="F1852" s="6" t="s">
        <v>952</v>
      </c>
      <c r="G1852" s="10" t="str">
        <f t="shared" si="122"/>
        <v>45008</v>
      </c>
      <c r="H1852" s="10"/>
      <c r="I1852" s="10"/>
      <c r="J1852" s="9">
        <f t="shared" si="119"/>
        <v>45008</v>
      </c>
      <c r="K1852" s="11" t="str">
        <f t="shared" si="120"/>
        <v>23-03-2023</v>
      </c>
      <c r="L1852" s="11"/>
      <c r="M1852" t="s">
        <v>80</v>
      </c>
      <c r="N1852" t="s">
        <v>13</v>
      </c>
      <c r="O1852">
        <v>5</v>
      </c>
      <c r="P1852" t="s">
        <v>19</v>
      </c>
      <c r="Q1852">
        <v>5</v>
      </c>
      <c r="R1852">
        <v>6.2518399999999996</v>
      </c>
      <c r="S1852">
        <v>-75.563590000000005</v>
      </c>
    </row>
    <row r="1853" spans="1:19" x14ac:dyDescent="0.3">
      <c r="A1853" t="s">
        <v>232</v>
      </c>
      <c r="B1853" t="s">
        <v>10</v>
      </c>
      <c r="C1853">
        <v>323800</v>
      </c>
      <c r="D1853">
        <v>17500</v>
      </c>
      <c r="E1853" s="1">
        <f t="shared" si="121"/>
        <v>46652300</v>
      </c>
      <c r="F1853" s="6" t="s">
        <v>908</v>
      </c>
      <c r="G1853" s="10" t="str">
        <f t="shared" si="122"/>
        <v>44512</v>
      </c>
      <c r="H1853" s="10"/>
      <c r="I1853" s="10"/>
      <c r="J1853" s="9">
        <f t="shared" si="119"/>
        <v>44512</v>
      </c>
      <c r="K1853" s="11" t="str">
        <f t="shared" si="120"/>
        <v>12-11-2021</v>
      </c>
      <c r="L1853" s="11"/>
      <c r="M1853" t="s">
        <v>27</v>
      </c>
      <c r="N1853" t="s">
        <v>22</v>
      </c>
      <c r="O1853">
        <v>5</v>
      </c>
      <c r="P1853" t="s">
        <v>19</v>
      </c>
      <c r="Q1853">
        <v>1</v>
      </c>
      <c r="R1853">
        <v>4.8133299999999997</v>
      </c>
      <c r="S1853">
        <v>-75.696110000000004</v>
      </c>
    </row>
    <row r="1854" spans="1:19" x14ac:dyDescent="0.3">
      <c r="A1854" t="s">
        <v>118</v>
      </c>
      <c r="B1854" t="s">
        <v>51</v>
      </c>
      <c r="C1854">
        <v>2123200</v>
      </c>
      <c r="D1854">
        <v>113500</v>
      </c>
      <c r="E1854" s="1">
        <f t="shared" si="121"/>
        <v>46765800</v>
      </c>
      <c r="F1854" s="6" t="s">
        <v>628</v>
      </c>
      <c r="G1854" s="10" t="str">
        <f t="shared" si="122"/>
        <v>44762</v>
      </c>
      <c r="H1854" s="10"/>
      <c r="I1854" s="10"/>
      <c r="J1854" s="9">
        <f t="shared" si="119"/>
        <v>44762</v>
      </c>
      <c r="K1854" s="11" t="str">
        <f t="shared" si="120"/>
        <v>20-07-2022</v>
      </c>
      <c r="L1854" s="11"/>
      <c r="M1854" t="s">
        <v>66</v>
      </c>
      <c r="N1854" t="s">
        <v>13</v>
      </c>
      <c r="O1854">
        <v>2</v>
      </c>
      <c r="P1854" t="s">
        <v>19</v>
      </c>
      <c r="Q1854">
        <v>2</v>
      </c>
      <c r="R1854">
        <v>6.2518399999999996</v>
      </c>
      <c r="S1854">
        <v>-75.563590000000005</v>
      </c>
    </row>
    <row r="1855" spans="1:19" x14ac:dyDescent="0.3">
      <c r="A1855" t="s">
        <v>75</v>
      </c>
      <c r="B1855" t="s">
        <v>46</v>
      </c>
      <c r="C1855">
        <v>54200</v>
      </c>
      <c r="D1855">
        <v>3100</v>
      </c>
      <c r="E1855" s="1">
        <f t="shared" si="121"/>
        <v>46768900</v>
      </c>
      <c r="F1855" s="6" t="s">
        <v>603</v>
      </c>
      <c r="G1855" s="10" t="str">
        <f t="shared" si="122"/>
        <v>44515</v>
      </c>
      <c r="H1855" s="10"/>
      <c r="I1855" s="10"/>
      <c r="J1855" s="9">
        <f t="shared" si="119"/>
        <v>44515</v>
      </c>
      <c r="K1855" s="11" t="str">
        <f t="shared" si="120"/>
        <v>15-11-2021</v>
      </c>
      <c r="L1855" s="11"/>
      <c r="M1855" t="s">
        <v>68</v>
      </c>
      <c r="N1855" t="s">
        <v>56</v>
      </c>
      <c r="O1855">
        <v>5</v>
      </c>
      <c r="P1855" t="s">
        <v>19</v>
      </c>
      <c r="Q1855">
        <v>2</v>
      </c>
      <c r="R1855">
        <v>7.89391</v>
      </c>
      <c r="S1855">
        <v>-72.507819999999995</v>
      </c>
    </row>
    <row r="1856" spans="1:19" x14ac:dyDescent="0.3">
      <c r="A1856" t="s">
        <v>89</v>
      </c>
      <c r="B1856" t="s">
        <v>42</v>
      </c>
      <c r="C1856">
        <v>55400</v>
      </c>
      <c r="D1856">
        <v>3300</v>
      </c>
      <c r="E1856" s="1">
        <f t="shared" si="121"/>
        <v>46772200</v>
      </c>
      <c r="F1856" s="6" t="s">
        <v>662</v>
      </c>
      <c r="G1856" s="10" t="str">
        <f t="shared" si="122"/>
        <v>43981</v>
      </c>
      <c r="H1856" s="10"/>
      <c r="I1856" s="10"/>
      <c r="J1856" s="9">
        <f t="shared" si="119"/>
        <v>43981</v>
      </c>
      <c r="K1856" s="11" t="str">
        <f t="shared" si="120"/>
        <v>30-05-2020</v>
      </c>
      <c r="L1856" s="11"/>
      <c r="M1856" t="s">
        <v>24</v>
      </c>
      <c r="N1856" t="s">
        <v>13</v>
      </c>
      <c r="O1856">
        <v>1</v>
      </c>
      <c r="P1856" t="s">
        <v>19</v>
      </c>
      <c r="Q1856">
        <v>2</v>
      </c>
      <c r="R1856">
        <v>6.2518399999999996</v>
      </c>
      <c r="S1856">
        <v>-75.563590000000005</v>
      </c>
    </row>
    <row r="1857" spans="1:19" x14ac:dyDescent="0.3">
      <c r="A1857" t="s">
        <v>98</v>
      </c>
      <c r="B1857" t="s">
        <v>10</v>
      </c>
      <c r="C1857">
        <v>272000</v>
      </c>
      <c r="D1857">
        <v>14900</v>
      </c>
      <c r="E1857" s="1">
        <f t="shared" si="121"/>
        <v>46787100</v>
      </c>
      <c r="F1857" s="6" t="s">
        <v>916</v>
      </c>
      <c r="G1857" s="10" t="str">
        <f t="shared" si="122"/>
        <v>44704</v>
      </c>
      <c r="H1857" s="10"/>
      <c r="I1857" s="10"/>
      <c r="J1857" s="9">
        <f t="shared" si="119"/>
        <v>44704</v>
      </c>
      <c r="K1857" s="11" t="str">
        <f t="shared" si="120"/>
        <v>23-05-2022</v>
      </c>
      <c r="L1857" s="11"/>
      <c r="M1857" t="s">
        <v>59</v>
      </c>
      <c r="N1857" t="s">
        <v>44</v>
      </c>
      <c r="O1857">
        <v>4</v>
      </c>
      <c r="P1857" t="s">
        <v>36</v>
      </c>
      <c r="Q1857">
        <v>1</v>
      </c>
      <c r="R1857">
        <v>10.968540000000001</v>
      </c>
      <c r="S1857">
        <v>-74.781319999999994</v>
      </c>
    </row>
    <row r="1858" spans="1:19" x14ac:dyDescent="0.3">
      <c r="A1858" t="s">
        <v>195</v>
      </c>
      <c r="B1858" t="s">
        <v>51</v>
      </c>
      <c r="C1858">
        <v>600000</v>
      </c>
      <c r="D1858">
        <v>32300</v>
      </c>
      <c r="E1858" s="1">
        <f t="shared" si="121"/>
        <v>46819400</v>
      </c>
      <c r="F1858" s="6" t="s">
        <v>1028</v>
      </c>
      <c r="G1858" s="10" t="str">
        <f t="shared" si="122"/>
        <v>44710</v>
      </c>
      <c r="H1858" s="10"/>
      <c r="I1858" s="10"/>
      <c r="J1858" s="9">
        <f t="shared" si="119"/>
        <v>44710</v>
      </c>
      <c r="K1858" s="11" t="str">
        <f t="shared" si="120"/>
        <v>29-05-2022</v>
      </c>
      <c r="L1858" s="11"/>
      <c r="M1858" t="s">
        <v>18</v>
      </c>
      <c r="N1858" t="s">
        <v>25</v>
      </c>
      <c r="O1858">
        <v>5</v>
      </c>
      <c r="P1858" t="s">
        <v>19</v>
      </c>
      <c r="Q1858">
        <v>10</v>
      </c>
      <c r="R1858">
        <v>3.4372199999999999</v>
      </c>
      <c r="S1858">
        <v>-76.522499999999994</v>
      </c>
    </row>
    <row r="1859" spans="1:19" x14ac:dyDescent="0.3">
      <c r="A1859" t="s">
        <v>104</v>
      </c>
      <c r="B1859" t="s">
        <v>38</v>
      </c>
      <c r="C1859">
        <v>85800</v>
      </c>
      <c r="D1859">
        <v>2800</v>
      </c>
      <c r="E1859" s="1">
        <f t="shared" si="121"/>
        <v>46822200</v>
      </c>
      <c r="F1859" s="6" t="s">
        <v>637</v>
      </c>
      <c r="G1859" s="10" t="str">
        <f t="shared" si="122"/>
        <v>43892</v>
      </c>
      <c r="H1859" s="10"/>
      <c r="I1859" s="10"/>
      <c r="J1859" s="9">
        <f t="shared" ref="J1859:J1922" si="123">IF(
  G1859=44412,
  DATE(2021,8,4),
  DATE(1900,1,1) + G1859 - 1
)</f>
        <v>43892</v>
      </c>
      <c r="K1859" s="11" t="str">
        <f t="shared" ref="K1859:K1922" si="124">TEXT(G1859, "dd-mm-yyyy")</f>
        <v>02-03-2020</v>
      </c>
      <c r="L1859" s="11"/>
      <c r="M1859" t="s">
        <v>40</v>
      </c>
      <c r="N1859" t="s">
        <v>28</v>
      </c>
      <c r="O1859">
        <v>2</v>
      </c>
      <c r="P1859" t="s">
        <v>19</v>
      </c>
      <c r="Q1859">
        <v>1</v>
      </c>
      <c r="R1859">
        <v>4.6097099999999998</v>
      </c>
      <c r="S1859">
        <v>-74.08175</v>
      </c>
    </row>
    <row r="1860" spans="1:19" x14ac:dyDescent="0.3">
      <c r="A1860" t="s">
        <v>184</v>
      </c>
      <c r="B1860" t="s">
        <v>46</v>
      </c>
      <c r="C1860">
        <v>57400</v>
      </c>
      <c r="D1860">
        <v>3300</v>
      </c>
      <c r="E1860" s="1">
        <f t="shared" ref="E1860:E1923" si="125">E1859+D1860</f>
        <v>46825500</v>
      </c>
      <c r="F1860" s="6" t="s">
        <v>420</v>
      </c>
      <c r="G1860" s="10" t="str">
        <f t="shared" si="122"/>
        <v>43907</v>
      </c>
      <c r="H1860" s="10"/>
      <c r="I1860" s="10"/>
      <c r="J1860" s="9">
        <f t="shared" si="123"/>
        <v>43907</v>
      </c>
      <c r="K1860" s="11" t="str">
        <f t="shared" si="124"/>
        <v>17-03-2020</v>
      </c>
      <c r="L1860" s="11"/>
      <c r="M1860" t="s">
        <v>12</v>
      </c>
      <c r="N1860" t="s">
        <v>13</v>
      </c>
      <c r="O1860">
        <v>4</v>
      </c>
      <c r="P1860" t="s">
        <v>14</v>
      </c>
      <c r="Q1860">
        <v>1</v>
      </c>
      <c r="R1860">
        <v>6.2518399999999996</v>
      </c>
      <c r="S1860">
        <v>-75.563590000000005</v>
      </c>
    </row>
    <row r="1861" spans="1:19" x14ac:dyDescent="0.3">
      <c r="A1861" t="s">
        <v>73</v>
      </c>
      <c r="B1861" t="s">
        <v>42</v>
      </c>
      <c r="C1861">
        <v>32400</v>
      </c>
      <c r="D1861">
        <v>1900</v>
      </c>
      <c r="E1861" s="1">
        <f t="shared" si="125"/>
        <v>46827400</v>
      </c>
      <c r="F1861" s="6" t="s">
        <v>266</v>
      </c>
      <c r="G1861" s="10" t="str">
        <f t="shared" si="122"/>
        <v>44173</v>
      </c>
      <c r="H1861" s="10"/>
      <c r="I1861" s="10"/>
      <c r="J1861" s="9">
        <f t="shared" si="123"/>
        <v>44173</v>
      </c>
      <c r="K1861" s="11" t="str">
        <f t="shared" si="124"/>
        <v>08-12-2020</v>
      </c>
      <c r="L1861" s="11"/>
      <c r="M1861" t="s">
        <v>101</v>
      </c>
      <c r="N1861" t="s">
        <v>22</v>
      </c>
      <c r="O1861">
        <v>4</v>
      </c>
      <c r="P1861" t="s">
        <v>19</v>
      </c>
      <c r="Q1861">
        <v>2</v>
      </c>
      <c r="R1861">
        <v>4.8133299999999997</v>
      </c>
      <c r="S1861">
        <v>-75.696110000000004</v>
      </c>
    </row>
    <row r="1862" spans="1:19" x14ac:dyDescent="0.3">
      <c r="A1862" t="s">
        <v>113</v>
      </c>
      <c r="B1862" t="s">
        <v>10</v>
      </c>
      <c r="C1862">
        <v>502800</v>
      </c>
      <c r="D1862">
        <v>29100</v>
      </c>
      <c r="E1862" s="1">
        <f t="shared" si="125"/>
        <v>46856500</v>
      </c>
      <c r="F1862" s="6" t="s">
        <v>672</v>
      </c>
      <c r="G1862" s="10" t="str">
        <f t="shared" ref="G1862:G1925" si="126">TEXT(F1861, "general")</f>
        <v>44977</v>
      </c>
      <c r="H1862" s="10"/>
      <c r="I1862" s="10"/>
      <c r="J1862" s="9">
        <f t="shared" si="123"/>
        <v>44977</v>
      </c>
      <c r="K1862" s="11" t="str">
        <f t="shared" si="124"/>
        <v>20-02-2023</v>
      </c>
      <c r="L1862" s="11"/>
      <c r="M1862" t="s">
        <v>40</v>
      </c>
      <c r="N1862" t="s">
        <v>28</v>
      </c>
      <c r="O1862">
        <v>5</v>
      </c>
      <c r="P1862" t="s">
        <v>19</v>
      </c>
      <c r="Q1862">
        <v>2</v>
      </c>
      <c r="R1862">
        <v>4.6097099999999998</v>
      </c>
      <c r="S1862">
        <v>-74.08175</v>
      </c>
    </row>
    <row r="1863" spans="1:19" x14ac:dyDescent="0.3">
      <c r="A1863" t="s">
        <v>78</v>
      </c>
      <c r="B1863" t="s">
        <v>64</v>
      </c>
      <c r="C1863">
        <v>38000</v>
      </c>
      <c r="D1863">
        <v>2200</v>
      </c>
      <c r="E1863" s="1">
        <f t="shared" si="125"/>
        <v>46858700</v>
      </c>
      <c r="F1863" s="6" t="s">
        <v>773</v>
      </c>
      <c r="G1863" s="10" t="str">
        <f t="shared" si="126"/>
        <v>43966</v>
      </c>
      <c r="H1863" s="10"/>
      <c r="I1863" s="10"/>
      <c r="J1863" s="9">
        <f t="shared" si="123"/>
        <v>43966</v>
      </c>
      <c r="K1863" s="11" t="str">
        <f t="shared" si="124"/>
        <v>15-05-2020</v>
      </c>
      <c r="L1863" s="11"/>
      <c r="M1863" t="s">
        <v>80</v>
      </c>
      <c r="N1863" t="s">
        <v>56</v>
      </c>
      <c r="O1863">
        <v>1</v>
      </c>
      <c r="P1863" t="s">
        <v>19</v>
      </c>
      <c r="Q1863">
        <v>1</v>
      </c>
      <c r="R1863">
        <v>7.89391</v>
      </c>
      <c r="S1863">
        <v>-72.507819999999995</v>
      </c>
    </row>
    <row r="1864" spans="1:19" x14ac:dyDescent="0.3">
      <c r="A1864" t="s">
        <v>180</v>
      </c>
      <c r="B1864" t="s">
        <v>10</v>
      </c>
      <c r="C1864">
        <v>675500</v>
      </c>
      <c r="D1864">
        <v>34200</v>
      </c>
      <c r="E1864" s="1">
        <f t="shared" si="125"/>
        <v>46892900</v>
      </c>
      <c r="F1864" s="6" t="s">
        <v>294</v>
      </c>
      <c r="G1864" s="10" t="str">
        <f t="shared" si="126"/>
        <v>44869</v>
      </c>
      <c r="H1864" s="10"/>
      <c r="I1864" s="10"/>
      <c r="J1864" s="9">
        <f t="shared" si="123"/>
        <v>44869</v>
      </c>
      <c r="K1864" s="11" t="str">
        <f t="shared" si="124"/>
        <v>04-11-2022</v>
      </c>
      <c r="L1864" s="11"/>
      <c r="M1864" t="s">
        <v>18</v>
      </c>
      <c r="N1864" t="s">
        <v>13</v>
      </c>
      <c r="O1864">
        <v>5</v>
      </c>
      <c r="P1864" t="s">
        <v>19</v>
      </c>
      <c r="Q1864">
        <v>1</v>
      </c>
      <c r="R1864">
        <v>6.2518399999999996</v>
      </c>
      <c r="S1864">
        <v>-75.563590000000005</v>
      </c>
    </row>
    <row r="1865" spans="1:19" x14ac:dyDescent="0.3">
      <c r="A1865" t="s">
        <v>168</v>
      </c>
      <c r="B1865" t="s">
        <v>34</v>
      </c>
      <c r="C1865">
        <v>51600</v>
      </c>
      <c r="D1865">
        <v>3500</v>
      </c>
      <c r="E1865" s="1">
        <f t="shared" si="125"/>
        <v>46896400</v>
      </c>
      <c r="F1865" s="6" t="s">
        <v>260</v>
      </c>
      <c r="G1865" s="10" t="str">
        <f t="shared" si="126"/>
        <v>44629</v>
      </c>
      <c r="H1865" s="10"/>
      <c r="I1865" s="10"/>
      <c r="J1865" s="9">
        <f t="shared" si="123"/>
        <v>44629</v>
      </c>
      <c r="K1865" s="11" t="str">
        <f t="shared" si="124"/>
        <v>09-03-2022</v>
      </c>
      <c r="L1865" s="11"/>
      <c r="M1865" t="s">
        <v>24</v>
      </c>
      <c r="N1865" t="s">
        <v>77</v>
      </c>
      <c r="O1865">
        <v>5</v>
      </c>
      <c r="P1865" t="s">
        <v>19</v>
      </c>
      <c r="Q1865">
        <v>4</v>
      </c>
      <c r="R1865">
        <v>11.54444</v>
      </c>
      <c r="S1865">
        <v>-72.907219999999995</v>
      </c>
    </row>
    <row r="1866" spans="1:19" x14ac:dyDescent="0.3">
      <c r="A1866" t="s">
        <v>54</v>
      </c>
      <c r="B1866" t="s">
        <v>46</v>
      </c>
      <c r="C1866">
        <v>147300</v>
      </c>
      <c r="D1866">
        <v>6000</v>
      </c>
      <c r="E1866" s="1">
        <f t="shared" si="125"/>
        <v>46902400</v>
      </c>
      <c r="F1866" s="6" t="s">
        <v>740</v>
      </c>
      <c r="G1866" s="10" t="str">
        <f t="shared" si="126"/>
        <v>44452</v>
      </c>
      <c r="H1866" s="10"/>
      <c r="I1866" s="10"/>
      <c r="J1866" s="9">
        <f t="shared" si="123"/>
        <v>44452</v>
      </c>
      <c r="K1866" s="11" t="str">
        <f t="shared" si="124"/>
        <v>13-09-2021</v>
      </c>
      <c r="L1866" s="11"/>
      <c r="M1866" t="s">
        <v>27</v>
      </c>
      <c r="N1866" t="s">
        <v>28</v>
      </c>
      <c r="O1866">
        <v>5</v>
      </c>
      <c r="P1866" t="s">
        <v>14</v>
      </c>
      <c r="Q1866">
        <v>1</v>
      </c>
      <c r="R1866">
        <v>4.6097099999999998</v>
      </c>
      <c r="S1866">
        <v>-74.08175</v>
      </c>
    </row>
    <row r="1867" spans="1:19" x14ac:dyDescent="0.3">
      <c r="A1867" t="s">
        <v>15</v>
      </c>
      <c r="B1867" t="s">
        <v>16</v>
      </c>
      <c r="C1867">
        <v>88100</v>
      </c>
      <c r="D1867">
        <v>4900</v>
      </c>
      <c r="E1867" s="1">
        <f t="shared" si="125"/>
        <v>46907300</v>
      </c>
      <c r="F1867" s="6" t="s">
        <v>375</v>
      </c>
      <c r="G1867" s="10" t="str">
        <f t="shared" si="126"/>
        <v>44875</v>
      </c>
      <c r="H1867" s="10"/>
      <c r="I1867" s="10"/>
      <c r="J1867" s="9">
        <f t="shared" si="123"/>
        <v>44875</v>
      </c>
      <c r="K1867" s="11" t="str">
        <f t="shared" si="124"/>
        <v>10-11-2022</v>
      </c>
      <c r="L1867" s="11"/>
      <c r="M1867" t="s">
        <v>101</v>
      </c>
      <c r="N1867" t="s">
        <v>28</v>
      </c>
      <c r="O1867">
        <v>5</v>
      </c>
      <c r="P1867" t="s">
        <v>19</v>
      </c>
      <c r="Q1867">
        <v>4</v>
      </c>
      <c r="R1867">
        <v>4.6097099999999998</v>
      </c>
      <c r="S1867">
        <v>-74.08175</v>
      </c>
    </row>
    <row r="1868" spans="1:19" x14ac:dyDescent="0.3">
      <c r="A1868" t="s">
        <v>161</v>
      </c>
      <c r="B1868" t="s">
        <v>10</v>
      </c>
      <c r="C1868">
        <v>341000</v>
      </c>
      <c r="D1868">
        <v>18400</v>
      </c>
      <c r="E1868" s="1">
        <f t="shared" si="125"/>
        <v>46925700</v>
      </c>
      <c r="F1868" s="6" t="s">
        <v>382</v>
      </c>
      <c r="G1868" s="10" t="str">
        <f t="shared" si="126"/>
        <v>44540</v>
      </c>
      <c r="H1868" s="10"/>
      <c r="I1868" s="10"/>
      <c r="J1868" s="9">
        <f t="shared" si="123"/>
        <v>44540</v>
      </c>
      <c r="K1868" s="11" t="str">
        <f t="shared" si="124"/>
        <v>10-12-2021</v>
      </c>
      <c r="L1868" s="11"/>
      <c r="M1868" t="s">
        <v>40</v>
      </c>
      <c r="N1868" t="s">
        <v>28</v>
      </c>
      <c r="O1868">
        <v>4</v>
      </c>
      <c r="P1868" t="s">
        <v>19</v>
      </c>
      <c r="Q1868">
        <v>1</v>
      </c>
      <c r="R1868">
        <v>4.6097099999999998</v>
      </c>
      <c r="S1868">
        <v>-74.08175</v>
      </c>
    </row>
    <row r="1869" spans="1:19" x14ac:dyDescent="0.3">
      <c r="A1869" t="s">
        <v>78</v>
      </c>
      <c r="B1869" t="s">
        <v>64</v>
      </c>
      <c r="C1869">
        <v>74400</v>
      </c>
      <c r="D1869">
        <v>2100</v>
      </c>
      <c r="E1869" s="1">
        <f t="shared" si="125"/>
        <v>46927800</v>
      </c>
      <c r="F1869" s="6" t="s">
        <v>329</v>
      </c>
      <c r="G1869" s="10" t="str">
        <f t="shared" si="126"/>
        <v>43942</v>
      </c>
      <c r="H1869" s="10"/>
      <c r="I1869" s="10"/>
      <c r="J1869" s="9">
        <f t="shared" si="123"/>
        <v>43942</v>
      </c>
      <c r="K1869" s="11" t="str">
        <f t="shared" si="124"/>
        <v>21-04-2020</v>
      </c>
      <c r="L1869" s="11"/>
      <c r="M1869" t="s">
        <v>66</v>
      </c>
      <c r="N1869" t="s">
        <v>13</v>
      </c>
      <c r="O1869">
        <v>5</v>
      </c>
      <c r="P1869" t="s">
        <v>19</v>
      </c>
      <c r="Q1869">
        <v>7</v>
      </c>
      <c r="R1869">
        <v>6.2518399999999996</v>
      </c>
      <c r="S1869">
        <v>-75.563590000000005</v>
      </c>
    </row>
    <row r="1870" spans="1:19" x14ac:dyDescent="0.3">
      <c r="A1870" t="s">
        <v>232</v>
      </c>
      <c r="B1870" t="s">
        <v>10</v>
      </c>
      <c r="C1870">
        <v>308300</v>
      </c>
      <c r="D1870">
        <v>22100</v>
      </c>
      <c r="E1870" s="1">
        <f t="shared" si="125"/>
        <v>46949900</v>
      </c>
      <c r="F1870" s="6" t="s">
        <v>1051</v>
      </c>
      <c r="G1870" s="10" t="str">
        <f t="shared" si="126"/>
        <v>43924</v>
      </c>
      <c r="H1870" s="10"/>
      <c r="I1870" s="10"/>
      <c r="J1870" s="9">
        <f t="shared" si="123"/>
        <v>43924</v>
      </c>
      <c r="K1870" s="11" t="str">
        <f t="shared" si="124"/>
        <v>03-04-2020</v>
      </c>
      <c r="L1870" s="11"/>
      <c r="M1870" t="s">
        <v>101</v>
      </c>
      <c r="N1870" t="s">
        <v>531</v>
      </c>
      <c r="O1870">
        <v>4</v>
      </c>
      <c r="P1870" t="s">
        <v>36</v>
      </c>
      <c r="Q1870">
        <v>1</v>
      </c>
      <c r="R1870">
        <v>4.1420000000000003</v>
      </c>
      <c r="S1870">
        <v>-73.626639999999995</v>
      </c>
    </row>
    <row r="1871" spans="1:19" x14ac:dyDescent="0.3">
      <c r="A1871" t="s">
        <v>195</v>
      </c>
      <c r="B1871" t="s">
        <v>51</v>
      </c>
      <c r="C1871">
        <v>666800</v>
      </c>
      <c r="D1871">
        <v>33700</v>
      </c>
      <c r="E1871" s="1">
        <f t="shared" si="125"/>
        <v>46983600</v>
      </c>
      <c r="F1871" s="6" t="s">
        <v>675</v>
      </c>
      <c r="G1871" s="10" t="str">
        <f t="shared" si="126"/>
        <v>43860</v>
      </c>
      <c r="H1871" s="10"/>
      <c r="I1871" s="10"/>
      <c r="J1871" s="9">
        <f t="shared" si="123"/>
        <v>43860</v>
      </c>
      <c r="K1871" s="11" t="str">
        <f t="shared" si="124"/>
        <v>30-01-2020</v>
      </c>
      <c r="L1871" s="11"/>
      <c r="M1871" t="s">
        <v>80</v>
      </c>
      <c r="N1871" t="s">
        <v>44</v>
      </c>
      <c r="O1871">
        <v>4</v>
      </c>
      <c r="P1871" t="s">
        <v>19</v>
      </c>
      <c r="Q1871">
        <v>1</v>
      </c>
      <c r="R1871">
        <v>10.968540000000001</v>
      </c>
      <c r="S1871">
        <v>-74.781319999999994</v>
      </c>
    </row>
    <row r="1872" spans="1:19" x14ac:dyDescent="0.3">
      <c r="A1872" t="s">
        <v>217</v>
      </c>
      <c r="B1872" t="s">
        <v>64</v>
      </c>
      <c r="C1872">
        <v>54600</v>
      </c>
      <c r="D1872">
        <v>1100</v>
      </c>
      <c r="E1872" s="1">
        <f t="shared" si="125"/>
        <v>46984700</v>
      </c>
      <c r="F1872" s="6" t="s">
        <v>296</v>
      </c>
      <c r="G1872" s="10" t="str">
        <f t="shared" si="126"/>
        <v>44405</v>
      </c>
      <c r="H1872" s="10"/>
      <c r="I1872" s="10"/>
      <c r="J1872" s="9">
        <f t="shared" si="123"/>
        <v>44405</v>
      </c>
      <c r="K1872" s="11" t="str">
        <f t="shared" si="124"/>
        <v>28-07-2021</v>
      </c>
      <c r="L1872" s="11"/>
      <c r="M1872" t="s">
        <v>18</v>
      </c>
      <c r="N1872" t="s">
        <v>28</v>
      </c>
      <c r="O1872">
        <v>3</v>
      </c>
      <c r="P1872" t="s">
        <v>19</v>
      </c>
      <c r="Q1872">
        <v>2</v>
      </c>
      <c r="R1872">
        <v>4.6097099999999998</v>
      </c>
      <c r="S1872">
        <v>-74.08175</v>
      </c>
    </row>
    <row r="1873" spans="1:19" x14ac:dyDescent="0.3">
      <c r="A1873" t="s">
        <v>41</v>
      </c>
      <c r="B1873" t="s">
        <v>42</v>
      </c>
      <c r="C1873">
        <v>89300</v>
      </c>
      <c r="D1873">
        <v>5000</v>
      </c>
      <c r="E1873" s="1">
        <f t="shared" si="125"/>
        <v>46989700</v>
      </c>
      <c r="F1873" s="6" t="s">
        <v>398</v>
      </c>
      <c r="G1873" s="10" t="str">
        <f t="shared" si="126"/>
        <v>44310</v>
      </c>
      <c r="H1873" s="10"/>
      <c r="I1873" s="10"/>
      <c r="J1873" s="9">
        <f t="shared" si="123"/>
        <v>44310</v>
      </c>
      <c r="K1873" s="11" t="str">
        <f t="shared" si="124"/>
        <v>24-04-2021</v>
      </c>
      <c r="L1873" s="11"/>
      <c r="M1873" t="s">
        <v>40</v>
      </c>
      <c r="N1873" t="s">
        <v>28</v>
      </c>
      <c r="O1873">
        <v>5</v>
      </c>
      <c r="P1873" t="s">
        <v>19</v>
      </c>
      <c r="Q1873">
        <v>10</v>
      </c>
      <c r="R1873">
        <v>4.6097099999999998</v>
      </c>
      <c r="S1873">
        <v>-74.08175</v>
      </c>
    </row>
    <row r="1874" spans="1:19" x14ac:dyDescent="0.3">
      <c r="A1874" t="s">
        <v>110</v>
      </c>
      <c r="B1874" t="s">
        <v>38</v>
      </c>
      <c r="C1874">
        <v>1605400</v>
      </c>
      <c r="D1874">
        <v>83700</v>
      </c>
      <c r="E1874" s="1">
        <f t="shared" si="125"/>
        <v>47073400</v>
      </c>
      <c r="F1874" s="6" t="s">
        <v>1052</v>
      </c>
      <c r="G1874" s="10" t="str">
        <f t="shared" si="126"/>
        <v>44318</v>
      </c>
      <c r="H1874" s="10"/>
      <c r="I1874" s="10"/>
      <c r="J1874" s="9">
        <f t="shared" si="123"/>
        <v>44318</v>
      </c>
      <c r="K1874" s="11" t="str">
        <f t="shared" si="124"/>
        <v>02-05-2021</v>
      </c>
      <c r="L1874" s="11"/>
      <c r="M1874" t="s">
        <v>53</v>
      </c>
      <c r="N1874" t="s">
        <v>32</v>
      </c>
      <c r="O1874">
        <v>5</v>
      </c>
      <c r="P1874" t="s">
        <v>14</v>
      </c>
      <c r="Q1874">
        <v>1</v>
      </c>
      <c r="R1874">
        <v>-4.2152799999999999</v>
      </c>
      <c r="S1874">
        <v>-69.940560000000005</v>
      </c>
    </row>
    <row r="1875" spans="1:19" x14ac:dyDescent="0.3">
      <c r="A1875" t="s">
        <v>195</v>
      </c>
      <c r="B1875" t="s">
        <v>51</v>
      </c>
      <c r="C1875">
        <v>531000</v>
      </c>
      <c r="D1875">
        <v>26500</v>
      </c>
      <c r="E1875" s="1">
        <f t="shared" si="125"/>
        <v>47099900</v>
      </c>
      <c r="F1875" s="6" t="s">
        <v>1053</v>
      </c>
      <c r="G1875" s="10" t="str">
        <f t="shared" si="126"/>
        <v>44227</v>
      </c>
      <c r="H1875" s="10"/>
      <c r="I1875" s="10"/>
      <c r="J1875" s="9">
        <f t="shared" si="123"/>
        <v>44227</v>
      </c>
      <c r="K1875" s="11" t="str">
        <f t="shared" si="124"/>
        <v>31-01-2021</v>
      </c>
      <c r="L1875" s="11"/>
      <c r="M1875" t="s">
        <v>68</v>
      </c>
      <c r="N1875" t="s">
        <v>13</v>
      </c>
      <c r="O1875">
        <v>5</v>
      </c>
      <c r="P1875" t="s">
        <v>19</v>
      </c>
      <c r="Q1875">
        <v>1</v>
      </c>
      <c r="R1875">
        <v>6.2518399999999996</v>
      </c>
      <c r="S1875">
        <v>-75.563590000000005</v>
      </c>
    </row>
    <row r="1876" spans="1:19" x14ac:dyDescent="0.3">
      <c r="A1876" t="s">
        <v>41</v>
      </c>
      <c r="B1876" t="s">
        <v>42</v>
      </c>
      <c r="C1876">
        <v>66600</v>
      </c>
      <c r="D1876">
        <v>3900</v>
      </c>
      <c r="E1876" s="1">
        <f t="shared" si="125"/>
        <v>47103800</v>
      </c>
      <c r="F1876" s="6" t="s">
        <v>1034</v>
      </c>
      <c r="G1876" s="10" t="str">
        <f t="shared" si="126"/>
        <v>43894</v>
      </c>
      <c r="H1876" s="10"/>
      <c r="I1876" s="10"/>
      <c r="J1876" s="9">
        <f t="shared" si="123"/>
        <v>43894</v>
      </c>
      <c r="K1876" s="11" t="str">
        <f t="shared" si="124"/>
        <v>04-03-2020</v>
      </c>
      <c r="L1876" s="11"/>
      <c r="M1876" t="s">
        <v>24</v>
      </c>
      <c r="N1876" t="s">
        <v>28</v>
      </c>
      <c r="O1876">
        <v>5</v>
      </c>
      <c r="P1876" t="s">
        <v>19</v>
      </c>
      <c r="Q1876">
        <v>1</v>
      </c>
      <c r="R1876">
        <v>4.6097099999999998</v>
      </c>
      <c r="S1876">
        <v>-74.08175</v>
      </c>
    </row>
    <row r="1877" spans="1:19" x14ac:dyDescent="0.3">
      <c r="A1877" t="s">
        <v>95</v>
      </c>
      <c r="B1877" t="s">
        <v>38</v>
      </c>
      <c r="C1877">
        <v>2799900</v>
      </c>
      <c r="D1877">
        <v>149500</v>
      </c>
      <c r="E1877" s="1">
        <f t="shared" si="125"/>
        <v>47253300</v>
      </c>
      <c r="F1877" s="6" t="s">
        <v>1054</v>
      </c>
      <c r="G1877" s="10" t="str">
        <f t="shared" si="126"/>
        <v>43957</v>
      </c>
      <c r="H1877" s="10"/>
      <c r="I1877" s="10"/>
      <c r="J1877" s="9">
        <f t="shared" si="123"/>
        <v>43957</v>
      </c>
      <c r="K1877" s="11" t="str">
        <f t="shared" si="124"/>
        <v>06-05-2020</v>
      </c>
      <c r="L1877" s="11"/>
      <c r="M1877" t="s">
        <v>24</v>
      </c>
      <c r="N1877" t="s">
        <v>228</v>
      </c>
      <c r="O1877">
        <v>3</v>
      </c>
      <c r="P1877" t="s">
        <v>19</v>
      </c>
      <c r="Q1877">
        <v>10</v>
      </c>
      <c r="R1877">
        <v>10.39972</v>
      </c>
      <c r="S1877">
        <v>-75.514439999999993</v>
      </c>
    </row>
    <row r="1878" spans="1:19" x14ac:dyDescent="0.3">
      <c r="A1878" t="s">
        <v>155</v>
      </c>
      <c r="B1878" t="s">
        <v>10</v>
      </c>
      <c r="C1878">
        <v>211600</v>
      </c>
      <c r="D1878">
        <v>11500</v>
      </c>
      <c r="E1878" s="1">
        <f t="shared" si="125"/>
        <v>47264800</v>
      </c>
      <c r="F1878" s="6" t="s">
        <v>950</v>
      </c>
      <c r="G1878" s="10" t="str">
        <f t="shared" si="126"/>
        <v>44313</v>
      </c>
      <c r="H1878" s="10"/>
      <c r="I1878" s="10"/>
      <c r="J1878" s="9">
        <f t="shared" si="123"/>
        <v>44313</v>
      </c>
      <c r="K1878" s="11" t="str">
        <f t="shared" si="124"/>
        <v>27-04-2021</v>
      </c>
      <c r="L1878" s="11"/>
      <c r="M1878" t="s">
        <v>31</v>
      </c>
      <c r="N1878" t="s">
        <v>13</v>
      </c>
      <c r="O1878">
        <v>5</v>
      </c>
      <c r="P1878" t="s">
        <v>19</v>
      </c>
      <c r="Q1878">
        <v>2</v>
      </c>
      <c r="R1878">
        <v>6.2518399999999996</v>
      </c>
      <c r="S1878">
        <v>-75.563590000000005</v>
      </c>
    </row>
    <row r="1879" spans="1:19" x14ac:dyDescent="0.3">
      <c r="A1879" t="s">
        <v>45</v>
      </c>
      <c r="B1879" t="s">
        <v>46</v>
      </c>
      <c r="C1879">
        <v>20500</v>
      </c>
      <c r="D1879">
        <v>0</v>
      </c>
      <c r="E1879" s="1">
        <f t="shared" si="125"/>
        <v>47264800</v>
      </c>
      <c r="F1879" s="6" t="s">
        <v>680</v>
      </c>
      <c r="G1879" s="10" t="str">
        <f t="shared" si="126"/>
        <v>44784</v>
      </c>
      <c r="H1879" s="10"/>
      <c r="I1879" s="10"/>
      <c r="J1879" s="9">
        <f t="shared" si="123"/>
        <v>44784</v>
      </c>
      <c r="K1879" s="11" t="str">
        <f t="shared" si="124"/>
        <v>11-08-2022</v>
      </c>
      <c r="L1879" s="11"/>
      <c r="M1879" t="s">
        <v>24</v>
      </c>
      <c r="N1879" t="s">
        <v>13</v>
      </c>
      <c r="O1879">
        <v>3</v>
      </c>
      <c r="P1879" t="s">
        <v>14</v>
      </c>
      <c r="Q1879">
        <v>1</v>
      </c>
      <c r="R1879">
        <v>6.2518399999999996</v>
      </c>
      <c r="S1879">
        <v>-75.563590000000005</v>
      </c>
    </row>
    <row r="1880" spans="1:19" x14ac:dyDescent="0.3">
      <c r="A1880" t="s">
        <v>161</v>
      </c>
      <c r="B1880" t="s">
        <v>10</v>
      </c>
      <c r="C1880">
        <v>228400</v>
      </c>
      <c r="D1880">
        <v>10400</v>
      </c>
      <c r="E1880" s="1">
        <f t="shared" si="125"/>
        <v>47275200</v>
      </c>
      <c r="F1880" s="6" t="s">
        <v>423</v>
      </c>
      <c r="G1880" s="10" t="str">
        <f t="shared" si="126"/>
        <v>44406</v>
      </c>
      <c r="H1880" s="10"/>
      <c r="I1880" s="10"/>
      <c r="J1880" s="9">
        <f t="shared" si="123"/>
        <v>44406</v>
      </c>
      <c r="K1880" s="11" t="str">
        <f t="shared" si="124"/>
        <v>29-07-2021</v>
      </c>
      <c r="L1880" s="11"/>
      <c r="M1880" t="s">
        <v>40</v>
      </c>
      <c r="N1880" t="s">
        <v>28</v>
      </c>
      <c r="O1880">
        <v>1</v>
      </c>
      <c r="P1880" t="s">
        <v>36</v>
      </c>
      <c r="Q1880">
        <v>1</v>
      </c>
      <c r="R1880">
        <v>4.6097099999999998</v>
      </c>
      <c r="S1880">
        <v>-74.08175</v>
      </c>
    </row>
    <row r="1881" spans="1:19" x14ac:dyDescent="0.3">
      <c r="A1881" t="s">
        <v>15</v>
      </c>
      <c r="B1881" t="s">
        <v>16</v>
      </c>
      <c r="C1881">
        <v>91000</v>
      </c>
      <c r="D1881">
        <v>5200</v>
      </c>
      <c r="E1881" s="1">
        <f t="shared" si="125"/>
        <v>47280400</v>
      </c>
      <c r="F1881" s="6" t="s">
        <v>379</v>
      </c>
      <c r="G1881" s="10" t="str">
        <f t="shared" si="126"/>
        <v>44761</v>
      </c>
      <c r="H1881" s="10"/>
      <c r="I1881" s="10"/>
      <c r="J1881" s="9">
        <f t="shared" si="123"/>
        <v>44761</v>
      </c>
      <c r="K1881" s="11" t="str">
        <f t="shared" si="124"/>
        <v>19-07-2022</v>
      </c>
      <c r="L1881" s="11"/>
      <c r="M1881" t="s">
        <v>40</v>
      </c>
      <c r="N1881" t="s">
        <v>13</v>
      </c>
      <c r="O1881">
        <v>5</v>
      </c>
      <c r="P1881" t="s">
        <v>19</v>
      </c>
      <c r="Q1881">
        <v>4</v>
      </c>
      <c r="R1881">
        <v>6.2518399999999996</v>
      </c>
      <c r="S1881">
        <v>-75.563590000000005</v>
      </c>
    </row>
    <row r="1882" spans="1:19" x14ac:dyDescent="0.3">
      <c r="A1882" t="s">
        <v>195</v>
      </c>
      <c r="B1882" t="s">
        <v>51</v>
      </c>
      <c r="C1882">
        <v>355900</v>
      </c>
      <c r="D1882">
        <v>20200</v>
      </c>
      <c r="E1882" s="1">
        <f t="shared" si="125"/>
        <v>47300600</v>
      </c>
      <c r="F1882" s="6" t="s">
        <v>1055</v>
      </c>
      <c r="G1882" s="10" t="str">
        <f t="shared" si="126"/>
        <v>44557</v>
      </c>
      <c r="H1882" s="10"/>
      <c r="I1882" s="10"/>
      <c r="J1882" s="9">
        <f t="shared" si="123"/>
        <v>44557</v>
      </c>
      <c r="K1882" s="11" t="str">
        <f t="shared" si="124"/>
        <v>27-12-2021</v>
      </c>
      <c r="L1882" s="11"/>
      <c r="M1882" t="s">
        <v>27</v>
      </c>
      <c r="N1882" t="s">
        <v>599</v>
      </c>
      <c r="O1882">
        <v>5</v>
      </c>
      <c r="P1882" t="s">
        <v>19</v>
      </c>
      <c r="Q1882">
        <v>1</v>
      </c>
      <c r="R1882">
        <v>4.5793699999999999</v>
      </c>
      <c r="S1882">
        <v>-74.216819999999998</v>
      </c>
    </row>
    <row r="1883" spans="1:19" x14ac:dyDescent="0.3">
      <c r="A1883" t="s">
        <v>78</v>
      </c>
      <c r="B1883" t="s">
        <v>64</v>
      </c>
      <c r="C1883">
        <v>61100</v>
      </c>
      <c r="D1883">
        <v>3800</v>
      </c>
      <c r="E1883" s="1">
        <f t="shared" si="125"/>
        <v>47304400</v>
      </c>
      <c r="F1883" s="6" t="s">
        <v>76</v>
      </c>
      <c r="G1883" s="10" t="str">
        <f t="shared" si="126"/>
        <v>44285</v>
      </c>
      <c r="H1883" s="10"/>
      <c r="I1883" s="10"/>
      <c r="J1883" s="9">
        <f t="shared" si="123"/>
        <v>44285</v>
      </c>
      <c r="K1883" s="11" t="str">
        <f t="shared" si="124"/>
        <v>30-03-2021</v>
      </c>
      <c r="L1883" s="11"/>
      <c r="M1883" t="s">
        <v>59</v>
      </c>
      <c r="N1883" t="s">
        <v>13</v>
      </c>
      <c r="O1883">
        <v>4</v>
      </c>
      <c r="P1883" t="s">
        <v>19</v>
      </c>
      <c r="Q1883">
        <v>3</v>
      </c>
      <c r="R1883">
        <v>6.2518399999999996</v>
      </c>
      <c r="S1883">
        <v>-75.563590000000005</v>
      </c>
    </row>
    <row r="1884" spans="1:19" x14ac:dyDescent="0.3">
      <c r="A1884" t="s">
        <v>195</v>
      </c>
      <c r="B1884" t="s">
        <v>51</v>
      </c>
      <c r="C1884">
        <v>799200</v>
      </c>
      <c r="D1884">
        <v>40700</v>
      </c>
      <c r="E1884" s="1">
        <f t="shared" si="125"/>
        <v>47345100</v>
      </c>
      <c r="F1884" s="6" t="s">
        <v>1056</v>
      </c>
      <c r="G1884" s="10" t="str">
        <f t="shared" si="126"/>
        <v>44155</v>
      </c>
      <c r="H1884" s="10"/>
      <c r="I1884" s="10"/>
      <c r="J1884" s="9">
        <f t="shared" si="123"/>
        <v>44155</v>
      </c>
      <c r="K1884" s="11" t="str">
        <f t="shared" si="124"/>
        <v>20-11-2020</v>
      </c>
      <c r="L1884" s="11"/>
      <c r="M1884" t="s">
        <v>68</v>
      </c>
      <c r="N1884" t="s">
        <v>44</v>
      </c>
      <c r="O1884">
        <v>3</v>
      </c>
      <c r="P1884" t="s">
        <v>19</v>
      </c>
      <c r="Q1884">
        <v>2</v>
      </c>
      <c r="R1884">
        <v>10.968540000000001</v>
      </c>
      <c r="S1884">
        <v>-74.781319999999994</v>
      </c>
    </row>
    <row r="1885" spans="1:19" x14ac:dyDescent="0.3">
      <c r="A1885" t="s">
        <v>91</v>
      </c>
      <c r="B1885" t="s">
        <v>51</v>
      </c>
      <c r="C1885">
        <v>762100</v>
      </c>
      <c r="D1885">
        <v>38800</v>
      </c>
      <c r="E1885" s="1">
        <f t="shared" si="125"/>
        <v>47383900</v>
      </c>
      <c r="F1885" s="6" t="s">
        <v>971</v>
      </c>
      <c r="G1885" s="10" t="str">
        <f t="shared" si="126"/>
        <v>44588</v>
      </c>
      <c r="H1885" s="10"/>
      <c r="I1885" s="10"/>
      <c r="J1885" s="9">
        <f t="shared" si="123"/>
        <v>44588</v>
      </c>
      <c r="K1885" s="11" t="str">
        <f t="shared" si="124"/>
        <v>27-01-2022</v>
      </c>
      <c r="L1885" s="11"/>
      <c r="M1885" t="s">
        <v>80</v>
      </c>
      <c r="N1885" t="s">
        <v>77</v>
      </c>
      <c r="O1885">
        <v>4</v>
      </c>
      <c r="P1885" t="s">
        <v>19</v>
      </c>
      <c r="Q1885">
        <v>8</v>
      </c>
      <c r="R1885">
        <v>11.54444</v>
      </c>
      <c r="S1885">
        <v>-72.907219999999995</v>
      </c>
    </row>
    <row r="1886" spans="1:19" x14ac:dyDescent="0.3">
      <c r="A1886" t="s">
        <v>131</v>
      </c>
      <c r="B1886" t="s">
        <v>16</v>
      </c>
      <c r="C1886">
        <v>835100</v>
      </c>
      <c r="D1886">
        <v>42700</v>
      </c>
      <c r="E1886" s="1">
        <f t="shared" si="125"/>
        <v>47426600</v>
      </c>
      <c r="F1886" s="6" t="s">
        <v>225</v>
      </c>
      <c r="G1886" s="10" t="str">
        <f t="shared" si="126"/>
        <v>44933</v>
      </c>
      <c r="H1886" s="10"/>
      <c r="I1886" s="10"/>
      <c r="J1886" s="9">
        <f t="shared" si="123"/>
        <v>44933</v>
      </c>
      <c r="K1886" s="11" t="str">
        <f t="shared" si="124"/>
        <v>07-01-2023</v>
      </c>
      <c r="L1886" s="11"/>
      <c r="M1886" t="s">
        <v>12</v>
      </c>
      <c r="N1886" t="s">
        <v>28</v>
      </c>
      <c r="O1886">
        <v>3</v>
      </c>
      <c r="P1886" t="s">
        <v>19</v>
      </c>
      <c r="Q1886">
        <v>10</v>
      </c>
      <c r="R1886">
        <v>4.6097099999999998</v>
      </c>
      <c r="S1886">
        <v>-74.08175</v>
      </c>
    </row>
    <row r="1887" spans="1:19" x14ac:dyDescent="0.3">
      <c r="A1887" t="s">
        <v>45</v>
      </c>
      <c r="B1887" t="s">
        <v>46</v>
      </c>
      <c r="C1887">
        <v>10200</v>
      </c>
      <c r="D1887">
        <v>0</v>
      </c>
      <c r="E1887" s="1">
        <f t="shared" si="125"/>
        <v>47426600</v>
      </c>
      <c r="F1887" s="6" t="s">
        <v>649</v>
      </c>
      <c r="G1887" s="10" t="str">
        <f t="shared" si="126"/>
        <v>44643</v>
      </c>
      <c r="H1887" s="10"/>
      <c r="I1887" s="10"/>
      <c r="J1887" s="9">
        <f t="shared" si="123"/>
        <v>44643</v>
      </c>
      <c r="K1887" s="11" t="str">
        <f t="shared" si="124"/>
        <v>23-03-2022</v>
      </c>
      <c r="L1887" s="11"/>
      <c r="M1887" t="s">
        <v>24</v>
      </c>
      <c r="N1887" t="s">
        <v>137</v>
      </c>
      <c r="O1887">
        <v>1</v>
      </c>
      <c r="P1887" t="s">
        <v>19</v>
      </c>
      <c r="Q1887">
        <v>2</v>
      </c>
      <c r="R1887">
        <v>11.240790000000001</v>
      </c>
      <c r="S1887">
        <v>-74.199039999999997</v>
      </c>
    </row>
    <row r="1888" spans="1:19" x14ac:dyDescent="0.3">
      <c r="A1888" t="s">
        <v>107</v>
      </c>
      <c r="B1888" t="s">
        <v>46</v>
      </c>
      <c r="C1888">
        <v>15100</v>
      </c>
      <c r="D1888">
        <v>0</v>
      </c>
      <c r="E1888" s="1">
        <f t="shared" si="125"/>
        <v>47426600</v>
      </c>
      <c r="F1888" s="6" t="s">
        <v>378</v>
      </c>
      <c r="G1888" s="10" t="str">
        <f t="shared" si="126"/>
        <v>44269</v>
      </c>
      <c r="H1888" s="10"/>
      <c r="I1888" s="10"/>
      <c r="J1888" s="9">
        <f t="shared" si="123"/>
        <v>44269</v>
      </c>
      <c r="K1888" s="11" t="str">
        <f t="shared" si="124"/>
        <v>14-03-2021</v>
      </c>
      <c r="L1888" s="11"/>
      <c r="M1888" t="s">
        <v>85</v>
      </c>
      <c r="N1888" t="s">
        <v>28</v>
      </c>
      <c r="O1888">
        <v>5</v>
      </c>
      <c r="P1888" t="s">
        <v>19</v>
      </c>
      <c r="Q1888">
        <v>3</v>
      </c>
      <c r="R1888">
        <v>4.6097099999999998</v>
      </c>
      <c r="S1888">
        <v>-74.08175</v>
      </c>
    </row>
    <row r="1889" spans="1:19" x14ac:dyDescent="0.3">
      <c r="A1889" t="s">
        <v>191</v>
      </c>
      <c r="B1889" t="s">
        <v>38</v>
      </c>
      <c r="C1889">
        <v>124700</v>
      </c>
      <c r="D1889">
        <v>4800</v>
      </c>
      <c r="E1889" s="1">
        <f t="shared" si="125"/>
        <v>47431400</v>
      </c>
      <c r="F1889" s="6" t="s">
        <v>130</v>
      </c>
      <c r="G1889" s="10" t="str">
        <f t="shared" si="126"/>
        <v>43899</v>
      </c>
      <c r="H1889" s="10"/>
      <c r="I1889" s="10"/>
      <c r="J1889" s="9">
        <f t="shared" si="123"/>
        <v>43899</v>
      </c>
      <c r="K1889" s="11" t="str">
        <f t="shared" si="124"/>
        <v>09-03-2020</v>
      </c>
      <c r="L1889" s="11"/>
      <c r="M1889" t="s">
        <v>12</v>
      </c>
      <c r="N1889" t="s">
        <v>13</v>
      </c>
      <c r="O1889">
        <v>4</v>
      </c>
      <c r="P1889" t="s">
        <v>14</v>
      </c>
      <c r="Q1889">
        <v>1</v>
      </c>
      <c r="R1889">
        <v>6.2518399999999996</v>
      </c>
      <c r="S1889">
        <v>-75.563590000000005</v>
      </c>
    </row>
    <row r="1890" spans="1:19" x14ac:dyDescent="0.3">
      <c r="A1890" t="s">
        <v>177</v>
      </c>
      <c r="B1890" t="s">
        <v>38</v>
      </c>
      <c r="C1890">
        <v>152900</v>
      </c>
      <c r="D1890">
        <v>8400</v>
      </c>
      <c r="E1890" s="1">
        <f t="shared" si="125"/>
        <v>47439800</v>
      </c>
      <c r="F1890" s="6" t="s">
        <v>370</v>
      </c>
      <c r="G1890" s="10" t="str">
        <f t="shared" si="126"/>
        <v>44128</v>
      </c>
      <c r="H1890" s="10"/>
      <c r="I1890" s="10"/>
      <c r="J1890" s="9">
        <f t="shared" si="123"/>
        <v>44128</v>
      </c>
      <c r="K1890" s="11" t="str">
        <f t="shared" si="124"/>
        <v>24-10-2020</v>
      </c>
      <c r="L1890" s="11"/>
      <c r="M1890" t="s">
        <v>85</v>
      </c>
      <c r="N1890" t="s">
        <v>28</v>
      </c>
      <c r="O1890">
        <v>5</v>
      </c>
      <c r="P1890" t="s">
        <v>14</v>
      </c>
      <c r="Q1890">
        <v>1</v>
      </c>
      <c r="R1890">
        <v>4.6097099999999998</v>
      </c>
      <c r="S1890">
        <v>-74.08175</v>
      </c>
    </row>
    <row r="1891" spans="1:19" x14ac:dyDescent="0.3">
      <c r="A1891" t="s">
        <v>69</v>
      </c>
      <c r="B1891" t="s">
        <v>64</v>
      </c>
      <c r="C1891">
        <v>44700</v>
      </c>
      <c r="D1891">
        <v>2600</v>
      </c>
      <c r="E1891" s="1">
        <f t="shared" si="125"/>
        <v>47442400</v>
      </c>
      <c r="F1891" s="6" t="s">
        <v>1057</v>
      </c>
      <c r="G1891" s="10" t="str">
        <f t="shared" si="126"/>
        <v>44202</v>
      </c>
      <c r="H1891" s="10"/>
      <c r="I1891" s="10"/>
      <c r="J1891" s="9">
        <f t="shared" si="123"/>
        <v>44202</v>
      </c>
      <c r="K1891" s="11" t="str">
        <f t="shared" si="124"/>
        <v>06-01-2021</v>
      </c>
      <c r="L1891" s="11"/>
      <c r="M1891" t="s">
        <v>40</v>
      </c>
      <c r="N1891" t="s">
        <v>28</v>
      </c>
      <c r="O1891">
        <v>2</v>
      </c>
      <c r="P1891" t="s">
        <v>36</v>
      </c>
      <c r="Q1891">
        <v>1</v>
      </c>
      <c r="R1891">
        <v>4.6097099999999998</v>
      </c>
      <c r="S1891">
        <v>-74.08175</v>
      </c>
    </row>
    <row r="1892" spans="1:19" x14ac:dyDescent="0.3">
      <c r="A1892" t="s">
        <v>73</v>
      </c>
      <c r="B1892" t="s">
        <v>42</v>
      </c>
      <c r="C1892">
        <v>32900</v>
      </c>
      <c r="D1892">
        <v>2500</v>
      </c>
      <c r="E1892" s="1">
        <f t="shared" si="125"/>
        <v>47444900</v>
      </c>
      <c r="F1892" s="6" t="s">
        <v>590</v>
      </c>
      <c r="G1892" s="10" t="str">
        <f t="shared" si="126"/>
        <v>44584</v>
      </c>
      <c r="H1892" s="10"/>
      <c r="I1892" s="10"/>
      <c r="J1892" s="9">
        <f t="shared" si="123"/>
        <v>44584</v>
      </c>
      <c r="K1892" s="11" t="str">
        <f t="shared" si="124"/>
        <v>23-01-2022</v>
      </c>
      <c r="L1892" s="11"/>
      <c r="M1892" t="s">
        <v>85</v>
      </c>
      <c r="N1892" t="s">
        <v>13</v>
      </c>
      <c r="O1892">
        <v>4</v>
      </c>
      <c r="P1892" t="s">
        <v>19</v>
      </c>
      <c r="Q1892">
        <v>1</v>
      </c>
      <c r="R1892">
        <v>6.2518399999999996</v>
      </c>
      <c r="S1892">
        <v>-75.563590000000005</v>
      </c>
    </row>
    <row r="1893" spans="1:19" x14ac:dyDescent="0.3">
      <c r="A1893" t="s">
        <v>81</v>
      </c>
      <c r="B1893" t="s">
        <v>51</v>
      </c>
      <c r="C1893">
        <v>1425200</v>
      </c>
      <c r="D1893">
        <v>74100</v>
      </c>
      <c r="E1893" s="1">
        <f t="shared" si="125"/>
        <v>47519000</v>
      </c>
      <c r="F1893" s="6" t="s">
        <v>938</v>
      </c>
      <c r="G1893" s="10" t="str">
        <f t="shared" si="126"/>
        <v>44747</v>
      </c>
      <c r="H1893" s="10"/>
      <c r="I1893" s="10"/>
      <c r="J1893" s="9">
        <f t="shared" si="123"/>
        <v>44747</v>
      </c>
      <c r="K1893" s="11" t="str">
        <f t="shared" si="124"/>
        <v>05-07-2022</v>
      </c>
      <c r="L1893" s="11"/>
      <c r="M1893" t="s">
        <v>59</v>
      </c>
      <c r="N1893" t="s">
        <v>28</v>
      </c>
      <c r="O1893">
        <v>5</v>
      </c>
      <c r="P1893" t="s">
        <v>19</v>
      </c>
      <c r="Q1893">
        <v>1</v>
      </c>
      <c r="R1893">
        <v>4.6097099999999998</v>
      </c>
      <c r="S1893">
        <v>-74.08175</v>
      </c>
    </row>
    <row r="1894" spans="1:19" x14ac:dyDescent="0.3">
      <c r="A1894" t="s">
        <v>138</v>
      </c>
      <c r="B1894" t="s">
        <v>38</v>
      </c>
      <c r="C1894">
        <v>1215800</v>
      </c>
      <c r="D1894">
        <v>65100</v>
      </c>
      <c r="E1894" s="1">
        <f t="shared" si="125"/>
        <v>47584100</v>
      </c>
      <c r="F1894" s="6" t="s">
        <v>672</v>
      </c>
      <c r="G1894" s="10" t="str">
        <f t="shared" si="126"/>
        <v>44138</v>
      </c>
      <c r="H1894" s="10"/>
      <c r="I1894" s="10"/>
      <c r="J1894" s="9">
        <f t="shared" si="123"/>
        <v>44138</v>
      </c>
      <c r="K1894" s="11" t="str">
        <f t="shared" si="124"/>
        <v>03-11-2020</v>
      </c>
      <c r="L1894" s="11"/>
      <c r="M1894" t="s">
        <v>68</v>
      </c>
      <c r="N1894" t="s">
        <v>28</v>
      </c>
      <c r="O1894">
        <v>5</v>
      </c>
      <c r="P1894" t="s">
        <v>14</v>
      </c>
      <c r="Q1894">
        <v>1</v>
      </c>
      <c r="R1894">
        <v>4.6097099999999998</v>
      </c>
      <c r="S1894">
        <v>-74.08175</v>
      </c>
    </row>
    <row r="1895" spans="1:19" x14ac:dyDescent="0.3">
      <c r="A1895" t="s">
        <v>123</v>
      </c>
      <c r="B1895" t="s">
        <v>51</v>
      </c>
      <c r="C1895">
        <v>1212700</v>
      </c>
      <c r="D1895">
        <v>65000</v>
      </c>
      <c r="E1895" s="1">
        <f t="shared" si="125"/>
        <v>47649100</v>
      </c>
      <c r="F1895" s="6" t="s">
        <v>1009</v>
      </c>
      <c r="G1895" s="10" t="str">
        <f t="shared" si="126"/>
        <v>43966</v>
      </c>
      <c r="H1895" s="10"/>
      <c r="I1895" s="10"/>
      <c r="J1895" s="9">
        <f t="shared" si="123"/>
        <v>43966</v>
      </c>
      <c r="K1895" s="11" t="str">
        <f t="shared" si="124"/>
        <v>15-05-2020</v>
      </c>
      <c r="L1895" s="11"/>
      <c r="M1895" t="s">
        <v>18</v>
      </c>
      <c r="N1895" t="s">
        <v>13</v>
      </c>
      <c r="O1895">
        <v>3</v>
      </c>
      <c r="P1895" t="s">
        <v>19</v>
      </c>
      <c r="Q1895">
        <v>1</v>
      </c>
      <c r="R1895">
        <v>6.2518399999999996</v>
      </c>
      <c r="S1895">
        <v>-75.563590000000005</v>
      </c>
    </row>
    <row r="1896" spans="1:19" x14ac:dyDescent="0.3">
      <c r="A1896" t="s">
        <v>20</v>
      </c>
      <c r="B1896" t="s">
        <v>10</v>
      </c>
      <c r="C1896">
        <v>689000</v>
      </c>
      <c r="D1896">
        <v>34900</v>
      </c>
      <c r="E1896" s="1">
        <f t="shared" si="125"/>
        <v>47684000</v>
      </c>
      <c r="F1896" s="6" t="s">
        <v>255</v>
      </c>
      <c r="G1896" s="10" t="str">
        <f t="shared" si="126"/>
        <v>44148</v>
      </c>
      <c r="H1896" s="10"/>
      <c r="I1896" s="10"/>
      <c r="J1896" s="9">
        <f t="shared" si="123"/>
        <v>44148</v>
      </c>
      <c r="K1896" s="11" t="str">
        <f t="shared" si="124"/>
        <v>13-11-2020</v>
      </c>
      <c r="L1896" s="11"/>
      <c r="M1896" t="s">
        <v>66</v>
      </c>
      <c r="N1896" t="s">
        <v>56</v>
      </c>
      <c r="O1896">
        <v>1</v>
      </c>
      <c r="P1896" t="s">
        <v>19</v>
      </c>
      <c r="Q1896">
        <v>2</v>
      </c>
      <c r="R1896">
        <v>7.89391</v>
      </c>
      <c r="S1896">
        <v>-72.507819999999995</v>
      </c>
    </row>
    <row r="1897" spans="1:19" x14ac:dyDescent="0.3">
      <c r="A1897" t="s">
        <v>9</v>
      </c>
      <c r="B1897" t="s">
        <v>10</v>
      </c>
      <c r="C1897">
        <v>467400</v>
      </c>
      <c r="D1897">
        <v>23100</v>
      </c>
      <c r="E1897" s="1">
        <f t="shared" si="125"/>
        <v>47707100</v>
      </c>
      <c r="F1897" s="6" t="s">
        <v>459</v>
      </c>
      <c r="G1897" s="10" t="str">
        <f t="shared" si="126"/>
        <v>43943</v>
      </c>
      <c r="H1897" s="10"/>
      <c r="I1897" s="10"/>
      <c r="J1897" s="9">
        <f t="shared" si="123"/>
        <v>43943</v>
      </c>
      <c r="K1897" s="11" t="str">
        <f t="shared" si="124"/>
        <v>22-04-2020</v>
      </c>
      <c r="L1897" s="11"/>
      <c r="M1897" t="s">
        <v>53</v>
      </c>
      <c r="N1897" t="s">
        <v>228</v>
      </c>
      <c r="O1897">
        <v>3</v>
      </c>
      <c r="P1897" t="s">
        <v>14</v>
      </c>
      <c r="Q1897">
        <v>1</v>
      </c>
      <c r="R1897">
        <v>10.39972</v>
      </c>
      <c r="S1897">
        <v>-75.514439999999993</v>
      </c>
    </row>
    <row r="1898" spans="1:19" x14ac:dyDescent="0.3">
      <c r="A1898" t="s">
        <v>83</v>
      </c>
      <c r="B1898" t="s">
        <v>46</v>
      </c>
      <c r="C1898">
        <v>41700</v>
      </c>
      <c r="D1898">
        <v>2400</v>
      </c>
      <c r="E1898" s="1">
        <f t="shared" si="125"/>
        <v>47709500</v>
      </c>
      <c r="F1898" s="6" t="s">
        <v>1058</v>
      </c>
      <c r="G1898" s="10" t="str">
        <f t="shared" si="126"/>
        <v>44039</v>
      </c>
      <c r="H1898" s="10"/>
      <c r="I1898" s="10"/>
      <c r="J1898" s="9">
        <f t="shared" si="123"/>
        <v>44039</v>
      </c>
      <c r="K1898" s="11" t="str">
        <f t="shared" si="124"/>
        <v>27-07-2020</v>
      </c>
      <c r="L1898" s="11"/>
      <c r="M1898" t="s">
        <v>59</v>
      </c>
      <c r="N1898" t="s">
        <v>13</v>
      </c>
      <c r="O1898">
        <v>5</v>
      </c>
      <c r="P1898" t="s">
        <v>19</v>
      </c>
      <c r="Q1898">
        <v>3</v>
      </c>
      <c r="R1898">
        <v>6.2518399999999996</v>
      </c>
      <c r="S1898">
        <v>-75.563590000000005</v>
      </c>
    </row>
    <row r="1899" spans="1:19" x14ac:dyDescent="0.3">
      <c r="A1899" t="s">
        <v>37</v>
      </c>
      <c r="B1899" t="s">
        <v>38</v>
      </c>
      <c r="C1899">
        <v>1810600</v>
      </c>
      <c r="D1899">
        <v>94600</v>
      </c>
      <c r="E1899" s="1">
        <f t="shared" si="125"/>
        <v>47804100</v>
      </c>
      <c r="F1899" s="6" t="s">
        <v>943</v>
      </c>
      <c r="G1899" s="10" t="str">
        <f t="shared" si="126"/>
        <v>44103</v>
      </c>
      <c r="H1899" s="10"/>
      <c r="I1899" s="10"/>
      <c r="J1899" s="9">
        <f t="shared" si="123"/>
        <v>44103</v>
      </c>
      <c r="K1899" s="11" t="str">
        <f t="shared" si="124"/>
        <v>29-09-2020</v>
      </c>
      <c r="L1899" s="11"/>
      <c r="M1899" t="s">
        <v>27</v>
      </c>
      <c r="N1899" t="s">
        <v>25</v>
      </c>
      <c r="O1899">
        <v>5</v>
      </c>
      <c r="P1899" t="s">
        <v>19</v>
      </c>
      <c r="Q1899">
        <v>1</v>
      </c>
      <c r="R1899">
        <v>3.4372199999999999</v>
      </c>
      <c r="S1899">
        <v>-76.522499999999994</v>
      </c>
    </row>
    <row r="1900" spans="1:19" x14ac:dyDescent="0.3">
      <c r="A1900" t="s">
        <v>78</v>
      </c>
      <c r="B1900" t="s">
        <v>64</v>
      </c>
      <c r="C1900">
        <v>71900</v>
      </c>
      <c r="D1900">
        <v>4200</v>
      </c>
      <c r="E1900" s="1">
        <f t="shared" si="125"/>
        <v>47808300</v>
      </c>
      <c r="F1900" s="6" t="s">
        <v>430</v>
      </c>
      <c r="G1900" s="10" t="str">
        <f t="shared" si="126"/>
        <v>44962</v>
      </c>
      <c r="H1900" s="10"/>
      <c r="I1900" s="10"/>
      <c r="J1900" s="9">
        <f t="shared" si="123"/>
        <v>44962</v>
      </c>
      <c r="K1900" s="11" t="str">
        <f t="shared" si="124"/>
        <v>05-02-2023</v>
      </c>
      <c r="L1900" s="11"/>
      <c r="M1900" t="s">
        <v>101</v>
      </c>
      <c r="N1900" t="s">
        <v>228</v>
      </c>
      <c r="O1900">
        <v>5</v>
      </c>
      <c r="P1900" t="s">
        <v>19</v>
      </c>
      <c r="Q1900">
        <v>1</v>
      </c>
      <c r="R1900">
        <v>10.39972</v>
      </c>
      <c r="S1900">
        <v>-75.514439999999993</v>
      </c>
    </row>
    <row r="1901" spans="1:19" x14ac:dyDescent="0.3">
      <c r="A1901" t="s">
        <v>73</v>
      </c>
      <c r="B1901" t="s">
        <v>42</v>
      </c>
      <c r="C1901">
        <v>29400</v>
      </c>
      <c r="D1901">
        <v>0</v>
      </c>
      <c r="E1901" s="1">
        <f t="shared" si="125"/>
        <v>47808300</v>
      </c>
      <c r="F1901" s="6" t="s">
        <v>1016</v>
      </c>
      <c r="G1901" s="10" t="str">
        <f t="shared" si="126"/>
        <v>44545</v>
      </c>
      <c r="H1901" s="10"/>
      <c r="I1901" s="10"/>
      <c r="J1901" s="9">
        <f t="shared" si="123"/>
        <v>44545</v>
      </c>
      <c r="K1901" s="11" t="str">
        <f t="shared" si="124"/>
        <v>15-12-2021</v>
      </c>
      <c r="L1901" s="11"/>
      <c r="M1901" t="s">
        <v>48</v>
      </c>
      <c r="N1901" t="s">
        <v>22</v>
      </c>
      <c r="O1901">
        <v>5</v>
      </c>
      <c r="P1901" t="s">
        <v>19</v>
      </c>
      <c r="Q1901">
        <v>3</v>
      </c>
      <c r="R1901">
        <v>4.8133299999999997</v>
      </c>
      <c r="S1901">
        <v>-75.696110000000004</v>
      </c>
    </row>
    <row r="1902" spans="1:19" x14ac:dyDescent="0.3">
      <c r="A1902" t="s">
        <v>41</v>
      </c>
      <c r="B1902" t="s">
        <v>42</v>
      </c>
      <c r="C1902">
        <v>92900</v>
      </c>
      <c r="D1902">
        <v>3100</v>
      </c>
      <c r="E1902" s="1">
        <f t="shared" si="125"/>
        <v>47811400</v>
      </c>
      <c r="F1902" s="6" t="s">
        <v>497</v>
      </c>
      <c r="G1902" s="10" t="str">
        <f t="shared" si="126"/>
        <v>44989</v>
      </c>
      <c r="H1902" s="10"/>
      <c r="I1902" s="10"/>
      <c r="J1902" s="9">
        <f t="shared" si="123"/>
        <v>44989</v>
      </c>
      <c r="K1902" s="11" t="str">
        <f t="shared" si="124"/>
        <v>04-03-2023</v>
      </c>
      <c r="L1902" s="11"/>
      <c r="M1902" t="s">
        <v>12</v>
      </c>
      <c r="N1902" t="s">
        <v>28</v>
      </c>
      <c r="O1902">
        <v>5</v>
      </c>
      <c r="P1902" t="s">
        <v>19</v>
      </c>
      <c r="Q1902">
        <v>1</v>
      </c>
      <c r="R1902">
        <v>4.6097099999999998</v>
      </c>
      <c r="S1902">
        <v>-74.08175</v>
      </c>
    </row>
    <row r="1903" spans="1:19" x14ac:dyDescent="0.3">
      <c r="A1903" t="s">
        <v>81</v>
      </c>
      <c r="B1903" t="s">
        <v>51</v>
      </c>
      <c r="C1903">
        <v>1248700</v>
      </c>
      <c r="D1903">
        <v>64700</v>
      </c>
      <c r="E1903" s="1">
        <f t="shared" si="125"/>
        <v>47876100</v>
      </c>
      <c r="F1903" s="6" t="s">
        <v>799</v>
      </c>
      <c r="G1903" s="10" t="str">
        <f t="shared" si="126"/>
        <v>44390</v>
      </c>
      <c r="H1903" s="10"/>
      <c r="I1903" s="10"/>
      <c r="J1903" s="9">
        <f t="shared" si="123"/>
        <v>44390</v>
      </c>
      <c r="K1903" s="11" t="str">
        <f t="shared" si="124"/>
        <v>13-07-2021</v>
      </c>
      <c r="L1903" s="11"/>
      <c r="M1903" t="s">
        <v>12</v>
      </c>
      <c r="N1903" t="s">
        <v>187</v>
      </c>
      <c r="O1903">
        <v>5</v>
      </c>
      <c r="P1903" t="s">
        <v>19</v>
      </c>
      <c r="Q1903">
        <v>1</v>
      </c>
      <c r="R1903">
        <v>7.1253900000000003</v>
      </c>
      <c r="S1903">
        <v>-73.119799999999998</v>
      </c>
    </row>
    <row r="1904" spans="1:19" x14ac:dyDescent="0.3">
      <c r="A1904" t="s">
        <v>149</v>
      </c>
      <c r="B1904" t="s">
        <v>34</v>
      </c>
      <c r="C1904">
        <v>29600</v>
      </c>
      <c r="D1904">
        <v>2000</v>
      </c>
      <c r="E1904" s="1">
        <f t="shared" si="125"/>
        <v>47878100</v>
      </c>
      <c r="F1904" s="6" t="s">
        <v>405</v>
      </c>
      <c r="G1904" s="10" t="str">
        <f t="shared" si="126"/>
        <v>44307</v>
      </c>
      <c r="H1904" s="10"/>
      <c r="I1904" s="10"/>
      <c r="J1904" s="9">
        <f t="shared" si="123"/>
        <v>44307</v>
      </c>
      <c r="K1904" s="11" t="str">
        <f t="shared" si="124"/>
        <v>21-04-2021</v>
      </c>
      <c r="L1904" s="11"/>
      <c r="M1904" t="s">
        <v>85</v>
      </c>
      <c r="N1904" t="s">
        <v>28</v>
      </c>
      <c r="O1904">
        <v>5</v>
      </c>
      <c r="P1904" t="s">
        <v>19</v>
      </c>
      <c r="Q1904">
        <v>5</v>
      </c>
      <c r="R1904">
        <v>4.6097099999999998</v>
      </c>
      <c r="S1904">
        <v>-74.08175</v>
      </c>
    </row>
    <row r="1905" spans="1:19" x14ac:dyDescent="0.3">
      <c r="A1905" t="s">
        <v>50</v>
      </c>
      <c r="B1905" t="s">
        <v>51</v>
      </c>
      <c r="C1905">
        <v>608100</v>
      </c>
      <c r="D1905">
        <v>30600</v>
      </c>
      <c r="E1905" s="1">
        <f t="shared" si="125"/>
        <v>47908700</v>
      </c>
      <c r="F1905" s="6" t="s">
        <v>1059</v>
      </c>
      <c r="G1905" s="10" t="str">
        <f t="shared" si="126"/>
        <v>43986</v>
      </c>
      <c r="H1905" s="10"/>
      <c r="I1905" s="10"/>
      <c r="J1905" s="9">
        <f t="shared" si="123"/>
        <v>43986</v>
      </c>
      <c r="K1905" s="11" t="str">
        <f t="shared" si="124"/>
        <v>04-06-2020</v>
      </c>
      <c r="L1905" s="11"/>
      <c r="M1905" t="s">
        <v>101</v>
      </c>
      <c r="N1905" t="s">
        <v>28</v>
      </c>
      <c r="O1905">
        <v>2</v>
      </c>
      <c r="P1905" t="s">
        <v>19</v>
      </c>
      <c r="Q1905">
        <v>1</v>
      </c>
      <c r="R1905">
        <v>4.6097099999999998</v>
      </c>
      <c r="S1905">
        <v>-74.08175</v>
      </c>
    </row>
    <row r="1906" spans="1:19" x14ac:dyDescent="0.3">
      <c r="A1906" t="s">
        <v>91</v>
      </c>
      <c r="B1906" t="s">
        <v>51</v>
      </c>
      <c r="C1906">
        <v>692000</v>
      </c>
      <c r="D1906">
        <v>35000</v>
      </c>
      <c r="E1906" s="1">
        <f t="shared" si="125"/>
        <v>47943700</v>
      </c>
      <c r="F1906" s="6" t="s">
        <v>1060</v>
      </c>
      <c r="G1906" s="10" t="str">
        <f t="shared" si="126"/>
        <v>44873</v>
      </c>
      <c r="H1906" s="10"/>
      <c r="I1906" s="10"/>
      <c r="J1906" s="9">
        <f t="shared" si="123"/>
        <v>44873</v>
      </c>
      <c r="K1906" s="11" t="str">
        <f t="shared" si="124"/>
        <v>08-11-2022</v>
      </c>
      <c r="L1906" s="11"/>
      <c r="M1906" t="s">
        <v>85</v>
      </c>
      <c r="N1906" t="s">
        <v>28</v>
      </c>
      <c r="O1906">
        <v>5</v>
      </c>
      <c r="P1906" t="s">
        <v>14</v>
      </c>
      <c r="Q1906">
        <v>1</v>
      </c>
      <c r="R1906">
        <v>4.6097099999999998</v>
      </c>
      <c r="S1906">
        <v>-74.08175</v>
      </c>
    </row>
    <row r="1907" spans="1:19" x14ac:dyDescent="0.3">
      <c r="A1907" t="s">
        <v>71</v>
      </c>
      <c r="B1907" t="s">
        <v>34</v>
      </c>
      <c r="C1907">
        <v>8900</v>
      </c>
      <c r="D1907">
        <v>5300</v>
      </c>
      <c r="E1907" s="1">
        <f t="shared" si="125"/>
        <v>47949000</v>
      </c>
      <c r="F1907" s="6" t="s">
        <v>915</v>
      </c>
      <c r="G1907" s="10" t="str">
        <f t="shared" si="126"/>
        <v>44990</v>
      </c>
      <c r="H1907" s="10"/>
      <c r="I1907" s="10"/>
      <c r="J1907" s="9">
        <f t="shared" si="123"/>
        <v>44990</v>
      </c>
      <c r="K1907" s="11" t="str">
        <f t="shared" si="124"/>
        <v>05-03-2023</v>
      </c>
      <c r="L1907" s="11"/>
      <c r="M1907" t="s">
        <v>40</v>
      </c>
      <c r="N1907" t="s">
        <v>187</v>
      </c>
      <c r="O1907">
        <v>3</v>
      </c>
      <c r="P1907" t="s">
        <v>19</v>
      </c>
      <c r="Q1907">
        <v>8</v>
      </c>
      <c r="R1907">
        <v>7.1253900000000003</v>
      </c>
      <c r="S1907">
        <v>-73.119799999999998</v>
      </c>
    </row>
    <row r="1908" spans="1:19" x14ac:dyDescent="0.3">
      <c r="A1908" t="s">
        <v>41</v>
      </c>
      <c r="B1908" t="s">
        <v>42</v>
      </c>
      <c r="C1908">
        <v>97400</v>
      </c>
      <c r="D1908">
        <v>12600</v>
      </c>
      <c r="E1908" s="1">
        <f t="shared" si="125"/>
        <v>47961600</v>
      </c>
      <c r="F1908" s="6" t="s">
        <v>1061</v>
      </c>
      <c r="G1908" s="10" t="str">
        <f t="shared" si="126"/>
        <v>44778</v>
      </c>
      <c r="H1908" s="10"/>
      <c r="I1908" s="10"/>
      <c r="J1908" s="9">
        <f t="shared" si="123"/>
        <v>44778</v>
      </c>
      <c r="K1908" s="11" t="str">
        <f t="shared" si="124"/>
        <v>05-08-2022</v>
      </c>
      <c r="L1908" s="11"/>
      <c r="M1908" t="s">
        <v>66</v>
      </c>
      <c r="N1908" t="s">
        <v>13</v>
      </c>
      <c r="O1908">
        <v>1</v>
      </c>
      <c r="P1908" t="s">
        <v>19</v>
      </c>
      <c r="Q1908">
        <v>2</v>
      </c>
      <c r="R1908">
        <v>6.2518399999999996</v>
      </c>
      <c r="S1908">
        <v>-75.563590000000005</v>
      </c>
    </row>
    <row r="1909" spans="1:19" x14ac:dyDescent="0.3">
      <c r="A1909" t="s">
        <v>163</v>
      </c>
      <c r="B1909" t="s">
        <v>10</v>
      </c>
      <c r="C1909">
        <v>668700</v>
      </c>
      <c r="D1909">
        <v>33800</v>
      </c>
      <c r="E1909" s="1">
        <f t="shared" si="125"/>
        <v>47995400</v>
      </c>
      <c r="F1909" s="6" t="s">
        <v>732</v>
      </c>
      <c r="G1909" s="10" t="str">
        <f t="shared" si="126"/>
        <v>43988</v>
      </c>
      <c r="H1909" s="10"/>
      <c r="I1909" s="10"/>
      <c r="J1909" s="9">
        <f t="shared" si="123"/>
        <v>43988</v>
      </c>
      <c r="K1909" s="11" t="str">
        <f t="shared" si="124"/>
        <v>06-06-2020</v>
      </c>
      <c r="L1909" s="11"/>
      <c r="M1909" t="s">
        <v>85</v>
      </c>
      <c r="N1909" t="s">
        <v>28</v>
      </c>
      <c r="O1909">
        <v>5</v>
      </c>
      <c r="P1909" t="s">
        <v>19</v>
      </c>
      <c r="Q1909">
        <v>2</v>
      </c>
      <c r="R1909">
        <v>4.6097099999999998</v>
      </c>
      <c r="S1909">
        <v>-74.08175</v>
      </c>
    </row>
    <row r="1910" spans="1:19" x14ac:dyDescent="0.3">
      <c r="A1910" t="s">
        <v>87</v>
      </c>
      <c r="B1910" t="s">
        <v>34</v>
      </c>
      <c r="C1910">
        <v>38400</v>
      </c>
      <c r="D1910">
        <v>0</v>
      </c>
      <c r="E1910" s="1">
        <f t="shared" si="125"/>
        <v>47995400</v>
      </c>
      <c r="F1910" s="6" t="s">
        <v>1062</v>
      </c>
      <c r="G1910" s="10" t="str">
        <f t="shared" si="126"/>
        <v>44858</v>
      </c>
      <c r="H1910" s="10"/>
      <c r="I1910" s="10"/>
      <c r="J1910" s="9">
        <f t="shared" si="123"/>
        <v>44858</v>
      </c>
      <c r="K1910" s="11" t="str">
        <f t="shared" si="124"/>
        <v>24-10-2022</v>
      </c>
      <c r="L1910" s="11"/>
      <c r="M1910" t="s">
        <v>101</v>
      </c>
      <c r="N1910" t="s">
        <v>193</v>
      </c>
      <c r="O1910">
        <v>5</v>
      </c>
      <c r="P1910" t="s">
        <v>19</v>
      </c>
      <c r="Q1910">
        <v>6</v>
      </c>
      <c r="R1910">
        <v>5.0688899999999997</v>
      </c>
      <c r="S1910">
        <v>-75.517380000000003</v>
      </c>
    </row>
    <row r="1911" spans="1:19" x14ac:dyDescent="0.3">
      <c r="A1911" t="s">
        <v>33</v>
      </c>
      <c r="B1911" t="s">
        <v>34</v>
      </c>
      <c r="C1911">
        <v>94200</v>
      </c>
      <c r="D1911">
        <v>5700</v>
      </c>
      <c r="E1911" s="1">
        <f t="shared" si="125"/>
        <v>48001100</v>
      </c>
      <c r="F1911" s="6" t="s">
        <v>92</v>
      </c>
      <c r="G1911" s="10" t="str">
        <f t="shared" si="126"/>
        <v>44358</v>
      </c>
      <c r="H1911" s="10"/>
      <c r="I1911" s="10"/>
      <c r="J1911" s="9">
        <f t="shared" si="123"/>
        <v>44358</v>
      </c>
      <c r="K1911" s="11" t="str">
        <f t="shared" si="124"/>
        <v>11-06-2021</v>
      </c>
      <c r="L1911" s="11"/>
      <c r="M1911" t="s">
        <v>48</v>
      </c>
      <c r="N1911" t="s">
        <v>28</v>
      </c>
      <c r="O1911">
        <v>1</v>
      </c>
      <c r="P1911" t="s">
        <v>127</v>
      </c>
      <c r="Q1911">
        <v>1</v>
      </c>
      <c r="R1911">
        <v>4.6097099999999998</v>
      </c>
      <c r="S1911">
        <v>-74.08175</v>
      </c>
    </row>
    <row r="1912" spans="1:19" x14ac:dyDescent="0.3">
      <c r="A1912" t="s">
        <v>104</v>
      </c>
      <c r="B1912" t="s">
        <v>38</v>
      </c>
      <c r="C1912">
        <v>100600</v>
      </c>
      <c r="D1912">
        <v>5800</v>
      </c>
      <c r="E1912" s="1">
        <f t="shared" si="125"/>
        <v>48006900</v>
      </c>
      <c r="F1912" s="6" t="s">
        <v>741</v>
      </c>
      <c r="G1912" s="10" t="str">
        <f t="shared" si="126"/>
        <v>44462</v>
      </c>
      <c r="H1912" s="10"/>
      <c r="I1912" s="10"/>
      <c r="J1912" s="9">
        <f t="shared" si="123"/>
        <v>44462</v>
      </c>
      <c r="K1912" s="11" t="str">
        <f t="shared" si="124"/>
        <v>23-09-2021</v>
      </c>
      <c r="L1912" s="11"/>
      <c r="M1912" t="s">
        <v>68</v>
      </c>
      <c r="N1912" t="s">
        <v>77</v>
      </c>
      <c r="O1912">
        <v>5</v>
      </c>
      <c r="P1912" t="s">
        <v>36</v>
      </c>
      <c r="Q1912">
        <v>1</v>
      </c>
      <c r="R1912">
        <v>11.54444</v>
      </c>
      <c r="S1912">
        <v>-72.907219999999995</v>
      </c>
    </row>
    <row r="1913" spans="1:19" x14ac:dyDescent="0.3">
      <c r="A1913" t="s">
        <v>41</v>
      </c>
      <c r="B1913" t="s">
        <v>42</v>
      </c>
      <c r="C1913">
        <v>87000</v>
      </c>
      <c r="D1913">
        <v>4800</v>
      </c>
      <c r="E1913" s="1">
        <f t="shared" si="125"/>
        <v>48011700</v>
      </c>
      <c r="F1913" s="6" t="s">
        <v>570</v>
      </c>
      <c r="G1913" s="10" t="str">
        <f t="shared" si="126"/>
        <v>43854</v>
      </c>
      <c r="H1913" s="10"/>
      <c r="I1913" s="10"/>
      <c r="J1913" s="9">
        <f t="shared" si="123"/>
        <v>43854</v>
      </c>
      <c r="K1913" s="11" t="str">
        <f t="shared" si="124"/>
        <v>24-01-2020</v>
      </c>
      <c r="L1913" s="11"/>
      <c r="M1913" t="s">
        <v>40</v>
      </c>
      <c r="N1913" t="s">
        <v>22</v>
      </c>
      <c r="O1913">
        <v>4</v>
      </c>
      <c r="P1913" t="s">
        <v>19</v>
      </c>
      <c r="Q1913">
        <v>4</v>
      </c>
      <c r="R1913">
        <v>4.8133299999999997</v>
      </c>
      <c r="S1913">
        <v>-75.696110000000004</v>
      </c>
    </row>
    <row r="1914" spans="1:19" x14ac:dyDescent="0.3">
      <c r="A1914" t="s">
        <v>71</v>
      </c>
      <c r="B1914" t="s">
        <v>34</v>
      </c>
      <c r="C1914">
        <v>19600</v>
      </c>
      <c r="D1914">
        <v>1800</v>
      </c>
      <c r="E1914" s="1">
        <f t="shared" si="125"/>
        <v>48013500</v>
      </c>
      <c r="F1914" s="6" t="s">
        <v>945</v>
      </c>
      <c r="G1914" s="10" t="str">
        <f t="shared" si="126"/>
        <v>44254</v>
      </c>
      <c r="H1914" s="10"/>
      <c r="I1914" s="10"/>
      <c r="J1914" s="9">
        <f t="shared" si="123"/>
        <v>44254</v>
      </c>
      <c r="K1914" s="11" t="str">
        <f t="shared" si="124"/>
        <v>27-02-2021</v>
      </c>
      <c r="L1914" s="11"/>
      <c r="M1914" t="s">
        <v>24</v>
      </c>
      <c r="N1914" t="s">
        <v>28</v>
      </c>
      <c r="O1914">
        <v>1</v>
      </c>
      <c r="P1914" t="s">
        <v>14</v>
      </c>
      <c r="Q1914">
        <v>1</v>
      </c>
      <c r="R1914">
        <v>4.6097099999999998</v>
      </c>
      <c r="S1914">
        <v>-74.08175</v>
      </c>
    </row>
    <row r="1915" spans="1:19" x14ac:dyDescent="0.3">
      <c r="A1915" t="s">
        <v>241</v>
      </c>
      <c r="B1915" t="s">
        <v>38</v>
      </c>
      <c r="C1915">
        <v>298500</v>
      </c>
      <c r="D1915">
        <v>16100</v>
      </c>
      <c r="E1915" s="1">
        <f t="shared" si="125"/>
        <v>48029600</v>
      </c>
      <c r="F1915" s="6" t="s">
        <v>1015</v>
      </c>
      <c r="G1915" s="10" t="str">
        <f t="shared" si="126"/>
        <v>44709</v>
      </c>
      <c r="H1915" s="10"/>
      <c r="I1915" s="10"/>
      <c r="J1915" s="9">
        <f t="shared" si="123"/>
        <v>44709</v>
      </c>
      <c r="K1915" s="11" t="str">
        <f t="shared" si="124"/>
        <v>28-05-2022</v>
      </c>
      <c r="L1915" s="11"/>
      <c r="M1915" t="s">
        <v>59</v>
      </c>
      <c r="N1915" t="s">
        <v>28</v>
      </c>
      <c r="O1915">
        <v>4</v>
      </c>
      <c r="P1915" t="s">
        <v>19</v>
      </c>
      <c r="Q1915">
        <v>3</v>
      </c>
      <c r="R1915">
        <v>4.6097099999999998</v>
      </c>
      <c r="S1915">
        <v>-74.08175</v>
      </c>
    </row>
    <row r="1916" spans="1:19" x14ac:dyDescent="0.3">
      <c r="A1916" t="s">
        <v>41</v>
      </c>
      <c r="B1916" t="s">
        <v>42</v>
      </c>
      <c r="C1916">
        <v>85800</v>
      </c>
      <c r="D1916">
        <v>4800</v>
      </c>
      <c r="E1916" s="1">
        <f t="shared" si="125"/>
        <v>48034400</v>
      </c>
      <c r="F1916" s="6" t="s">
        <v>1063</v>
      </c>
      <c r="G1916" s="10" t="str">
        <f t="shared" si="126"/>
        <v>44813</v>
      </c>
      <c r="H1916" s="10"/>
      <c r="I1916" s="10"/>
      <c r="J1916" s="9">
        <f t="shared" si="123"/>
        <v>44813</v>
      </c>
      <c r="K1916" s="11" t="str">
        <f t="shared" si="124"/>
        <v>09-09-2022</v>
      </c>
      <c r="L1916" s="11"/>
      <c r="M1916" t="s">
        <v>68</v>
      </c>
      <c r="N1916" t="s">
        <v>13</v>
      </c>
      <c r="O1916">
        <v>5</v>
      </c>
      <c r="P1916" t="s">
        <v>19</v>
      </c>
      <c r="Q1916">
        <v>3</v>
      </c>
      <c r="R1916">
        <v>6.2518399999999996</v>
      </c>
      <c r="S1916">
        <v>-75.563590000000005</v>
      </c>
    </row>
    <row r="1917" spans="1:19" x14ac:dyDescent="0.3">
      <c r="A1917" t="s">
        <v>54</v>
      </c>
      <c r="B1917" t="s">
        <v>46</v>
      </c>
      <c r="C1917">
        <v>170900</v>
      </c>
      <c r="D1917">
        <v>7300</v>
      </c>
      <c r="E1917" s="1">
        <f t="shared" si="125"/>
        <v>48041700</v>
      </c>
      <c r="F1917" s="6" t="s">
        <v>601</v>
      </c>
      <c r="G1917" s="10" t="str">
        <f t="shared" si="126"/>
        <v>44603</v>
      </c>
      <c r="H1917" s="10"/>
      <c r="I1917" s="10"/>
      <c r="J1917" s="9">
        <f t="shared" si="123"/>
        <v>44603</v>
      </c>
      <c r="K1917" s="11" t="str">
        <f t="shared" si="124"/>
        <v>11-02-2022</v>
      </c>
      <c r="L1917" s="11"/>
      <c r="M1917" t="s">
        <v>40</v>
      </c>
      <c r="N1917" t="s">
        <v>28</v>
      </c>
      <c r="O1917">
        <v>1</v>
      </c>
      <c r="P1917" t="s">
        <v>19</v>
      </c>
      <c r="Q1917">
        <v>3</v>
      </c>
      <c r="R1917">
        <v>4.6097099999999998</v>
      </c>
      <c r="S1917">
        <v>-74.08175</v>
      </c>
    </row>
    <row r="1918" spans="1:19" x14ac:dyDescent="0.3">
      <c r="A1918" t="s">
        <v>184</v>
      </c>
      <c r="B1918" t="s">
        <v>46</v>
      </c>
      <c r="C1918">
        <v>57000</v>
      </c>
      <c r="D1918">
        <v>3400</v>
      </c>
      <c r="E1918" s="1">
        <f t="shared" si="125"/>
        <v>48045100</v>
      </c>
      <c r="F1918" s="6" t="s">
        <v>1064</v>
      </c>
      <c r="G1918" s="10" t="str">
        <f t="shared" si="126"/>
        <v>44492</v>
      </c>
      <c r="H1918" s="10"/>
      <c r="I1918" s="10"/>
      <c r="J1918" s="9">
        <f t="shared" si="123"/>
        <v>44492</v>
      </c>
      <c r="K1918" s="11" t="str">
        <f t="shared" si="124"/>
        <v>23-10-2021</v>
      </c>
      <c r="L1918" s="11"/>
      <c r="M1918" t="s">
        <v>24</v>
      </c>
      <c r="N1918" t="s">
        <v>25</v>
      </c>
      <c r="O1918">
        <v>5</v>
      </c>
      <c r="P1918" t="s">
        <v>14</v>
      </c>
      <c r="Q1918">
        <v>1</v>
      </c>
      <c r="R1918">
        <v>3.4372199999999999</v>
      </c>
      <c r="S1918">
        <v>-76.522499999999994</v>
      </c>
    </row>
    <row r="1919" spans="1:19" x14ac:dyDescent="0.3">
      <c r="A1919" t="s">
        <v>83</v>
      </c>
      <c r="B1919" t="s">
        <v>46</v>
      </c>
      <c r="C1919">
        <v>40300</v>
      </c>
      <c r="D1919">
        <v>0</v>
      </c>
      <c r="E1919" s="1">
        <f t="shared" si="125"/>
        <v>48045100</v>
      </c>
      <c r="F1919" s="6" t="s">
        <v>120</v>
      </c>
      <c r="G1919" s="10" t="str">
        <f t="shared" si="126"/>
        <v>44215</v>
      </c>
      <c r="H1919" s="10"/>
      <c r="I1919" s="10"/>
      <c r="J1919" s="9">
        <f t="shared" si="123"/>
        <v>44215</v>
      </c>
      <c r="K1919" s="11" t="str">
        <f t="shared" si="124"/>
        <v>19-01-2021</v>
      </c>
      <c r="L1919" s="11"/>
      <c r="M1919" t="s">
        <v>18</v>
      </c>
      <c r="N1919" t="s">
        <v>28</v>
      </c>
      <c r="O1919">
        <v>5</v>
      </c>
      <c r="P1919" t="s">
        <v>19</v>
      </c>
      <c r="Q1919">
        <v>2</v>
      </c>
      <c r="R1919">
        <v>4.6097099999999998</v>
      </c>
      <c r="S1919">
        <v>-74.08175</v>
      </c>
    </row>
    <row r="1920" spans="1:19" x14ac:dyDescent="0.3">
      <c r="A1920" t="s">
        <v>217</v>
      </c>
      <c r="B1920" t="s">
        <v>64</v>
      </c>
      <c r="C1920">
        <v>49000</v>
      </c>
      <c r="D1920">
        <v>800</v>
      </c>
      <c r="E1920" s="1">
        <f t="shared" si="125"/>
        <v>48045900</v>
      </c>
      <c r="F1920" s="6" t="s">
        <v>734</v>
      </c>
      <c r="G1920" s="10" t="str">
        <f t="shared" si="126"/>
        <v>44466</v>
      </c>
      <c r="H1920" s="10"/>
      <c r="I1920" s="10"/>
      <c r="J1920" s="9">
        <f t="shared" si="123"/>
        <v>44466</v>
      </c>
      <c r="K1920" s="11" t="str">
        <f t="shared" si="124"/>
        <v>27-09-2021</v>
      </c>
      <c r="L1920" s="11"/>
      <c r="M1920" t="s">
        <v>18</v>
      </c>
      <c r="N1920" t="s">
        <v>44</v>
      </c>
      <c r="O1920">
        <v>4</v>
      </c>
      <c r="P1920" t="s">
        <v>127</v>
      </c>
      <c r="Q1920">
        <v>1</v>
      </c>
      <c r="R1920">
        <v>10.968540000000001</v>
      </c>
      <c r="S1920">
        <v>-74.781319999999994</v>
      </c>
    </row>
    <row r="1921" spans="1:19" x14ac:dyDescent="0.3">
      <c r="A1921" t="s">
        <v>54</v>
      </c>
      <c r="B1921" t="s">
        <v>46</v>
      </c>
      <c r="C1921">
        <v>203500</v>
      </c>
      <c r="D1921">
        <v>13200</v>
      </c>
      <c r="E1921" s="1">
        <f t="shared" si="125"/>
        <v>48059100</v>
      </c>
      <c r="F1921" s="6" t="s">
        <v>668</v>
      </c>
      <c r="G1921" s="10" t="str">
        <f t="shared" si="126"/>
        <v>44811</v>
      </c>
      <c r="H1921" s="10"/>
      <c r="I1921" s="10"/>
      <c r="J1921" s="9">
        <f t="shared" si="123"/>
        <v>44811</v>
      </c>
      <c r="K1921" s="11" t="str">
        <f t="shared" si="124"/>
        <v>07-09-2022</v>
      </c>
      <c r="L1921" s="11"/>
      <c r="M1921" t="s">
        <v>66</v>
      </c>
      <c r="N1921" t="s">
        <v>228</v>
      </c>
      <c r="O1921">
        <v>4</v>
      </c>
      <c r="P1921" t="s">
        <v>19</v>
      </c>
      <c r="Q1921">
        <v>1</v>
      </c>
      <c r="R1921">
        <v>10.39972</v>
      </c>
      <c r="S1921">
        <v>-75.514439999999993</v>
      </c>
    </row>
    <row r="1922" spans="1:19" x14ac:dyDescent="0.3">
      <c r="A1922" t="s">
        <v>191</v>
      </c>
      <c r="B1922" t="s">
        <v>38</v>
      </c>
      <c r="C1922">
        <v>115900</v>
      </c>
      <c r="D1922">
        <v>6800</v>
      </c>
      <c r="E1922" s="1">
        <f t="shared" si="125"/>
        <v>48065900</v>
      </c>
      <c r="F1922" s="6" t="s">
        <v>900</v>
      </c>
      <c r="G1922" s="10" t="str">
        <f t="shared" si="126"/>
        <v>44213</v>
      </c>
      <c r="H1922" s="10"/>
      <c r="I1922" s="10"/>
      <c r="J1922" s="9">
        <f t="shared" si="123"/>
        <v>44213</v>
      </c>
      <c r="K1922" s="11" t="str">
        <f t="shared" si="124"/>
        <v>17-01-2021</v>
      </c>
      <c r="L1922" s="11"/>
      <c r="M1922" t="s">
        <v>66</v>
      </c>
      <c r="N1922" t="s">
        <v>22</v>
      </c>
      <c r="O1922">
        <v>5</v>
      </c>
      <c r="P1922" t="s">
        <v>36</v>
      </c>
      <c r="Q1922">
        <v>1</v>
      </c>
      <c r="R1922">
        <v>4.8133299999999997</v>
      </c>
      <c r="S1922">
        <v>-75.696110000000004</v>
      </c>
    </row>
    <row r="1923" spans="1:19" x14ac:dyDescent="0.3">
      <c r="A1923" t="s">
        <v>102</v>
      </c>
      <c r="B1923" t="s">
        <v>16</v>
      </c>
      <c r="C1923">
        <v>614400</v>
      </c>
      <c r="D1923">
        <v>30900</v>
      </c>
      <c r="E1923" s="1">
        <f t="shared" si="125"/>
        <v>48096800</v>
      </c>
      <c r="F1923" s="6" t="s">
        <v>303</v>
      </c>
      <c r="G1923" s="10" t="str">
        <f t="shared" si="126"/>
        <v>44520</v>
      </c>
      <c r="H1923" s="10"/>
      <c r="I1923" s="10"/>
      <c r="J1923" s="9">
        <f t="shared" ref="J1923:J1986" si="127">IF(
  G1923=44412,
  DATE(2021,8,4),
  DATE(1900,1,1) + G1923 - 1
)</f>
        <v>44520</v>
      </c>
      <c r="K1923" s="11" t="str">
        <f t="shared" ref="K1923:K1986" si="128">TEXT(G1923, "dd-mm-yyyy")</f>
        <v>20-11-2021</v>
      </c>
      <c r="L1923" s="11"/>
      <c r="M1923" t="s">
        <v>27</v>
      </c>
      <c r="N1923" t="s">
        <v>28</v>
      </c>
      <c r="O1923">
        <v>5</v>
      </c>
      <c r="P1923" t="s">
        <v>19</v>
      </c>
      <c r="Q1923">
        <v>1</v>
      </c>
      <c r="R1923">
        <v>4.6097099999999998</v>
      </c>
      <c r="S1923">
        <v>-74.08175</v>
      </c>
    </row>
    <row r="1924" spans="1:19" x14ac:dyDescent="0.3">
      <c r="A1924" t="s">
        <v>29</v>
      </c>
      <c r="B1924" t="s">
        <v>16</v>
      </c>
      <c r="C1924">
        <v>281500</v>
      </c>
      <c r="D1924">
        <v>15700</v>
      </c>
      <c r="E1924" s="1">
        <f t="shared" ref="E1924:E1987" si="129">E1923+D1924</f>
        <v>48112500</v>
      </c>
      <c r="F1924" s="6" t="s">
        <v>310</v>
      </c>
      <c r="G1924" s="10" t="str">
        <f t="shared" si="126"/>
        <v>43859</v>
      </c>
      <c r="H1924" s="10"/>
      <c r="I1924" s="10"/>
      <c r="J1924" s="9">
        <f t="shared" si="127"/>
        <v>43859</v>
      </c>
      <c r="K1924" s="11" t="str">
        <f t="shared" si="128"/>
        <v>29-01-2020</v>
      </c>
      <c r="L1924" s="11"/>
      <c r="M1924" t="s">
        <v>68</v>
      </c>
      <c r="N1924" t="s">
        <v>32</v>
      </c>
      <c r="O1924">
        <v>4</v>
      </c>
      <c r="P1924" t="s">
        <v>19</v>
      </c>
      <c r="Q1924">
        <v>2</v>
      </c>
      <c r="R1924">
        <v>-4.2152799999999999</v>
      </c>
      <c r="S1924">
        <v>-69.940560000000005</v>
      </c>
    </row>
    <row r="1925" spans="1:19" x14ac:dyDescent="0.3">
      <c r="A1925" t="s">
        <v>87</v>
      </c>
      <c r="B1925" t="s">
        <v>34</v>
      </c>
      <c r="C1925">
        <v>46300</v>
      </c>
      <c r="D1925">
        <v>7100</v>
      </c>
      <c r="E1925" s="1">
        <f t="shared" si="129"/>
        <v>48119600</v>
      </c>
      <c r="F1925" s="6" t="s">
        <v>792</v>
      </c>
      <c r="G1925" s="10" t="str">
        <f t="shared" si="126"/>
        <v>44143</v>
      </c>
      <c r="H1925" s="10"/>
      <c r="I1925" s="10"/>
      <c r="J1925" s="9">
        <f t="shared" si="127"/>
        <v>44143</v>
      </c>
      <c r="K1925" s="11" t="str">
        <f t="shared" si="128"/>
        <v>08-11-2020</v>
      </c>
      <c r="L1925" s="11"/>
      <c r="M1925" t="s">
        <v>80</v>
      </c>
      <c r="N1925" t="s">
        <v>13</v>
      </c>
      <c r="O1925">
        <v>3</v>
      </c>
      <c r="P1925" t="s">
        <v>19</v>
      </c>
      <c r="Q1925">
        <v>5</v>
      </c>
      <c r="R1925">
        <v>6.2518399999999996</v>
      </c>
      <c r="S1925">
        <v>-75.563590000000005</v>
      </c>
    </row>
    <row r="1926" spans="1:19" x14ac:dyDescent="0.3">
      <c r="A1926" t="s">
        <v>89</v>
      </c>
      <c r="B1926" t="s">
        <v>42</v>
      </c>
      <c r="C1926">
        <v>33900</v>
      </c>
      <c r="D1926">
        <v>2200</v>
      </c>
      <c r="E1926" s="1">
        <f t="shared" si="129"/>
        <v>48121800</v>
      </c>
      <c r="F1926" s="6" t="s">
        <v>546</v>
      </c>
      <c r="G1926" s="10" t="str">
        <f t="shared" ref="G1926:G1989" si="130">TEXT(F1925, "general")</f>
        <v>44066</v>
      </c>
      <c r="H1926" s="10"/>
      <c r="I1926" s="10"/>
      <c r="J1926" s="9">
        <f t="shared" si="127"/>
        <v>44066</v>
      </c>
      <c r="K1926" s="11" t="str">
        <f t="shared" si="128"/>
        <v>23-08-2020</v>
      </c>
      <c r="L1926" s="11"/>
      <c r="M1926" t="s">
        <v>59</v>
      </c>
      <c r="N1926" t="s">
        <v>13</v>
      </c>
      <c r="O1926">
        <v>4</v>
      </c>
      <c r="P1926" t="s">
        <v>19</v>
      </c>
      <c r="Q1926">
        <v>1</v>
      </c>
      <c r="R1926">
        <v>6.2518399999999996</v>
      </c>
      <c r="S1926">
        <v>-75.563590000000005</v>
      </c>
    </row>
    <row r="1927" spans="1:19" x14ac:dyDescent="0.3">
      <c r="A1927" t="s">
        <v>37</v>
      </c>
      <c r="B1927" t="s">
        <v>38</v>
      </c>
      <c r="C1927">
        <v>1422300</v>
      </c>
      <c r="D1927">
        <v>76400</v>
      </c>
      <c r="E1927" s="1">
        <f t="shared" si="129"/>
        <v>48198200</v>
      </c>
      <c r="F1927" s="6" t="s">
        <v>1065</v>
      </c>
      <c r="G1927" s="10" t="str">
        <f t="shared" si="130"/>
        <v>43852</v>
      </c>
      <c r="H1927" s="10"/>
      <c r="I1927" s="10"/>
      <c r="J1927" s="9">
        <f t="shared" si="127"/>
        <v>43852</v>
      </c>
      <c r="K1927" s="11" t="str">
        <f t="shared" si="128"/>
        <v>22-01-2020</v>
      </c>
      <c r="L1927" s="11"/>
      <c r="M1927" t="s">
        <v>80</v>
      </c>
      <c r="N1927" t="s">
        <v>13</v>
      </c>
      <c r="O1927">
        <v>4</v>
      </c>
      <c r="P1927" t="s">
        <v>19</v>
      </c>
      <c r="Q1927">
        <v>2</v>
      </c>
      <c r="R1927">
        <v>6.2518399999999996</v>
      </c>
      <c r="S1927">
        <v>-75.563590000000005</v>
      </c>
    </row>
    <row r="1928" spans="1:19" x14ac:dyDescent="0.3">
      <c r="A1928" t="s">
        <v>121</v>
      </c>
      <c r="B1928" t="s">
        <v>10</v>
      </c>
      <c r="C1928">
        <v>183400</v>
      </c>
      <c r="D1928">
        <v>10200</v>
      </c>
      <c r="E1928" s="1">
        <f t="shared" si="129"/>
        <v>48208400</v>
      </c>
      <c r="F1928" s="6" t="s">
        <v>1066</v>
      </c>
      <c r="G1928" s="10" t="str">
        <f t="shared" si="130"/>
        <v>44427</v>
      </c>
      <c r="H1928" s="10"/>
      <c r="I1928" s="10"/>
      <c r="J1928" s="9">
        <f t="shared" si="127"/>
        <v>44427</v>
      </c>
      <c r="K1928" s="11" t="str">
        <f t="shared" si="128"/>
        <v>19-08-2021</v>
      </c>
      <c r="L1928" s="11"/>
      <c r="M1928" t="s">
        <v>27</v>
      </c>
      <c r="N1928" t="s">
        <v>13</v>
      </c>
      <c r="O1928">
        <v>4</v>
      </c>
      <c r="P1928" t="s">
        <v>19</v>
      </c>
      <c r="Q1928">
        <v>6</v>
      </c>
      <c r="R1928">
        <v>6.2518399999999996</v>
      </c>
      <c r="S1928">
        <v>-75.563590000000005</v>
      </c>
    </row>
    <row r="1929" spans="1:19" x14ac:dyDescent="0.3">
      <c r="A1929" t="s">
        <v>217</v>
      </c>
      <c r="B1929" t="s">
        <v>64</v>
      </c>
      <c r="C1929">
        <v>65600</v>
      </c>
      <c r="D1929">
        <v>1700</v>
      </c>
      <c r="E1929" s="1">
        <f t="shared" si="129"/>
        <v>48210100</v>
      </c>
      <c r="F1929" s="6" t="s">
        <v>422</v>
      </c>
      <c r="G1929" s="10" t="str">
        <f t="shared" si="130"/>
        <v>44816</v>
      </c>
      <c r="H1929" s="10"/>
      <c r="I1929" s="10"/>
      <c r="J1929" s="9">
        <f t="shared" si="127"/>
        <v>44816</v>
      </c>
      <c r="K1929" s="11" t="str">
        <f t="shared" si="128"/>
        <v>12-09-2022</v>
      </c>
      <c r="L1929" s="11"/>
      <c r="M1929" t="s">
        <v>68</v>
      </c>
      <c r="N1929" t="s">
        <v>28</v>
      </c>
      <c r="O1929">
        <v>5</v>
      </c>
      <c r="P1929" t="s">
        <v>19</v>
      </c>
      <c r="Q1929">
        <v>5</v>
      </c>
      <c r="R1929">
        <v>4.6097099999999998</v>
      </c>
      <c r="S1929">
        <v>-74.08175</v>
      </c>
    </row>
    <row r="1930" spans="1:19" x14ac:dyDescent="0.3">
      <c r="A1930" t="s">
        <v>214</v>
      </c>
      <c r="B1930" t="s">
        <v>38</v>
      </c>
      <c r="C1930">
        <v>157800</v>
      </c>
      <c r="D1930">
        <v>9100</v>
      </c>
      <c r="E1930" s="1">
        <f t="shared" si="129"/>
        <v>48219200</v>
      </c>
      <c r="F1930" s="6" t="s">
        <v>243</v>
      </c>
      <c r="G1930" s="10" t="str">
        <f t="shared" si="130"/>
        <v>44217</v>
      </c>
      <c r="H1930" s="10"/>
      <c r="I1930" s="10"/>
      <c r="J1930" s="9">
        <f t="shared" si="127"/>
        <v>44217</v>
      </c>
      <c r="K1930" s="11" t="str">
        <f t="shared" si="128"/>
        <v>21-01-2021</v>
      </c>
      <c r="L1930" s="11"/>
      <c r="M1930" t="s">
        <v>53</v>
      </c>
      <c r="N1930" t="s">
        <v>28</v>
      </c>
      <c r="O1930">
        <v>5</v>
      </c>
      <c r="P1930" t="s">
        <v>19</v>
      </c>
      <c r="Q1930">
        <v>1</v>
      </c>
      <c r="R1930">
        <v>4.6097099999999998</v>
      </c>
      <c r="S1930">
        <v>-74.08175</v>
      </c>
    </row>
    <row r="1931" spans="1:19" x14ac:dyDescent="0.3">
      <c r="A1931" t="s">
        <v>149</v>
      </c>
      <c r="B1931" t="s">
        <v>34</v>
      </c>
      <c r="C1931">
        <v>66100</v>
      </c>
      <c r="D1931">
        <v>1700</v>
      </c>
      <c r="E1931" s="1">
        <f t="shared" si="129"/>
        <v>48220900</v>
      </c>
      <c r="F1931" s="6" t="s">
        <v>272</v>
      </c>
      <c r="G1931" s="10" t="str">
        <f t="shared" si="130"/>
        <v>43903</v>
      </c>
      <c r="H1931" s="10"/>
      <c r="I1931" s="10"/>
      <c r="J1931" s="9">
        <f t="shared" si="127"/>
        <v>43903</v>
      </c>
      <c r="K1931" s="11" t="str">
        <f t="shared" si="128"/>
        <v>13-03-2020</v>
      </c>
      <c r="L1931" s="11"/>
      <c r="M1931" t="s">
        <v>80</v>
      </c>
      <c r="N1931" t="s">
        <v>22</v>
      </c>
      <c r="O1931">
        <v>5</v>
      </c>
      <c r="P1931" t="s">
        <v>19</v>
      </c>
      <c r="Q1931">
        <v>2</v>
      </c>
      <c r="R1931">
        <v>4.8133299999999997</v>
      </c>
      <c r="S1931">
        <v>-75.696110000000004</v>
      </c>
    </row>
    <row r="1932" spans="1:19" x14ac:dyDescent="0.3">
      <c r="A1932" t="s">
        <v>282</v>
      </c>
      <c r="B1932" t="s">
        <v>38</v>
      </c>
      <c r="C1932">
        <v>2091000</v>
      </c>
      <c r="D1932">
        <v>111700</v>
      </c>
      <c r="E1932" s="1">
        <f t="shared" si="129"/>
        <v>48332600</v>
      </c>
      <c r="F1932" s="6" t="s">
        <v>1067</v>
      </c>
      <c r="G1932" s="10" t="str">
        <f t="shared" si="130"/>
        <v>44211</v>
      </c>
      <c r="H1932" s="10"/>
      <c r="I1932" s="10"/>
      <c r="J1932" s="9">
        <f t="shared" si="127"/>
        <v>44211</v>
      </c>
      <c r="K1932" s="11" t="str">
        <f t="shared" si="128"/>
        <v>15-01-2021</v>
      </c>
      <c r="L1932" s="11"/>
      <c r="M1932" t="s">
        <v>27</v>
      </c>
      <c r="N1932" t="s">
        <v>228</v>
      </c>
      <c r="O1932">
        <v>4</v>
      </c>
      <c r="P1932" t="s">
        <v>19</v>
      </c>
      <c r="Q1932">
        <v>6</v>
      </c>
      <c r="R1932">
        <v>10.39972</v>
      </c>
      <c r="S1932">
        <v>-75.514439999999993</v>
      </c>
    </row>
    <row r="1933" spans="1:19" x14ac:dyDescent="0.3">
      <c r="A1933" t="s">
        <v>155</v>
      </c>
      <c r="B1933" t="s">
        <v>10</v>
      </c>
      <c r="C1933">
        <v>328400</v>
      </c>
      <c r="D1933">
        <v>24700</v>
      </c>
      <c r="E1933" s="1">
        <f t="shared" si="129"/>
        <v>48357300</v>
      </c>
      <c r="F1933" s="6" t="s">
        <v>1068</v>
      </c>
      <c r="G1933" s="10" t="str">
        <f t="shared" si="130"/>
        <v>44666</v>
      </c>
      <c r="H1933" s="10"/>
      <c r="I1933" s="10"/>
      <c r="J1933" s="9">
        <f t="shared" si="127"/>
        <v>44666</v>
      </c>
      <c r="K1933" s="11" t="str">
        <f t="shared" si="128"/>
        <v>15-04-2022</v>
      </c>
      <c r="L1933" s="11"/>
      <c r="M1933" t="s">
        <v>48</v>
      </c>
      <c r="N1933" t="s">
        <v>28</v>
      </c>
      <c r="O1933">
        <v>5</v>
      </c>
      <c r="P1933" t="s">
        <v>19</v>
      </c>
      <c r="Q1933">
        <v>5</v>
      </c>
      <c r="R1933">
        <v>4.6097099999999998</v>
      </c>
      <c r="S1933">
        <v>-74.08175</v>
      </c>
    </row>
    <row r="1934" spans="1:19" x14ac:dyDescent="0.3">
      <c r="A1934" t="s">
        <v>50</v>
      </c>
      <c r="B1934" t="s">
        <v>51</v>
      </c>
      <c r="C1934">
        <v>860900</v>
      </c>
      <c r="D1934">
        <v>51700</v>
      </c>
      <c r="E1934" s="1">
        <f t="shared" si="129"/>
        <v>48409000</v>
      </c>
      <c r="F1934" s="6" t="s">
        <v>551</v>
      </c>
      <c r="G1934" s="10" t="str">
        <f t="shared" si="130"/>
        <v>44556</v>
      </c>
      <c r="H1934" s="10"/>
      <c r="I1934" s="10"/>
      <c r="J1934" s="9">
        <f t="shared" si="127"/>
        <v>44556</v>
      </c>
      <c r="K1934" s="11" t="str">
        <f t="shared" si="128"/>
        <v>26-12-2021</v>
      </c>
      <c r="L1934" s="11"/>
      <c r="M1934" t="s">
        <v>59</v>
      </c>
      <c r="N1934" t="s">
        <v>28</v>
      </c>
      <c r="O1934">
        <v>5</v>
      </c>
      <c r="P1934" t="s">
        <v>14</v>
      </c>
      <c r="Q1934">
        <v>1</v>
      </c>
      <c r="R1934">
        <v>4.6097099999999998</v>
      </c>
      <c r="S1934">
        <v>-74.08175</v>
      </c>
    </row>
    <row r="1935" spans="1:19" x14ac:dyDescent="0.3">
      <c r="A1935" t="s">
        <v>131</v>
      </c>
      <c r="B1935" t="s">
        <v>16</v>
      </c>
      <c r="C1935">
        <v>574600</v>
      </c>
      <c r="D1935">
        <v>28800</v>
      </c>
      <c r="E1935" s="1">
        <f t="shared" si="129"/>
        <v>48437800</v>
      </c>
      <c r="F1935" s="6" t="s">
        <v>1010</v>
      </c>
      <c r="G1935" s="10" t="str">
        <f t="shared" si="130"/>
        <v>43857</v>
      </c>
      <c r="H1935" s="10"/>
      <c r="I1935" s="10"/>
      <c r="J1935" s="9">
        <f t="shared" si="127"/>
        <v>43857</v>
      </c>
      <c r="K1935" s="11" t="str">
        <f t="shared" si="128"/>
        <v>27-01-2020</v>
      </c>
      <c r="L1935" s="11"/>
      <c r="M1935" t="s">
        <v>68</v>
      </c>
      <c r="N1935" t="s">
        <v>22</v>
      </c>
      <c r="O1935">
        <v>5</v>
      </c>
      <c r="P1935" t="s">
        <v>19</v>
      </c>
      <c r="Q1935">
        <v>6</v>
      </c>
      <c r="R1935">
        <v>4.8133299999999997</v>
      </c>
      <c r="S1935">
        <v>-75.696110000000004</v>
      </c>
    </row>
    <row r="1936" spans="1:19" x14ac:dyDescent="0.3">
      <c r="A1936" t="s">
        <v>214</v>
      </c>
      <c r="B1936" t="s">
        <v>38</v>
      </c>
      <c r="C1936">
        <v>208400</v>
      </c>
      <c r="D1936">
        <v>11500</v>
      </c>
      <c r="E1936" s="1">
        <f t="shared" si="129"/>
        <v>48449300</v>
      </c>
      <c r="F1936" s="6" t="s">
        <v>990</v>
      </c>
      <c r="G1936" s="10" t="str">
        <f t="shared" si="130"/>
        <v>43937</v>
      </c>
      <c r="H1936" s="10"/>
      <c r="I1936" s="10"/>
      <c r="J1936" s="9">
        <f t="shared" si="127"/>
        <v>43937</v>
      </c>
      <c r="K1936" s="11" t="str">
        <f t="shared" si="128"/>
        <v>16-04-2020</v>
      </c>
      <c r="L1936" s="11"/>
      <c r="M1936" t="s">
        <v>59</v>
      </c>
      <c r="N1936" t="s">
        <v>13</v>
      </c>
      <c r="O1936">
        <v>1</v>
      </c>
      <c r="P1936" t="s">
        <v>19</v>
      </c>
      <c r="Q1936">
        <v>4</v>
      </c>
      <c r="R1936">
        <v>6.2518399999999996</v>
      </c>
      <c r="S1936">
        <v>-75.563590000000005</v>
      </c>
    </row>
    <row r="1937" spans="1:19" x14ac:dyDescent="0.3">
      <c r="A1937" t="s">
        <v>95</v>
      </c>
      <c r="B1937" t="s">
        <v>38</v>
      </c>
      <c r="C1937">
        <v>1647600</v>
      </c>
      <c r="D1937">
        <v>85900</v>
      </c>
      <c r="E1937" s="1">
        <f t="shared" si="129"/>
        <v>48535200</v>
      </c>
      <c r="F1937" s="6" t="s">
        <v>1069</v>
      </c>
      <c r="G1937" s="10" t="str">
        <f t="shared" si="130"/>
        <v>44134</v>
      </c>
      <c r="H1937" s="10"/>
      <c r="I1937" s="10"/>
      <c r="J1937" s="9">
        <f t="shared" si="127"/>
        <v>44134</v>
      </c>
      <c r="K1937" s="11" t="str">
        <f t="shared" si="128"/>
        <v>30-10-2020</v>
      </c>
      <c r="L1937" s="11"/>
      <c r="M1937" t="s">
        <v>31</v>
      </c>
      <c r="N1937" t="s">
        <v>13</v>
      </c>
      <c r="O1937">
        <v>4</v>
      </c>
      <c r="P1937" t="s">
        <v>19</v>
      </c>
      <c r="Q1937">
        <v>10</v>
      </c>
      <c r="R1937">
        <v>6.2518399999999996</v>
      </c>
      <c r="S1937">
        <v>-75.563590000000005</v>
      </c>
    </row>
    <row r="1938" spans="1:19" x14ac:dyDescent="0.3">
      <c r="A1938" t="s">
        <v>73</v>
      </c>
      <c r="B1938" t="s">
        <v>42</v>
      </c>
      <c r="C1938">
        <v>19800</v>
      </c>
      <c r="D1938">
        <v>6900</v>
      </c>
      <c r="E1938" s="1">
        <f t="shared" si="129"/>
        <v>48542100</v>
      </c>
      <c r="F1938" s="6" t="s">
        <v>1028</v>
      </c>
      <c r="G1938" s="10" t="str">
        <f t="shared" si="130"/>
        <v>44922</v>
      </c>
      <c r="H1938" s="10"/>
      <c r="I1938" s="10"/>
      <c r="J1938" s="9">
        <f t="shared" si="127"/>
        <v>44922</v>
      </c>
      <c r="K1938" s="11" t="str">
        <f t="shared" si="128"/>
        <v>27-12-2022</v>
      </c>
      <c r="L1938" s="11"/>
      <c r="M1938" t="s">
        <v>85</v>
      </c>
      <c r="N1938" t="s">
        <v>28</v>
      </c>
      <c r="O1938">
        <v>5</v>
      </c>
      <c r="P1938" t="s">
        <v>19</v>
      </c>
      <c r="Q1938">
        <v>1</v>
      </c>
      <c r="R1938">
        <v>4.6097099999999998</v>
      </c>
      <c r="S1938">
        <v>-74.08175</v>
      </c>
    </row>
    <row r="1939" spans="1:19" x14ac:dyDescent="0.3">
      <c r="A1939" t="s">
        <v>232</v>
      </c>
      <c r="B1939" t="s">
        <v>10</v>
      </c>
      <c r="C1939">
        <v>323100</v>
      </c>
      <c r="D1939">
        <v>22900</v>
      </c>
      <c r="E1939" s="1">
        <f t="shared" si="129"/>
        <v>48565000</v>
      </c>
      <c r="F1939" s="6" t="s">
        <v>942</v>
      </c>
      <c r="G1939" s="10" t="str">
        <f t="shared" si="130"/>
        <v>43892</v>
      </c>
      <c r="H1939" s="10"/>
      <c r="I1939" s="10"/>
      <c r="J1939" s="9">
        <f t="shared" si="127"/>
        <v>43892</v>
      </c>
      <c r="K1939" s="11" t="str">
        <f t="shared" si="128"/>
        <v>02-03-2020</v>
      </c>
      <c r="L1939" s="11"/>
      <c r="M1939" t="s">
        <v>12</v>
      </c>
      <c r="N1939" t="s">
        <v>13</v>
      </c>
      <c r="O1939">
        <v>5</v>
      </c>
      <c r="P1939" t="s">
        <v>19</v>
      </c>
      <c r="Q1939">
        <v>4</v>
      </c>
      <c r="R1939">
        <v>6.2518399999999996</v>
      </c>
      <c r="S1939">
        <v>-75.563590000000005</v>
      </c>
    </row>
    <row r="1940" spans="1:19" x14ac:dyDescent="0.3">
      <c r="A1940" t="s">
        <v>191</v>
      </c>
      <c r="B1940" t="s">
        <v>38</v>
      </c>
      <c r="C1940">
        <v>129400</v>
      </c>
      <c r="D1940">
        <v>5100</v>
      </c>
      <c r="E1940" s="1">
        <f t="shared" si="129"/>
        <v>48570100</v>
      </c>
      <c r="F1940" s="6" t="s">
        <v>1070</v>
      </c>
      <c r="G1940" s="10" t="str">
        <f t="shared" si="130"/>
        <v>44713</v>
      </c>
      <c r="H1940" s="10"/>
      <c r="I1940" s="10"/>
      <c r="J1940" s="9">
        <f t="shared" si="127"/>
        <v>44713</v>
      </c>
      <c r="K1940" s="11" t="str">
        <f t="shared" si="128"/>
        <v>01-06-2022</v>
      </c>
      <c r="L1940" s="11"/>
      <c r="M1940" t="s">
        <v>59</v>
      </c>
      <c r="N1940" t="s">
        <v>137</v>
      </c>
      <c r="O1940">
        <v>5</v>
      </c>
      <c r="P1940" t="s">
        <v>19</v>
      </c>
      <c r="Q1940">
        <v>1</v>
      </c>
      <c r="R1940">
        <v>11.240790000000001</v>
      </c>
      <c r="S1940">
        <v>-74.199039999999997</v>
      </c>
    </row>
    <row r="1941" spans="1:19" x14ac:dyDescent="0.3">
      <c r="A1941" t="s">
        <v>118</v>
      </c>
      <c r="B1941" t="s">
        <v>51</v>
      </c>
      <c r="C1941">
        <v>2461400</v>
      </c>
      <c r="D1941">
        <v>129200</v>
      </c>
      <c r="E1941" s="1">
        <f t="shared" si="129"/>
        <v>48699300</v>
      </c>
      <c r="F1941" s="6" t="s">
        <v>736</v>
      </c>
      <c r="G1941" s="10" t="str">
        <f t="shared" si="130"/>
        <v>44457</v>
      </c>
      <c r="H1941" s="10"/>
      <c r="I1941" s="10"/>
      <c r="J1941" s="9">
        <f t="shared" si="127"/>
        <v>44457</v>
      </c>
      <c r="K1941" s="11" t="str">
        <f t="shared" si="128"/>
        <v>18-09-2021</v>
      </c>
      <c r="L1941" s="11"/>
      <c r="M1941" t="s">
        <v>24</v>
      </c>
      <c r="N1941" t="s">
        <v>13</v>
      </c>
      <c r="O1941">
        <v>4</v>
      </c>
      <c r="P1941" t="s">
        <v>19</v>
      </c>
      <c r="Q1941">
        <v>2</v>
      </c>
      <c r="R1941">
        <v>6.2518399999999996</v>
      </c>
      <c r="S1941">
        <v>-75.563590000000005</v>
      </c>
    </row>
    <row r="1942" spans="1:19" x14ac:dyDescent="0.3">
      <c r="A1942" t="s">
        <v>15</v>
      </c>
      <c r="B1942" t="s">
        <v>16</v>
      </c>
      <c r="C1942">
        <v>69100</v>
      </c>
      <c r="D1942">
        <v>4700</v>
      </c>
      <c r="E1942" s="1">
        <f t="shared" si="129"/>
        <v>48704000</v>
      </c>
      <c r="F1942" s="6" t="s">
        <v>541</v>
      </c>
      <c r="G1942" s="10" t="str">
        <f t="shared" si="130"/>
        <v>44489</v>
      </c>
      <c r="H1942" s="10"/>
      <c r="I1942" s="10"/>
      <c r="J1942" s="9">
        <f t="shared" si="127"/>
        <v>44489</v>
      </c>
      <c r="K1942" s="11" t="str">
        <f t="shared" si="128"/>
        <v>20-10-2021</v>
      </c>
      <c r="L1942" s="11"/>
      <c r="M1942" t="s">
        <v>48</v>
      </c>
      <c r="N1942" t="s">
        <v>13</v>
      </c>
      <c r="O1942">
        <v>5</v>
      </c>
      <c r="P1942" t="s">
        <v>19</v>
      </c>
      <c r="Q1942">
        <v>10</v>
      </c>
      <c r="R1942">
        <v>6.2518399999999996</v>
      </c>
      <c r="S1942">
        <v>-75.563590000000005</v>
      </c>
    </row>
    <row r="1943" spans="1:19" x14ac:dyDescent="0.3">
      <c r="A1943" t="s">
        <v>20</v>
      </c>
      <c r="B1943" t="s">
        <v>10</v>
      </c>
      <c r="C1943">
        <v>923700</v>
      </c>
      <c r="D1943">
        <v>49600</v>
      </c>
      <c r="E1943" s="1">
        <f t="shared" si="129"/>
        <v>48753600</v>
      </c>
      <c r="F1943" s="6" t="s">
        <v>664</v>
      </c>
      <c r="G1943" s="10" t="str">
        <f t="shared" si="130"/>
        <v>43954</v>
      </c>
      <c r="H1943" s="10"/>
      <c r="I1943" s="10"/>
      <c r="J1943" s="9">
        <f t="shared" si="127"/>
        <v>43954</v>
      </c>
      <c r="K1943" s="11" t="str">
        <f t="shared" si="128"/>
        <v>03-05-2020</v>
      </c>
      <c r="L1943" s="11"/>
      <c r="M1943" t="s">
        <v>101</v>
      </c>
      <c r="N1943" t="s">
        <v>13</v>
      </c>
      <c r="O1943">
        <v>5</v>
      </c>
      <c r="P1943" t="s">
        <v>19</v>
      </c>
      <c r="Q1943">
        <v>5</v>
      </c>
      <c r="R1943">
        <v>6.2518399999999996</v>
      </c>
      <c r="S1943">
        <v>-75.563590000000005</v>
      </c>
    </row>
    <row r="1944" spans="1:19" x14ac:dyDescent="0.3">
      <c r="A1944" t="s">
        <v>9</v>
      </c>
      <c r="B1944" t="s">
        <v>10</v>
      </c>
      <c r="C1944">
        <v>271400</v>
      </c>
      <c r="D1944">
        <v>12600</v>
      </c>
      <c r="E1944" s="1">
        <f t="shared" si="129"/>
        <v>48766200</v>
      </c>
      <c r="F1944" s="6" t="s">
        <v>735</v>
      </c>
      <c r="G1944" s="10" t="str">
        <f t="shared" si="130"/>
        <v>44783</v>
      </c>
      <c r="H1944" s="10"/>
      <c r="I1944" s="10"/>
      <c r="J1944" s="9">
        <f t="shared" si="127"/>
        <v>44783</v>
      </c>
      <c r="K1944" s="11" t="str">
        <f t="shared" si="128"/>
        <v>10-08-2022</v>
      </c>
      <c r="L1944" s="11"/>
      <c r="M1944" t="s">
        <v>80</v>
      </c>
      <c r="N1944" t="s">
        <v>25</v>
      </c>
      <c r="O1944">
        <v>5</v>
      </c>
      <c r="P1944" t="s">
        <v>19</v>
      </c>
      <c r="Q1944">
        <v>3</v>
      </c>
      <c r="R1944">
        <v>3.4372199999999999</v>
      </c>
      <c r="S1944">
        <v>-76.522499999999994</v>
      </c>
    </row>
    <row r="1945" spans="1:19" x14ac:dyDescent="0.3">
      <c r="A1945" t="s">
        <v>232</v>
      </c>
      <c r="B1945" t="s">
        <v>10</v>
      </c>
      <c r="C1945">
        <v>282400</v>
      </c>
      <c r="D1945">
        <v>13200</v>
      </c>
      <c r="E1945" s="1">
        <f t="shared" si="129"/>
        <v>48779400</v>
      </c>
      <c r="F1945" s="6" t="s">
        <v>277</v>
      </c>
      <c r="G1945" s="10" t="str">
        <f t="shared" si="130"/>
        <v>44929</v>
      </c>
      <c r="H1945" s="10"/>
      <c r="I1945" s="10"/>
      <c r="J1945" s="9">
        <f t="shared" si="127"/>
        <v>44929</v>
      </c>
      <c r="K1945" s="11" t="str">
        <f t="shared" si="128"/>
        <v>03-01-2023</v>
      </c>
      <c r="L1945" s="11"/>
      <c r="M1945" t="s">
        <v>68</v>
      </c>
      <c r="N1945" t="s">
        <v>25</v>
      </c>
      <c r="O1945">
        <v>4</v>
      </c>
      <c r="P1945" t="s">
        <v>19</v>
      </c>
      <c r="Q1945">
        <v>3</v>
      </c>
      <c r="R1945">
        <v>3.4372199999999999</v>
      </c>
      <c r="S1945">
        <v>-76.522499999999994</v>
      </c>
    </row>
    <row r="1946" spans="1:19" x14ac:dyDescent="0.3">
      <c r="A1946" t="s">
        <v>217</v>
      </c>
      <c r="B1946" t="s">
        <v>64</v>
      </c>
      <c r="C1946">
        <v>58700</v>
      </c>
      <c r="D1946">
        <v>3500</v>
      </c>
      <c r="E1946" s="1">
        <f t="shared" si="129"/>
        <v>48782900</v>
      </c>
      <c r="F1946" s="6" t="s">
        <v>1071</v>
      </c>
      <c r="G1946" s="10" t="str">
        <f t="shared" si="130"/>
        <v>44531</v>
      </c>
      <c r="H1946" s="10"/>
      <c r="I1946" s="10"/>
      <c r="J1946" s="9">
        <f t="shared" si="127"/>
        <v>44531</v>
      </c>
      <c r="K1946" s="11" t="str">
        <f t="shared" si="128"/>
        <v>01-12-2021</v>
      </c>
      <c r="L1946" s="11"/>
      <c r="M1946" t="s">
        <v>53</v>
      </c>
      <c r="N1946" t="s">
        <v>28</v>
      </c>
      <c r="O1946">
        <v>1</v>
      </c>
      <c r="P1946" t="s">
        <v>19</v>
      </c>
      <c r="Q1946">
        <v>3</v>
      </c>
      <c r="R1946">
        <v>4.6097099999999998</v>
      </c>
      <c r="S1946">
        <v>-74.08175</v>
      </c>
    </row>
    <row r="1947" spans="1:19" x14ac:dyDescent="0.3">
      <c r="A1947" t="s">
        <v>69</v>
      </c>
      <c r="B1947" t="s">
        <v>64</v>
      </c>
      <c r="C1947">
        <v>38200</v>
      </c>
      <c r="D1947">
        <v>0</v>
      </c>
      <c r="E1947" s="1">
        <f t="shared" si="129"/>
        <v>48782900</v>
      </c>
      <c r="F1947" s="6" t="s">
        <v>635</v>
      </c>
      <c r="G1947" s="10" t="str">
        <f t="shared" si="130"/>
        <v>44970</v>
      </c>
      <c r="H1947" s="10"/>
      <c r="I1947" s="10"/>
      <c r="J1947" s="9">
        <f t="shared" si="127"/>
        <v>44970</v>
      </c>
      <c r="K1947" s="11" t="str">
        <f t="shared" si="128"/>
        <v>13-02-2023</v>
      </c>
      <c r="L1947" s="11"/>
      <c r="M1947" t="s">
        <v>59</v>
      </c>
      <c r="N1947" t="s">
        <v>28</v>
      </c>
      <c r="O1947">
        <v>5</v>
      </c>
      <c r="P1947" t="s">
        <v>19</v>
      </c>
      <c r="Q1947">
        <v>1</v>
      </c>
      <c r="R1947">
        <v>4.6097099999999998</v>
      </c>
      <c r="S1947">
        <v>-74.08175</v>
      </c>
    </row>
    <row r="1948" spans="1:19" x14ac:dyDescent="0.3">
      <c r="A1948" t="s">
        <v>73</v>
      </c>
      <c r="B1948" t="s">
        <v>42</v>
      </c>
      <c r="C1948">
        <v>35800</v>
      </c>
      <c r="D1948">
        <v>2600</v>
      </c>
      <c r="E1948" s="1">
        <f t="shared" si="129"/>
        <v>48785500</v>
      </c>
      <c r="F1948" s="6" t="s">
        <v>326</v>
      </c>
      <c r="G1948" s="10" t="str">
        <f t="shared" si="130"/>
        <v>43902</v>
      </c>
      <c r="H1948" s="10"/>
      <c r="I1948" s="10"/>
      <c r="J1948" s="9">
        <f t="shared" si="127"/>
        <v>43902</v>
      </c>
      <c r="K1948" s="11" t="str">
        <f t="shared" si="128"/>
        <v>12-03-2020</v>
      </c>
      <c r="L1948" s="11"/>
      <c r="M1948" t="s">
        <v>68</v>
      </c>
      <c r="N1948" t="s">
        <v>22</v>
      </c>
      <c r="O1948">
        <v>5</v>
      </c>
      <c r="P1948" t="s">
        <v>19</v>
      </c>
      <c r="Q1948">
        <v>2</v>
      </c>
      <c r="R1948">
        <v>4.8133299999999997</v>
      </c>
      <c r="S1948">
        <v>-75.696110000000004</v>
      </c>
    </row>
    <row r="1949" spans="1:19" x14ac:dyDescent="0.3">
      <c r="A1949" t="s">
        <v>41</v>
      </c>
      <c r="B1949" t="s">
        <v>42</v>
      </c>
      <c r="C1949">
        <v>73300</v>
      </c>
      <c r="D1949">
        <v>2100</v>
      </c>
      <c r="E1949" s="1">
        <f t="shared" si="129"/>
        <v>48787600</v>
      </c>
      <c r="F1949" s="6" t="s">
        <v>444</v>
      </c>
      <c r="G1949" s="10" t="str">
        <f t="shared" si="130"/>
        <v>43916</v>
      </c>
      <c r="H1949" s="10"/>
      <c r="I1949" s="10"/>
      <c r="J1949" s="9">
        <f t="shared" si="127"/>
        <v>43916</v>
      </c>
      <c r="K1949" s="11" t="str">
        <f t="shared" si="128"/>
        <v>26-03-2020</v>
      </c>
      <c r="L1949" s="11"/>
      <c r="M1949" t="s">
        <v>18</v>
      </c>
      <c r="N1949" t="s">
        <v>22</v>
      </c>
      <c r="O1949">
        <v>4</v>
      </c>
      <c r="P1949" t="s">
        <v>19</v>
      </c>
      <c r="Q1949">
        <v>1</v>
      </c>
      <c r="R1949">
        <v>4.8133299999999997</v>
      </c>
      <c r="S1949">
        <v>-75.696110000000004</v>
      </c>
    </row>
    <row r="1950" spans="1:19" x14ac:dyDescent="0.3">
      <c r="A1950" t="s">
        <v>87</v>
      </c>
      <c r="B1950" t="s">
        <v>34</v>
      </c>
      <c r="C1950">
        <v>53200</v>
      </c>
      <c r="D1950">
        <v>5200</v>
      </c>
      <c r="E1950" s="1">
        <f t="shared" si="129"/>
        <v>48792800</v>
      </c>
      <c r="F1950" s="6" t="s">
        <v>1072</v>
      </c>
      <c r="G1950" s="10" t="str">
        <f t="shared" si="130"/>
        <v>44844</v>
      </c>
      <c r="H1950" s="10"/>
      <c r="I1950" s="10"/>
      <c r="J1950" s="9">
        <f t="shared" si="127"/>
        <v>44844</v>
      </c>
      <c r="K1950" s="11" t="str">
        <f t="shared" si="128"/>
        <v>10-10-2022</v>
      </c>
      <c r="L1950" s="11"/>
      <c r="M1950" t="s">
        <v>12</v>
      </c>
      <c r="N1950" t="s">
        <v>13</v>
      </c>
      <c r="O1950">
        <v>1</v>
      </c>
      <c r="P1950" t="s">
        <v>19</v>
      </c>
      <c r="Q1950">
        <v>2</v>
      </c>
      <c r="R1950">
        <v>6.2518399999999996</v>
      </c>
      <c r="S1950">
        <v>-75.563590000000005</v>
      </c>
    </row>
    <row r="1951" spans="1:19" x14ac:dyDescent="0.3">
      <c r="A1951" t="s">
        <v>102</v>
      </c>
      <c r="B1951" t="s">
        <v>16</v>
      </c>
      <c r="C1951">
        <v>767400</v>
      </c>
      <c r="D1951">
        <v>41500</v>
      </c>
      <c r="E1951" s="1">
        <f t="shared" si="129"/>
        <v>48834300</v>
      </c>
      <c r="F1951" s="6" t="s">
        <v>631</v>
      </c>
      <c r="G1951" s="10" t="str">
        <f t="shared" si="130"/>
        <v>43885</v>
      </c>
      <c r="H1951" s="10"/>
      <c r="I1951" s="10"/>
      <c r="J1951" s="9">
        <f t="shared" si="127"/>
        <v>43885</v>
      </c>
      <c r="K1951" s="11" t="str">
        <f t="shared" si="128"/>
        <v>24-02-2020</v>
      </c>
      <c r="L1951" s="11"/>
      <c r="M1951" t="s">
        <v>31</v>
      </c>
      <c r="N1951" t="s">
        <v>13</v>
      </c>
      <c r="O1951">
        <v>5</v>
      </c>
      <c r="P1951" t="s">
        <v>127</v>
      </c>
      <c r="Q1951">
        <v>1</v>
      </c>
      <c r="R1951">
        <v>6.2518399999999996</v>
      </c>
      <c r="S1951">
        <v>-75.563590000000005</v>
      </c>
    </row>
    <row r="1952" spans="1:19" x14ac:dyDescent="0.3">
      <c r="A1952" t="s">
        <v>131</v>
      </c>
      <c r="B1952" t="s">
        <v>16</v>
      </c>
      <c r="C1952">
        <v>784100</v>
      </c>
      <c r="D1952">
        <v>42000</v>
      </c>
      <c r="E1952" s="1">
        <f t="shared" si="129"/>
        <v>48876300</v>
      </c>
      <c r="F1952" s="6" t="s">
        <v>1073</v>
      </c>
      <c r="G1952" s="10" t="str">
        <f t="shared" si="130"/>
        <v>44244</v>
      </c>
      <c r="H1952" s="10"/>
      <c r="I1952" s="10"/>
      <c r="J1952" s="9">
        <f t="shared" si="127"/>
        <v>44244</v>
      </c>
      <c r="K1952" s="11" t="str">
        <f t="shared" si="128"/>
        <v>17-02-2021</v>
      </c>
      <c r="L1952" s="11"/>
      <c r="M1952" t="s">
        <v>53</v>
      </c>
      <c r="N1952" t="s">
        <v>142</v>
      </c>
      <c r="O1952">
        <v>5</v>
      </c>
      <c r="P1952" t="s">
        <v>14</v>
      </c>
      <c r="Q1952">
        <v>1</v>
      </c>
      <c r="R1952">
        <v>10.463139999999999</v>
      </c>
      <c r="S1952">
        <v>-73.253219999999999</v>
      </c>
    </row>
    <row r="1953" spans="1:19" x14ac:dyDescent="0.3">
      <c r="A1953" t="s">
        <v>149</v>
      </c>
      <c r="B1953" t="s">
        <v>34</v>
      </c>
      <c r="C1953">
        <v>72500</v>
      </c>
      <c r="D1953">
        <v>2100</v>
      </c>
      <c r="E1953" s="1">
        <f t="shared" si="129"/>
        <v>48878400</v>
      </c>
      <c r="F1953" s="6" t="s">
        <v>39</v>
      </c>
      <c r="G1953" s="10" t="str">
        <f t="shared" si="130"/>
        <v>44503</v>
      </c>
      <c r="H1953" s="10"/>
      <c r="I1953" s="10"/>
      <c r="J1953" s="9">
        <f t="shared" si="127"/>
        <v>44503</v>
      </c>
      <c r="K1953" s="11" t="str">
        <f t="shared" si="128"/>
        <v>03-11-2021</v>
      </c>
      <c r="L1953" s="11"/>
      <c r="M1953" t="s">
        <v>40</v>
      </c>
      <c r="N1953" t="s">
        <v>32</v>
      </c>
      <c r="O1953">
        <v>5</v>
      </c>
      <c r="P1953" t="s">
        <v>19</v>
      </c>
      <c r="Q1953">
        <v>2</v>
      </c>
      <c r="R1953">
        <v>-4.2152799999999999</v>
      </c>
      <c r="S1953">
        <v>-69.940560000000005</v>
      </c>
    </row>
    <row r="1954" spans="1:19" x14ac:dyDescent="0.3">
      <c r="A1954" t="s">
        <v>180</v>
      </c>
      <c r="B1954" t="s">
        <v>10</v>
      </c>
      <c r="C1954">
        <v>682500</v>
      </c>
      <c r="D1954">
        <v>34500</v>
      </c>
      <c r="E1954" s="1">
        <f t="shared" si="129"/>
        <v>48912900</v>
      </c>
      <c r="F1954" s="6" t="s">
        <v>398</v>
      </c>
      <c r="G1954" s="10" t="str">
        <f t="shared" si="130"/>
        <v>44663</v>
      </c>
      <c r="H1954" s="10"/>
      <c r="I1954" s="10"/>
      <c r="J1954" s="9">
        <f t="shared" si="127"/>
        <v>44663</v>
      </c>
      <c r="K1954" s="11" t="str">
        <f t="shared" si="128"/>
        <v>12-04-2022</v>
      </c>
      <c r="L1954" s="11"/>
      <c r="M1954" t="s">
        <v>18</v>
      </c>
      <c r="N1954" t="s">
        <v>13</v>
      </c>
      <c r="O1954">
        <v>1</v>
      </c>
      <c r="P1954" t="s">
        <v>19</v>
      </c>
      <c r="Q1954">
        <v>1</v>
      </c>
      <c r="R1954">
        <v>6.2518399999999996</v>
      </c>
      <c r="S1954">
        <v>-75.563590000000005</v>
      </c>
    </row>
    <row r="1955" spans="1:19" x14ac:dyDescent="0.3">
      <c r="A1955" t="s">
        <v>107</v>
      </c>
      <c r="B1955" t="s">
        <v>46</v>
      </c>
      <c r="C1955">
        <v>22200</v>
      </c>
      <c r="D1955">
        <v>0</v>
      </c>
      <c r="E1955" s="1">
        <f t="shared" si="129"/>
        <v>48912900</v>
      </c>
      <c r="F1955" s="6" t="s">
        <v>1045</v>
      </c>
      <c r="G1955" s="10" t="str">
        <f t="shared" si="130"/>
        <v>44318</v>
      </c>
      <c r="H1955" s="10"/>
      <c r="I1955" s="10"/>
      <c r="J1955" s="9">
        <f t="shared" si="127"/>
        <v>44318</v>
      </c>
      <c r="K1955" s="11" t="str">
        <f t="shared" si="128"/>
        <v>02-05-2021</v>
      </c>
      <c r="L1955" s="11"/>
      <c r="M1955" t="s">
        <v>101</v>
      </c>
      <c r="N1955" t="s">
        <v>28</v>
      </c>
      <c r="O1955">
        <v>4</v>
      </c>
      <c r="P1955" t="s">
        <v>19</v>
      </c>
      <c r="Q1955">
        <v>1</v>
      </c>
      <c r="R1955">
        <v>4.6097099999999998</v>
      </c>
      <c r="S1955">
        <v>-74.08175</v>
      </c>
    </row>
    <row r="1956" spans="1:19" x14ac:dyDescent="0.3">
      <c r="A1956" t="s">
        <v>168</v>
      </c>
      <c r="B1956" t="s">
        <v>34</v>
      </c>
      <c r="C1956">
        <v>57500</v>
      </c>
      <c r="D1956">
        <v>1200</v>
      </c>
      <c r="E1956" s="1">
        <f t="shared" si="129"/>
        <v>48914100</v>
      </c>
      <c r="F1956" s="6" t="s">
        <v>968</v>
      </c>
      <c r="G1956" s="10" t="str">
        <f t="shared" si="130"/>
        <v>44893</v>
      </c>
      <c r="H1956" s="10"/>
      <c r="I1956" s="10"/>
      <c r="J1956" s="9">
        <f t="shared" si="127"/>
        <v>44893</v>
      </c>
      <c r="K1956" s="11" t="str">
        <f t="shared" si="128"/>
        <v>28-11-2022</v>
      </c>
      <c r="L1956" s="11"/>
      <c r="M1956" t="s">
        <v>18</v>
      </c>
      <c r="N1956" t="s">
        <v>28</v>
      </c>
      <c r="O1956">
        <v>2</v>
      </c>
      <c r="P1956" t="s">
        <v>14</v>
      </c>
      <c r="Q1956">
        <v>1</v>
      </c>
      <c r="R1956">
        <v>4.6097099999999998</v>
      </c>
      <c r="S1956">
        <v>-74.08175</v>
      </c>
    </row>
    <row r="1957" spans="1:19" x14ac:dyDescent="0.3">
      <c r="A1957" t="s">
        <v>15</v>
      </c>
      <c r="B1957" t="s">
        <v>16</v>
      </c>
      <c r="C1957">
        <v>77600</v>
      </c>
      <c r="D1957">
        <v>4300</v>
      </c>
      <c r="E1957" s="1">
        <f t="shared" si="129"/>
        <v>48918400</v>
      </c>
      <c r="F1957" s="6" t="s">
        <v>832</v>
      </c>
      <c r="G1957" s="10" t="str">
        <f t="shared" si="130"/>
        <v>44732</v>
      </c>
      <c r="H1957" s="10"/>
      <c r="I1957" s="10"/>
      <c r="J1957" s="9">
        <f t="shared" si="127"/>
        <v>44732</v>
      </c>
      <c r="K1957" s="11" t="str">
        <f t="shared" si="128"/>
        <v>20-06-2022</v>
      </c>
      <c r="L1957" s="11"/>
      <c r="M1957" t="s">
        <v>18</v>
      </c>
      <c r="N1957" t="s">
        <v>13</v>
      </c>
      <c r="O1957">
        <v>3</v>
      </c>
      <c r="P1957" t="s">
        <v>19</v>
      </c>
      <c r="Q1957">
        <v>1</v>
      </c>
      <c r="R1957">
        <v>6.2518399999999996</v>
      </c>
      <c r="S1957">
        <v>-75.563590000000005</v>
      </c>
    </row>
    <row r="1958" spans="1:19" x14ac:dyDescent="0.3">
      <c r="A1958" t="s">
        <v>180</v>
      </c>
      <c r="B1958" t="s">
        <v>10</v>
      </c>
      <c r="C1958">
        <v>623400</v>
      </c>
      <c r="D1958">
        <v>33900</v>
      </c>
      <c r="E1958" s="1">
        <f t="shared" si="129"/>
        <v>48952300</v>
      </c>
      <c r="F1958" s="6" t="s">
        <v>650</v>
      </c>
      <c r="G1958" s="10" t="str">
        <f t="shared" si="130"/>
        <v>44988</v>
      </c>
      <c r="H1958" s="10"/>
      <c r="I1958" s="10"/>
      <c r="J1958" s="9">
        <f t="shared" si="127"/>
        <v>44988</v>
      </c>
      <c r="K1958" s="11" t="str">
        <f t="shared" si="128"/>
        <v>03-03-2023</v>
      </c>
      <c r="L1958" s="11"/>
      <c r="M1958" t="s">
        <v>27</v>
      </c>
      <c r="N1958" t="s">
        <v>13</v>
      </c>
      <c r="O1958">
        <v>2</v>
      </c>
      <c r="P1958" t="s">
        <v>19</v>
      </c>
      <c r="Q1958">
        <v>1</v>
      </c>
      <c r="R1958">
        <v>6.2518399999999996</v>
      </c>
      <c r="S1958">
        <v>-75.563590000000005</v>
      </c>
    </row>
    <row r="1959" spans="1:19" x14ac:dyDescent="0.3">
      <c r="A1959" t="s">
        <v>71</v>
      </c>
      <c r="B1959" t="s">
        <v>34</v>
      </c>
      <c r="C1959">
        <v>24700</v>
      </c>
      <c r="D1959">
        <v>1700</v>
      </c>
      <c r="E1959" s="1">
        <f t="shared" si="129"/>
        <v>48954000</v>
      </c>
      <c r="F1959" s="6" t="s">
        <v>554</v>
      </c>
      <c r="G1959" s="10" t="str">
        <f t="shared" si="130"/>
        <v>44355</v>
      </c>
      <c r="H1959" s="10"/>
      <c r="I1959" s="10"/>
      <c r="J1959" s="9">
        <f t="shared" si="127"/>
        <v>44355</v>
      </c>
      <c r="K1959" s="11" t="str">
        <f t="shared" si="128"/>
        <v>08-06-2021</v>
      </c>
      <c r="L1959" s="11"/>
      <c r="M1959" t="s">
        <v>12</v>
      </c>
      <c r="N1959" t="s">
        <v>28</v>
      </c>
      <c r="O1959">
        <v>5</v>
      </c>
      <c r="P1959" t="s">
        <v>14</v>
      </c>
      <c r="Q1959">
        <v>1</v>
      </c>
      <c r="R1959">
        <v>4.6097099999999998</v>
      </c>
      <c r="S1959">
        <v>-74.08175</v>
      </c>
    </row>
    <row r="1960" spans="1:19" x14ac:dyDescent="0.3">
      <c r="A1960" t="s">
        <v>63</v>
      </c>
      <c r="B1960" t="s">
        <v>64</v>
      </c>
      <c r="C1960">
        <v>59900</v>
      </c>
      <c r="D1960">
        <v>1400</v>
      </c>
      <c r="E1960" s="1">
        <f t="shared" si="129"/>
        <v>48955400</v>
      </c>
      <c r="F1960" s="6" t="s">
        <v>156</v>
      </c>
      <c r="G1960" s="10" t="str">
        <f t="shared" si="130"/>
        <v>44841</v>
      </c>
      <c r="H1960" s="10"/>
      <c r="I1960" s="10"/>
      <c r="J1960" s="9">
        <f t="shared" si="127"/>
        <v>44841</v>
      </c>
      <c r="K1960" s="11" t="str">
        <f t="shared" si="128"/>
        <v>07-10-2022</v>
      </c>
      <c r="L1960" s="11"/>
      <c r="M1960" t="s">
        <v>66</v>
      </c>
      <c r="N1960" t="s">
        <v>137</v>
      </c>
      <c r="O1960">
        <v>5</v>
      </c>
      <c r="P1960" t="s">
        <v>19</v>
      </c>
      <c r="Q1960">
        <v>1</v>
      </c>
      <c r="R1960">
        <v>11.240790000000001</v>
      </c>
      <c r="S1960">
        <v>-74.199039999999997</v>
      </c>
    </row>
    <row r="1961" spans="1:19" x14ac:dyDescent="0.3">
      <c r="A1961" t="s">
        <v>110</v>
      </c>
      <c r="B1961" t="s">
        <v>38</v>
      </c>
      <c r="C1961">
        <v>1639800</v>
      </c>
      <c r="D1961">
        <v>85500</v>
      </c>
      <c r="E1961" s="1">
        <f t="shared" si="129"/>
        <v>49040900</v>
      </c>
      <c r="F1961" s="6" t="s">
        <v>730</v>
      </c>
      <c r="G1961" s="10" t="str">
        <f t="shared" si="130"/>
        <v>44896</v>
      </c>
      <c r="H1961" s="10"/>
      <c r="I1961" s="10"/>
      <c r="J1961" s="9">
        <f t="shared" si="127"/>
        <v>44896</v>
      </c>
      <c r="K1961" s="11" t="str">
        <f t="shared" si="128"/>
        <v>01-12-2022</v>
      </c>
      <c r="L1961" s="11"/>
      <c r="M1961" t="s">
        <v>59</v>
      </c>
      <c r="N1961" t="s">
        <v>28</v>
      </c>
      <c r="O1961">
        <v>5</v>
      </c>
      <c r="P1961" t="s">
        <v>19</v>
      </c>
      <c r="Q1961">
        <v>2</v>
      </c>
      <c r="R1961">
        <v>4.6097099999999998</v>
      </c>
      <c r="S1961">
        <v>-74.08175</v>
      </c>
    </row>
    <row r="1962" spans="1:19" x14ac:dyDescent="0.3">
      <c r="A1962" t="s">
        <v>282</v>
      </c>
      <c r="B1962" t="s">
        <v>38</v>
      </c>
      <c r="C1962">
        <v>1492500</v>
      </c>
      <c r="D1962">
        <v>80100</v>
      </c>
      <c r="E1962" s="1">
        <f t="shared" si="129"/>
        <v>49121000</v>
      </c>
      <c r="F1962" s="6" t="s">
        <v>947</v>
      </c>
      <c r="G1962" s="10" t="str">
        <f t="shared" si="130"/>
        <v>44987</v>
      </c>
      <c r="H1962" s="10"/>
      <c r="I1962" s="10"/>
      <c r="J1962" s="9">
        <f t="shared" si="127"/>
        <v>44987</v>
      </c>
      <c r="K1962" s="11" t="str">
        <f t="shared" si="128"/>
        <v>02-03-2023</v>
      </c>
      <c r="L1962" s="11"/>
      <c r="M1962" t="s">
        <v>85</v>
      </c>
      <c r="N1962" t="s">
        <v>13</v>
      </c>
      <c r="O1962">
        <v>5</v>
      </c>
      <c r="P1962" t="s">
        <v>19</v>
      </c>
      <c r="Q1962">
        <v>15</v>
      </c>
      <c r="R1962">
        <v>6.2518399999999996</v>
      </c>
      <c r="S1962">
        <v>-75.563590000000005</v>
      </c>
    </row>
    <row r="1963" spans="1:19" x14ac:dyDescent="0.3">
      <c r="A1963" t="s">
        <v>123</v>
      </c>
      <c r="B1963" t="s">
        <v>51</v>
      </c>
      <c r="C1963">
        <v>1333100</v>
      </c>
      <c r="D1963">
        <v>79700</v>
      </c>
      <c r="E1963" s="1">
        <f t="shared" si="129"/>
        <v>49200700</v>
      </c>
      <c r="F1963" s="6" t="s">
        <v>863</v>
      </c>
      <c r="G1963" s="10" t="str">
        <f t="shared" si="130"/>
        <v>44179</v>
      </c>
      <c r="H1963" s="10"/>
      <c r="I1963" s="10"/>
      <c r="J1963" s="9">
        <f t="shared" si="127"/>
        <v>44179</v>
      </c>
      <c r="K1963" s="11" t="str">
        <f t="shared" si="128"/>
        <v>14-12-2020</v>
      </c>
      <c r="L1963" s="11"/>
      <c r="M1963" t="s">
        <v>12</v>
      </c>
      <c r="N1963" t="s">
        <v>28</v>
      </c>
      <c r="O1963">
        <v>3</v>
      </c>
      <c r="P1963" t="s">
        <v>19</v>
      </c>
      <c r="Q1963">
        <v>10</v>
      </c>
      <c r="R1963">
        <v>4.6097099999999998</v>
      </c>
      <c r="S1963">
        <v>-74.08175</v>
      </c>
    </row>
    <row r="1964" spans="1:19" x14ac:dyDescent="0.3">
      <c r="A1964" t="s">
        <v>71</v>
      </c>
      <c r="B1964" t="s">
        <v>34</v>
      </c>
      <c r="C1964">
        <v>24900</v>
      </c>
      <c r="D1964">
        <v>6000</v>
      </c>
      <c r="E1964" s="1">
        <f t="shared" si="129"/>
        <v>49206700</v>
      </c>
      <c r="F1964" s="6" t="s">
        <v>1074</v>
      </c>
      <c r="G1964" s="10" t="str">
        <f t="shared" si="130"/>
        <v>44097</v>
      </c>
      <c r="H1964" s="10"/>
      <c r="I1964" s="10"/>
      <c r="J1964" s="9">
        <f t="shared" si="127"/>
        <v>44097</v>
      </c>
      <c r="K1964" s="11" t="str">
        <f t="shared" si="128"/>
        <v>23-09-2020</v>
      </c>
      <c r="L1964" s="11"/>
      <c r="M1964" t="s">
        <v>40</v>
      </c>
      <c r="N1964" t="s">
        <v>28</v>
      </c>
      <c r="O1964">
        <v>5</v>
      </c>
      <c r="P1964" t="s">
        <v>19</v>
      </c>
      <c r="Q1964">
        <v>1</v>
      </c>
      <c r="R1964">
        <v>4.6097099999999998</v>
      </c>
      <c r="S1964">
        <v>-74.08175</v>
      </c>
    </row>
    <row r="1965" spans="1:19" x14ac:dyDescent="0.3">
      <c r="A1965" t="s">
        <v>95</v>
      </c>
      <c r="B1965" t="s">
        <v>38</v>
      </c>
      <c r="C1965">
        <v>2953400</v>
      </c>
      <c r="D1965">
        <v>155400</v>
      </c>
      <c r="E1965" s="1">
        <f t="shared" si="129"/>
        <v>49362100</v>
      </c>
      <c r="F1965" s="6" t="s">
        <v>1075</v>
      </c>
      <c r="G1965" s="10" t="str">
        <f t="shared" si="130"/>
        <v>44891</v>
      </c>
      <c r="H1965" s="10"/>
      <c r="I1965" s="10"/>
      <c r="J1965" s="9">
        <f t="shared" si="127"/>
        <v>44891</v>
      </c>
      <c r="K1965" s="11" t="str">
        <f t="shared" si="128"/>
        <v>26-11-2022</v>
      </c>
      <c r="L1965" s="11"/>
      <c r="M1965" t="s">
        <v>68</v>
      </c>
      <c r="N1965" t="s">
        <v>13</v>
      </c>
      <c r="O1965">
        <v>4</v>
      </c>
      <c r="P1965" t="s">
        <v>19</v>
      </c>
      <c r="Q1965">
        <v>1</v>
      </c>
      <c r="R1965">
        <v>6.2518399999999996</v>
      </c>
      <c r="S1965">
        <v>-75.563590000000005</v>
      </c>
    </row>
    <row r="1966" spans="1:19" x14ac:dyDescent="0.3">
      <c r="A1966" t="s">
        <v>9</v>
      </c>
      <c r="B1966" t="s">
        <v>10</v>
      </c>
      <c r="C1966">
        <v>402600</v>
      </c>
      <c r="D1966">
        <v>21700</v>
      </c>
      <c r="E1966" s="1">
        <f t="shared" si="129"/>
        <v>49383800</v>
      </c>
      <c r="F1966" s="6" t="s">
        <v>1076</v>
      </c>
      <c r="G1966" s="10" t="str">
        <f t="shared" si="130"/>
        <v>43958</v>
      </c>
      <c r="H1966" s="10"/>
      <c r="I1966" s="10"/>
      <c r="J1966" s="9">
        <f t="shared" si="127"/>
        <v>43958</v>
      </c>
      <c r="K1966" s="11" t="str">
        <f t="shared" si="128"/>
        <v>07-05-2020</v>
      </c>
      <c r="L1966" s="11"/>
      <c r="M1966" t="s">
        <v>66</v>
      </c>
      <c r="N1966" t="s">
        <v>28</v>
      </c>
      <c r="O1966">
        <v>5</v>
      </c>
      <c r="P1966" t="s">
        <v>19</v>
      </c>
      <c r="Q1966">
        <v>1</v>
      </c>
      <c r="R1966">
        <v>4.6097099999999998</v>
      </c>
      <c r="S1966">
        <v>-74.08175</v>
      </c>
    </row>
    <row r="1967" spans="1:19" x14ac:dyDescent="0.3">
      <c r="A1967" t="s">
        <v>9</v>
      </c>
      <c r="B1967" t="s">
        <v>10</v>
      </c>
      <c r="C1967">
        <v>286200</v>
      </c>
      <c r="D1967">
        <v>15500</v>
      </c>
      <c r="E1967" s="1">
        <f t="shared" si="129"/>
        <v>49399300</v>
      </c>
      <c r="F1967" s="6" t="s">
        <v>233</v>
      </c>
      <c r="G1967" s="10" t="str">
        <f t="shared" si="130"/>
        <v>44429</v>
      </c>
      <c r="H1967" s="10"/>
      <c r="I1967" s="10"/>
      <c r="J1967" s="9">
        <f t="shared" si="127"/>
        <v>44429</v>
      </c>
      <c r="K1967" s="11" t="str">
        <f t="shared" si="128"/>
        <v>21-08-2021</v>
      </c>
      <c r="L1967" s="11"/>
      <c r="M1967" t="s">
        <v>68</v>
      </c>
      <c r="N1967" t="s">
        <v>187</v>
      </c>
      <c r="O1967">
        <v>5</v>
      </c>
      <c r="P1967" t="s">
        <v>14</v>
      </c>
      <c r="Q1967">
        <v>1</v>
      </c>
      <c r="R1967">
        <v>7.1253900000000003</v>
      </c>
      <c r="S1967">
        <v>-73.119799999999998</v>
      </c>
    </row>
    <row r="1968" spans="1:19" x14ac:dyDescent="0.3">
      <c r="A1968" t="s">
        <v>29</v>
      </c>
      <c r="B1968" t="s">
        <v>16</v>
      </c>
      <c r="C1968">
        <v>294600</v>
      </c>
      <c r="D1968">
        <v>21400</v>
      </c>
      <c r="E1968" s="1">
        <f t="shared" si="129"/>
        <v>49420700</v>
      </c>
      <c r="F1968" s="6" t="s">
        <v>1077</v>
      </c>
      <c r="G1968" s="10" t="str">
        <f t="shared" si="130"/>
        <v>44459</v>
      </c>
      <c r="H1968" s="10"/>
      <c r="I1968" s="10"/>
      <c r="J1968" s="9">
        <f t="shared" si="127"/>
        <v>44459</v>
      </c>
      <c r="K1968" s="11" t="str">
        <f t="shared" si="128"/>
        <v>20-09-2021</v>
      </c>
      <c r="L1968" s="11"/>
      <c r="M1968" t="s">
        <v>85</v>
      </c>
      <c r="N1968" t="s">
        <v>13</v>
      </c>
      <c r="O1968">
        <v>1</v>
      </c>
      <c r="P1968" t="s">
        <v>19</v>
      </c>
      <c r="Q1968">
        <v>3</v>
      </c>
      <c r="R1968">
        <v>6.2518399999999996</v>
      </c>
      <c r="S1968">
        <v>-75.563590000000005</v>
      </c>
    </row>
    <row r="1969" spans="1:19" x14ac:dyDescent="0.3">
      <c r="A1969" t="s">
        <v>63</v>
      </c>
      <c r="B1969" t="s">
        <v>64</v>
      </c>
      <c r="C1969">
        <v>56800</v>
      </c>
      <c r="D1969">
        <v>1200</v>
      </c>
      <c r="E1969" s="1">
        <f t="shared" si="129"/>
        <v>49421900</v>
      </c>
      <c r="F1969" s="6" t="s">
        <v>809</v>
      </c>
      <c r="G1969" s="10" t="str">
        <f t="shared" si="130"/>
        <v>44343</v>
      </c>
      <c r="H1969" s="10"/>
      <c r="I1969" s="10"/>
      <c r="J1969" s="9">
        <f t="shared" si="127"/>
        <v>44343</v>
      </c>
      <c r="K1969" s="11" t="str">
        <f t="shared" si="128"/>
        <v>27-05-2021</v>
      </c>
      <c r="L1969" s="11"/>
      <c r="M1969" t="s">
        <v>66</v>
      </c>
      <c r="N1969" t="s">
        <v>13</v>
      </c>
      <c r="O1969">
        <v>5</v>
      </c>
      <c r="P1969" t="s">
        <v>19</v>
      </c>
      <c r="Q1969">
        <v>2</v>
      </c>
      <c r="R1969">
        <v>6.2518399999999996</v>
      </c>
      <c r="S1969">
        <v>-75.563590000000005</v>
      </c>
    </row>
    <row r="1970" spans="1:19" x14ac:dyDescent="0.3">
      <c r="A1970" t="s">
        <v>57</v>
      </c>
      <c r="B1970" t="s">
        <v>46</v>
      </c>
      <c r="C1970">
        <v>31200</v>
      </c>
      <c r="D1970">
        <v>0</v>
      </c>
      <c r="E1970" s="1">
        <f t="shared" si="129"/>
        <v>49421900</v>
      </c>
      <c r="F1970" s="6" t="s">
        <v>30</v>
      </c>
      <c r="G1970" s="10" t="str">
        <f t="shared" si="130"/>
        <v>44867</v>
      </c>
      <c r="H1970" s="10"/>
      <c r="I1970" s="10"/>
      <c r="J1970" s="9">
        <f t="shared" si="127"/>
        <v>44867</v>
      </c>
      <c r="K1970" s="11" t="str">
        <f t="shared" si="128"/>
        <v>02-11-2022</v>
      </c>
      <c r="L1970" s="11"/>
      <c r="M1970" t="s">
        <v>53</v>
      </c>
      <c r="N1970" t="s">
        <v>13</v>
      </c>
      <c r="O1970">
        <v>5</v>
      </c>
      <c r="P1970" t="s">
        <v>19</v>
      </c>
      <c r="Q1970">
        <v>5</v>
      </c>
      <c r="R1970">
        <v>6.2518399999999996</v>
      </c>
      <c r="S1970">
        <v>-75.563590000000005</v>
      </c>
    </row>
    <row r="1971" spans="1:19" x14ac:dyDescent="0.3">
      <c r="A1971" t="s">
        <v>118</v>
      </c>
      <c r="B1971" t="s">
        <v>51</v>
      </c>
      <c r="C1971">
        <v>1615300</v>
      </c>
      <c r="D1971">
        <v>84200</v>
      </c>
      <c r="E1971" s="1">
        <f t="shared" si="129"/>
        <v>49506100</v>
      </c>
      <c r="F1971" s="6" t="s">
        <v>1078</v>
      </c>
      <c r="G1971" s="10" t="str">
        <f t="shared" si="130"/>
        <v>44449</v>
      </c>
      <c r="H1971" s="10"/>
      <c r="I1971" s="10"/>
      <c r="J1971" s="9">
        <f t="shared" si="127"/>
        <v>44449</v>
      </c>
      <c r="K1971" s="11" t="str">
        <f t="shared" si="128"/>
        <v>10-09-2021</v>
      </c>
      <c r="L1971" s="11"/>
      <c r="M1971" t="s">
        <v>27</v>
      </c>
      <c r="N1971" t="s">
        <v>28</v>
      </c>
      <c r="O1971">
        <v>5</v>
      </c>
      <c r="P1971" t="s">
        <v>19</v>
      </c>
      <c r="Q1971">
        <v>1</v>
      </c>
      <c r="R1971">
        <v>4.6097099999999998</v>
      </c>
      <c r="S1971">
        <v>-74.08175</v>
      </c>
    </row>
    <row r="1972" spans="1:19" x14ac:dyDescent="0.3">
      <c r="A1972" t="s">
        <v>81</v>
      </c>
      <c r="B1972" t="s">
        <v>51</v>
      </c>
      <c r="C1972">
        <v>1142200</v>
      </c>
      <c r="D1972">
        <v>61000</v>
      </c>
      <c r="E1972" s="1">
        <f t="shared" si="129"/>
        <v>49567100</v>
      </c>
      <c r="F1972" s="6" t="s">
        <v>62</v>
      </c>
      <c r="G1972" s="10" t="str">
        <f t="shared" si="130"/>
        <v>44954</v>
      </c>
      <c r="H1972" s="10"/>
      <c r="I1972" s="10"/>
      <c r="J1972" s="9">
        <f t="shared" si="127"/>
        <v>44954</v>
      </c>
      <c r="K1972" s="11" t="str">
        <f t="shared" si="128"/>
        <v>28-01-2023</v>
      </c>
      <c r="L1972" s="11"/>
      <c r="M1972" t="s">
        <v>59</v>
      </c>
      <c r="N1972" t="s">
        <v>28</v>
      </c>
      <c r="O1972">
        <v>5</v>
      </c>
      <c r="P1972" t="s">
        <v>19</v>
      </c>
      <c r="Q1972">
        <v>3</v>
      </c>
      <c r="R1972">
        <v>4.6097099999999998</v>
      </c>
      <c r="S1972">
        <v>-74.08175</v>
      </c>
    </row>
    <row r="1973" spans="1:19" x14ac:dyDescent="0.3">
      <c r="A1973" t="s">
        <v>161</v>
      </c>
      <c r="B1973" t="s">
        <v>10</v>
      </c>
      <c r="C1973">
        <v>323400</v>
      </c>
      <c r="D1973">
        <v>17600</v>
      </c>
      <c r="E1973" s="1">
        <f t="shared" si="129"/>
        <v>49584700</v>
      </c>
      <c r="F1973" s="6" t="s">
        <v>480</v>
      </c>
      <c r="G1973" s="10" t="str">
        <f t="shared" si="130"/>
        <v>44883</v>
      </c>
      <c r="H1973" s="10"/>
      <c r="I1973" s="10"/>
      <c r="J1973" s="9">
        <f t="shared" si="127"/>
        <v>44883</v>
      </c>
      <c r="K1973" s="11" t="str">
        <f t="shared" si="128"/>
        <v>18-11-2022</v>
      </c>
      <c r="L1973" s="11"/>
      <c r="M1973" t="s">
        <v>66</v>
      </c>
      <c r="N1973" t="s">
        <v>28</v>
      </c>
      <c r="O1973">
        <v>4</v>
      </c>
      <c r="P1973" t="s">
        <v>19</v>
      </c>
      <c r="Q1973">
        <v>5</v>
      </c>
      <c r="R1973">
        <v>4.6097099999999998</v>
      </c>
      <c r="S1973">
        <v>-74.08175</v>
      </c>
    </row>
    <row r="1974" spans="1:19" x14ac:dyDescent="0.3">
      <c r="A1974" t="s">
        <v>87</v>
      </c>
      <c r="B1974" t="s">
        <v>34</v>
      </c>
      <c r="C1974">
        <v>49900</v>
      </c>
      <c r="D1974">
        <v>3700</v>
      </c>
      <c r="E1974" s="1">
        <f t="shared" si="129"/>
        <v>49588400</v>
      </c>
      <c r="F1974" s="6" t="s">
        <v>622</v>
      </c>
      <c r="G1974" s="10" t="str">
        <f t="shared" si="130"/>
        <v>44469</v>
      </c>
      <c r="H1974" s="10"/>
      <c r="I1974" s="10"/>
      <c r="J1974" s="9">
        <f t="shared" si="127"/>
        <v>44469</v>
      </c>
      <c r="K1974" s="11" t="str">
        <f t="shared" si="128"/>
        <v>30-09-2021</v>
      </c>
      <c r="L1974" s="11"/>
      <c r="M1974" t="s">
        <v>85</v>
      </c>
      <c r="N1974" t="s">
        <v>25</v>
      </c>
      <c r="O1974">
        <v>4</v>
      </c>
      <c r="P1974" t="s">
        <v>14</v>
      </c>
      <c r="Q1974">
        <v>1</v>
      </c>
      <c r="R1974">
        <v>3.4372199999999999</v>
      </c>
      <c r="S1974">
        <v>-76.522499999999994</v>
      </c>
    </row>
    <row r="1975" spans="1:19" x14ac:dyDescent="0.3">
      <c r="A1975" t="s">
        <v>214</v>
      </c>
      <c r="B1975" t="s">
        <v>38</v>
      </c>
      <c r="C1975">
        <v>140900</v>
      </c>
      <c r="D1975">
        <v>9900</v>
      </c>
      <c r="E1975" s="1">
        <f t="shared" si="129"/>
        <v>49598300</v>
      </c>
      <c r="F1975" s="6" t="s">
        <v>1077</v>
      </c>
      <c r="G1975" s="10" t="str">
        <f t="shared" si="130"/>
        <v>44598</v>
      </c>
      <c r="H1975" s="10"/>
      <c r="I1975" s="10"/>
      <c r="J1975" s="9">
        <f t="shared" si="127"/>
        <v>44598</v>
      </c>
      <c r="K1975" s="11" t="str">
        <f t="shared" si="128"/>
        <v>06-02-2022</v>
      </c>
      <c r="L1975" s="11"/>
      <c r="M1975" t="s">
        <v>18</v>
      </c>
      <c r="N1975" t="s">
        <v>56</v>
      </c>
      <c r="O1975">
        <v>4</v>
      </c>
      <c r="P1975" t="s">
        <v>19</v>
      </c>
      <c r="Q1975">
        <v>3</v>
      </c>
      <c r="R1975">
        <v>7.89391</v>
      </c>
      <c r="S1975">
        <v>-72.507819999999995</v>
      </c>
    </row>
    <row r="1976" spans="1:19" x14ac:dyDescent="0.3">
      <c r="A1976" t="s">
        <v>69</v>
      </c>
      <c r="B1976" t="s">
        <v>64</v>
      </c>
      <c r="C1976">
        <v>40900</v>
      </c>
      <c r="D1976">
        <v>2400</v>
      </c>
      <c r="E1976" s="1">
        <f t="shared" si="129"/>
        <v>49600700</v>
      </c>
      <c r="F1976" s="6" t="s">
        <v>129</v>
      </c>
      <c r="G1976" s="10" t="str">
        <f t="shared" si="130"/>
        <v>44343</v>
      </c>
      <c r="H1976" s="10"/>
      <c r="I1976" s="10"/>
      <c r="J1976" s="9">
        <f t="shared" si="127"/>
        <v>44343</v>
      </c>
      <c r="K1976" s="11" t="str">
        <f t="shared" si="128"/>
        <v>27-05-2021</v>
      </c>
      <c r="L1976" s="11"/>
      <c r="M1976" t="s">
        <v>40</v>
      </c>
      <c r="N1976" t="s">
        <v>28</v>
      </c>
      <c r="O1976">
        <v>3</v>
      </c>
      <c r="P1976" t="s">
        <v>19</v>
      </c>
      <c r="Q1976">
        <v>8</v>
      </c>
      <c r="R1976">
        <v>4.6097099999999998</v>
      </c>
      <c r="S1976">
        <v>-74.08175</v>
      </c>
    </row>
    <row r="1977" spans="1:19" x14ac:dyDescent="0.3">
      <c r="A1977" t="s">
        <v>45</v>
      </c>
      <c r="B1977" t="s">
        <v>46</v>
      </c>
      <c r="C1977">
        <v>8900</v>
      </c>
      <c r="D1977">
        <v>5300</v>
      </c>
      <c r="E1977" s="1">
        <f t="shared" si="129"/>
        <v>49606000</v>
      </c>
      <c r="F1977" s="6" t="s">
        <v>416</v>
      </c>
      <c r="G1977" s="10" t="str">
        <f t="shared" si="130"/>
        <v>44835</v>
      </c>
      <c r="H1977" s="10"/>
      <c r="I1977" s="10"/>
      <c r="J1977" s="9">
        <f t="shared" si="127"/>
        <v>44835</v>
      </c>
      <c r="K1977" s="11" t="str">
        <f t="shared" si="128"/>
        <v>01-10-2022</v>
      </c>
      <c r="L1977" s="11"/>
      <c r="M1977" t="s">
        <v>53</v>
      </c>
      <c r="N1977" t="s">
        <v>137</v>
      </c>
      <c r="O1977">
        <v>1</v>
      </c>
      <c r="P1977" t="s">
        <v>14</v>
      </c>
      <c r="Q1977">
        <v>1</v>
      </c>
      <c r="R1977">
        <v>11.240790000000001</v>
      </c>
      <c r="S1977">
        <v>-74.199039999999997</v>
      </c>
    </row>
    <row r="1978" spans="1:19" x14ac:dyDescent="0.3">
      <c r="A1978" t="s">
        <v>83</v>
      </c>
      <c r="B1978" t="s">
        <v>46</v>
      </c>
      <c r="C1978">
        <v>29800</v>
      </c>
      <c r="D1978">
        <v>0</v>
      </c>
      <c r="E1978" s="1">
        <f t="shared" si="129"/>
        <v>49606000</v>
      </c>
      <c r="F1978" s="6" t="s">
        <v>606</v>
      </c>
      <c r="G1978" s="10" t="str">
        <f t="shared" si="130"/>
        <v>44329</v>
      </c>
      <c r="H1978" s="10"/>
      <c r="I1978" s="10"/>
      <c r="J1978" s="9">
        <f t="shared" si="127"/>
        <v>44329</v>
      </c>
      <c r="K1978" s="11" t="str">
        <f t="shared" si="128"/>
        <v>13-05-2021</v>
      </c>
      <c r="L1978" s="11"/>
      <c r="M1978" t="s">
        <v>18</v>
      </c>
      <c r="N1978" t="s">
        <v>25</v>
      </c>
      <c r="O1978">
        <v>5</v>
      </c>
      <c r="P1978" t="s">
        <v>19</v>
      </c>
      <c r="Q1978">
        <v>1</v>
      </c>
      <c r="R1978">
        <v>3.4372199999999999</v>
      </c>
      <c r="S1978">
        <v>-76.522499999999994</v>
      </c>
    </row>
    <row r="1979" spans="1:19" x14ac:dyDescent="0.3">
      <c r="A1979" t="s">
        <v>195</v>
      </c>
      <c r="B1979" t="s">
        <v>51</v>
      </c>
      <c r="C1979">
        <v>609900</v>
      </c>
      <c r="D1979">
        <v>41200</v>
      </c>
      <c r="E1979" s="1">
        <f t="shared" si="129"/>
        <v>49647200</v>
      </c>
      <c r="F1979" s="6" t="s">
        <v>148</v>
      </c>
      <c r="G1979" s="10" t="str">
        <f t="shared" si="130"/>
        <v>44712</v>
      </c>
      <c r="H1979" s="10"/>
      <c r="I1979" s="10"/>
      <c r="J1979" s="9">
        <f t="shared" si="127"/>
        <v>44712</v>
      </c>
      <c r="K1979" s="11" t="str">
        <f t="shared" si="128"/>
        <v>31-05-2022</v>
      </c>
      <c r="L1979" s="11"/>
      <c r="M1979" t="s">
        <v>66</v>
      </c>
      <c r="N1979" t="s">
        <v>25</v>
      </c>
      <c r="O1979">
        <v>5</v>
      </c>
      <c r="P1979" t="s">
        <v>19</v>
      </c>
      <c r="Q1979">
        <v>5</v>
      </c>
      <c r="R1979">
        <v>3.4372199999999999</v>
      </c>
      <c r="S1979">
        <v>-76.522499999999994</v>
      </c>
    </row>
    <row r="1980" spans="1:19" x14ac:dyDescent="0.3">
      <c r="A1980" t="s">
        <v>131</v>
      </c>
      <c r="B1980" t="s">
        <v>16</v>
      </c>
      <c r="C1980">
        <v>984500</v>
      </c>
      <c r="D1980">
        <v>53100</v>
      </c>
      <c r="E1980" s="1">
        <f t="shared" si="129"/>
        <v>49700300</v>
      </c>
      <c r="F1980" s="6" t="s">
        <v>859</v>
      </c>
      <c r="G1980" s="10" t="str">
        <f t="shared" si="130"/>
        <v>44679</v>
      </c>
      <c r="H1980" s="10"/>
      <c r="I1980" s="10"/>
      <c r="J1980" s="9">
        <f t="shared" si="127"/>
        <v>44679</v>
      </c>
      <c r="K1980" s="11" t="str">
        <f t="shared" si="128"/>
        <v>28-04-2022</v>
      </c>
      <c r="L1980" s="11"/>
      <c r="M1980" t="s">
        <v>80</v>
      </c>
      <c r="N1980" t="s">
        <v>28</v>
      </c>
      <c r="O1980">
        <v>4</v>
      </c>
      <c r="P1980" t="s">
        <v>19</v>
      </c>
      <c r="Q1980">
        <v>2</v>
      </c>
      <c r="R1980">
        <v>4.6097099999999998</v>
      </c>
      <c r="S1980">
        <v>-74.08175</v>
      </c>
    </row>
    <row r="1981" spans="1:19" x14ac:dyDescent="0.3">
      <c r="A1981" t="s">
        <v>163</v>
      </c>
      <c r="B1981" t="s">
        <v>10</v>
      </c>
      <c r="C1981">
        <v>650100</v>
      </c>
      <c r="D1981">
        <v>32800</v>
      </c>
      <c r="E1981" s="1">
        <f t="shared" si="129"/>
        <v>49733100</v>
      </c>
      <c r="F1981" s="6" t="s">
        <v>426</v>
      </c>
      <c r="G1981" s="10" t="str">
        <f t="shared" si="130"/>
        <v>44620</v>
      </c>
      <c r="H1981" s="10"/>
      <c r="I1981" s="10"/>
      <c r="J1981" s="9">
        <f t="shared" si="127"/>
        <v>44620</v>
      </c>
      <c r="K1981" s="11" t="str">
        <f t="shared" si="128"/>
        <v>28-02-2022</v>
      </c>
      <c r="L1981" s="11"/>
      <c r="M1981" t="s">
        <v>12</v>
      </c>
      <c r="N1981" t="s">
        <v>13</v>
      </c>
      <c r="O1981">
        <v>5</v>
      </c>
      <c r="P1981" t="s">
        <v>19</v>
      </c>
      <c r="Q1981">
        <v>4</v>
      </c>
      <c r="R1981">
        <v>6.2518399999999996</v>
      </c>
      <c r="S1981">
        <v>-75.563590000000005</v>
      </c>
    </row>
    <row r="1982" spans="1:19" x14ac:dyDescent="0.3">
      <c r="A1982" t="s">
        <v>184</v>
      </c>
      <c r="B1982" t="s">
        <v>46</v>
      </c>
      <c r="C1982">
        <v>83800</v>
      </c>
      <c r="D1982">
        <v>2700</v>
      </c>
      <c r="E1982" s="1">
        <f t="shared" si="129"/>
        <v>49735800</v>
      </c>
      <c r="F1982" s="6" t="s">
        <v>474</v>
      </c>
      <c r="G1982" s="10" t="str">
        <f t="shared" si="130"/>
        <v>44334</v>
      </c>
      <c r="H1982" s="10"/>
      <c r="I1982" s="10"/>
      <c r="J1982" s="9">
        <f t="shared" si="127"/>
        <v>44334</v>
      </c>
      <c r="K1982" s="11" t="str">
        <f t="shared" si="128"/>
        <v>18-05-2021</v>
      </c>
      <c r="L1982" s="11"/>
      <c r="M1982" t="s">
        <v>12</v>
      </c>
      <c r="N1982" t="s">
        <v>28</v>
      </c>
      <c r="O1982">
        <v>5</v>
      </c>
      <c r="P1982" t="s">
        <v>36</v>
      </c>
      <c r="Q1982">
        <v>1</v>
      </c>
      <c r="R1982">
        <v>4.6097099999999998</v>
      </c>
      <c r="S1982">
        <v>-74.08175</v>
      </c>
    </row>
    <row r="1983" spans="1:19" x14ac:dyDescent="0.3">
      <c r="A1983" t="s">
        <v>20</v>
      </c>
      <c r="B1983" t="s">
        <v>10</v>
      </c>
      <c r="C1983">
        <v>961500</v>
      </c>
      <c r="D1983">
        <v>53600</v>
      </c>
      <c r="E1983" s="1">
        <f t="shared" si="129"/>
        <v>49789400</v>
      </c>
      <c r="F1983" s="6" t="s">
        <v>143</v>
      </c>
      <c r="G1983" s="10" t="str">
        <f t="shared" si="130"/>
        <v>44689</v>
      </c>
      <c r="H1983" s="10"/>
      <c r="I1983" s="10"/>
      <c r="J1983" s="9">
        <f t="shared" si="127"/>
        <v>44689</v>
      </c>
      <c r="K1983" s="11" t="str">
        <f t="shared" si="128"/>
        <v>08-05-2022</v>
      </c>
      <c r="L1983" s="11"/>
      <c r="M1983" t="s">
        <v>12</v>
      </c>
      <c r="N1983" t="s">
        <v>13</v>
      </c>
      <c r="O1983">
        <v>4</v>
      </c>
      <c r="P1983" t="s">
        <v>19</v>
      </c>
      <c r="Q1983">
        <v>5</v>
      </c>
      <c r="R1983">
        <v>6.2518399999999996</v>
      </c>
      <c r="S1983">
        <v>-75.563590000000005</v>
      </c>
    </row>
    <row r="1984" spans="1:19" x14ac:dyDescent="0.3">
      <c r="A1984" t="s">
        <v>71</v>
      </c>
      <c r="B1984" t="s">
        <v>34</v>
      </c>
      <c r="C1984">
        <v>13900</v>
      </c>
      <c r="D1984">
        <v>1300</v>
      </c>
      <c r="E1984" s="1">
        <f t="shared" si="129"/>
        <v>49790700</v>
      </c>
      <c r="F1984" s="6" t="s">
        <v>1029</v>
      </c>
      <c r="G1984" s="10" t="str">
        <f t="shared" si="130"/>
        <v>44160</v>
      </c>
      <c r="H1984" s="10"/>
      <c r="I1984" s="10"/>
      <c r="J1984" s="9">
        <f t="shared" si="127"/>
        <v>44160</v>
      </c>
      <c r="K1984" s="11" t="str">
        <f t="shared" si="128"/>
        <v>25-11-2020</v>
      </c>
      <c r="L1984" s="11"/>
      <c r="M1984" t="s">
        <v>85</v>
      </c>
      <c r="N1984" t="s">
        <v>25</v>
      </c>
      <c r="O1984">
        <v>4</v>
      </c>
      <c r="P1984" t="s">
        <v>36</v>
      </c>
      <c r="Q1984">
        <v>1</v>
      </c>
      <c r="R1984">
        <v>3.4372199999999999</v>
      </c>
      <c r="S1984">
        <v>-76.522499999999994</v>
      </c>
    </row>
    <row r="1985" spans="1:19" x14ac:dyDescent="0.3">
      <c r="A1985" t="s">
        <v>138</v>
      </c>
      <c r="B1985" t="s">
        <v>38</v>
      </c>
      <c r="C1985">
        <v>978200</v>
      </c>
      <c r="D1985">
        <v>50300</v>
      </c>
      <c r="E1985" s="1">
        <f t="shared" si="129"/>
        <v>49841000</v>
      </c>
      <c r="F1985" s="6" t="s">
        <v>1079</v>
      </c>
      <c r="G1985" s="10" t="str">
        <f t="shared" si="130"/>
        <v>44482</v>
      </c>
      <c r="H1985" s="10"/>
      <c r="I1985" s="10"/>
      <c r="J1985" s="9">
        <f t="shared" si="127"/>
        <v>44482</v>
      </c>
      <c r="K1985" s="11" t="str">
        <f t="shared" si="128"/>
        <v>13-10-2021</v>
      </c>
      <c r="L1985" s="11"/>
      <c r="M1985" t="s">
        <v>59</v>
      </c>
      <c r="N1985" t="s">
        <v>25</v>
      </c>
      <c r="O1985">
        <v>3</v>
      </c>
      <c r="P1985" t="s">
        <v>14</v>
      </c>
      <c r="Q1985">
        <v>1</v>
      </c>
      <c r="R1985">
        <v>3.4372199999999999</v>
      </c>
      <c r="S1985">
        <v>-76.522499999999994</v>
      </c>
    </row>
    <row r="1986" spans="1:19" x14ac:dyDescent="0.3">
      <c r="A1986" t="s">
        <v>60</v>
      </c>
      <c r="B1986" t="s">
        <v>34</v>
      </c>
      <c r="C1986">
        <v>579400</v>
      </c>
      <c r="D1986">
        <v>31200</v>
      </c>
      <c r="E1986" s="1">
        <f t="shared" si="129"/>
        <v>49872200</v>
      </c>
      <c r="F1986" s="6" t="s">
        <v>498</v>
      </c>
      <c r="G1986" s="10" t="str">
        <f t="shared" si="130"/>
        <v>44930</v>
      </c>
      <c r="H1986" s="10"/>
      <c r="I1986" s="10"/>
      <c r="J1986" s="9">
        <f t="shared" si="127"/>
        <v>44930</v>
      </c>
      <c r="K1986" s="11" t="str">
        <f t="shared" si="128"/>
        <v>04-01-2023</v>
      </c>
      <c r="L1986" s="11"/>
      <c r="M1986" t="s">
        <v>31</v>
      </c>
      <c r="N1986" t="s">
        <v>44</v>
      </c>
      <c r="O1986">
        <v>5</v>
      </c>
      <c r="P1986" t="s">
        <v>19</v>
      </c>
      <c r="Q1986">
        <v>7</v>
      </c>
      <c r="R1986">
        <v>10.968540000000001</v>
      </c>
      <c r="S1986">
        <v>-74.781319999999994</v>
      </c>
    </row>
    <row r="1987" spans="1:19" x14ac:dyDescent="0.3">
      <c r="A1987" t="s">
        <v>83</v>
      </c>
      <c r="B1987" t="s">
        <v>46</v>
      </c>
      <c r="C1987">
        <v>27800</v>
      </c>
      <c r="D1987">
        <v>1900</v>
      </c>
      <c r="E1987" s="1">
        <f t="shared" si="129"/>
        <v>49874100</v>
      </c>
      <c r="F1987" s="6" t="s">
        <v>809</v>
      </c>
      <c r="G1987" s="10" t="str">
        <f t="shared" si="130"/>
        <v>44550</v>
      </c>
      <c r="H1987" s="10"/>
      <c r="I1987" s="10"/>
      <c r="J1987" s="9">
        <f t="shared" ref="J1987:J2050" si="131">IF(
  G1987=44412,
  DATE(2021,8,4),
  DATE(1900,1,1) + G1987 - 1
)</f>
        <v>44550</v>
      </c>
      <c r="K1987" s="11" t="str">
        <f t="shared" ref="K1987:K2050" si="132">TEXT(G1987, "dd-mm-yyyy")</f>
        <v>20-12-2021</v>
      </c>
      <c r="L1987" s="11"/>
      <c r="M1987" t="s">
        <v>68</v>
      </c>
      <c r="N1987" t="s">
        <v>228</v>
      </c>
      <c r="O1987">
        <v>5</v>
      </c>
      <c r="P1987" t="s">
        <v>14</v>
      </c>
      <c r="Q1987">
        <v>1</v>
      </c>
      <c r="R1987">
        <v>10.39972</v>
      </c>
      <c r="S1987">
        <v>-75.514439999999993</v>
      </c>
    </row>
    <row r="1988" spans="1:19" x14ac:dyDescent="0.3">
      <c r="A1988" t="s">
        <v>75</v>
      </c>
      <c r="B1988" t="s">
        <v>46</v>
      </c>
      <c r="C1988">
        <v>40300</v>
      </c>
      <c r="D1988">
        <v>0</v>
      </c>
      <c r="E1988" s="1">
        <f t="shared" ref="E1988:E2051" si="133">E1987+D1988</f>
        <v>49874100</v>
      </c>
      <c r="F1988" s="6" t="s">
        <v>760</v>
      </c>
      <c r="G1988" s="10" t="str">
        <f t="shared" si="130"/>
        <v>44867</v>
      </c>
      <c r="H1988" s="10"/>
      <c r="I1988" s="10"/>
      <c r="J1988" s="9">
        <f t="shared" si="131"/>
        <v>44867</v>
      </c>
      <c r="K1988" s="11" t="str">
        <f t="shared" si="132"/>
        <v>02-11-2022</v>
      </c>
      <c r="L1988" s="11"/>
      <c r="M1988" t="s">
        <v>40</v>
      </c>
      <c r="N1988" t="s">
        <v>22</v>
      </c>
      <c r="O1988">
        <v>1</v>
      </c>
      <c r="P1988" t="s">
        <v>19</v>
      </c>
      <c r="Q1988">
        <v>1</v>
      </c>
      <c r="R1988">
        <v>4.8133299999999997</v>
      </c>
      <c r="S1988">
        <v>-75.696110000000004</v>
      </c>
    </row>
    <row r="1989" spans="1:19" x14ac:dyDescent="0.3">
      <c r="A1989" t="s">
        <v>60</v>
      </c>
      <c r="B1989" t="s">
        <v>34</v>
      </c>
      <c r="C1989">
        <v>717200</v>
      </c>
      <c r="D1989">
        <v>36400</v>
      </c>
      <c r="E1989" s="1">
        <f t="shared" si="133"/>
        <v>49910500</v>
      </c>
      <c r="F1989" s="6" t="s">
        <v>1080</v>
      </c>
      <c r="G1989" s="10" t="str">
        <f t="shared" si="130"/>
        <v>44519</v>
      </c>
      <c r="H1989" s="10"/>
      <c r="I1989" s="10"/>
      <c r="J1989" s="9">
        <f t="shared" si="131"/>
        <v>44519</v>
      </c>
      <c r="K1989" s="11" t="str">
        <f t="shared" si="132"/>
        <v>19-11-2021</v>
      </c>
      <c r="L1989" s="11"/>
      <c r="M1989" t="s">
        <v>48</v>
      </c>
      <c r="N1989" t="s">
        <v>28</v>
      </c>
      <c r="O1989">
        <v>5</v>
      </c>
      <c r="P1989" t="s">
        <v>14</v>
      </c>
      <c r="Q1989">
        <v>1</v>
      </c>
      <c r="R1989">
        <v>4.6097099999999998</v>
      </c>
      <c r="S1989">
        <v>-74.08175</v>
      </c>
    </row>
    <row r="1990" spans="1:19" x14ac:dyDescent="0.3">
      <c r="A1990" t="s">
        <v>45</v>
      </c>
      <c r="B1990" t="s">
        <v>46</v>
      </c>
      <c r="C1990">
        <v>14800</v>
      </c>
      <c r="D1990">
        <v>0</v>
      </c>
      <c r="E1990" s="1">
        <f t="shared" si="133"/>
        <v>49910500</v>
      </c>
      <c r="F1990" s="6" t="s">
        <v>344</v>
      </c>
      <c r="G1990" s="10" t="str">
        <f t="shared" ref="G1990:G2053" si="134">TEXT(F1989, "general")</f>
        <v>44991</v>
      </c>
      <c r="H1990" s="10"/>
      <c r="I1990" s="10"/>
      <c r="J1990" s="9">
        <f t="shared" si="131"/>
        <v>44991</v>
      </c>
      <c r="K1990" s="11" t="str">
        <f t="shared" si="132"/>
        <v>06-03-2023</v>
      </c>
      <c r="L1990" s="11"/>
      <c r="M1990" t="s">
        <v>18</v>
      </c>
      <c r="N1990" t="s">
        <v>13</v>
      </c>
      <c r="O1990">
        <v>5</v>
      </c>
      <c r="P1990" t="s">
        <v>19</v>
      </c>
      <c r="Q1990">
        <v>8</v>
      </c>
      <c r="R1990">
        <v>6.2518399999999996</v>
      </c>
      <c r="S1990">
        <v>-75.563590000000005</v>
      </c>
    </row>
    <row r="1991" spans="1:19" x14ac:dyDescent="0.3">
      <c r="A1991" t="s">
        <v>131</v>
      </c>
      <c r="B1991" t="s">
        <v>16</v>
      </c>
      <c r="C1991">
        <v>1000900</v>
      </c>
      <c r="D1991">
        <v>54000</v>
      </c>
      <c r="E1991" s="1">
        <f t="shared" si="133"/>
        <v>49964500</v>
      </c>
      <c r="F1991" s="6" t="s">
        <v>634</v>
      </c>
      <c r="G1991" s="10" t="str">
        <f t="shared" si="134"/>
        <v>44926</v>
      </c>
      <c r="H1991" s="10"/>
      <c r="I1991" s="10"/>
      <c r="J1991" s="9">
        <f t="shared" si="131"/>
        <v>44926</v>
      </c>
      <c r="K1991" s="11" t="str">
        <f t="shared" si="132"/>
        <v>31-12-2022</v>
      </c>
      <c r="L1991" s="11"/>
      <c r="M1991" t="s">
        <v>18</v>
      </c>
      <c r="N1991" t="s">
        <v>56</v>
      </c>
      <c r="O1991">
        <v>5</v>
      </c>
      <c r="P1991" t="s">
        <v>19</v>
      </c>
      <c r="Q1991">
        <v>2</v>
      </c>
      <c r="R1991">
        <v>7.89391</v>
      </c>
      <c r="S1991">
        <v>-72.507819999999995</v>
      </c>
    </row>
    <row r="1992" spans="1:19" x14ac:dyDescent="0.3">
      <c r="A1992" t="s">
        <v>110</v>
      </c>
      <c r="B1992" t="s">
        <v>38</v>
      </c>
      <c r="C1992">
        <v>1277000</v>
      </c>
      <c r="D1992">
        <v>71400</v>
      </c>
      <c r="E1992" s="1">
        <f t="shared" si="133"/>
        <v>50035900</v>
      </c>
      <c r="F1992" s="6" t="s">
        <v>106</v>
      </c>
      <c r="G1992" s="10" t="str">
        <f t="shared" si="134"/>
        <v>44015</v>
      </c>
      <c r="H1992" s="10"/>
      <c r="I1992" s="10"/>
      <c r="J1992" s="9">
        <f t="shared" si="131"/>
        <v>44015</v>
      </c>
      <c r="K1992" s="11" t="str">
        <f t="shared" si="132"/>
        <v>03-07-2020</v>
      </c>
      <c r="L1992" s="11"/>
      <c r="M1992" t="s">
        <v>101</v>
      </c>
      <c r="N1992" t="s">
        <v>13</v>
      </c>
      <c r="O1992">
        <v>1</v>
      </c>
      <c r="P1992" t="s">
        <v>19</v>
      </c>
      <c r="Q1992">
        <v>4</v>
      </c>
      <c r="R1992">
        <v>6.2518399999999996</v>
      </c>
      <c r="S1992">
        <v>-75.563590000000005</v>
      </c>
    </row>
    <row r="1993" spans="1:19" x14ac:dyDescent="0.3">
      <c r="A1993" t="s">
        <v>113</v>
      </c>
      <c r="B1993" t="s">
        <v>10</v>
      </c>
      <c r="C1993">
        <v>465000</v>
      </c>
      <c r="D1993">
        <v>22900</v>
      </c>
      <c r="E1993" s="1">
        <f t="shared" si="133"/>
        <v>50058800</v>
      </c>
      <c r="F1993" s="6" t="s">
        <v>301</v>
      </c>
      <c r="G1993" s="10" t="str">
        <f t="shared" si="134"/>
        <v>44019</v>
      </c>
      <c r="H1993" s="10"/>
      <c r="I1993" s="10"/>
      <c r="J1993" s="9">
        <f t="shared" si="131"/>
        <v>44019</v>
      </c>
      <c r="K1993" s="11" t="str">
        <f t="shared" si="132"/>
        <v>07-07-2020</v>
      </c>
      <c r="L1993" s="11"/>
      <c r="M1993" t="s">
        <v>66</v>
      </c>
      <c r="N1993" t="s">
        <v>44</v>
      </c>
      <c r="O1993">
        <v>3</v>
      </c>
      <c r="P1993" t="s">
        <v>19</v>
      </c>
      <c r="Q1993">
        <v>10</v>
      </c>
      <c r="R1993">
        <v>10.968540000000001</v>
      </c>
      <c r="S1993">
        <v>-74.781319999999994</v>
      </c>
    </row>
    <row r="1994" spans="1:19" x14ac:dyDescent="0.3">
      <c r="A1994" t="s">
        <v>60</v>
      </c>
      <c r="B1994" t="s">
        <v>34</v>
      </c>
      <c r="C1994">
        <v>672300</v>
      </c>
      <c r="D1994">
        <v>41600</v>
      </c>
      <c r="E1994" s="1">
        <f t="shared" si="133"/>
        <v>50100400</v>
      </c>
      <c r="F1994" s="6" t="s">
        <v>62</v>
      </c>
      <c r="G1994" s="10" t="str">
        <f t="shared" si="134"/>
        <v>44908</v>
      </c>
      <c r="H1994" s="10"/>
      <c r="I1994" s="10"/>
      <c r="J1994" s="9">
        <f t="shared" si="131"/>
        <v>44908</v>
      </c>
      <c r="K1994" s="11" t="str">
        <f t="shared" si="132"/>
        <v>13-12-2022</v>
      </c>
      <c r="L1994" s="11"/>
      <c r="M1994" t="s">
        <v>85</v>
      </c>
      <c r="N1994" t="s">
        <v>28</v>
      </c>
      <c r="O1994">
        <v>5</v>
      </c>
      <c r="P1994" t="s">
        <v>36</v>
      </c>
      <c r="Q1994">
        <v>1</v>
      </c>
      <c r="R1994">
        <v>4.6097099999999998</v>
      </c>
      <c r="S1994">
        <v>-74.08175</v>
      </c>
    </row>
    <row r="1995" spans="1:19" x14ac:dyDescent="0.3">
      <c r="A1995" t="s">
        <v>232</v>
      </c>
      <c r="B1995" t="s">
        <v>10</v>
      </c>
      <c r="C1995">
        <v>314800</v>
      </c>
      <c r="D1995">
        <v>14900</v>
      </c>
      <c r="E1995" s="1">
        <f t="shared" si="133"/>
        <v>50115300</v>
      </c>
      <c r="F1995" s="6" t="s">
        <v>978</v>
      </c>
      <c r="G1995" s="10" t="str">
        <f t="shared" si="134"/>
        <v>44883</v>
      </c>
      <c r="H1995" s="10"/>
      <c r="I1995" s="10"/>
      <c r="J1995" s="9">
        <f t="shared" si="131"/>
        <v>44883</v>
      </c>
      <c r="K1995" s="11" t="str">
        <f t="shared" si="132"/>
        <v>18-11-2022</v>
      </c>
      <c r="L1995" s="11"/>
      <c r="M1995" t="s">
        <v>40</v>
      </c>
      <c r="N1995" t="s">
        <v>44</v>
      </c>
      <c r="O1995">
        <v>1</v>
      </c>
      <c r="P1995" t="s">
        <v>19</v>
      </c>
      <c r="Q1995">
        <v>2</v>
      </c>
      <c r="R1995">
        <v>10.968540000000001</v>
      </c>
      <c r="S1995">
        <v>-74.781319999999994</v>
      </c>
    </row>
    <row r="1996" spans="1:19" x14ac:dyDescent="0.3">
      <c r="A1996" t="s">
        <v>71</v>
      </c>
      <c r="B1996" t="s">
        <v>34</v>
      </c>
      <c r="C1996">
        <v>20600</v>
      </c>
      <c r="D1996">
        <v>1500</v>
      </c>
      <c r="E1996" s="1">
        <f t="shared" si="133"/>
        <v>50116800</v>
      </c>
      <c r="F1996" s="6" t="s">
        <v>325</v>
      </c>
      <c r="G1996" s="10" t="str">
        <f t="shared" si="134"/>
        <v>43919</v>
      </c>
      <c r="H1996" s="10"/>
      <c r="I1996" s="10"/>
      <c r="J1996" s="9">
        <f t="shared" si="131"/>
        <v>43919</v>
      </c>
      <c r="K1996" s="11" t="str">
        <f t="shared" si="132"/>
        <v>29-03-2020</v>
      </c>
      <c r="L1996" s="11"/>
      <c r="M1996" t="s">
        <v>53</v>
      </c>
      <c r="N1996" t="s">
        <v>25</v>
      </c>
      <c r="O1996">
        <v>5</v>
      </c>
      <c r="P1996" t="s">
        <v>19</v>
      </c>
      <c r="Q1996">
        <v>2</v>
      </c>
      <c r="R1996">
        <v>3.4372199999999999</v>
      </c>
      <c r="S1996">
        <v>-76.522499999999994</v>
      </c>
    </row>
    <row r="1997" spans="1:19" x14ac:dyDescent="0.3">
      <c r="A1997" t="s">
        <v>15</v>
      </c>
      <c r="B1997" t="s">
        <v>16</v>
      </c>
      <c r="C1997">
        <v>70400</v>
      </c>
      <c r="D1997">
        <v>1900</v>
      </c>
      <c r="E1997" s="1">
        <f t="shared" si="133"/>
        <v>50118700</v>
      </c>
      <c r="F1997" s="6" t="s">
        <v>1081</v>
      </c>
      <c r="G1997" s="10" t="str">
        <f t="shared" si="134"/>
        <v>44886</v>
      </c>
      <c r="H1997" s="10"/>
      <c r="I1997" s="10"/>
      <c r="J1997" s="9">
        <f t="shared" si="131"/>
        <v>44886</v>
      </c>
      <c r="K1997" s="11" t="str">
        <f t="shared" si="132"/>
        <v>21-11-2022</v>
      </c>
      <c r="L1997" s="11"/>
      <c r="M1997" t="s">
        <v>101</v>
      </c>
      <c r="N1997" t="s">
        <v>25</v>
      </c>
      <c r="O1997">
        <v>5</v>
      </c>
      <c r="P1997" t="s">
        <v>19</v>
      </c>
      <c r="Q1997">
        <v>8</v>
      </c>
      <c r="R1997">
        <v>3.4372199999999999</v>
      </c>
      <c r="S1997">
        <v>-76.522499999999994</v>
      </c>
    </row>
    <row r="1998" spans="1:19" x14ac:dyDescent="0.3">
      <c r="A1998" t="s">
        <v>110</v>
      </c>
      <c r="B1998" t="s">
        <v>38</v>
      </c>
      <c r="C1998">
        <v>1660700</v>
      </c>
      <c r="D1998">
        <v>86600</v>
      </c>
      <c r="E1998" s="1">
        <f t="shared" si="133"/>
        <v>50205300</v>
      </c>
      <c r="F1998" s="6" t="s">
        <v>1082</v>
      </c>
      <c r="G1998" s="10" t="str">
        <f t="shared" si="134"/>
        <v>44739</v>
      </c>
      <c r="H1998" s="10"/>
      <c r="I1998" s="10"/>
      <c r="J1998" s="9">
        <f t="shared" si="131"/>
        <v>44739</v>
      </c>
      <c r="K1998" s="11" t="str">
        <f t="shared" si="132"/>
        <v>27-06-2022</v>
      </c>
      <c r="L1998" s="11"/>
      <c r="M1998" t="s">
        <v>53</v>
      </c>
      <c r="N1998" t="s">
        <v>13</v>
      </c>
      <c r="O1998">
        <v>5</v>
      </c>
      <c r="P1998" t="s">
        <v>14</v>
      </c>
      <c r="Q1998">
        <v>1</v>
      </c>
      <c r="R1998">
        <v>6.2518399999999996</v>
      </c>
      <c r="S1998">
        <v>-75.563590000000005</v>
      </c>
    </row>
    <row r="1999" spans="1:19" x14ac:dyDescent="0.3">
      <c r="A1999" t="s">
        <v>91</v>
      </c>
      <c r="B1999" t="s">
        <v>51</v>
      </c>
      <c r="C1999">
        <v>756300</v>
      </c>
      <c r="D1999">
        <v>38500</v>
      </c>
      <c r="E1999" s="1">
        <f t="shared" si="133"/>
        <v>50243800</v>
      </c>
      <c r="F1999" s="6" t="s">
        <v>966</v>
      </c>
      <c r="G1999" s="10" t="str">
        <f t="shared" si="134"/>
        <v>43964</v>
      </c>
      <c r="H1999" s="10"/>
      <c r="I1999" s="10"/>
      <c r="J1999" s="9">
        <f t="shared" si="131"/>
        <v>43964</v>
      </c>
      <c r="K1999" s="11" t="str">
        <f t="shared" si="132"/>
        <v>13-05-2020</v>
      </c>
      <c r="L1999" s="11"/>
      <c r="M1999" t="s">
        <v>40</v>
      </c>
      <c r="N1999" t="s">
        <v>28</v>
      </c>
      <c r="O1999">
        <v>3</v>
      </c>
      <c r="P1999" t="s">
        <v>14</v>
      </c>
      <c r="Q1999">
        <v>1</v>
      </c>
      <c r="R1999">
        <v>4.6097099999999998</v>
      </c>
      <c r="S1999">
        <v>-74.08175</v>
      </c>
    </row>
    <row r="2000" spans="1:19" x14ac:dyDescent="0.3">
      <c r="A2000" t="s">
        <v>149</v>
      </c>
      <c r="B2000" t="s">
        <v>34</v>
      </c>
      <c r="C2000">
        <v>50000</v>
      </c>
      <c r="D2000">
        <v>800</v>
      </c>
      <c r="E2000" s="1">
        <f t="shared" si="133"/>
        <v>50244600</v>
      </c>
      <c r="F2000" s="6" t="s">
        <v>774</v>
      </c>
      <c r="G2000" s="10" t="str">
        <f t="shared" si="134"/>
        <v>43962</v>
      </c>
      <c r="H2000" s="10"/>
      <c r="I2000" s="10"/>
      <c r="J2000" s="9">
        <f t="shared" si="131"/>
        <v>43962</v>
      </c>
      <c r="K2000" s="11" t="str">
        <f t="shared" si="132"/>
        <v>11-05-2020</v>
      </c>
      <c r="L2000" s="11"/>
      <c r="M2000" t="s">
        <v>66</v>
      </c>
      <c r="N2000" t="s">
        <v>25</v>
      </c>
      <c r="O2000">
        <v>4</v>
      </c>
      <c r="P2000" t="s">
        <v>14</v>
      </c>
      <c r="Q2000">
        <v>1</v>
      </c>
      <c r="R2000">
        <v>3.4372199999999999</v>
      </c>
      <c r="S2000">
        <v>-76.522499999999994</v>
      </c>
    </row>
    <row r="2001" spans="1:19" x14ac:dyDescent="0.3">
      <c r="A2001" t="s">
        <v>177</v>
      </c>
      <c r="B2001" t="s">
        <v>38</v>
      </c>
      <c r="C2001">
        <v>294600</v>
      </c>
      <c r="D2001">
        <v>15900</v>
      </c>
      <c r="E2001" s="1">
        <f t="shared" si="133"/>
        <v>50260500</v>
      </c>
      <c r="F2001" s="6" t="s">
        <v>278</v>
      </c>
      <c r="G2001" s="10" t="str">
        <f t="shared" si="134"/>
        <v>44901</v>
      </c>
      <c r="H2001" s="10"/>
      <c r="I2001" s="10"/>
      <c r="J2001" s="9">
        <f t="shared" si="131"/>
        <v>44901</v>
      </c>
      <c r="K2001" s="11" t="str">
        <f t="shared" si="132"/>
        <v>06-12-2022</v>
      </c>
      <c r="L2001" s="11"/>
      <c r="M2001" t="s">
        <v>101</v>
      </c>
      <c r="N2001" t="s">
        <v>13</v>
      </c>
      <c r="O2001">
        <v>4</v>
      </c>
      <c r="P2001" t="s">
        <v>19</v>
      </c>
      <c r="Q2001">
        <v>8</v>
      </c>
      <c r="R2001">
        <v>6.2518399999999996</v>
      </c>
      <c r="S2001">
        <v>-75.563590000000005</v>
      </c>
    </row>
    <row r="2002" spans="1:19" x14ac:dyDescent="0.3">
      <c r="A2002" t="s">
        <v>93</v>
      </c>
      <c r="B2002" t="s">
        <v>42</v>
      </c>
      <c r="C2002">
        <v>84000</v>
      </c>
      <c r="D2002">
        <v>2700</v>
      </c>
      <c r="E2002" s="1">
        <f t="shared" si="133"/>
        <v>50263200</v>
      </c>
      <c r="F2002" s="6" t="s">
        <v>90</v>
      </c>
      <c r="G2002" s="10" t="str">
        <f t="shared" si="134"/>
        <v>43961</v>
      </c>
      <c r="H2002" s="10"/>
      <c r="I2002" s="10"/>
      <c r="J2002" s="9">
        <f t="shared" si="131"/>
        <v>43961</v>
      </c>
      <c r="K2002" s="11" t="str">
        <f t="shared" si="132"/>
        <v>10-05-2020</v>
      </c>
      <c r="L2002" s="11"/>
      <c r="M2002" t="s">
        <v>68</v>
      </c>
      <c r="N2002" t="s">
        <v>13</v>
      </c>
      <c r="O2002">
        <v>5</v>
      </c>
      <c r="P2002" t="s">
        <v>19</v>
      </c>
      <c r="Q2002">
        <v>2</v>
      </c>
      <c r="R2002">
        <v>6.2518399999999996</v>
      </c>
      <c r="S2002">
        <v>-75.563590000000005</v>
      </c>
    </row>
    <row r="2003" spans="1:19" x14ac:dyDescent="0.3">
      <c r="A2003" t="s">
        <v>123</v>
      </c>
      <c r="B2003" t="s">
        <v>51</v>
      </c>
      <c r="C2003">
        <v>1265900</v>
      </c>
      <c r="D2003">
        <v>65600</v>
      </c>
      <c r="E2003" s="1">
        <f t="shared" si="133"/>
        <v>50328800</v>
      </c>
      <c r="F2003" s="6" t="s">
        <v>462</v>
      </c>
      <c r="G2003" s="10" t="str">
        <f t="shared" si="134"/>
        <v>44433</v>
      </c>
      <c r="H2003" s="10"/>
      <c r="I2003" s="10"/>
      <c r="J2003" s="9">
        <f t="shared" si="131"/>
        <v>44433</v>
      </c>
      <c r="K2003" s="11" t="str">
        <f t="shared" si="132"/>
        <v>25-08-2021</v>
      </c>
      <c r="L2003" s="11"/>
      <c r="M2003" t="s">
        <v>59</v>
      </c>
      <c r="N2003" t="s">
        <v>13</v>
      </c>
      <c r="O2003">
        <v>5</v>
      </c>
      <c r="P2003" t="s">
        <v>19</v>
      </c>
      <c r="Q2003">
        <v>1</v>
      </c>
      <c r="R2003">
        <v>6.2518399999999996</v>
      </c>
      <c r="S2003">
        <v>-75.563590000000005</v>
      </c>
    </row>
    <row r="2004" spans="1:19" x14ac:dyDescent="0.3">
      <c r="A2004" t="s">
        <v>89</v>
      </c>
      <c r="B2004" t="s">
        <v>42</v>
      </c>
      <c r="C2004">
        <v>31100</v>
      </c>
      <c r="D2004">
        <v>0</v>
      </c>
      <c r="E2004" s="1">
        <f t="shared" si="133"/>
        <v>50328800</v>
      </c>
      <c r="F2004" s="6" t="s">
        <v>523</v>
      </c>
      <c r="G2004" s="10" t="str">
        <f t="shared" si="134"/>
        <v>44045</v>
      </c>
      <c r="H2004" s="10"/>
      <c r="I2004" s="10"/>
      <c r="J2004" s="9">
        <f t="shared" si="131"/>
        <v>44045</v>
      </c>
      <c r="K2004" s="11" t="str">
        <f t="shared" si="132"/>
        <v>02-08-2020</v>
      </c>
      <c r="L2004" s="11"/>
      <c r="M2004" t="s">
        <v>40</v>
      </c>
      <c r="N2004" t="s">
        <v>28</v>
      </c>
      <c r="O2004">
        <v>1</v>
      </c>
      <c r="P2004" t="s">
        <v>19</v>
      </c>
      <c r="Q2004">
        <v>1</v>
      </c>
      <c r="R2004">
        <v>4.6097099999999998</v>
      </c>
      <c r="S2004">
        <v>-74.08175</v>
      </c>
    </row>
    <row r="2005" spans="1:19" x14ac:dyDescent="0.3">
      <c r="A2005" t="s">
        <v>89</v>
      </c>
      <c r="B2005" t="s">
        <v>42</v>
      </c>
      <c r="C2005">
        <v>58400</v>
      </c>
      <c r="D2005">
        <v>3500</v>
      </c>
      <c r="E2005" s="1">
        <f t="shared" si="133"/>
        <v>50332300</v>
      </c>
      <c r="F2005" s="6" t="s">
        <v>919</v>
      </c>
      <c r="G2005" s="10" t="str">
        <f t="shared" si="134"/>
        <v>44420</v>
      </c>
      <c r="H2005" s="10"/>
      <c r="I2005" s="10"/>
      <c r="J2005" s="9">
        <f t="shared" si="131"/>
        <v>44420</v>
      </c>
      <c r="K2005" s="11" t="str">
        <f t="shared" si="132"/>
        <v>12-08-2021</v>
      </c>
      <c r="L2005" s="11"/>
      <c r="M2005" t="s">
        <v>101</v>
      </c>
      <c r="N2005" t="s">
        <v>28</v>
      </c>
      <c r="O2005">
        <v>1</v>
      </c>
      <c r="P2005" t="s">
        <v>19</v>
      </c>
      <c r="Q2005">
        <v>4</v>
      </c>
      <c r="R2005">
        <v>4.6097099999999998</v>
      </c>
      <c r="S2005">
        <v>-74.08175</v>
      </c>
    </row>
    <row r="2006" spans="1:19" x14ac:dyDescent="0.3">
      <c r="A2006" t="s">
        <v>93</v>
      </c>
      <c r="B2006" t="s">
        <v>42</v>
      </c>
      <c r="C2006">
        <v>88500</v>
      </c>
      <c r="D2006">
        <v>2900</v>
      </c>
      <c r="E2006" s="1">
        <f t="shared" si="133"/>
        <v>50335200</v>
      </c>
      <c r="F2006" s="6" t="s">
        <v>119</v>
      </c>
      <c r="G2006" s="10" t="str">
        <f t="shared" si="134"/>
        <v>44994</v>
      </c>
      <c r="H2006" s="10"/>
      <c r="I2006" s="10"/>
      <c r="J2006" s="9">
        <f t="shared" si="131"/>
        <v>44994</v>
      </c>
      <c r="K2006" s="11" t="str">
        <f t="shared" si="132"/>
        <v>09-03-2023</v>
      </c>
      <c r="L2006" s="11"/>
      <c r="M2006" t="s">
        <v>27</v>
      </c>
      <c r="N2006" t="s">
        <v>28</v>
      </c>
      <c r="O2006">
        <v>4</v>
      </c>
      <c r="P2006" t="s">
        <v>19</v>
      </c>
      <c r="Q2006">
        <v>2</v>
      </c>
      <c r="R2006">
        <v>4.6097099999999998</v>
      </c>
      <c r="S2006">
        <v>-74.08175</v>
      </c>
    </row>
    <row r="2007" spans="1:19" x14ac:dyDescent="0.3">
      <c r="A2007" t="s">
        <v>123</v>
      </c>
      <c r="B2007" t="s">
        <v>51</v>
      </c>
      <c r="C2007">
        <v>1392800</v>
      </c>
      <c r="D2007">
        <v>74400</v>
      </c>
      <c r="E2007" s="1">
        <f t="shared" si="133"/>
        <v>50409600</v>
      </c>
      <c r="F2007" s="6" t="s">
        <v>797</v>
      </c>
      <c r="G2007" s="10" t="str">
        <f t="shared" si="134"/>
        <v>44803</v>
      </c>
      <c r="H2007" s="10"/>
      <c r="I2007" s="10"/>
      <c r="J2007" s="9">
        <f t="shared" si="131"/>
        <v>44803</v>
      </c>
      <c r="K2007" s="11" t="str">
        <f t="shared" si="132"/>
        <v>30-08-2022</v>
      </c>
      <c r="L2007" s="11"/>
      <c r="M2007" t="s">
        <v>80</v>
      </c>
      <c r="N2007" t="s">
        <v>13</v>
      </c>
      <c r="O2007">
        <v>5</v>
      </c>
      <c r="P2007" t="s">
        <v>14</v>
      </c>
      <c r="Q2007">
        <v>1</v>
      </c>
      <c r="R2007">
        <v>6.2518399999999996</v>
      </c>
      <c r="S2007">
        <v>-75.563590000000005</v>
      </c>
    </row>
    <row r="2008" spans="1:19" x14ac:dyDescent="0.3">
      <c r="A2008" t="s">
        <v>191</v>
      </c>
      <c r="B2008" t="s">
        <v>38</v>
      </c>
      <c r="C2008">
        <v>75400</v>
      </c>
      <c r="D2008">
        <v>2200</v>
      </c>
      <c r="E2008" s="1">
        <f t="shared" si="133"/>
        <v>50411800</v>
      </c>
      <c r="F2008" s="6" t="s">
        <v>457</v>
      </c>
      <c r="G2008" s="10" t="str">
        <f t="shared" si="134"/>
        <v>43862</v>
      </c>
      <c r="H2008" s="10"/>
      <c r="I2008" s="10"/>
      <c r="J2008" s="9">
        <f t="shared" si="131"/>
        <v>43862</v>
      </c>
      <c r="K2008" s="11" t="str">
        <f t="shared" si="132"/>
        <v>01-02-2020</v>
      </c>
      <c r="L2008" s="11"/>
      <c r="M2008" t="s">
        <v>68</v>
      </c>
      <c r="N2008" t="s">
        <v>25</v>
      </c>
      <c r="O2008">
        <v>4</v>
      </c>
      <c r="P2008" t="s">
        <v>19</v>
      </c>
      <c r="Q2008">
        <v>2</v>
      </c>
      <c r="R2008">
        <v>3.4372199999999999</v>
      </c>
      <c r="S2008">
        <v>-76.522499999999994</v>
      </c>
    </row>
    <row r="2009" spans="1:19" x14ac:dyDescent="0.3">
      <c r="A2009" t="s">
        <v>195</v>
      </c>
      <c r="B2009" t="s">
        <v>51</v>
      </c>
      <c r="C2009">
        <v>797800</v>
      </c>
      <c r="D2009">
        <v>42700</v>
      </c>
      <c r="E2009" s="1">
        <f t="shared" si="133"/>
        <v>50454500</v>
      </c>
      <c r="F2009" s="6" t="s">
        <v>663</v>
      </c>
      <c r="G2009" s="10" t="str">
        <f t="shared" si="134"/>
        <v>44333</v>
      </c>
      <c r="H2009" s="10"/>
      <c r="I2009" s="10"/>
      <c r="J2009" s="9">
        <f t="shared" si="131"/>
        <v>44333</v>
      </c>
      <c r="K2009" s="11" t="str">
        <f t="shared" si="132"/>
        <v>17-05-2021</v>
      </c>
      <c r="L2009" s="11"/>
      <c r="M2009" t="s">
        <v>12</v>
      </c>
      <c r="N2009" t="s">
        <v>228</v>
      </c>
      <c r="O2009">
        <v>5</v>
      </c>
      <c r="P2009" t="s">
        <v>19</v>
      </c>
      <c r="Q2009">
        <v>2</v>
      </c>
      <c r="R2009">
        <v>10.39972</v>
      </c>
      <c r="S2009">
        <v>-75.514439999999993</v>
      </c>
    </row>
    <row r="2010" spans="1:19" x14ac:dyDescent="0.3">
      <c r="A2010" t="s">
        <v>87</v>
      </c>
      <c r="B2010" t="s">
        <v>34</v>
      </c>
      <c r="C2010">
        <v>28600</v>
      </c>
      <c r="D2010">
        <v>0</v>
      </c>
      <c r="E2010" s="1">
        <f t="shared" si="133"/>
        <v>50454500</v>
      </c>
      <c r="F2010" s="6" t="s">
        <v>904</v>
      </c>
      <c r="G2010" s="10" t="str">
        <f t="shared" si="134"/>
        <v>44424</v>
      </c>
      <c r="H2010" s="10"/>
      <c r="I2010" s="10"/>
      <c r="J2010" s="9">
        <f t="shared" si="131"/>
        <v>44424</v>
      </c>
      <c r="K2010" s="11" t="str">
        <f t="shared" si="132"/>
        <v>16-08-2021</v>
      </c>
      <c r="L2010" s="11"/>
      <c r="M2010" t="s">
        <v>31</v>
      </c>
      <c r="N2010" t="s">
        <v>13</v>
      </c>
      <c r="O2010">
        <v>1</v>
      </c>
      <c r="P2010" t="s">
        <v>19</v>
      </c>
      <c r="Q2010">
        <v>8</v>
      </c>
      <c r="R2010">
        <v>6.2518399999999996</v>
      </c>
      <c r="S2010">
        <v>-75.563590000000005</v>
      </c>
    </row>
    <row r="2011" spans="1:19" x14ac:dyDescent="0.3">
      <c r="A2011" t="s">
        <v>89</v>
      </c>
      <c r="B2011" t="s">
        <v>42</v>
      </c>
      <c r="C2011">
        <v>31300</v>
      </c>
      <c r="D2011">
        <v>0</v>
      </c>
      <c r="E2011" s="1">
        <f t="shared" si="133"/>
        <v>50454500</v>
      </c>
      <c r="F2011" s="6" t="s">
        <v>628</v>
      </c>
      <c r="G2011" s="10" t="str">
        <f t="shared" si="134"/>
        <v>44919</v>
      </c>
      <c r="H2011" s="10"/>
      <c r="I2011" s="10"/>
      <c r="J2011" s="9">
        <f t="shared" si="131"/>
        <v>44919</v>
      </c>
      <c r="K2011" s="11" t="str">
        <f t="shared" si="132"/>
        <v>24-12-2022</v>
      </c>
      <c r="L2011" s="11"/>
      <c r="M2011" t="s">
        <v>18</v>
      </c>
      <c r="N2011" t="s">
        <v>28</v>
      </c>
      <c r="O2011">
        <v>3</v>
      </c>
      <c r="P2011" t="s">
        <v>14</v>
      </c>
      <c r="Q2011">
        <v>1</v>
      </c>
      <c r="R2011">
        <v>4.6097099999999998</v>
      </c>
      <c r="S2011">
        <v>-74.08175</v>
      </c>
    </row>
    <row r="2012" spans="1:19" x14ac:dyDescent="0.3">
      <c r="A2012" t="s">
        <v>15</v>
      </c>
      <c r="B2012" t="s">
        <v>16</v>
      </c>
      <c r="C2012">
        <v>76200</v>
      </c>
      <c r="D2012">
        <v>4300</v>
      </c>
      <c r="E2012" s="1">
        <f t="shared" si="133"/>
        <v>50458800</v>
      </c>
      <c r="F2012" s="6" t="s">
        <v>723</v>
      </c>
      <c r="G2012" s="10" t="str">
        <f t="shared" si="134"/>
        <v>44515</v>
      </c>
      <c r="H2012" s="10"/>
      <c r="I2012" s="10"/>
      <c r="J2012" s="9">
        <f t="shared" si="131"/>
        <v>44515</v>
      </c>
      <c r="K2012" s="11" t="str">
        <f t="shared" si="132"/>
        <v>15-11-2021</v>
      </c>
      <c r="L2012" s="11"/>
      <c r="M2012" t="s">
        <v>40</v>
      </c>
      <c r="N2012" t="s">
        <v>187</v>
      </c>
      <c r="O2012">
        <v>5</v>
      </c>
      <c r="P2012" t="s">
        <v>14</v>
      </c>
      <c r="Q2012">
        <v>1</v>
      </c>
      <c r="R2012">
        <v>7.1253900000000003</v>
      </c>
      <c r="S2012">
        <v>-73.119799999999998</v>
      </c>
    </row>
    <row r="2013" spans="1:19" x14ac:dyDescent="0.3">
      <c r="A2013" t="s">
        <v>73</v>
      </c>
      <c r="B2013" t="s">
        <v>42</v>
      </c>
      <c r="C2013">
        <v>40800</v>
      </c>
      <c r="D2013">
        <v>0</v>
      </c>
      <c r="E2013" s="1">
        <f t="shared" si="133"/>
        <v>50458800</v>
      </c>
      <c r="F2013" s="6" t="s">
        <v>712</v>
      </c>
      <c r="G2013" s="10" t="str">
        <f t="shared" si="134"/>
        <v>43950</v>
      </c>
      <c r="H2013" s="10"/>
      <c r="I2013" s="10"/>
      <c r="J2013" s="9">
        <f t="shared" si="131"/>
        <v>43950</v>
      </c>
      <c r="K2013" s="11" t="str">
        <f t="shared" si="132"/>
        <v>29-04-2020</v>
      </c>
      <c r="L2013" s="11"/>
      <c r="M2013" t="s">
        <v>12</v>
      </c>
      <c r="N2013" t="s">
        <v>28</v>
      </c>
      <c r="O2013">
        <v>3</v>
      </c>
      <c r="P2013" t="s">
        <v>19</v>
      </c>
      <c r="Q2013">
        <v>1</v>
      </c>
      <c r="R2013">
        <v>4.6097099999999998</v>
      </c>
      <c r="S2013">
        <v>-74.08175</v>
      </c>
    </row>
    <row r="2014" spans="1:19" x14ac:dyDescent="0.3">
      <c r="A2014" t="s">
        <v>118</v>
      </c>
      <c r="B2014" t="s">
        <v>51</v>
      </c>
      <c r="C2014">
        <v>1744200</v>
      </c>
      <c r="D2014">
        <v>93300</v>
      </c>
      <c r="E2014" s="1">
        <f t="shared" si="133"/>
        <v>50552100</v>
      </c>
      <c r="F2014" s="6" t="s">
        <v>337</v>
      </c>
      <c r="G2014" s="10" t="str">
        <f t="shared" si="134"/>
        <v>44398</v>
      </c>
      <c r="H2014" s="10"/>
      <c r="I2014" s="10"/>
      <c r="J2014" s="9">
        <f t="shared" si="131"/>
        <v>44398</v>
      </c>
      <c r="K2014" s="11" t="str">
        <f t="shared" si="132"/>
        <v>21-07-2021</v>
      </c>
      <c r="L2014" s="11"/>
      <c r="M2014" t="s">
        <v>85</v>
      </c>
      <c r="N2014" t="s">
        <v>28</v>
      </c>
      <c r="O2014">
        <v>5</v>
      </c>
      <c r="P2014" t="s">
        <v>19</v>
      </c>
      <c r="Q2014">
        <v>8</v>
      </c>
      <c r="R2014">
        <v>4.6097099999999998</v>
      </c>
      <c r="S2014">
        <v>-74.08175</v>
      </c>
    </row>
    <row r="2015" spans="1:19" x14ac:dyDescent="0.3">
      <c r="A2015" t="s">
        <v>15</v>
      </c>
      <c r="B2015" t="s">
        <v>16</v>
      </c>
      <c r="C2015">
        <v>57600</v>
      </c>
      <c r="D2015">
        <v>3300</v>
      </c>
      <c r="E2015" s="1">
        <f t="shared" si="133"/>
        <v>50555400</v>
      </c>
      <c r="F2015" s="6" t="s">
        <v>754</v>
      </c>
      <c r="G2015" s="10" t="str">
        <f t="shared" si="134"/>
        <v>44880</v>
      </c>
      <c r="H2015" s="10"/>
      <c r="I2015" s="10"/>
      <c r="J2015" s="9">
        <f t="shared" si="131"/>
        <v>44880</v>
      </c>
      <c r="K2015" s="11" t="str">
        <f t="shared" si="132"/>
        <v>15-11-2022</v>
      </c>
      <c r="L2015" s="11"/>
      <c r="M2015" t="s">
        <v>31</v>
      </c>
      <c r="N2015" t="s">
        <v>28</v>
      </c>
      <c r="O2015">
        <v>5</v>
      </c>
      <c r="P2015" t="s">
        <v>36</v>
      </c>
      <c r="Q2015">
        <v>1</v>
      </c>
      <c r="R2015">
        <v>4.6097099999999998</v>
      </c>
      <c r="S2015">
        <v>-74.08175</v>
      </c>
    </row>
    <row r="2016" spans="1:19" x14ac:dyDescent="0.3">
      <c r="A2016" t="s">
        <v>29</v>
      </c>
      <c r="B2016" t="s">
        <v>16</v>
      </c>
      <c r="C2016">
        <v>205200</v>
      </c>
      <c r="D2016">
        <v>11100</v>
      </c>
      <c r="E2016" s="1">
        <f t="shared" si="133"/>
        <v>50566500</v>
      </c>
      <c r="F2016" s="6" t="s">
        <v>1059</v>
      </c>
      <c r="G2016" s="10" t="str">
        <f t="shared" si="134"/>
        <v>44136</v>
      </c>
      <c r="H2016" s="10"/>
      <c r="I2016" s="10"/>
      <c r="J2016" s="9">
        <f t="shared" si="131"/>
        <v>44136</v>
      </c>
      <c r="K2016" s="11" t="str">
        <f t="shared" si="132"/>
        <v>01-11-2020</v>
      </c>
      <c r="L2016" s="11"/>
      <c r="M2016" t="s">
        <v>31</v>
      </c>
      <c r="N2016" t="s">
        <v>28</v>
      </c>
      <c r="O2016">
        <v>1</v>
      </c>
      <c r="P2016" t="s">
        <v>19</v>
      </c>
      <c r="Q2016">
        <v>5</v>
      </c>
      <c r="R2016">
        <v>4.6097099999999998</v>
      </c>
      <c r="S2016">
        <v>-74.08175</v>
      </c>
    </row>
    <row r="2017" spans="1:19" x14ac:dyDescent="0.3">
      <c r="A2017" t="s">
        <v>91</v>
      </c>
      <c r="B2017" t="s">
        <v>51</v>
      </c>
      <c r="C2017">
        <v>941000</v>
      </c>
      <c r="D2017">
        <v>50300</v>
      </c>
      <c r="E2017" s="1">
        <f t="shared" si="133"/>
        <v>50616800</v>
      </c>
      <c r="F2017" s="6" t="s">
        <v>960</v>
      </c>
      <c r="G2017" s="10" t="str">
        <f t="shared" si="134"/>
        <v>44873</v>
      </c>
      <c r="H2017" s="10"/>
      <c r="I2017" s="10"/>
      <c r="J2017" s="9">
        <f t="shared" si="131"/>
        <v>44873</v>
      </c>
      <c r="K2017" s="11" t="str">
        <f t="shared" si="132"/>
        <v>08-11-2022</v>
      </c>
      <c r="L2017" s="11"/>
      <c r="M2017" t="s">
        <v>68</v>
      </c>
      <c r="N2017" t="s">
        <v>25</v>
      </c>
      <c r="O2017">
        <v>5</v>
      </c>
      <c r="P2017" t="s">
        <v>19</v>
      </c>
      <c r="Q2017">
        <v>1</v>
      </c>
      <c r="R2017">
        <v>3.4372199999999999</v>
      </c>
      <c r="S2017">
        <v>-76.522499999999994</v>
      </c>
    </row>
    <row r="2018" spans="1:19" x14ac:dyDescent="0.3">
      <c r="A2018" t="s">
        <v>57</v>
      </c>
      <c r="B2018" t="s">
        <v>46</v>
      </c>
      <c r="C2018">
        <v>30500</v>
      </c>
      <c r="D2018">
        <v>2300</v>
      </c>
      <c r="E2018" s="1">
        <f t="shared" si="133"/>
        <v>50619100</v>
      </c>
      <c r="F2018" s="6" t="s">
        <v>996</v>
      </c>
      <c r="G2018" s="10" t="str">
        <f t="shared" si="134"/>
        <v>44394</v>
      </c>
      <c r="H2018" s="10"/>
      <c r="I2018" s="10"/>
      <c r="J2018" s="9">
        <f t="shared" si="131"/>
        <v>44394</v>
      </c>
      <c r="K2018" s="11" t="str">
        <f t="shared" si="132"/>
        <v>17-07-2021</v>
      </c>
      <c r="L2018" s="11"/>
      <c r="M2018" t="s">
        <v>48</v>
      </c>
      <c r="N2018" t="s">
        <v>22</v>
      </c>
      <c r="O2018">
        <v>1</v>
      </c>
      <c r="P2018" t="s">
        <v>19</v>
      </c>
      <c r="Q2018">
        <v>3</v>
      </c>
      <c r="R2018">
        <v>4.8133299999999997</v>
      </c>
      <c r="S2018">
        <v>-75.696110000000004</v>
      </c>
    </row>
    <row r="2019" spans="1:19" x14ac:dyDescent="0.3">
      <c r="A2019" t="s">
        <v>37</v>
      </c>
      <c r="B2019" t="s">
        <v>38</v>
      </c>
      <c r="C2019">
        <v>1199800</v>
      </c>
      <c r="D2019">
        <v>62100</v>
      </c>
      <c r="E2019" s="1">
        <f t="shared" si="133"/>
        <v>50681200</v>
      </c>
      <c r="F2019" s="6" t="s">
        <v>1083</v>
      </c>
      <c r="G2019" s="10" t="str">
        <f t="shared" si="134"/>
        <v>44389</v>
      </c>
      <c r="H2019" s="10"/>
      <c r="I2019" s="10"/>
      <c r="J2019" s="9">
        <f t="shared" si="131"/>
        <v>44389</v>
      </c>
      <c r="K2019" s="11" t="str">
        <f t="shared" si="132"/>
        <v>12-07-2021</v>
      </c>
      <c r="L2019" s="11"/>
      <c r="M2019" t="s">
        <v>12</v>
      </c>
      <c r="N2019" t="s">
        <v>25</v>
      </c>
      <c r="O2019">
        <v>5</v>
      </c>
      <c r="P2019" t="s">
        <v>19</v>
      </c>
      <c r="Q2019">
        <v>1</v>
      </c>
      <c r="R2019">
        <v>3.4372199999999999</v>
      </c>
      <c r="S2019">
        <v>-76.522499999999994</v>
      </c>
    </row>
    <row r="2020" spans="1:19" x14ac:dyDescent="0.3">
      <c r="A2020" t="s">
        <v>131</v>
      </c>
      <c r="B2020" t="s">
        <v>16</v>
      </c>
      <c r="C2020">
        <v>551200</v>
      </c>
      <c r="D2020">
        <v>27500</v>
      </c>
      <c r="E2020" s="1">
        <f t="shared" si="133"/>
        <v>50708700</v>
      </c>
      <c r="F2020" s="6" t="s">
        <v>858</v>
      </c>
      <c r="G2020" s="10" t="str">
        <f t="shared" si="134"/>
        <v>44624</v>
      </c>
      <c r="H2020" s="10"/>
      <c r="I2020" s="10"/>
      <c r="J2020" s="9">
        <f t="shared" si="131"/>
        <v>44624</v>
      </c>
      <c r="K2020" s="11" t="str">
        <f t="shared" si="132"/>
        <v>04-03-2022</v>
      </c>
      <c r="L2020" s="11"/>
      <c r="M2020" t="s">
        <v>68</v>
      </c>
      <c r="N2020" t="s">
        <v>28</v>
      </c>
      <c r="O2020">
        <v>3</v>
      </c>
      <c r="P2020" t="s">
        <v>19</v>
      </c>
      <c r="Q2020">
        <v>3</v>
      </c>
      <c r="R2020">
        <v>4.6097099999999998</v>
      </c>
      <c r="S2020">
        <v>-74.08175</v>
      </c>
    </row>
    <row r="2021" spans="1:19" x14ac:dyDescent="0.3">
      <c r="A2021" t="s">
        <v>93</v>
      </c>
      <c r="B2021" t="s">
        <v>42</v>
      </c>
      <c r="C2021">
        <v>194000</v>
      </c>
      <c r="D2021">
        <v>8500</v>
      </c>
      <c r="E2021" s="1">
        <f t="shared" si="133"/>
        <v>50717200</v>
      </c>
      <c r="F2021" s="6" t="s">
        <v>821</v>
      </c>
      <c r="G2021" s="10" t="str">
        <f t="shared" si="134"/>
        <v>44150</v>
      </c>
      <c r="H2021" s="10"/>
      <c r="I2021" s="10"/>
      <c r="J2021" s="9">
        <f t="shared" si="131"/>
        <v>44150</v>
      </c>
      <c r="K2021" s="11" t="str">
        <f t="shared" si="132"/>
        <v>15-11-2020</v>
      </c>
      <c r="L2021" s="11"/>
      <c r="M2021" t="s">
        <v>48</v>
      </c>
      <c r="N2021" t="s">
        <v>28</v>
      </c>
      <c r="O2021">
        <v>5</v>
      </c>
      <c r="P2021" t="s">
        <v>19</v>
      </c>
      <c r="Q2021">
        <v>1</v>
      </c>
      <c r="R2021">
        <v>4.6097099999999998</v>
      </c>
      <c r="S2021">
        <v>-74.08175</v>
      </c>
    </row>
    <row r="2022" spans="1:19" x14ac:dyDescent="0.3">
      <c r="A2022" t="s">
        <v>155</v>
      </c>
      <c r="B2022" t="s">
        <v>10</v>
      </c>
      <c r="C2022">
        <v>254500</v>
      </c>
      <c r="D2022">
        <v>13900</v>
      </c>
      <c r="E2022" s="1">
        <f t="shared" si="133"/>
        <v>50731100</v>
      </c>
      <c r="F2022" s="6" t="s">
        <v>756</v>
      </c>
      <c r="G2022" s="10" t="str">
        <f t="shared" si="134"/>
        <v>44392</v>
      </c>
      <c r="H2022" s="10"/>
      <c r="I2022" s="10"/>
      <c r="J2022" s="9">
        <f t="shared" si="131"/>
        <v>44392</v>
      </c>
      <c r="K2022" s="11" t="str">
        <f t="shared" si="132"/>
        <v>15-07-2021</v>
      </c>
      <c r="L2022" s="11"/>
      <c r="M2022" t="s">
        <v>40</v>
      </c>
      <c r="N2022" t="s">
        <v>28</v>
      </c>
      <c r="O2022">
        <v>5</v>
      </c>
      <c r="P2022" t="s">
        <v>19</v>
      </c>
      <c r="Q2022">
        <v>4</v>
      </c>
      <c r="R2022">
        <v>4.6097099999999998</v>
      </c>
      <c r="S2022">
        <v>-74.08175</v>
      </c>
    </row>
    <row r="2023" spans="1:19" x14ac:dyDescent="0.3">
      <c r="A2023" t="s">
        <v>29</v>
      </c>
      <c r="B2023" t="s">
        <v>16</v>
      </c>
      <c r="C2023">
        <v>367600</v>
      </c>
      <c r="D2023">
        <v>17800</v>
      </c>
      <c r="E2023" s="1">
        <f t="shared" si="133"/>
        <v>50748900</v>
      </c>
      <c r="F2023" s="6" t="s">
        <v>998</v>
      </c>
      <c r="G2023" s="10" t="str">
        <f t="shared" si="134"/>
        <v>44383</v>
      </c>
      <c r="H2023" s="10"/>
      <c r="I2023" s="10"/>
      <c r="J2023" s="9">
        <f t="shared" si="131"/>
        <v>44383</v>
      </c>
      <c r="K2023" s="11" t="str">
        <f t="shared" si="132"/>
        <v>06-07-2021</v>
      </c>
      <c r="L2023" s="11"/>
      <c r="M2023" t="s">
        <v>53</v>
      </c>
      <c r="N2023" t="s">
        <v>56</v>
      </c>
      <c r="O2023">
        <v>2</v>
      </c>
      <c r="P2023" t="s">
        <v>14</v>
      </c>
      <c r="Q2023">
        <v>1</v>
      </c>
      <c r="R2023">
        <v>7.89391</v>
      </c>
      <c r="S2023">
        <v>-72.507819999999995</v>
      </c>
    </row>
    <row r="2024" spans="1:19" x14ac:dyDescent="0.3">
      <c r="A2024" t="s">
        <v>60</v>
      </c>
      <c r="B2024" t="s">
        <v>34</v>
      </c>
      <c r="C2024">
        <v>253500</v>
      </c>
      <c r="D2024">
        <v>18200</v>
      </c>
      <c r="E2024" s="1">
        <f t="shared" si="133"/>
        <v>50767100</v>
      </c>
      <c r="F2024" s="6" t="s">
        <v>809</v>
      </c>
      <c r="G2024" s="10" t="str">
        <f t="shared" si="134"/>
        <v>44384</v>
      </c>
      <c r="H2024" s="10"/>
      <c r="I2024" s="10"/>
      <c r="J2024" s="9">
        <f t="shared" si="131"/>
        <v>44384</v>
      </c>
      <c r="K2024" s="11" t="str">
        <f t="shared" si="132"/>
        <v>07-07-2021</v>
      </c>
      <c r="L2024" s="11"/>
      <c r="M2024" t="s">
        <v>53</v>
      </c>
      <c r="N2024" t="s">
        <v>531</v>
      </c>
      <c r="O2024">
        <v>5</v>
      </c>
      <c r="P2024" t="s">
        <v>19</v>
      </c>
      <c r="Q2024">
        <v>6</v>
      </c>
      <c r="R2024">
        <v>4.1420000000000003</v>
      </c>
      <c r="S2024">
        <v>-73.626639999999995</v>
      </c>
    </row>
    <row r="2025" spans="1:19" x14ac:dyDescent="0.3">
      <c r="A2025" t="s">
        <v>20</v>
      </c>
      <c r="B2025" t="s">
        <v>10</v>
      </c>
      <c r="C2025">
        <v>573800</v>
      </c>
      <c r="D2025">
        <v>28700</v>
      </c>
      <c r="E2025" s="1">
        <f t="shared" si="133"/>
        <v>50795800</v>
      </c>
      <c r="F2025" s="6" t="s">
        <v>350</v>
      </c>
      <c r="G2025" s="10" t="str">
        <f t="shared" si="134"/>
        <v>44867</v>
      </c>
      <c r="H2025" s="10"/>
      <c r="I2025" s="10"/>
      <c r="J2025" s="9">
        <f t="shared" si="131"/>
        <v>44867</v>
      </c>
      <c r="K2025" s="11" t="str">
        <f t="shared" si="132"/>
        <v>02-11-2022</v>
      </c>
      <c r="L2025" s="11"/>
      <c r="M2025" t="s">
        <v>12</v>
      </c>
      <c r="N2025" t="s">
        <v>28</v>
      </c>
      <c r="O2025">
        <v>5</v>
      </c>
      <c r="P2025" t="s">
        <v>19</v>
      </c>
      <c r="Q2025">
        <v>3</v>
      </c>
      <c r="R2025">
        <v>4.6097099999999998</v>
      </c>
      <c r="S2025">
        <v>-74.08175</v>
      </c>
    </row>
    <row r="2026" spans="1:19" x14ac:dyDescent="0.3">
      <c r="A2026" t="s">
        <v>50</v>
      </c>
      <c r="B2026" t="s">
        <v>51</v>
      </c>
      <c r="C2026">
        <v>851800</v>
      </c>
      <c r="D2026">
        <v>43500</v>
      </c>
      <c r="E2026" s="1">
        <f t="shared" si="133"/>
        <v>50839300</v>
      </c>
      <c r="F2026" s="6" t="s">
        <v>1084</v>
      </c>
      <c r="G2026" s="10" t="str">
        <f t="shared" si="134"/>
        <v>44569</v>
      </c>
      <c r="H2026" s="10"/>
      <c r="I2026" s="10"/>
      <c r="J2026" s="9">
        <f t="shared" si="131"/>
        <v>44569</v>
      </c>
      <c r="K2026" s="11" t="str">
        <f t="shared" si="132"/>
        <v>08-01-2022</v>
      </c>
      <c r="L2026" s="11"/>
      <c r="M2026" t="s">
        <v>31</v>
      </c>
      <c r="N2026" t="s">
        <v>28</v>
      </c>
      <c r="O2026">
        <v>5</v>
      </c>
      <c r="P2026" t="s">
        <v>19</v>
      </c>
      <c r="Q2026">
        <v>1</v>
      </c>
      <c r="R2026">
        <v>4.6097099999999998</v>
      </c>
      <c r="S2026">
        <v>-74.08175</v>
      </c>
    </row>
    <row r="2027" spans="1:19" x14ac:dyDescent="0.3">
      <c r="A2027" t="s">
        <v>118</v>
      </c>
      <c r="B2027" t="s">
        <v>51</v>
      </c>
      <c r="C2027">
        <v>2477900</v>
      </c>
      <c r="D2027">
        <v>130100</v>
      </c>
      <c r="E2027" s="1">
        <f t="shared" si="133"/>
        <v>50969400</v>
      </c>
      <c r="F2027" s="6" t="s">
        <v>207</v>
      </c>
      <c r="G2027" s="10" t="str">
        <f t="shared" si="134"/>
        <v>44359</v>
      </c>
      <c r="H2027" s="10"/>
      <c r="I2027" s="10"/>
      <c r="J2027" s="9">
        <f t="shared" si="131"/>
        <v>44359</v>
      </c>
      <c r="K2027" s="11" t="str">
        <f t="shared" si="132"/>
        <v>12-06-2021</v>
      </c>
      <c r="L2027" s="11"/>
      <c r="M2027" t="s">
        <v>31</v>
      </c>
      <c r="N2027" t="s">
        <v>28</v>
      </c>
      <c r="O2027">
        <v>5</v>
      </c>
      <c r="P2027" t="s">
        <v>19</v>
      </c>
      <c r="Q2027">
        <v>1</v>
      </c>
      <c r="R2027">
        <v>4.6097099999999998</v>
      </c>
      <c r="S2027">
        <v>-74.08175</v>
      </c>
    </row>
    <row r="2028" spans="1:19" x14ac:dyDescent="0.3">
      <c r="A2028" t="s">
        <v>29</v>
      </c>
      <c r="B2028" t="s">
        <v>16</v>
      </c>
      <c r="C2028">
        <v>434800</v>
      </c>
      <c r="D2028">
        <v>21300</v>
      </c>
      <c r="E2028" s="1">
        <f t="shared" si="133"/>
        <v>50990700</v>
      </c>
      <c r="F2028" s="6" t="s">
        <v>1085</v>
      </c>
      <c r="G2028" s="10" t="str">
        <f t="shared" si="134"/>
        <v>44119</v>
      </c>
      <c r="H2028" s="10"/>
      <c r="I2028" s="10"/>
      <c r="J2028" s="9">
        <f t="shared" si="131"/>
        <v>44119</v>
      </c>
      <c r="K2028" s="11" t="str">
        <f t="shared" si="132"/>
        <v>15-10-2020</v>
      </c>
      <c r="L2028" s="11"/>
      <c r="M2028" t="s">
        <v>18</v>
      </c>
      <c r="N2028" t="s">
        <v>28</v>
      </c>
      <c r="O2028">
        <v>4</v>
      </c>
      <c r="P2028" t="s">
        <v>19</v>
      </c>
      <c r="Q2028">
        <v>1</v>
      </c>
      <c r="R2028">
        <v>4.6097099999999998</v>
      </c>
      <c r="S2028">
        <v>-74.08175</v>
      </c>
    </row>
    <row r="2029" spans="1:19" x14ac:dyDescent="0.3">
      <c r="A2029" t="s">
        <v>9</v>
      </c>
      <c r="B2029" t="s">
        <v>10</v>
      </c>
      <c r="C2029">
        <v>365500</v>
      </c>
      <c r="D2029">
        <v>17600</v>
      </c>
      <c r="E2029" s="1">
        <f t="shared" si="133"/>
        <v>51008300</v>
      </c>
      <c r="F2029" s="6" t="s">
        <v>111</v>
      </c>
      <c r="G2029" s="10" t="str">
        <f t="shared" si="134"/>
        <v>44924</v>
      </c>
      <c r="H2029" s="10"/>
      <c r="I2029" s="10"/>
      <c r="J2029" s="9">
        <f t="shared" si="131"/>
        <v>44924</v>
      </c>
      <c r="K2029" s="11" t="str">
        <f t="shared" si="132"/>
        <v>29-12-2022</v>
      </c>
      <c r="L2029" s="11"/>
      <c r="M2029" t="s">
        <v>101</v>
      </c>
      <c r="N2029" t="s">
        <v>28</v>
      </c>
      <c r="O2029">
        <v>5</v>
      </c>
      <c r="P2029" t="s">
        <v>19</v>
      </c>
      <c r="Q2029">
        <v>10</v>
      </c>
      <c r="R2029">
        <v>4.6097099999999998</v>
      </c>
      <c r="S2029">
        <v>-74.08175</v>
      </c>
    </row>
    <row r="2030" spans="1:19" x14ac:dyDescent="0.3">
      <c r="A2030" t="s">
        <v>195</v>
      </c>
      <c r="B2030" t="s">
        <v>51</v>
      </c>
      <c r="C2030">
        <v>712500</v>
      </c>
      <c r="D2030">
        <v>40300</v>
      </c>
      <c r="E2030" s="1">
        <f t="shared" si="133"/>
        <v>51048600</v>
      </c>
      <c r="F2030" s="6" t="s">
        <v>427</v>
      </c>
      <c r="G2030" s="10" t="str">
        <f t="shared" si="134"/>
        <v>44345</v>
      </c>
      <c r="H2030" s="10"/>
      <c r="I2030" s="10"/>
      <c r="J2030" s="9">
        <f t="shared" si="131"/>
        <v>44345</v>
      </c>
      <c r="K2030" s="11" t="str">
        <f t="shared" si="132"/>
        <v>29-05-2021</v>
      </c>
      <c r="L2030" s="11"/>
      <c r="M2030" t="s">
        <v>27</v>
      </c>
      <c r="N2030" t="s">
        <v>13</v>
      </c>
      <c r="O2030">
        <v>5</v>
      </c>
      <c r="P2030" t="s">
        <v>19</v>
      </c>
      <c r="Q2030">
        <v>1</v>
      </c>
      <c r="R2030">
        <v>6.2518399999999996</v>
      </c>
      <c r="S2030">
        <v>-75.563590000000005</v>
      </c>
    </row>
    <row r="2031" spans="1:19" x14ac:dyDescent="0.3">
      <c r="A2031" t="s">
        <v>33</v>
      </c>
      <c r="B2031" t="s">
        <v>34</v>
      </c>
      <c r="C2031">
        <v>102900</v>
      </c>
      <c r="D2031">
        <v>3700</v>
      </c>
      <c r="E2031" s="1">
        <f t="shared" si="133"/>
        <v>51052300</v>
      </c>
      <c r="F2031" s="6" t="s">
        <v>548</v>
      </c>
      <c r="G2031" s="10" t="str">
        <f t="shared" si="134"/>
        <v>44576</v>
      </c>
      <c r="H2031" s="10"/>
      <c r="I2031" s="10"/>
      <c r="J2031" s="9">
        <f t="shared" si="131"/>
        <v>44576</v>
      </c>
      <c r="K2031" s="11" t="str">
        <f t="shared" si="132"/>
        <v>15-01-2022</v>
      </c>
      <c r="L2031" s="11"/>
      <c r="M2031" t="s">
        <v>27</v>
      </c>
      <c r="N2031" t="s">
        <v>28</v>
      </c>
      <c r="O2031">
        <v>5</v>
      </c>
      <c r="P2031" t="s">
        <v>19</v>
      </c>
      <c r="Q2031">
        <v>10</v>
      </c>
      <c r="R2031">
        <v>4.6097099999999998</v>
      </c>
      <c r="S2031">
        <v>-74.08175</v>
      </c>
    </row>
    <row r="2032" spans="1:19" x14ac:dyDescent="0.3">
      <c r="A2032" t="s">
        <v>149</v>
      </c>
      <c r="B2032" t="s">
        <v>34</v>
      </c>
      <c r="C2032">
        <v>53800</v>
      </c>
      <c r="D2032">
        <v>3300</v>
      </c>
      <c r="E2032" s="1">
        <f t="shared" si="133"/>
        <v>51055600</v>
      </c>
      <c r="F2032" s="6" t="s">
        <v>1086</v>
      </c>
      <c r="G2032" s="10" t="str">
        <f t="shared" si="134"/>
        <v>43915</v>
      </c>
      <c r="H2032" s="10"/>
      <c r="I2032" s="10"/>
      <c r="J2032" s="9">
        <f t="shared" si="131"/>
        <v>43915</v>
      </c>
      <c r="K2032" s="11" t="str">
        <f t="shared" si="132"/>
        <v>25-03-2020</v>
      </c>
      <c r="L2032" s="11"/>
      <c r="M2032" t="s">
        <v>59</v>
      </c>
      <c r="N2032" t="s">
        <v>28</v>
      </c>
      <c r="O2032">
        <v>1</v>
      </c>
      <c r="P2032" t="s">
        <v>127</v>
      </c>
      <c r="Q2032">
        <v>1</v>
      </c>
      <c r="R2032">
        <v>4.6097099999999998</v>
      </c>
      <c r="S2032">
        <v>-74.08175</v>
      </c>
    </row>
    <row r="2033" spans="1:19" x14ac:dyDescent="0.3">
      <c r="A2033" t="s">
        <v>161</v>
      </c>
      <c r="B2033" t="s">
        <v>10</v>
      </c>
      <c r="C2033">
        <v>280200</v>
      </c>
      <c r="D2033">
        <v>13100</v>
      </c>
      <c r="E2033" s="1">
        <f t="shared" si="133"/>
        <v>51068700</v>
      </c>
      <c r="F2033" s="6" t="s">
        <v>1022</v>
      </c>
      <c r="G2033" s="10" t="str">
        <f t="shared" si="134"/>
        <v>44049</v>
      </c>
      <c r="H2033" s="10"/>
      <c r="I2033" s="10"/>
      <c r="J2033" s="9">
        <f t="shared" si="131"/>
        <v>44049</v>
      </c>
      <c r="K2033" s="11" t="str">
        <f t="shared" si="132"/>
        <v>06-08-2020</v>
      </c>
      <c r="L2033" s="11"/>
      <c r="M2033" t="s">
        <v>12</v>
      </c>
      <c r="N2033" t="s">
        <v>25</v>
      </c>
      <c r="O2033">
        <v>4</v>
      </c>
      <c r="P2033" t="s">
        <v>19</v>
      </c>
      <c r="Q2033">
        <v>5</v>
      </c>
      <c r="R2033">
        <v>3.4372199999999999</v>
      </c>
      <c r="S2033">
        <v>-76.522499999999994</v>
      </c>
    </row>
    <row r="2034" spans="1:19" x14ac:dyDescent="0.3">
      <c r="A2034" t="s">
        <v>107</v>
      </c>
      <c r="B2034" t="s">
        <v>46</v>
      </c>
      <c r="C2034">
        <v>21900</v>
      </c>
      <c r="D2034">
        <v>0</v>
      </c>
      <c r="E2034" s="1">
        <f t="shared" si="133"/>
        <v>51068700</v>
      </c>
      <c r="F2034" s="6" t="s">
        <v>1087</v>
      </c>
      <c r="G2034" s="10" t="str">
        <f t="shared" si="134"/>
        <v>44583</v>
      </c>
      <c r="H2034" s="10"/>
      <c r="I2034" s="10"/>
      <c r="J2034" s="9">
        <f t="shared" si="131"/>
        <v>44583</v>
      </c>
      <c r="K2034" s="11" t="str">
        <f t="shared" si="132"/>
        <v>22-01-2022</v>
      </c>
      <c r="L2034" s="11"/>
      <c r="M2034" t="s">
        <v>80</v>
      </c>
      <c r="N2034" t="s">
        <v>28</v>
      </c>
      <c r="O2034">
        <v>4</v>
      </c>
      <c r="P2034" t="s">
        <v>19</v>
      </c>
      <c r="Q2034">
        <v>10</v>
      </c>
      <c r="R2034">
        <v>4.6097099999999998</v>
      </c>
      <c r="S2034">
        <v>-74.08175</v>
      </c>
    </row>
    <row r="2035" spans="1:19" x14ac:dyDescent="0.3">
      <c r="A2035" t="s">
        <v>89</v>
      </c>
      <c r="B2035" t="s">
        <v>42</v>
      </c>
      <c r="C2035">
        <v>39000</v>
      </c>
      <c r="D2035">
        <v>2300</v>
      </c>
      <c r="E2035" s="1">
        <f t="shared" si="133"/>
        <v>51071000</v>
      </c>
      <c r="F2035" s="6" t="s">
        <v>1088</v>
      </c>
      <c r="G2035" s="10" t="str">
        <f t="shared" si="134"/>
        <v>44067</v>
      </c>
      <c r="H2035" s="10"/>
      <c r="I2035" s="10"/>
      <c r="J2035" s="9">
        <f t="shared" si="131"/>
        <v>44067</v>
      </c>
      <c r="K2035" s="11" t="str">
        <f t="shared" si="132"/>
        <v>24-08-2020</v>
      </c>
      <c r="L2035" s="11"/>
      <c r="M2035" t="s">
        <v>68</v>
      </c>
      <c r="N2035" t="s">
        <v>22</v>
      </c>
      <c r="O2035">
        <v>4</v>
      </c>
      <c r="P2035" t="s">
        <v>14</v>
      </c>
      <c r="Q2035">
        <v>1</v>
      </c>
      <c r="R2035">
        <v>4.8133299999999997</v>
      </c>
      <c r="S2035">
        <v>-75.696110000000004</v>
      </c>
    </row>
    <row r="2036" spans="1:19" x14ac:dyDescent="0.3">
      <c r="A2036" t="s">
        <v>29</v>
      </c>
      <c r="B2036" t="s">
        <v>16</v>
      </c>
      <c r="C2036">
        <v>431600</v>
      </c>
      <c r="D2036">
        <v>21200</v>
      </c>
      <c r="E2036" s="1">
        <f t="shared" si="133"/>
        <v>51092200</v>
      </c>
      <c r="F2036" s="6" t="s">
        <v>968</v>
      </c>
      <c r="G2036" s="10" t="str">
        <f t="shared" si="134"/>
        <v>43910</v>
      </c>
      <c r="H2036" s="10"/>
      <c r="I2036" s="10"/>
      <c r="J2036" s="9">
        <f t="shared" si="131"/>
        <v>43910</v>
      </c>
      <c r="K2036" s="11" t="str">
        <f t="shared" si="132"/>
        <v>20-03-2020</v>
      </c>
      <c r="L2036" s="11"/>
      <c r="M2036" t="s">
        <v>48</v>
      </c>
      <c r="N2036" t="s">
        <v>28</v>
      </c>
      <c r="O2036">
        <v>5</v>
      </c>
      <c r="P2036" t="s">
        <v>19</v>
      </c>
      <c r="Q2036">
        <v>10</v>
      </c>
      <c r="R2036">
        <v>4.6097099999999998</v>
      </c>
      <c r="S2036">
        <v>-74.08175</v>
      </c>
    </row>
    <row r="2037" spans="1:19" x14ac:dyDescent="0.3">
      <c r="A2037" t="s">
        <v>217</v>
      </c>
      <c r="B2037" t="s">
        <v>64</v>
      </c>
      <c r="C2037">
        <v>49200</v>
      </c>
      <c r="D2037">
        <v>3000</v>
      </c>
      <c r="E2037" s="1">
        <f t="shared" si="133"/>
        <v>51095200</v>
      </c>
      <c r="F2037" s="6" t="s">
        <v>1089</v>
      </c>
      <c r="G2037" s="10" t="str">
        <f t="shared" si="134"/>
        <v>44732</v>
      </c>
      <c r="H2037" s="10"/>
      <c r="I2037" s="10"/>
      <c r="J2037" s="9">
        <f t="shared" si="131"/>
        <v>44732</v>
      </c>
      <c r="K2037" s="11" t="str">
        <f t="shared" si="132"/>
        <v>20-06-2022</v>
      </c>
      <c r="L2037" s="11"/>
      <c r="M2037" t="s">
        <v>80</v>
      </c>
      <c r="N2037" t="s">
        <v>28</v>
      </c>
      <c r="O2037">
        <v>4</v>
      </c>
      <c r="P2037" t="s">
        <v>19</v>
      </c>
      <c r="Q2037">
        <v>1</v>
      </c>
      <c r="R2037">
        <v>4.6097099999999998</v>
      </c>
      <c r="S2037">
        <v>-74.08175</v>
      </c>
    </row>
    <row r="2038" spans="1:19" x14ac:dyDescent="0.3">
      <c r="A2038" t="s">
        <v>118</v>
      </c>
      <c r="B2038" t="s">
        <v>51</v>
      </c>
      <c r="C2038">
        <v>2096900</v>
      </c>
      <c r="D2038">
        <v>111900</v>
      </c>
      <c r="E2038" s="1">
        <f t="shared" si="133"/>
        <v>51207100</v>
      </c>
      <c r="F2038" s="6" t="s">
        <v>1076</v>
      </c>
      <c r="G2038" s="10" t="str">
        <f t="shared" si="134"/>
        <v>44741</v>
      </c>
      <c r="H2038" s="10"/>
      <c r="I2038" s="10"/>
      <c r="J2038" s="9">
        <f t="shared" si="131"/>
        <v>44741</v>
      </c>
      <c r="K2038" s="11" t="str">
        <f t="shared" si="132"/>
        <v>29-06-2022</v>
      </c>
      <c r="L2038" s="11"/>
      <c r="M2038" t="s">
        <v>80</v>
      </c>
      <c r="N2038" t="s">
        <v>28</v>
      </c>
      <c r="O2038">
        <v>5</v>
      </c>
      <c r="P2038" t="s">
        <v>19</v>
      </c>
      <c r="Q2038">
        <v>5</v>
      </c>
      <c r="R2038">
        <v>4.6097099999999998</v>
      </c>
      <c r="S2038">
        <v>-74.08175</v>
      </c>
    </row>
    <row r="2039" spans="1:19" x14ac:dyDescent="0.3">
      <c r="A2039" t="s">
        <v>41</v>
      </c>
      <c r="B2039" t="s">
        <v>42</v>
      </c>
      <c r="C2039">
        <v>83200</v>
      </c>
      <c r="D2039">
        <v>2600</v>
      </c>
      <c r="E2039" s="1">
        <f t="shared" si="133"/>
        <v>51209700</v>
      </c>
      <c r="F2039" s="6" t="s">
        <v>461</v>
      </c>
      <c r="G2039" s="10" t="str">
        <f t="shared" si="134"/>
        <v>44429</v>
      </c>
      <c r="H2039" s="10"/>
      <c r="I2039" s="10"/>
      <c r="J2039" s="9">
        <f t="shared" si="131"/>
        <v>44429</v>
      </c>
      <c r="K2039" s="11" t="str">
        <f t="shared" si="132"/>
        <v>21-08-2021</v>
      </c>
      <c r="L2039" s="11"/>
      <c r="M2039" t="s">
        <v>59</v>
      </c>
      <c r="N2039" t="s">
        <v>28</v>
      </c>
      <c r="O2039">
        <v>4</v>
      </c>
      <c r="P2039" t="s">
        <v>19</v>
      </c>
      <c r="Q2039">
        <v>1</v>
      </c>
      <c r="R2039">
        <v>4.6097099999999998</v>
      </c>
      <c r="S2039">
        <v>-74.08175</v>
      </c>
    </row>
    <row r="2040" spans="1:19" x14ac:dyDescent="0.3">
      <c r="A2040" t="s">
        <v>81</v>
      </c>
      <c r="B2040" t="s">
        <v>51</v>
      </c>
      <c r="C2040">
        <v>1394100</v>
      </c>
      <c r="D2040">
        <v>72400</v>
      </c>
      <c r="E2040" s="1">
        <f t="shared" si="133"/>
        <v>51282100</v>
      </c>
      <c r="F2040" s="6" t="s">
        <v>58</v>
      </c>
      <c r="G2040" s="10" t="str">
        <f t="shared" si="134"/>
        <v>45001</v>
      </c>
      <c r="H2040" s="10"/>
      <c r="I2040" s="10"/>
      <c r="J2040" s="9">
        <f t="shared" si="131"/>
        <v>45001</v>
      </c>
      <c r="K2040" s="11" t="str">
        <f t="shared" si="132"/>
        <v>16-03-2023</v>
      </c>
      <c r="L2040" s="11"/>
      <c r="M2040" t="s">
        <v>80</v>
      </c>
      <c r="N2040" t="s">
        <v>28</v>
      </c>
      <c r="O2040">
        <v>3</v>
      </c>
      <c r="P2040" t="s">
        <v>19</v>
      </c>
      <c r="Q2040">
        <v>4</v>
      </c>
      <c r="R2040">
        <v>4.6097099999999998</v>
      </c>
      <c r="S2040">
        <v>-74.08175</v>
      </c>
    </row>
    <row r="2041" spans="1:19" x14ac:dyDescent="0.3">
      <c r="A2041" t="s">
        <v>41</v>
      </c>
      <c r="B2041" t="s">
        <v>42</v>
      </c>
      <c r="C2041">
        <v>54500</v>
      </c>
      <c r="D2041">
        <v>3100</v>
      </c>
      <c r="E2041" s="1">
        <f t="shared" si="133"/>
        <v>51285200</v>
      </c>
      <c r="F2041" s="6" t="s">
        <v>858</v>
      </c>
      <c r="G2041" s="10" t="str">
        <f t="shared" si="134"/>
        <v>44905</v>
      </c>
      <c r="H2041" s="10"/>
      <c r="I2041" s="10"/>
      <c r="J2041" s="9">
        <f t="shared" si="131"/>
        <v>44905</v>
      </c>
      <c r="K2041" s="11" t="str">
        <f t="shared" si="132"/>
        <v>10-12-2022</v>
      </c>
      <c r="L2041" s="11"/>
      <c r="M2041" t="s">
        <v>27</v>
      </c>
      <c r="N2041" t="s">
        <v>44</v>
      </c>
      <c r="O2041">
        <v>4</v>
      </c>
      <c r="P2041" t="s">
        <v>36</v>
      </c>
      <c r="Q2041">
        <v>1</v>
      </c>
      <c r="R2041">
        <v>10.968540000000001</v>
      </c>
      <c r="S2041">
        <v>-74.781319999999994</v>
      </c>
    </row>
    <row r="2042" spans="1:19" x14ac:dyDescent="0.3">
      <c r="A2042" t="s">
        <v>155</v>
      </c>
      <c r="B2042" t="s">
        <v>10</v>
      </c>
      <c r="C2042">
        <v>358800</v>
      </c>
      <c r="D2042">
        <v>17300</v>
      </c>
      <c r="E2042" s="1">
        <f t="shared" si="133"/>
        <v>51302500</v>
      </c>
      <c r="F2042" s="6" t="s">
        <v>1090</v>
      </c>
      <c r="G2042" s="10" t="str">
        <f t="shared" si="134"/>
        <v>44150</v>
      </c>
      <c r="H2042" s="10"/>
      <c r="I2042" s="10"/>
      <c r="J2042" s="9">
        <f t="shared" si="131"/>
        <v>44150</v>
      </c>
      <c r="K2042" s="11" t="str">
        <f t="shared" si="132"/>
        <v>15-11-2020</v>
      </c>
      <c r="L2042" s="11"/>
      <c r="M2042" t="s">
        <v>40</v>
      </c>
      <c r="N2042" t="s">
        <v>28</v>
      </c>
      <c r="O2042">
        <v>3</v>
      </c>
      <c r="P2042" t="s">
        <v>19</v>
      </c>
      <c r="Q2042">
        <v>2</v>
      </c>
      <c r="R2042">
        <v>4.6097099999999998</v>
      </c>
      <c r="S2042">
        <v>-74.08175</v>
      </c>
    </row>
    <row r="2043" spans="1:19" x14ac:dyDescent="0.3">
      <c r="A2043" t="s">
        <v>184</v>
      </c>
      <c r="B2043" t="s">
        <v>46</v>
      </c>
      <c r="C2043">
        <v>84300</v>
      </c>
      <c r="D2043">
        <v>4700</v>
      </c>
      <c r="E2043" s="1">
        <f t="shared" si="133"/>
        <v>51307200</v>
      </c>
      <c r="F2043" s="6" t="s">
        <v>926</v>
      </c>
      <c r="G2043" s="10" t="str">
        <f t="shared" si="134"/>
        <v>43844</v>
      </c>
      <c r="H2043" s="10"/>
      <c r="I2043" s="10"/>
      <c r="J2043" s="9">
        <f t="shared" si="131"/>
        <v>43844</v>
      </c>
      <c r="K2043" s="11" t="str">
        <f t="shared" si="132"/>
        <v>14-01-2020</v>
      </c>
      <c r="L2043" s="11"/>
      <c r="M2043" t="s">
        <v>59</v>
      </c>
      <c r="N2043" t="s">
        <v>13</v>
      </c>
      <c r="O2043">
        <v>1</v>
      </c>
      <c r="P2043" t="s">
        <v>19</v>
      </c>
      <c r="Q2043">
        <v>1</v>
      </c>
      <c r="R2043">
        <v>6.2518399999999996</v>
      </c>
      <c r="S2043">
        <v>-75.563590000000005</v>
      </c>
    </row>
    <row r="2044" spans="1:19" x14ac:dyDescent="0.3">
      <c r="A2044" t="s">
        <v>60</v>
      </c>
      <c r="B2044" t="s">
        <v>34</v>
      </c>
      <c r="C2044">
        <v>429300</v>
      </c>
      <c r="D2044">
        <v>23300</v>
      </c>
      <c r="E2044" s="1">
        <f t="shared" si="133"/>
        <v>51330500</v>
      </c>
      <c r="F2044" s="6" t="s">
        <v>1079</v>
      </c>
      <c r="G2044" s="10" t="str">
        <f t="shared" si="134"/>
        <v>44231</v>
      </c>
      <c r="H2044" s="10"/>
      <c r="I2044" s="10"/>
      <c r="J2044" s="9">
        <f t="shared" si="131"/>
        <v>44231</v>
      </c>
      <c r="K2044" s="11" t="str">
        <f t="shared" si="132"/>
        <v>04-02-2021</v>
      </c>
      <c r="L2044" s="11"/>
      <c r="M2044" t="s">
        <v>66</v>
      </c>
      <c r="N2044" t="s">
        <v>228</v>
      </c>
      <c r="O2044">
        <v>1</v>
      </c>
      <c r="P2044" t="s">
        <v>19</v>
      </c>
      <c r="Q2044">
        <v>1</v>
      </c>
      <c r="R2044">
        <v>10.39972</v>
      </c>
      <c r="S2044">
        <v>-75.514439999999993</v>
      </c>
    </row>
    <row r="2045" spans="1:19" x14ac:dyDescent="0.3">
      <c r="A2045" t="s">
        <v>45</v>
      </c>
      <c r="B2045" t="s">
        <v>46</v>
      </c>
      <c r="C2045">
        <v>15700</v>
      </c>
      <c r="D2045">
        <v>0</v>
      </c>
      <c r="E2045" s="1">
        <f t="shared" si="133"/>
        <v>51330500</v>
      </c>
      <c r="F2045" s="6" t="s">
        <v>670</v>
      </c>
      <c r="G2045" s="10" t="str">
        <f t="shared" si="134"/>
        <v>44930</v>
      </c>
      <c r="H2045" s="10"/>
      <c r="I2045" s="10"/>
      <c r="J2045" s="9">
        <f t="shared" si="131"/>
        <v>44930</v>
      </c>
      <c r="K2045" s="11" t="str">
        <f t="shared" si="132"/>
        <v>04-01-2023</v>
      </c>
      <c r="L2045" s="11"/>
      <c r="M2045" t="s">
        <v>85</v>
      </c>
      <c r="N2045" t="s">
        <v>228</v>
      </c>
      <c r="O2045">
        <v>4</v>
      </c>
      <c r="P2045" t="s">
        <v>19</v>
      </c>
      <c r="Q2045">
        <v>1</v>
      </c>
      <c r="R2045">
        <v>10.39972</v>
      </c>
      <c r="S2045">
        <v>-75.514439999999993</v>
      </c>
    </row>
    <row r="2046" spans="1:19" x14ac:dyDescent="0.3">
      <c r="A2046" t="s">
        <v>75</v>
      </c>
      <c r="B2046" t="s">
        <v>46</v>
      </c>
      <c r="C2046">
        <v>54300</v>
      </c>
      <c r="D2046">
        <v>3300</v>
      </c>
      <c r="E2046" s="1">
        <f t="shared" si="133"/>
        <v>51333800</v>
      </c>
      <c r="F2046" s="6" t="s">
        <v>590</v>
      </c>
      <c r="G2046" s="10" t="str">
        <f t="shared" si="134"/>
        <v>44026</v>
      </c>
      <c r="H2046" s="10"/>
      <c r="I2046" s="10"/>
      <c r="J2046" s="9">
        <f t="shared" si="131"/>
        <v>44026</v>
      </c>
      <c r="K2046" s="11" t="str">
        <f t="shared" si="132"/>
        <v>14-07-2020</v>
      </c>
      <c r="L2046" s="11"/>
      <c r="M2046" t="s">
        <v>18</v>
      </c>
      <c r="N2046" t="s">
        <v>228</v>
      </c>
      <c r="O2046">
        <v>5</v>
      </c>
      <c r="P2046" t="s">
        <v>19</v>
      </c>
      <c r="Q2046">
        <v>3</v>
      </c>
      <c r="R2046">
        <v>10.39972</v>
      </c>
      <c r="S2046">
        <v>-75.514439999999993</v>
      </c>
    </row>
    <row r="2047" spans="1:19" x14ac:dyDescent="0.3">
      <c r="A2047" t="s">
        <v>83</v>
      </c>
      <c r="B2047" t="s">
        <v>46</v>
      </c>
      <c r="C2047">
        <v>36900</v>
      </c>
      <c r="D2047">
        <v>2400</v>
      </c>
      <c r="E2047" s="1">
        <f t="shared" si="133"/>
        <v>51336200</v>
      </c>
      <c r="F2047" s="6" t="s">
        <v>26</v>
      </c>
      <c r="G2047" s="10" t="str">
        <f t="shared" si="134"/>
        <v>44747</v>
      </c>
      <c r="H2047" s="10"/>
      <c r="I2047" s="10"/>
      <c r="J2047" s="9">
        <f t="shared" si="131"/>
        <v>44747</v>
      </c>
      <c r="K2047" s="11" t="str">
        <f t="shared" si="132"/>
        <v>05-07-2022</v>
      </c>
      <c r="L2047" s="11"/>
      <c r="M2047" t="s">
        <v>40</v>
      </c>
      <c r="N2047" t="s">
        <v>28</v>
      </c>
      <c r="O2047">
        <v>5</v>
      </c>
      <c r="P2047" t="s">
        <v>36</v>
      </c>
      <c r="Q2047">
        <v>1</v>
      </c>
      <c r="R2047">
        <v>4.6097099999999998</v>
      </c>
      <c r="S2047">
        <v>-74.08175</v>
      </c>
    </row>
    <row r="2048" spans="1:19" x14ac:dyDescent="0.3">
      <c r="A2048" t="s">
        <v>184</v>
      </c>
      <c r="B2048" t="s">
        <v>46</v>
      </c>
      <c r="C2048">
        <v>76900</v>
      </c>
      <c r="D2048">
        <v>12800</v>
      </c>
      <c r="E2048" s="1">
        <f t="shared" si="133"/>
        <v>51349000</v>
      </c>
      <c r="F2048" s="6" t="s">
        <v>717</v>
      </c>
      <c r="G2048" s="10" t="str">
        <f t="shared" si="134"/>
        <v>44618</v>
      </c>
      <c r="H2048" s="10"/>
      <c r="I2048" s="10"/>
      <c r="J2048" s="9">
        <f t="shared" si="131"/>
        <v>44618</v>
      </c>
      <c r="K2048" s="11" t="str">
        <f t="shared" si="132"/>
        <v>26-02-2022</v>
      </c>
      <c r="L2048" s="11"/>
      <c r="M2048" t="s">
        <v>27</v>
      </c>
      <c r="N2048" t="s">
        <v>32</v>
      </c>
      <c r="O2048">
        <v>5</v>
      </c>
      <c r="P2048" t="s">
        <v>19</v>
      </c>
      <c r="Q2048">
        <v>8</v>
      </c>
      <c r="R2048">
        <v>-4.2152799999999999</v>
      </c>
      <c r="S2048">
        <v>-69.940560000000005</v>
      </c>
    </row>
    <row r="2049" spans="1:19" x14ac:dyDescent="0.3">
      <c r="A2049" t="s">
        <v>9</v>
      </c>
      <c r="B2049" t="s">
        <v>10</v>
      </c>
      <c r="C2049">
        <v>271000</v>
      </c>
      <c r="D2049">
        <v>12600</v>
      </c>
      <c r="E2049" s="1">
        <f t="shared" si="133"/>
        <v>51361600</v>
      </c>
      <c r="F2049" s="6" t="s">
        <v>784</v>
      </c>
      <c r="G2049" s="10" t="str">
        <f t="shared" si="134"/>
        <v>44617</v>
      </c>
      <c r="H2049" s="10"/>
      <c r="I2049" s="10"/>
      <c r="J2049" s="9">
        <f t="shared" si="131"/>
        <v>44617</v>
      </c>
      <c r="K2049" s="11" t="str">
        <f t="shared" si="132"/>
        <v>25-02-2022</v>
      </c>
      <c r="L2049" s="11"/>
      <c r="M2049" t="s">
        <v>68</v>
      </c>
      <c r="N2049" t="s">
        <v>13</v>
      </c>
      <c r="O2049">
        <v>5</v>
      </c>
      <c r="P2049" t="s">
        <v>19</v>
      </c>
      <c r="Q2049">
        <v>1</v>
      </c>
      <c r="R2049">
        <v>6.2518399999999996</v>
      </c>
      <c r="S2049">
        <v>-75.563590000000005</v>
      </c>
    </row>
    <row r="2050" spans="1:19" x14ac:dyDescent="0.3">
      <c r="A2050" t="s">
        <v>107</v>
      </c>
      <c r="B2050" t="s">
        <v>46</v>
      </c>
      <c r="C2050">
        <v>20400</v>
      </c>
      <c r="D2050">
        <v>1500</v>
      </c>
      <c r="E2050" s="1">
        <f t="shared" si="133"/>
        <v>51363100</v>
      </c>
      <c r="F2050" s="6" t="s">
        <v>938</v>
      </c>
      <c r="G2050" s="10" t="str">
        <f t="shared" si="134"/>
        <v>43874</v>
      </c>
      <c r="H2050" s="10"/>
      <c r="I2050" s="10"/>
      <c r="J2050" s="9">
        <f t="shared" si="131"/>
        <v>43874</v>
      </c>
      <c r="K2050" s="11" t="str">
        <f t="shared" si="132"/>
        <v>13-02-2020</v>
      </c>
      <c r="L2050" s="11"/>
      <c r="M2050" t="s">
        <v>80</v>
      </c>
      <c r="N2050" t="s">
        <v>25</v>
      </c>
      <c r="O2050">
        <v>5</v>
      </c>
      <c r="P2050" t="s">
        <v>19</v>
      </c>
      <c r="Q2050">
        <v>10</v>
      </c>
      <c r="R2050">
        <v>3.4372199999999999</v>
      </c>
      <c r="S2050">
        <v>-76.522499999999994</v>
      </c>
    </row>
    <row r="2051" spans="1:19" x14ac:dyDescent="0.3">
      <c r="A2051" t="s">
        <v>87</v>
      </c>
      <c r="B2051" t="s">
        <v>34</v>
      </c>
      <c r="C2051">
        <v>54400</v>
      </c>
      <c r="D2051">
        <v>3400</v>
      </c>
      <c r="E2051" s="1">
        <f t="shared" si="133"/>
        <v>51366500</v>
      </c>
      <c r="F2051" s="6" t="s">
        <v>440</v>
      </c>
      <c r="G2051" s="10" t="str">
        <f t="shared" si="134"/>
        <v>44138</v>
      </c>
      <c r="H2051" s="10"/>
      <c r="I2051" s="10"/>
      <c r="J2051" s="9">
        <f t="shared" ref="J2051:J2114" si="135">IF(
  G2051=44412,
  DATE(2021,8,4),
  DATE(1900,1,1) + G2051 - 1
)</f>
        <v>44138</v>
      </c>
      <c r="K2051" s="11" t="str">
        <f t="shared" ref="K2051:K2114" si="136">TEXT(G2051, "dd-mm-yyyy")</f>
        <v>03-11-2020</v>
      </c>
      <c r="L2051" s="11"/>
      <c r="M2051" t="s">
        <v>101</v>
      </c>
      <c r="N2051" t="s">
        <v>28</v>
      </c>
      <c r="O2051">
        <v>5</v>
      </c>
      <c r="P2051" t="s">
        <v>19</v>
      </c>
      <c r="Q2051">
        <v>3</v>
      </c>
      <c r="R2051">
        <v>4.6097099999999998</v>
      </c>
      <c r="S2051">
        <v>-74.08175</v>
      </c>
    </row>
    <row r="2052" spans="1:19" x14ac:dyDescent="0.3">
      <c r="A2052" t="s">
        <v>54</v>
      </c>
      <c r="B2052" t="s">
        <v>46</v>
      </c>
      <c r="C2052">
        <v>194400</v>
      </c>
      <c r="D2052">
        <v>10600</v>
      </c>
      <c r="E2052" s="1">
        <f t="shared" ref="E2052:E2115" si="137">E2051+D2052</f>
        <v>51377100</v>
      </c>
      <c r="F2052" s="6" t="s">
        <v>891</v>
      </c>
      <c r="G2052" s="10" t="str">
        <f t="shared" si="134"/>
        <v>44678</v>
      </c>
      <c r="H2052" s="10"/>
      <c r="I2052" s="10"/>
      <c r="J2052" s="9">
        <f t="shared" si="135"/>
        <v>44678</v>
      </c>
      <c r="K2052" s="11" t="str">
        <f t="shared" si="136"/>
        <v>27-04-2022</v>
      </c>
      <c r="L2052" s="11"/>
      <c r="M2052" t="s">
        <v>40</v>
      </c>
      <c r="N2052" t="s">
        <v>28</v>
      </c>
      <c r="O2052">
        <v>3</v>
      </c>
      <c r="P2052" t="s">
        <v>19</v>
      </c>
      <c r="Q2052">
        <v>1</v>
      </c>
      <c r="R2052">
        <v>4.6097099999999998</v>
      </c>
      <c r="S2052">
        <v>-74.08175</v>
      </c>
    </row>
    <row r="2053" spans="1:19" x14ac:dyDescent="0.3">
      <c r="A2053" t="s">
        <v>73</v>
      </c>
      <c r="B2053" t="s">
        <v>42</v>
      </c>
      <c r="C2053">
        <v>23200</v>
      </c>
      <c r="D2053">
        <v>5900</v>
      </c>
      <c r="E2053" s="1">
        <f t="shared" si="137"/>
        <v>51383000</v>
      </c>
      <c r="F2053" s="6" t="s">
        <v>1091</v>
      </c>
      <c r="G2053" s="10" t="str">
        <f t="shared" si="134"/>
        <v>44262</v>
      </c>
      <c r="H2053" s="10"/>
      <c r="I2053" s="10"/>
      <c r="J2053" s="9">
        <f t="shared" si="135"/>
        <v>44262</v>
      </c>
      <c r="K2053" s="11" t="str">
        <f t="shared" si="136"/>
        <v>07-03-2021</v>
      </c>
      <c r="L2053" s="11"/>
      <c r="M2053" t="s">
        <v>12</v>
      </c>
      <c r="N2053" t="s">
        <v>273</v>
      </c>
      <c r="O2053">
        <v>5</v>
      </c>
      <c r="P2053" t="s">
        <v>19</v>
      </c>
      <c r="Q2053">
        <v>2</v>
      </c>
      <c r="R2053">
        <v>1.2136100000000001</v>
      </c>
      <c r="S2053">
        <v>-77.281109999999998</v>
      </c>
    </row>
    <row r="2054" spans="1:19" x14ac:dyDescent="0.3">
      <c r="A2054" t="s">
        <v>149</v>
      </c>
      <c r="B2054" t="s">
        <v>34</v>
      </c>
      <c r="C2054">
        <v>66600</v>
      </c>
      <c r="D2054">
        <v>3900</v>
      </c>
      <c r="E2054" s="1">
        <f t="shared" si="137"/>
        <v>51386900</v>
      </c>
      <c r="F2054" s="6" t="s">
        <v>659</v>
      </c>
      <c r="G2054" s="10" t="str">
        <f t="shared" ref="G2054:G2117" si="138">TEXT(F2053, "general")</f>
        <v>44871</v>
      </c>
      <c r="H2054" s="10"/>
      <c r="I2054" s="10"/>
      <c r="J2054" s="9">
        <f t="shared" si="135"/>
        <v>44871</v>
      </c>
      <c r="K2054" s="11" t="str">
        <f t="shared" si="136"/>
        <v>06-11-2022</v>
      </c>
      <c r="L2054" s="11"/>
      <c r="M2054" t="s">
        <v>40</v>
      </c>
      <c r="N2054" t="s">
        <v>13</v>
      </c>
      <c r="O2054">
        <v>5</v>
      </c>
      <c r="P2054" t="s">
        <v>19</v>
      </c>
      <c r="Q2054">
        <v>1</v>
      </c>
      <c r="R2054">
        <v>6.2518399999999996</v>
      </c>
      <c r="S2054">
        <v>-75.563590000000005</v>
      </c>
    </row>
    <row r="2055" spans="1:19" x14ac:dyDescent="0.3">
      <c r="A2055" t="s">
        <v>241</v>
      </c>
      <c r="B2055" t="s">
        <v>38</v>
      </c>
      <c r="C2055">
        <v>291200</v>
      </c>
      <c r="D2055">
        <v>13700</v>
      </c>
      <c r="E2055" s="1">
        <f t="shared" si="137"/>
        <v>51400600</v>
      </c>
      <c r="F2055" s="6" t="s">
        <v>236</v>
      </c>
      <c r="G2055" s="10" t="str">
        <f t="shared" si="138"/>
        <v>43990</v>
      </c>
      <c r="H2055" s="10"/>
      <c r="I2055" s="10"/>
      <c r="J2055" s="9">
        <f t="shared" si="135"/>
        <v>43990</v>
      </c>
      <c r="K2055" s="11" t="str">
        <f t="shared" si="136"/>
        <v>08-06-2020</v>
      </c>
      <c r="L2055" s="11"/>
      <c r="M2055" t="s">
        <v>101</v>
      </c>
      <c r="N2055" t="s">
        <v>13</v>
      </c>
      <c r="O2055">
        <v>5</v>
      </c>
      <c r="P2055" t="s">
        <v>19</v>
      </c>
      <c r="Q2055">
        <v>1</v>
      </c>
      <c r="R2055">
        <v>6.2518399999999996</v>
      </c>
      <c r="S2055">
        <v>-75.563590000000005</v>
      </c>
    </row>
    <row r="2056" spans="1:19" x14ac:dyDescent="0.3">
      <c r="A2056" t="s">
        <v>29</v>
      </c>
      <c r="B2056" t="s">
        <v>16</v>
      </c>
      <c r="C2056">
        <v>406200</v>
      </c>
      <c r="D2056">
        <v>22000</v>
      </c>
      <c r="E2056" s="1">
        <f t="shared" si="137"/>
        <v>51422600</v>
      </c>
      <c r="F2056" s="6" t="s">
        <v>253</v>
      </c>
      <c r="G2056" s="10" t="str">
        <f t="shared" si="138"/>
        <v>44785</v>
      </c>
      <c r="H2056" s="10"/>
      <c r="I2056" s="10"/>
      <c r="J2056" s="9">
        <f t="shared" si="135"/>
        <v>44785</v>
      </c>
      <c r="K2056" s="11" t="str">
        <f t="shared" si="136"/>
        <v>12-08-2022</v>
      </c>
      <c r="L2056" s="11"/>
      <c r="M2056" t="s">
        <v>66</v>
      </c>
      <c r="N2056" t="s">
        <v>28</v>
      </c>
      <c r="O2056">
        <v>5</v>
      </c>
      <c r="P2056" t="s">
        <v>36</v>
      </c>
      <c r="Q2056">
        <v>1</v>
      </c>
      <c r="R2056">
        <v>4.6097099999999998</v>
      </c>
      <c r="S2056">
        <v>-74.08175</v>
      </c>
    </row>
    <row r="2057" spans="1:19" x14ac:dyDescent="0.3">
      <c r="A2057" t="s">
        <v>138</v>
      </c>
      <c r="B2057" t="s">
        <v>38</v>
      </c>
      <c r="C2057">
        <v>1059800</v>
      </c>
      <c r="D2057">
        <v>56600</v>
      </c>
      <c r="E2057" s="1">
        <f t="shared" si="137"/>
        <v>51479200</v>
      </c>
      <c r="F2057" s="6" t="s">
        <v>801</v>
      </c>
      <c r="G2057" s="10" t="str">
        <f t="shared" si="138"/>
        <v>44312</v>
      </c>
      <c r="H2057" s="10"/>
      <c r="I2057" s="10"/>
      <c r="J2057" s="9">
        <f t="shared" si="135"/>
        <v>44312</v>
      </c>
      <c r="K2057" s="11" t="str">
        <f t="shared" si="136"/>
        <v>26-04-2021</v>
      </c>
      <c r="L2057" s="11"/>
      <c r="M2057" t="s">
        <v>31</v>
      </c>
      <c r="N2057" t="s">
        <v>25</v>
      </c>
      <c r="O2057">
        <v>5</v>
      </c>
      <c r="P2057" t="s">
        <v>19</v>
      </c>
      <c r="Q2057">
        <v>1</v>
      </c>
      <c r="R2057">
        <v>3.4372199999999999</v>
      </c>
      <c r="S2057">
        <v>-76.522499999999994</v>
      </c>
    </row>
    <row r="2058" spans="1:19" x14ac:dyDescent="0.3">
      <c r="A2058" t="s">
        <v>37</v>
      </c>
      <c r="B2058" t="s">
        <v>38</v>
      </c>
      <c r="C2058">
        <v>1196100</v>
      </c>
      <c r="D2058">
        <v>61900</v>
      </c>
      <c r="E2058" s="1">
        <f t="shared" si="137"/>
        <v>51541100</v>
      </c>
      <c r="F2058" s="6" t="s">
        <v>1068</v>
      </c>
      <c r="G2058" s="10" t="str">
        <f t="shared" si="138"/>
        <v>44380</v>
      </c>
      <c r="H2058" s="10"/>
      <c r="I2058" s="10"/>
      <c r="J2058" s="9">
        <f t="shared" si="135"/>
        <v>44380</v>
      </c>
      <c r="K2058" s="11" t="str">
        <f t="shared" si="136"/>
        <v>03-07-2021</v>
      </c>
      <c r="L2058" s="11"/>
      <c r="M2058" t="s">
        <v>68</v>
      </c>
      <c r="N2058" t="s">
        <v>28</v>
      </c>
      <c r="O2058">
        <v>4</v>
      </c>
      <c r="P2058" t="s">
        <v>127</v>
      </c>
      <c r="Q2058">
        <v>1</v>
      </c>
      <c r="R2058">
        <v>4.6097099999999998</v>
      </c>
      <c r="S2058">
        <v>-74.08175</v>
      </c>
    </row>
    <row r="2059" spans="1:19" x14ac:dyDescent="0.3">
      <c r="A2059" t="s">
        <v>15</v>
      </c>
      <c r="B2059" t="s">
        <v>16</v>
      </c>
      <c r="C2059">
        <v>84900</v>
      </c>
      <c r="D2059">
        <v>4700</v>
      </c>
      <c r="E2059" s="1">
        <f t="shared" si="137"/>
        <v>51545800</v>
      </c>
      <c r="F2059" s="6" t="s">
        <v>500</v>
      </c>
      <c r="G2059" s="10" t="str">
        <f t="shared" si="138"/>
        <v>44556</v>
      </c>
      <c r="H2059" s="10"/>
      <c r="I2059" s="10"/>
      <c r="J2059" s="9">
        <f t="shared" si="135"/>
        <v>44556</v>
      </c>
      <c r="K2059" s="11" t="str">
        <f t="shared" si="136"/>
        <v>26-12-2021</v>
      </c>
      <c r="L2059" s="11"/>
      <c r="M2059" t="s">
        <v>31</v>
      </c>
      <c r="N2059" t="s">
        <v>22</v>
      </c>
      <c r="O2059">
        <v>5</v>
      </c>
      <c r="P2059" t="s">
        <v>19</v>
      </c>
      <c r="Q2059">
        <v>2</v>
      </c>
      <c r="R2059">
        <v>4.8133299999999997</v>
      </c>
      <c r="S2059">
        <v>-75.696110000000004</v>
      </c>
    </row>
    <row r="2060" spans="1:19" x14ac:dyDescent="0.3">
      <c r="A2060" t="s">
        <v>282</v>
      </c>
      <c r="B2060" t="s">
        <v>38</v>
      </c>
      <c r="C2060">
        <v>2550000</v>
      </c>
      <c r="D2060">
        <v>140500</v>
      </c>
      <c r="E2060" s="1">
        <f t="shared" si="137"/>
        <v>51686300</v>
      </c>
      <c r="F2060" s="6" t="s">
        <v>734</v>
      </c>
      <c r="G2060" s="10" t="str">
        <f t="shared" si="138"/>
        <v>44983</v>
      </c>
      <c r="H2060" s="10"/>
      <c r="I2060" s="10"/>
      <c r="J2060" s="9">
        <f t="shared" si="135"/>
        <v>44983</v>
      </c>
      <c r="K2060" s="11" t="str">
        <f t="shared" si="136"/>
        <v>26-02-2023</v>
      </c>
      <c r="L2060" s="11"/>
      <c r="M2060" t="s">
        <v>12</v>
      </c>
      <c r="N2060" t="s">
        <v>28</v>
      </c>
      <c r="O2060">
        <v>5</v>
      </c>
      <c r="P2060" t="s">
        <v>36</v>
      </c>
      <c r="Q2060">
        <v>1</v>
      </c>
      <c r="R2060">
        <v>4.6097099999999998</v>
      </c>
      <c r="S2060">
        <v>-74.08175</v>
      </c>
    </row>
    <row r="2061" spans="1:19" x14ac:dyDescent="0.3">
      <c r="A2061" t="s">
        <v>110</v>
      </c>
      <c r="B2061" t="s">
        <v>38</v>
      </c>
      <c r="C2061">
        <v>1415500</v>
      </c>
      <c r="D2061">
        <v>75600</v>
      </c>
      <c r="E2061" s="1">
        <f t="shared" si="137"/>
        <v>51761900</v>
      </c>
      <c r="F2061" s="6" t="s">
        <v>871</v>
      </c>
      <c r="G2061" s="10" t="str">
        <f t="shared" si="138"/>
        <v>44811</v>
      </c>
      <c r="H2061" s="10"/>
      <c r="I2061" s="10"/>
      <c r="J2061" s="9">
        <f t="shared" si="135"/>
        <v>44811</v>
      </c>
      <c r="K2061" s="11" t="str">
        <f t="shared" si="136"/>
        <v>07-09-2022</v>
      </c>
      <c r="L2061" s="11"/>
      <c r="M2061" t="s">
        <v>48</v>
      </c>
      <c r="N2061" t="s">
        <v>77</v>
      </c>
      <c r="O2061">
        <v>1</v>
      </c>
      <c r="P2061" t="s">
        <v>19</v>
      </c>
      <c r="Q2061">
        <v>1</v>
      </c>
      <c r="R2061">
        <v>11.54444</v>
      </c>
      <c r="S2061">
        <v>-72.907219999999995</v>
      </c>
    </row>
    <row r="2062" spans="1:19" x14ac:dyDescent="0.3">
      <c r="A2062" t="s">
        <v>168</v>
      </c>
      <c r="B2062" t="s">
        <v>34</v>
      </c>
      <c r="C2062">
        <v>39100</v>
      </c>
      <c r="D2062">
        <v>0</v>
      </c>
      <c r="E2062" s="1">
        <f t="shared" si="137"/>
        <v>51761900</v>
      </c>
      <c r="F2062" s="6" t="s">
        <v>313</v>
      </c>
      <c r="G2062" s="10" t="str">
        <f t="shared" si="138"/>
        <v>44362</v>
      </c>
      <c r="H2062" s="10"/>
      <c r="I2062" s="10"/>
      <c r="J2062" s="9">
        <f t="shared" si="135"/>
        <v>44362</v>
      </c>
      <c r="K2062" s="11" t="str">
        <f t="shared" si="136"/>
        <v>15-06-2021</v>
      </c>
      <c r="L2062" s="11"/>
      <c r="M2062" t="s">
        <v>101</v>
      </c>
      <c r="N2062" t="s">
        <v>28</v>
      </c>
      <c r="O2062">
        <v>5</v>
      </c>
      <c r="P2062" t="s">
        <v>19</v>
      </c>
      <c r="Q2062">
        <v>1</v>
      </c>
      <c r="R2062">
        <v>4.6097099999999998</v>
      </c>
      <c r="S2062">
        <v>-74.08175</v>
      </c>
    </row>
    <row r="2063" spans="1:19" x14ac:dyDescent="0.3">
      <c r="A2063" t="s">
        <v>78</v>
      </c>
      <c r="B2063" t="s">
        <v>64</v>
      </c>
      <c r="C2063">
        <v>66200</v>
      </c>
      <c r="D2063">
        <v>3700</v>
      </c>
      <c r="E2063" s="1">
        <f t="shared" si="137"/>
        <v>51765600</v>
      </c>
      <c r="F2063" s="6" t="s">
        <v>129</v>
      </c>
      <c r="G2063" s="10" t="str">
        <f t="shared" si="138"/>
        <v>44158</v>
      </c>
      <c r="H2063" s="10"/>
      <c r="I2063" s="10"/>
      <c r="J2063" s="9">
        <f t="shared" si="135"/>
        <v>44158</v>
      </c>
      <c r="K2063" s="11" t="str">
        <f t="shared" si="136"/>
        <v>23-11-2020</v>
      </c>
      <c r="L2063" s="11"/>
      <c r="M2063" t="s">
        <v>53</v>
      </c>
      <c r="N2063" t="s">
        <v>28</v>
      </c>
      <c r="O2063">
        <v>5</v>
      </c>
      <c r="P2063" t="s">
        <v>19</v>
      </c>
      <c r="Q2063">
        <v>4</v>
      </c>
      <c r="R2063">
        <v>4.6097099999999998</v>
      </c>
      <c r="S2063">
        <v>-74.08175</v>
      </c>
    </row>
    <row r="2064" spans="1:19" x14ac:dyDescent="0.3">
      <c r="A2064" t="s">
        <v>155</v>
      </c>
      <c r="B2064" t="s">
        <v>10</v>
      </c>
      <c r="C2064">
        <v>192000</v>
      </c>
      <c r="D2064">
        <v>8400</v>
      </c>
      <c r="E2064" s="1">
        <f t="shared" si="137"/>
        <v>51774000</v>
      </c>
      <c r="F2064" s="6" t="s">
        <v>511</v>
      </c>
      <c r="G2064" s="10" t="str">
        <f t="shared" si="138"/>
        <v>44835</v>
      </c>
      <c r="H2064" s="10"/>
      <c r="I2064" s="10"/>
      <c r="J2064" s="9">
        <f t="shared" si="135"/>
        <v>44835</v>
      </c>
      <c r="K2064" s="11" t="str">
        <f t="shared" si="136"/>
        <v>01-10-2022</v>
      </c>
      <c r="L2064" s="11"/>
      <c r="M2064" t="s">
        <v>48</v>
      </c>
      <c r="N2064" t="s">
        <v>137</v>
      </c>
      <c r="O2064">
        <v>4</v>
      </c>
      <c r="P2064" t="s">
        <v>14</v>
      </c>
      <c r="Q2064">
        <v>1</v>
      </c>
      <c r="R2064">
        <v>11.240790000000001</v>
      </c>
      <c r="S2064">
        <v>-74.199039999999997</v>
      </c>
    </row>
    <row r="2065" spans="1:19" x14ac:dyDescent="0.3">
      <c r="A2065" t="s">
        <v>131</v>
      </c>
      <c r="B2065" t="s">
        <v>16</v>
      </c>
      <c r="C2065">
        <v>497800</v>
      </c>
      <c r="D2065">
        <v>26700</v>
      </c>
      <c r="E2065" s="1">
        <f t="shared" si="137"/>
        <v>51800700</v>
      </c>
      <c r="F2065" s="6" t="s">
        <v>97</v>
      </c>
      <c r="G2065" s="10" t="str">
        <f t="shared" si="138"/>
        <v>44635</v>
      </c>
      <c r="H2065" s="10"/>
      <c r="I2065" s="10"/>
      <c r="J2065" s="9">
        <f t="shared" si="135"/>
        <v>44635</v>
      </c>
      <c r="K2065" s="11" t="str">
        <f t="shared" si="136"/>
        <v>15-03-2022</v>
      </c>
      <c r="L2065" s="11"/>
      <c r="M2065" t="s">
        <v>48</v>
      </c>
      <c r="N2065" t="s">
        <v>13</v>
      </c>
      <c r="O2065">
        <v>4</v>
      </c>
      <c r="P2065" t="s">
        <v>19</v>
      </c>
      <c r="Q2065">
        <v>2</v>
      </c>
      <c r="R2065">
        <v>6.2518399999999996</v>
      </c>
      <c r="S2065">
        <v>-75.563590000000005</v>
      </c>
    </row>
    <row r="2066" spans="1:19" x14ac:dyDescent="0.3">
      <c r="A2066" t="s">
        <v>163</v>
      </c>
      <c r="B2066" t="s">
        <v>10</v>
      </c>
      <c r="C2066">
        <v>624700</v>
      </c>
      <c r="D2066">
        <v>35600</v>
      </c>
      <c r="E2066" s="1">
        <f t="shared" si="137"/>
        <v>51836300</v>
      </c>
      <c r="F2066" s="6" t="s">
        <v>425</v>
      </c>
      <c r="G2066" s="10" t="str">
        <f t="shared" si="138"/>
        <v>44533</v>
      </c>
      <c r="H2066" s="10"/>
      <c r="I2066" s="10"/>
      <c r="J2066" s="9">
        <f t="shared" si="135"/>
        <v>44533</v>
      </c>
      <c r="K2066" s="11" t="str">
        <f t="shared" si="136"/>
        <v>03-12-2021</v>
      </c>
      <c r="L2066" s="11"/>
      <c r="M2066" t="s">
        <v>48</v>
      </c>
      <c r="N2066" t="s">
        <v>28</v>
      </c>
      <c r="O2066">
        <v>3</v>
      </c>
      <c r="P2066" t="s">
        <v>14</v>
      </c>
      <c r="Q2066">
        <v>1</v>
      </c>
      <c r="R2066">
        <v>4.6097099999999998</v>
      </c>
      <c r="S2066">
        <v>-74.08175</v>
      </c>
    </row>
    <row r="2067" spans="1:19" x14ac:dyDescent="0.3">
      <c r="A2067" t="s">
        <v>180</v>
      </c>
      <c r="B2067" t="s">
        <v>10</v>
      </c>
      <c r="C2067">
        <v>671800</v>
      </c>
      <c r="D2067">
        <v>34000</v>
      </c>
      <c r="E2067" s="1">
        <f t="shared" si="137"/>
        <v>51870300</v>
      </c>
      <c r="F2067" s="6" t="s">
        <v>885</v>
      </c>
      <c r="G2067" s="10" t="str">
        <f t="shared" si="138"/>
        <v>44374</v>
      </c>
      <c r="H2067" s="10"/>
      <c r="I2067" s="10"/>
      <c r="J2067" s="9">
        <f t="shared" si="135"/>
        <v>44374</v>
      </c>
      <c r="K2067" s="11" t="str">
        <f t="shared" si="136"/>
        <v>27-06-2021</v>
      </c>
      <c r="L2067" s="11"/>
      <c r="M2067" t="s">
        <v>68</v>
      </c>
      <c r="N2067" t="s">
        <v>28</v>
      </c>
      <c r="O2067">
        <v>5</v>
      </c>
      <c r="P2067" t="s">
        <v>19</v>
      </c>
      <c r="Q2067">
        <v>9</v>
      </c>
      <c r="R2067">
        <v>4.6097099999999998</v>
      </c>
      <c r="S2067">
        <v>-74.08175</v>
      </c>
    </row>
    <row r="2068" spans="1:19" x14ac:dyDescent="0.3">
      <c r="A2068" t="s">
        <v>33</v>
      </c>
      <c r="B2068" t="s">
        <v>34</v>
      </c>
      <c r="C2068">
        <v>106000</v>
      </c>
      <c r="D2068">
        <v>3800</v>
      </c>
      <c r="E2068" s="1">
        <f t="shared" si="137"/>
        <v>51874100</v>
      </c>
      <c r="F2068" s="6" t="s">
        <v>848</v>
      </c>
      <c r="G2068" s="10" t="str">
        <f t="shared" si="138"/>
        <v>44682</v>
      </c>
      <c r="H2068" s="10"/>
      <c r="I2068" s="10"/>
      <c r="J2068" s="9">
        <f t="shared" si="135"/>
        <v>44682</v>
      </c>
      <c r="K2068" s="11" t="str">
        <f t="shared" si="136"/>
        <v>01-05-2022</v>
      </c>
      <c r="L2068" s="11"/>
      <c r="M2068" t="s">
        <v>48</v>
      </c>
      <c r="N2068" t="s">
        <v>25</v>
      </c>
      <c r="O2068">
        <v>4</v>
      </c>
      <c r="P2068" t="s">
        <v>14</v>
      </c>
      <c r="Q2068">
        <v>1</v>
      </c>
      <c r="R2068">
        <v>3.4372199999999999</v>
      </c>
      <c r="S2068">
        <v>-76.522499999999994</v>
      </c>
    </row>
    <row r="2069" spans="1:19" x14ac:dyDescent="0.3">
      <c r="A2069" t="s">
        <v>54</v>
      </c>
      <c r="B2069" t="s">
        <v>46</v>
      </c>
      <c r="C2069">
        <v>113400</v>
      </c>
      <c r="D2069">
        <v>6400</v>
      </c>
      <c r="E2069" s="1">
        <f t="shared" si="137"/>
        <v>51880500</v>
      </c>
      <c r="F2069" s="6" t="s">
        <v>469</v>
      </c>
      <c r="G2069" s="10" t="str">
        <f t="shared" si="138"/>
        <v>44419</v>
      </c>
      <c r="H2069" s="10"/>
      <c r="I2069" s="10"/>
      <c r="J2069" s="9">
        <f t="shared" si="135"/>
        <v>44419</v>
      </c>
      <c r="K2069" s="11" t="str">
        <f t="shared" si="136"/>
        <v>11-08-2021</v>
      </c>
      <c r="L2069" s="11"/>
      <c r="M2069" t="s">
        <v>48</v>
      </c>
      <c r="N2069" t="s">
        <v>28</v>
      </c>
      <c r="O2069">
        <v>5</v>
      </c>
      <c r="P2069" t="s">
        <v>19</v>
      </c>
      <c r="Q2069">
        <v>9</v>
      </c>
      <c r="R2069">
        <v>4.6097099999999998</v>
      </c>
      <c r="S2069">
        <v>-74.08175</v>
      </c>
    </row>
    <row r="2070" spans="1:19" x14ac:dyDescent="0.3">
      <c r="A2070" t="s">
        <v>45</v>
      </c>
      <c r="B2070" t="s">
        <v>46</v>
      </c>
      <c r="C2070">
        <v>17100</v>
      </c>
      <c r="D2070">
        <v>1400</v>
      </c>
      <c r="E2070" s="1">
        <f t="shared" si="137"/>
        <v>51881900</v>
      </c>
      <c r="F2070" s="6" t="s">
        <v>363</v>
      </c>
      <c r="G2070" s="10" t="str">
        <f t="shared" si="138"/>
        <v>44347</v>
      </c>
      <c r="H2070" s="10"/>
      <c r="I2070" s="10"/>
      <c r="J2070" s="9">
        <f t="shared" si="135"/>
        <v>44347</v>
      </c>
      <c r="K2070" s="11" t="str">
        <f t="shared" si="136"/>
        <v>31-05-2021</v>
      </c>
      <c r="L2070" s="11"/>
      <c r="M2070" t="s">
        <v>85</v>
      </c>
      <c r="N2070" t="s">
        <v>13</v>
      </c>
      <c r="O2070">
        <v>5</v>
      </c>
      <c r="P2070" t="s">
        <v>19</v>
      </c>
      <c r="Q2070">
        <v>10</v>
      </c>
      <c r="R2070">
        <v>6.2518399999999996</v>
      </c>
      <c r="S2070">
        <v>-75.563590000000005</v>
      </c>
    </row>
    <row r="2071" spans="1:19" x14ac:dyDescent="0.3">
      <c r="A2071" t="s">
        <v>93</v>
      </c>
      <c r="B2071" t="s">
        <v>42</v>
      </c>
      <c r="C2071">
        <v>76300</v>
      </c>
      <c r="D2071">
        <v>6400</v>
      </c>
      <c r="E2071" s="1">
        <f t="shared" si="137"/>
        <v>51888300</v>
      </c>
      <c r="F2071" s="6" t="s">
        <v>505</v>
      </c>
      <c r="G2071" s="10" t="str">
        <f t="shared" si="138"/>
        <v>44570</v>
      </c>
      <c r="H2071" s="10"/>
      <c r="I2071" s="10"/>
      <c r="J2071" s="9">
        <f t="shared" si="135"/>
        <v>44570</v>
      </c>
      <c r="K2071" s="11" t="str">
        <f t="shared" si="136"/>
        <v>09-01-2022</v>
      </c>
      <c r="L2071" s="11"/>
      <c r="M2071" t="s">
        <v>68</v>
      </c>
      <c r="N2071" t="s">
        <v>22</v>
      </c>
      <c r="O2071">
        <v>5</v>
      </c>
      <c r="P2071" t="s">
        <v>19</v>
      </c>
      <c r="Q2071">
        <v>6</v>
      </c>
      <c r="R2071">
        <v>4.8133299999999997</v>
      </c>
      <c r="S2071">
        <v>-75.696110000000004</v>
      </c>
    </row>
    <row r="2072" spans="1:19" x14ac:dyDescent="0.3">
      <c r="A2072" t="s">
        <v>131</v>
      </c>
      <c r="B2072" t="s">
        <v>16</v>
      </c>
      <c r="C2072">
        <v>866800</v>
      </c>
      <c r="D2072">
        <v>46400</v>
      </c>
      <c r="E2072" s="1">
        <f t="shared" si="137"/>
        <v>51934700</v>
      </c>
      <c r="F2072" s="6" t="s">
        <v>52</v>
      </c>
      <c r="G2072" s="10" t="str">
        <f t="shared" si="138"/>
        <v>44900</v>
      </c>
      <c r="H2072" s="10"/>
      <c r="I2072" s="10"/>
      <c r="J2072" s="9">
        <f t="shared" si="135"/>
        <v>44900</v>
      </c>
      <c r="K2072" s="11" t="str">
        <f t="shared" si="136"/>
        <v>05-12-2022</v>
      </c>
      <c r="L2072" s="11"/>
      <c r="M2072" t="s">
        <v>68</v>
      </c>
      <c r="N2072" t="s">
        <v>13</v>
      </c>
      <c r="O2072">
        <v>5</v>
      </c>
      <c r="P2072" t="s">
        <v>14</v>
      </c>
      <c r="Q2072">
        <v>1</v>
      </c>
      <c r="R2072">
        <v>6.2518399999999996</v>
      </c>
      <c r="S2072">
        <v>-75.563590000000005</v>
      </c>
    </row>
    <row r="2073" spans="1:19" x14ac:dyDescent="0.3">
      <c r="A2073" t="s">
        <v>63</v>
      </c>
      <c r="B2073" t="s">
        <v>64</v>
      </c>
      <c r="C2073">
        <v>77600</v>
      </c>
      <c r="D2073">
        <v>2300</v>
      </c>
      <c r="E2073" s="1">
        <f t="shared" si="137"/>
        <v>51937000</v>
      </c>
      <c r="F2073" s="6" t="s">
        <v>741</v>
      </c>
      <c r="G2073" s="10" t="str">
        <f t="shared" si="138"/>
        <v>44464</v>
      </c>
      <c r="H2073" s="10"/>
      <c r="I2073" s="10"/>
      <c r="J2073" s="9">
        <f t="shared" si="135"/>
        <v>44464</v>
      </c>
      <c r="K2073" s="11" t="str">
        <f t="shared" si="136"/>
        <v>25-09-2021</v>
      </c>
      <c r="L2073" s="11"/>
      <c r="M2073" t="s">
        <v>53</v>
      </c>
      <c r="N2073" t="s">
        <v>25</v>
      </c>
      <c r="O2073">
        <v>1</v>
      </c>
      <c r="P2073" t="s">
        <v>14</v>
      </c>
      <c r="Q2073">
        <v>1</v>
      </c>
      <c r="R2073">
        <v>3.4372199999999999</v>
      </c>
      <c r="S2073">
        <v>-76.522499999999994</v>
      </c>
    </row>
    <row r="2074" spans="1:19" x14ac:dyDescent="0.3">
      <c r="A2074" t="s">
        <v>54</v>
      </c>
      <c r="B2074" t="s">
        <v>46</v>
      </c>
      <c r="C2074">
        <v>161400</v>
      </c>
      <c r="D2074">
        <v>8800</v>
      </c>
      <c r="E2074" s="1">
        <f t="shared" si="137"/>
        <v>51945800</v>
      </c>
      <c r="F2074" s="6" t="s">
        <v>1081</v>
      </c>
      <c r="G2074" s="10" t="str">
        <f t="shared" si="138"/>
        <v>43854</v>
      </c>
      <c r="H2074" s="10"/>
      <c r="I2074" s="10"/>
      <c r="J2074" s="9">
        <f t="shared" si="135"/>
        <v>43854</v>
      </c>
      <c r="K2074" s="11" t="str">
        <f t="shared" si="136"/>
        <v>24-01-2020</v>
      </c>
      <c r="L2074" s="11"/>
      <c r="M2074" t="s">
        <v>27</v>
      </c>
      <c r="N2074" t="s">
        <v>13</v>
      </c>
      <c r="O2074">
        <v>5</v>
      </c>
      <c r="P2074" t="s">
        <v>19</v>
      </c>
      <c r="Q2074">
        <v>1</v>
      </c>
      <c r="R2074">
        <v>6.2518399999999996</v>
      </c>
      <c r="S2074">
        <v>-75.563590000000005</v>
      </c>
    </row>
    <row r="2075" spans="1:19" x14ac:dyDescent="0.3">
      <c r="A2075" t="s">
        <v>54</v>
      </c>
      <c r="B2075" t="s">
        <v>46</v>
      </c>
      <c r="C2075">
        <v>194300</v>
      </c>
      <c r="D2075">
        <v>8500</v>
      </c>
      <c r="E2075" s="1">
        <f t="shared" si="137"/>
        <v>51954300</v>
      </c>
      <c r="F2075" s="6" t="s">
        <v>819</v>
      </c>
      <c r="G2075" s="10" t="str">
        <f t="shared" si="138"/>
        <v>44739</v>
      </c>
      <c r="H2075" s="10"/>
      <c r="I2075" s="10"/>
      <c r="J2075" s="9">
        <f t="shared" si="135"/>
        <v>44739</v>
      </c>
      <c r="K2075" s="11" t="str">
        <f t="shared" si="136"/>
        <v>27-06-2022</v>
      </c>
      <c r="L2075" s="11"/>
      <c r="M2075" t="s">
        <v>12</v>
      </c>
      <c r="N2075" t="s">
        <v>28</v>
      </c>
      <c r="O2075">
        <v>1</v>
      </c>
      <c r="P2075" t="s">
        <v>19</v>
      </c>
      <c r="Q2075">
        <v>10</v>
      </c>
      <c r="R2075">
        <v>4.6097099999999998</v>
      </c>
      <c r="S2075">
        <v>-74.08175</v>
      </c>
    </row>
    <row r="2076" spans="1:19" x14ac:dyDescent="0.3">
      <c r="A2076" t="s">
        <v>138</v>
      </c>
      <c r="B2076" t="s">
        <v>38</v>
      </c>
      <c r="C2076">
        <v>825900</v>
      </c>
      <c r="D2076">
        <v>44700</v>
      </c>
      <c r="E2076" s="1">
        <f t="shared" si="137"/>
        <v>51999000</v>
      </c>
      <c r="F2076" s="6" t="s">
        <v>1018</v>
      </c>
      <c r="G2076" s="10" t="str">
        <f t="shared" si="138"/>
        <v>44338</v>
      </c>
      <c r="H2076" s="10"/>
      <c r="I2076" s="10"/>
      <c r="J2076" s="9">
        <f t="shared" si="135"/>
        <v>44338</v>
      </c>
      <c r="K2076" s="11" t="str">
        <f t="shared" si="136"/>
        <v>22-05-2021</v>
      </c>
      <c r="L2076" s="11"/>
      <c r="M2076" t="s">
        <v>24</v>
      </c>
      <c r="N2076" t="s">
        <v>28</v>
      </c>
      <c r="O2076">
        <v>4</v>
      </c>
      <c r="P2076" t="s">
        <v>19</v>
      </c>
      <c r="Q2076">
        <v>2</v>
      </c>
      <c r="R2076">
        <v>4.6097099999999998</v>
      </c>
      <c r="S2076">
        <v>-74.08175</v>
      </c>
    </row>
    <row r="2077" spans="1:19" x14ac:dyDescent="0.3">
      <c r="A2077" t="s">
        <v>15</v>
      </c>
      <c r="B2077" t="s">
        <v>16</v>
      </c>
      <c r="C2077">
        <v>43700</v>
      </c>
      <c r="D2077">
        <v>2700</v>
      </c>
      <c r="E2077" s="1">
        <f t="shared" si="137"/>
        <v>52001700</v>
      </c>
      <c r="F2077" s="6" t="s">
        <v>450</v>
      </c>
      <c r="G2077" s="10" t="str">
        <f t="shared" si="138"/>
        <v>45004</v>
      </c>
      <c r="H2077" s="10"/>
      <c r="I2077" s="10"/>
      <c r="J2077" s="9">
        <f t="shared" si="135"/>
        <v>45004</v>
      </c>
      <c r="K2077" s="11" t="str">
        <f t="shared" si="136"/>
        <v>19-03-2023</v>
      </c>
      <c r="L2077" s="11"/>
      <c r="M2077" t="s">
        <v>68</v>
      </c>
      <c r="N2077" t="s">
        <v>44</v>
      </c>
      <c r="O2077">
        <v>4</v>
      </c>
      <c r="P2077" t="s">
        <v>36</v>
      </c>
      <c r="Q2077">
        <v>1</v>
      </c>
      <c r="R2077">
        <v>10.968540000000001</v>
      </c>
      <c r="S2077">
        <v>-74.781319999999994</v>
      </c>
    </row>
    <row r="2078" spans="1:19" x14ac:dyDescent="0.3">
      <c r="A2078" t="s">
        <v>45</v>
      </c>
      <c r="B2078" t="s">
        <v>46</v>
      </c>
      <c r="C2078">
        <v>18200</v>
      </c>
      <c r="D2078">
        <v>0</v>
      </c>
      <c r="E2078" s="1">
        <f t="shared" si="137"/>
        <v>52001700</v>
      </c>
      <c r="F2078" s="6" t="s">
        <v>887</v>
      </c>
      <c r="G2078" s="10" t="str">
        <f t="shared" si="138"/>
        <v>44198</v>
      </c>
      <c r="H2078" s="10"/>
      <c r="I2078" s="10"/>
      <c r="J2078" s="9">
        <f t="shared" si="135"/>
        <v>44198</v>
      </c>
      <c r="K2078" s="11" t="str">
        <f t="shared" si="136"/>
        <v>02-01-2021</v>
      </c>
      <c r="L2078" s="11"/>
      <c r="M2078" t="s">
        <v>53</v>
      </c>
      <c r="N2078" t="s">
        <v>28</v>
      </c>
      <c r="O2078">
        <v>1</v>
      </c>
      <c r="P2078" t="s">
        <v>19</v>
      </c>
      <c r="Q2078">
        <v>5</v>
      </c>
      <c r="R2078">
        <v>4.6097099999999998</v>
      </c>
      <c r="S2078">
        <v>-74.08175</v>
      </c>
    </row>
    <row r="2079" spans="1:19" x14ac:dyDescent="0.3">
      <c r="A2079" t="s">
        <v>163</v>
      </c>
      <c r="B2079" t="s">
        <v>10</v>
      </c>
      <c r="C2079">
        <v>417600</v>
      </c>
      <c r="D2079">
        <v>22400</v>
      </c>
      <c r="E2079" s="1">
        <f t="shared" si="137"/>
        <v>52024100</v>
      </c>
      <c r="F2079" s="6" t="s">
        <v>185</v>
      </c>
      <c r="G2079" s="10" t="str">
        <f t="shared" si="138"/>
        <v>44877</v>
      </c>
      <c r="H2079" s="10"/>
      <c r="I2079" s="10"/>
      <c r="J2079" s="9">
        <f t="shared" si="135"/>
        <v>44877</v>
      </c>
      <c r="K2079" s="11" t="str">
        <f t="shared" si="136"/>
        <v>12-11-2022</v>
      </c>
      <c r="L2079" s="11"/>
      <c r="M2079" t="s">
        <v>24</v>
      </c>
      <c r="N2079" t="s">
        <v>13</v>
      </c>
      <c r="O2079">
        <v>2</v>
      </c>
      <c r="P2079" t="s">
        <v>19</v>
      </c>
      <c r="Q2079">
        <v>2</v>
      </c>
      <c r="R2079">
        <v>6.2518399999999996</v>
      </c>
      <c r="S2079">
        <v>-75.563590000000005</v>
      </c>
    </row>
    <row r="2080" spans="1:19" x14ac:dyDescent="0.3">
      <c r="A2080" t="s">
        <v>177</v>
      </c>
      <c r="B2080" t="s">
        <v>38</v>
      </c>
      <c r="C2080">
        <v>201900</v>
      </c>
      <c r="D2080">
        <v>8900</v>
      </c>
      <c r="E2080" s="1">
        <f t="shared" si="137"/>
        <v>52033000</v>
      </c>
      <c r="F2080" s="6" t="s">
        <v>359</v>
      </c>
      <c r="G2080" s="10" t="str">
        <f t="shared" si="138"/>
        <v>44035</v>
      </c>
      <c r="H2080" s="10"/>
      <c r="I2080" s="10"/>
      <c r="J2080" s="9">
        <f t="shared" si="135"/>
        <v>44035</v>
      </c>
      <c r="K2080" s="11" t="str">
        <f t="shared" si="136"/>
        <v>23-07-2020</v>
      </c>
      <c r="L2080" s="11"/>
      <c r="M2080" t="s">
        <v>27</v>
      </c>
      <c r="N2080" t="s">
        <v>13</v>
      </c>
      <c r="O2080">
        <v>5</v>
      </c>
      <c r="P2080" t="s">
        <v>14</v>
      </c>
      <c r="Q2080">
        <v>1</v>
      </c>
      <c r="R2080">
        <v>6.2518399999999996</v>
      </c>
      <c r="S2080">
        <v>-75.563590000000005</v>
      </c>
    </row>
    <row r="2081" spans="1:19" x14ac:dyDescent="0.3">
      <c r="A2081" t="s">
        <v>241</v>
      </c>
      <c r="B2081" t="s">
        <v>38</v>
      </c>
      <c r="C2081">
        <v>349900</v>
      </c>
      <c r="D2081">
        <v>16800</v>
      </c>
      <c r="E2081" s="1">
        <f t="shared" si="137"/>
        <v>52049800</v>
      </c>
      <c r="F2081" s="6" t="s">
        <v>74</v>
      </c>
      <c r="G2081" s="10" t="str">
        <f t="shared" si="138"/>
        <v>44796</v>
      </c>
      <c r="H2081" s="10"/>
      <c r="I2081" s="10"/>
      <c r="J2081" s="9">
        <f t="shared" si="135"/>
        <v>44796</v>
      </c>
      <c r="K2081" s="11" t="str">
        <f t="shared" si="136"/>
        <v>23-08-2022</v>
      </c>
      <c r="L2081" s="11"/>
      <c r="M2081" t="s">
        <v>101</v>
      </c>
      <c r="N2081" t="s">
        <v>25</v>
      </c>
      <c r="O2081">
        <v>5</v>
      </c>
      <c r="P2081" t="s">
        <v>19</v>
      </c>
      <c r="Q2081">
        <v>1</v>
      </c>
      <c r="R2081">
        <v>3.4372199999999999</v>
      </c>
      <c r="S2081">
        <v>-76.522499999999994</v>
      </c>
    </row>
    <row r="2082" spans="1:19" x14ac:dyDescent="0.3">
      <c r="A2082" t="s">
        <v>93</v>
      </c>
      <c r="B2082" t="s">
        <v>42</v>
      </c>
      <c r="C2082">
        <v>172100</v>
      </c>
      <c r="D2082">
        <v>7400</v>
      </c>
      <c r="E2082" s="1">
        <f t="shared" si="137"/>
        <v>52057200</v>
      </c>
      <c r="F2082" s="6" t="s">
        <v>886</v>
      </c>
      <c r="G2082" s="10" t="str">
        <f t="shared" si="138"/>
        <v>45014</v>
      </c>
      <c r="H2082" s="10"/>
      <c r="I2082" s="10"/>
      <c r="J2082" s="9">
        <f t="shared" si="135"/>
        <v>45014</v>
      </c>
      <c r="K2082" s="11" t="str">
        <f t="shared" si="136"/>
        <v>29-03-2023</v>
      </c>
      <c r="L2082" s="11"/>
      <c r="M2082" t="s">
        <v>27</v>
      </c>
      <c r="N2082" t="s">
        <v>13</v>
      </c>
      <c r="O2082">
        <v>5</v>
      </c>
      <c r="P2082" t="s">
        <v>19</v>
      </c>
      <c r="Q2082">
        <v>9</v>
      </c>
      <c r="R2082">
        <v>6.2518399999999996</v>
      </c>
      <c r="S2082">
        <v>-75.563590000000005</v>
      </c>
    </row>
    <row r="2083" spans="1:19" x14ac:dyDescent="0.3">
      <c r="A2083" t="s">
        <v>149</v>
      </c>
      <c r="B2083" t="s">
        <v>34</v>
      </c>
      <c r="C2083">
        <v>39400</v>
      </c>
      <c r="D2083">
        <v>0</v>
      </c>
      <c r="E2083" s="1">
        <f t="shared" si="137"/>
        <v>52057200</v>
      </c>
      <c r="F2083" s="6" t="s">
        <v>868</v>
      </c>
      <c r="G2083" s="10" t="str">
        <f t="shared" si="138"/>
        <v>43891</v>
      </c>
      <c r="H2083" s="10"/>
      <c r="I2083" s="10"/>
      <c r="J2083" s="9">
        <f t="shared" si="135"/>
        <v>43891</v>
      </c>
      <c r="K2083" s="11" t="str">
        <f t="shared" si="136"/>
        <v>01-03-2020</v>
      </c>
      <c r="L2083" s="11"/>
      <c r="M2083" t="s">
        <v>24</v>
      </c>
      <c r="N2083" t="s">
        <v>13</v>
      </c>
      <c r="O2083">
        <v>5</v>
      </c>
      <c r="P2083" t="s">
        <v>19</v>
      </c>
      <c r="Q2083">
        <v>5</v>
      </c>
      <c r="R2083">
        <v>6.2518399999999996</v>
      </c>
      <c r="S2083">
        <v>-75.563590000000005</v>
      </c>
    </row>
    <row r="2084" spans="1:19" x14ac:dyDescent="0.3">
      <c r="A2084" t="s">
        <v>45</v>
      </c>
      <c r="B2084" t="s">
        <v>46</v>
      </c>
      <c r="C2084">
        <v>15700</v>
      </c>
      <c r="D2084">
        <v>1200</v>
      </c>
      <c r="E2084" s="1">
        <f t="shared" si="137"/>
        <v>52058400</v>
      </c>
      <c r="F2084" s="6" t="s">
        <v>942</v>
      </c>
      <c r="G2084" s="10" t="str">
        <f t="shared" si="138"/>
        <v>44812</v>
      </c>
      <c r="H2084" s="10"/>
      <c r="I2084" s="10"/>
      <c r="J2084" s="9">
        <f t="shared" si="135"/>
        <v>44812</v>
      </c>
      <c r="K2084" s="11" t="str">
        <f t="shared" si="136"/>
        <v>08-09-2022</v>
      </c>
      <c r="L2084" s="11"/>
      <c r="M2084" t="s">
        <v>59</v>
      </c>
      <c r="N2084" t="s">
        <v>77</v>
      </c>
      <c r="O2084">
        <v>4</v>
      </c>
      <c r="P2084" t="s">
        <v>19</v>
      </c>
      <c r="Q2084">
        <v>10</v>
      </c>
      <c r="R2084">
        <v>11.54444</v>
      </c>
      <c r="S2084">
        <v>-72.907219999999995</v>
      </c>
    </row>
    <row r="2085" spans="1:19" x14ac:dyDescent="0.3">
      <c r="A2085" t="s">
        <v>37</v>
      </c>
      <c r="B2085" t="s">
        <v>38</v>
      </c>
      <c r="C2085">
        <v>1456300</v>
      </c>
      <c r="D2085">
        <v>78600</v>
      </c>
      <c r="E2085" s="1">
        <f t="shared" si="137"/>
        <v>52137000</v>
      </c>
      <c r="F2085" s="6" t="s">
        <v>484</v>
      </c>
      <c r="G2085" s="10" t="str">
        <f t="shared" si="138"/>
        <v>44713</v>
      </c>
      <c r="H2085" s="10"/>
      <c r="I2085" s="10"/>
      <c r="J2085" s="9">
        <f t="shared" si="135"/>
        <v>44713</v>
      </c>
      <c r="K2085" s="11" t="str">
        <f t="shared" si="136"/>
        <v>01-06-2022</v>
      </c>
      <c r="L2085" s="11"/>
      <c r="M2085" t="s">
        <v>27</v>
      </c>
      <c r="N2085" t="s">
        <v>28</v>
      </c>
      <c r="O2085">
        <v>4</v>
      </c>
      <c r="P2085" t="s">
        <v>14</v>
      </c>
      <c r="Q2085">
        <v>1</v>
      </c>
      <c r="R2085">
        <v>4.6097099999999998</v>
      </c>
      <c r="S2085">
        <v>-74.08175</v>
      </c>
    </row>
    <row r="2086" spans="1:19" x14ac:dyDescent="0.3">
      <c r="A2086" t="s">
        <v>73</v>
      </c>
      <c r="B2086" t="s">
        <v>42</v>
      </c>
      <c r="C2086">
        <v>38300</v>
      </c>
      <c r="D2086">
        <v>7900</v>
      </c>
      <c r="E2086" s="1">
        <f t="shared" si="137"/>
        <v>52144900</v>
      </c>
      <c r="F2086" s="6" t="s">
        <v>1092</v>
      </c>
      <c r="G2086" s="10" t="str">
        <f t="shared" si="138"/>
        <v>44188</v>
      </c>
      <c r="H2086" s="10"/>
      <c r="I2086" s="10"/>
      <c r="J2086" s="9">
        <f t="shared" si="135"/>
        <v>44188</v>
      </c>
      <c r="K2086" s="11" t="str">
        <f t="shared" si="136"/>
        <v>23-12-2020</v>
      </c>
      <c r="L2086" s="11"/>
      <c r="M2086" t="s">
        <v>18</v>
      </c>
      <c r="N2086" t="s">
        <v>28</v>
      </c>
      <c r="O2086">
        <v>1</v>
      </c>
      <c r="P2086" t="s">
        <v>14</v>
      </c>
      <c r="Q2086">
        <v>1</v>
      </c>
      <c r="R2086">
        <v>4.6097099999999998</v>
      </c>
      <c r="S2086">
        <v>-74.08175</v>
      </c>
    </row>
    <row r="2087" spans="1:19" x14ac:dyDescent="0.3">
      <c r="A2087" t="s">
        <v>54</v>
      </c>
      <c r="B2087" t="s">
        <v>46</v>
      </c>
      <c r="C2087">
        <v>231400</v>
      </c>
      <c r="D2087">
        <v>10500</v>
      </c>
      <c r="E2087" s="1">
        <f t="shared" si="137"/>
        <v>52155400</v>
      </c>
      <c r="F2087" s="6" t="s">
        <v>1046</v>
      </c>
      <c r="G2087" s="10" t="str">
        <f t="shared" si="138"/>
        <v>43886</v>
      </c>
      <c r="H2087" s="10"/>
      <c r="I2087" s="10"/>
      <c r="J2087" s="9">
        <f t="shared" si="135"/>
        <v>43886</v>
      </c>
      <c r="K2087" s="11" t="str">
        <f t="shared" si="136"/>
        <v>25-02-2020</v>
      </c>
      <c r="L2087" s="11"/>
      <c r="M2087" t="s">
        <v>31</v>
      </c>
      <c r="N2087" t="s">
        <v>13</v>
      </c>
      <c r="O2087">
        <v>5</v>
      </c>
      <c r="P2087" t="s">
        <v>19</v>
      </c>
      <c r="Q2087">
        <v>1</v>
      </c>
      <c r="R2087">
        <v>6.2518399999999996</v>
      </c>
      <c r="S2087">
        <v>-75.563590000000005</v>
      </c>
    </row>
    <row r="2088" spans="1:19" x14ac:dyDescent="0.3">
      <c r="A2088" t="s">
        <v>118</v>
      </c>
      <c r="B2088" t="s">
        <v>51</v>
      </c>
      <c r="C2088">
        <v>2371900</v>
      </c>
      <c r="D2088">
        <v>126700</v>
      </c>
      <c r="E2088" s="1">
        <f t="shared" si="137"/>
        <v>52282100</v>
      </c>
      <c r="F2088" s="6" t="s">
        <v>428</v>
      </c>
      <c r="G2088" s="10" t="str">
        <f t="shared" si="138"/>
        <v>44887</v>
      </c>
      <c r="H2088" s="10"/>
      <c r="I2088" s="10"/>
      <c r="J2088" s="9">
        <f t="shared" si="135"/>
        <v>44887</v>
      </c>
      <c r="K2088" s="11" t="str">
        <f t="shared" si="136"/>
        <v>22-11-2022</v>
      </c>
      <c r="L2088" s="11"/>
      <c r="M2088" t="s">
        <v>31</v>
      </c>
      <c r="N2088" t="s">
        <v>13</v>
      </c>
      <c r="O2088">
        <v>5</v>
      </c>
      <c r="P2088" t="s">
        <v>19</v>
      </c>
      <c r="Q2088">
        <v>10</v>
      </c>
      <c r="R2088">
        <v>6.2518399999999996</v>
      </c>
      <c r="S2088">
        <v>-75.563590000000005</v>
      </c>
    </row>
    <row r="2089" spans="1:19" x14ac:dyDescent="0.3">
      <c r="A2089" t="s">
        <v>102</v>
      </c>
      <c r="B2089" t="s">
        <v>16</v>
      </c>
      <c r="C2089">
        <v>694000</v>
      </c>
      <c r="D2089">
        <v>35100</v>
      </c>
      <c r="E2089" s="1">
        <f t="shared" si="137"/>
        <v>52317200</v>
      </c>
      <c r="F2089" s="6" t="s">
        <v>134</v>
      </c>
      <c r="G2089" s="10" t="str">
        <f t="shared" si="138"/>
        <v>44438</v>
      </c>
      <c r="H2089" s="10"/>
      <c r="I2089" s="10"/>
      <c r="J2089" s="9">
        <f t="shared" si="135"/>
        <v>44438</v>
      </c>
      <c r="K2089" s="11" t="str">
        <f t="shared" si="136"/>
        <v>30-08-2021</v>
      </c>
      <c r="L2089" s="11"/>
      <c r="M2089" t="s">
        <v>27</v>
      </c>
      <c r="N2089" t="s">
        <v>187</v>
      </c>
      <c r="O2089">
        <v>5</v>
      </c>
      <c r="P2089" t="s">
        <v>19</v>
      </c>
      <c r="Q2089">
        <v>4</v>
      </c>
      <c r="R2089">
        <v>7.1253900000000003</v>
      </c>
      <c r="S2089">
        <v>-73.119799999999998</v>
      </c>
    </row>
    <row r="2090" spans="1:19" x14ac:dyDescent="0.3">
      <c r="A2090" t="s">
        <v>104</v>
      </c>
      <c r="B2090" t="s">
        <v>38</v>
      </c>
      <c r="C2090">
        <v>245500</v>
      </c>
      <c r="D2090">
        <v>13300</v>
      </c>
      <c r="E2090" s="1">
        <f t="shared" si="137"/>
        <v>52330500</v>
      </c>
      <c r="F2090" s="6" t="s">
        <v>915</v>
      </c>
      <c r="G2090" s="10" t="str">
        <f t="shared" si="138"/>
        <v>44726</v>
      </c>
      <c r="H2090" s="10"/>
      <c r="I2090" s="10"/>
      <c r="J2090" s="9">
        <f t="shared" si="135"/>
        <v>44726</v>
      </c>
      <c r="K2090" s="11" t="str">
        <f t="shared" si="136"/>
        <v>14-06-2022</v>
      </c>
      <c r="L2090" s="11"/>
      <c r="M2090" t="s">
        <v>68</v>
      </c>
      <c r="N2090" t="s">
        <v>28</v>
      </c>
      <c r="O2090">
        <v>1</v>
      </c>
      <c r="P2090" t="s">
        <v>19</v>
      </c>
      <c r="Q2090">
        <v>1</v>
      </c>
      <c r="R2090">
        <v>4.6097099999999998</v>
      </c>
      <c r="S2090">
        <v>-74.08175</v>
      </c>
    </row>
    <row r="2091" spans="1:19" x14ac:dyDescent="0.3">
      <c r="A2091" t="s">
        <v>15</v>
      </c>
      <c r="B2091" t="s">
        <v>16</v>
      </c>
      <c r="C2091">
        <v>62400</v>
      </c>
      <c r="D2091">
        <v>1500</v>
      </c>
      <c r="E2091" s="1">
        <f t="shared" si="137"/>
        <v>52332000</v>
      </c>
      <c r="F2091" s="6" t="s">
        <v>952</v>
      </c>
      <c r="G2091" s="10" t="str">
        <f t="shared" si="138"/>
        <v>44778</v>
      </c>
      <c r="H2091" s="10"/>
      <c r="I2091" s="10"/>
      <c r="J2091" s="9">
        <f t="shared" si="135"/>
        <v>44778</v>
      </c>
      <c r="K2091" s="11" t="str">
        <f t="shared" si="136"/>
        <v>05-08-2022</v>
      </c>
      <c r="L2091" s="11"/>
      <c r="M2091" t="s">
        <v>66</v>
      </c>
      <c r="N2091" t="s">
        <v>28</v>
      </c>
      <c r="O2091">
        <v>5</v>
      </c>
      <c r="P2091" t="s">
        <v>19</v>
      </c>
      <c r="Q2091">
        <v>4</v>
      </c>
      <c r="R2091">
        <v>4.6097099999999998</v>
      </c>
      <c r="S2091">
        <v>-74.08175</v>
      </c>
    </row>
    <row r="2092" spans="1:19" x14ac:dyDescent="0.3">
      <c r="A2092" t="s">
        <v>217</v>
      </c>
      <c r="B2092" t="s">
        <v>64</v>
      </c>
      <c r="C2092">
        <v>31600</v>
      </c>
      <c r="D2092">
        <v>4100</v>
      </c>
      <c r="E2092" s="1">
        <f t="shared" si="137"/>
        <v>52336100</v>
      </c>
      <c r="F2092" s="6" t="s">
        <v>902</v>
      </c>
      <c r="G2092" s="10" t="str">
        <f t="shared" si="138"/>
        <v>44512</v>
      </c>
      <c r="H2092" s="10"/>
      <c r="I2092" s="10"/>
      <c r="J2092" s="9">
        <f t="shared" si="135"/>
        <v>44512</v>
      </c>
      <c r="K2092" s="11" t="str">
        <f t="shared" si="136"/>
        <v>12-11-2021</v>
      </c>
      <c r="L2092" s="11"/>
      <c r="M2092" t="s">
        <v>59</v>
      </c>
      <c r="N2092" t="s">
        <v>28</v>
      </c>
      <c r="O2092">
        <v>3</v>
      </c>
      <c r="P2092" t="s">
        <v>14</v>
      </c>
      <c r="Q2092">
        <v>1</v>
      </c>
      <c r="R2092">
        <v>4.6097099999999998</v>
      </c>
      <c r="S2092">
        <v>-74.08175</v>
      </c>
    </row>
    <row r="2093" spans="1:19" x14ac:dyDescent="0.3">
      <c r="A2093" t="s">
        <v>50</v>
      </c>
      <c r="B2093" t="s">
        <v>51</v>
      </c>
      <c r="C2093">
        <v>1293700</v>
      </c>
      <c r="D2093">
        <v>69900</v>
      </c>
      <c r="E2093" s="1">
        <f t="shared" si="137"/>
        <v>52406000</v>
      </c>
      <c r="F2093" s="6" t="s">
        <v>861</v>
      </c>
      <c r="G2093" s="10" t="str">
        <f t="shared" si="138"/>
        <v>44145</v>
      </c>
      <c r="H2093" s="10"/>
      <c r="I2093" s="10"/>
      <c r="J2093" s="9">
        <f t="shared" si="135"/>
        <v>44145</v>
      </c>
      <c r="K2093" s="11" t="str">
        <f t="shared" si="136"/>
        <v>10-11-2020</v>
      </c>
      <c r="L2093" s="11"/>
      <c r="M2093" t="s">
        <v>68</v>
      </c>
      <c r="N2093" t="s">
        <v>25</v>
      </c>
      <c r="O2093">
        <v>5</v>
      </c>
      <c r="P2093" t="s">
        <v>14</v>
      </c>
      <c r="Q2093">
        <v>1</v>
      </c>
      <c r="R2093">
        <v>3.4372199999999999</v>
      </c>
      <c r="S2093">
        <v>-76.522499999999994</v>
      </c>
    </row>
    <row r="2094" spans="1:19" x14ac:dyDescent="0.3">
      <c r="A2094" t="s">
        <v>214</v>
      </c>
      <c r="B2094" t="s">
        <v>38</v>
      </c>
      <c r="C2094">
        <v>146900</v>
      </c>
      <c r="D2094">
        <v>8000</v>
      </c>
      <c r="E2094" s="1">
        <f t="shared" si="137"/>
        <v>52414000</v>
      </c>
      <c r="F2094" s="6" t="s">
        <v>286</v>
      </c>
      <c r="G2094" s="10" t="str">
        <f t="shared" si="138"/>
        <v>44012</v>
      </c>
      <c r="H2094" s="10"/>
      <c r="I2094" s="10"/>
      <c r="J2094" s="9">
        <f t="shared" si="135"/>
        <v>44012</v>
      </c>
      <c r="K2094" s="11" t="str">
        <f t="shared" si="136"/>
        <v>30-06-2020</v>
      </c>
      <c r="L2094" s="11"/>
      <c r="M2094" t="s">
        <v>59</v>
      </c>
      <c r="N2094" t="s">
        <v>193</v>
      </c>
      <c r="O2094">
        <v>5</v>
      </c>
      <c r="P2094" t="s">
        <v>14</v>
      </c>
      <c r="Q2094">
        <v>1</v>
      </c>
      <c r="R2094">
        <v>5.0688899999999997</v>
      </c>
      <c r="S2094">
        <v>-75.517380000000003</v>
      </c>
    </row>
    <row r="2095" spans="1:19" x14ac:dyDescent="0.3">
      <c r="A2095" t="s">
        <v>123</v>
      </c>
      <c r="B2095" t="s">
        <v>51</v>
      </c>
      <c r="C2095">
        <v>1529000</v>
      </c>
      <c r="D2095">
        <v>79600</v>
      </c>
      <c r="E2095" s="1">
        <f t="shared" si="137"/>
        <v>52493600</v>
      </c>
      <c r="F2095" s="6" t="s">
        <v>425</v>
      </c>
      <c r="G2095" s="10" t="str">
        <f t="shared" si="138"/>
        <v>44292</v>
      </c>
      <c r="H2095" s="10"/>
      <c r="I2095" s="10"/>
      <c r="J2095" s="9">
        <f t="shared" si="135"/>
        <v>44292</v>
      </c>
      <c r="K2095" s="11" t="str">
        <f t="shared" si="136"/>
        <v>06-04-2021</v>
      </c>
      <c r="L2095" s="11"/>
      <c r="M2095" t="s">
        <v>68</v>
      </c>
      <c r="N2095" t="s">
        <v>28</v>
      </c>
      <c r="O2095">
        <v>5</v>
      </c>
      <c r="P2095" t="s">
        <v>14</v>
      </c>
      <c r="Q2095">
        <v>1</v>
      </c>
      <c r="R2095">
        <v>4.6097099999999998</v>
      </c>
      <c r="S2095">
        <v>-74.08175</v>
      </c>
    </row>
    <row r="2096" spans="1:19" x14ac:dyDescent="0.3">
      <c r="A2096" t="s">
        <v>191</v>
      </c>
      <c r="B2096" t="s">
        <v>38</v>
      </c>
      <c r="C2096">
        <v>48900</v>
      </c>
      <c r="D2096">
        <v>3700</v>
      </c>
      <c r="E2096" s="1">
        <f t="shared" si="137"/>
        <v>52497300</v>
      </c>
      <c r="F2096" s="6" t="s">
        <v>303</v>
      </c>
      <c r="G2096" s="10" t="str">
        <f t="shared" si="138"/>
        <v>44374</v>
      </c>
      <c r="H2096" s="10"/>
      <c r="I2096" s="10"/>
      <c r="J2096" s="9">
        <f t="shared" si="135"/>
        <v>44374</v>
      </c>
      <c r="K2096" s="11" t="str">
        <f t="shared" si="136"/>
        <v>27-06-2021</v>
      </c>
      <c r="L2096" s="11"/>
      <c r="M2096" t="s">
        <v>59</v>
      </c>
      <c r="N2096" t="s">
        <v>28</v>
      </c>
      <c r="O2096">
        <v>4</v>
      </c>
      <c r="P2096" t="s">
        <v>14</v>
      </c>
      <c r="Q2096">
        <v>1</v>
      </c>
      <c r="R2096">
        <v>4.6097099999999998</v>
      </c>
      <c r="S2096">
        <v>-74.08175</v>
      </c>
    </row>
    <row r="2097" spans="1:19" x14ac:dyDescent="0.3">
      <c r="A2097" t="s">
        <v>121</v>
      </c>
      <c r="B2097" t="s">
        <v>10</v>
      </c>
      <c r="C2097">
        <v>123400</v>
      </c>
      <c r="D2097">
        <v>7000</v>
      </c>
      <c r="E2097" s="1">
        <f t="shared" si="137"/>
        <v>52504300</v>
      </c>
      <c r="F2097" s="6" t="s">
        <v>1088</v>
      </c>
      <c r="G2097" s="10" t="str">
        <f t="shared" si="138"/>
        <v>43859</v>
      </c>
      <c r="H2097" s="10"/>
      <c r="I2097" s="10"/>
      <c r="J2097" s="9">
        <f t="shared" si="135"/>
        <v>43859</v>
      </c>
      <c r="K2097" s="11" t="str">
        <f t="shared" si="136"/>
        <v>29-01-2020</v>
      </c>
      <c r="L2097" s="11"/>
      <c r="M2097" t="s">
        <v>18</v>
      </c>
      <c r="N2097" t="s">
        <v>28</v>
      </c>
      <c r="O2097">
        <v>4</v>
      </c>
      <c r="P2097" t="s">
        <v>19</v>
      </c>
      <c r="Q2097">
        <v>1</v>
      </c>
      <c r="R2097">
        <v>4.6097099999999998</v>
      </c>
      <c r="S2097">
        <v>-74.08175</v>
      </c>
    </row>
    <row r="2098" spans="1:19" x14ac:dyDescent="0.3">
      <c r="A2098" t="s">
        <v>241</v>
      </c>
      <c r="B2098" t="s">
        <v>38</v>
      </c>
      <c r="C2098">
        <v>349100</v>
      </c>
      <c r="D2098">
        <v>19000</v>
      </c>
      <c r="E2098" s="1">
        <f t="shared" si="137"/>
        <v>52523300</v>
      </c>
      <c r="F2098" s="6" t="s">
        <v>605</v>
      </c>
      <c r="G2098" s="10" t="str">
        <f t="shared" si="138"/>
        <v>43910</v>
      </c>
      <c r="H2098" s="10"/>
      <c r="I2098" s="10"/>
      <c r="J2098" s="9">
        <f t="shared" si="135"/>
        <v>43910</v>
      </c>
      <c r="K2098" s="11" t="str">
        <f t="shared" si="136"/>
        <v>20-03-2020</v>
      </c>
      <c r="L2098" s="11"/>
      <c r="M2098" t="s">
        <v>24</v>
      </c>
      <c r="N2098" t="s">
        <v>13</v>
      </c>
      <c r="O2098">
        <v>4</v>
      </c>
      <c r="P2098" t="s">
        <v>19</v>
      </c>
      <c r="Q2098">
        <v>10</v>
      </c>
      <c r="R2098">
        <v>6.2518399999999996</v>
      </c>
      <c r="S2098">
        <v>-75.563590000000005</v>
      </c>
    </row>
    <row r="2099" spans="1:19" x14ac:dyDescent="0.3">
      <c r="A2099" t="s">
        <v>195</v>
      </c>
      <c r="B2099" t="s">
        <v>51</v>
      </c>
      <c r="C2099">
        <v>494200</v>
      </c>
      <c r="D2099">
        <v>24500</v>
      </c>
      <c r="E2099" s="1">
        <f t="shared" si="137"/>
        <v>52547800</v>
      </c>
      <c r="F2099" s="6" t="s">
        <v>126</v>
      </c>
      <c r="G2099" s="10" t="str">
        <f t="shared" si="138"/>
        <v>44417</v>
      </c>
      <c r="H2099" s="10"/>
      <c r="I2099" s="10"/>
      <c r="J2099" s="9">
        <f t="shared" si="135"/>
        <v>44417</v>
      </c>
      <c r="K2099" s="11" t="str">
        <f t="shared" si="136"/>
        <v>09-08-2021</v>
      </c>
      <c r="L2099" s="11"/>
      <c r="M2099" t="s">
        <v>59</v>
      </c>
      <c r="N2099" t="s">
        <v>228</v>
      </c>
      <c r="O2099">
        <v>4</v>
      </c>
      <c r="P2099" t="s">
        <v>14</v>
      </c>
      <c r="Q2099">
        <v>1</v>
      </c>
      <c r="R2099">
        <v>10.39972</v>
      </c>
      <c r="S2099">
        <v>-75.514439999999993</v>
      </c>
    </row>
    <row r="2100" spans="1:19" x14ac:dyDescent="0.3">
      <c r="A2100" t="s">
        <v>93</v>
      </c>
      <c r="B2100" t="s">
        <v>42</v>
      </c>
      <c r="C2100">
        <v>216600</v>
      </c>
      <c r="D2100">
        <v>12000</v>
      </c>
      <c r="E2100" s="1">
        <f t="shared" si="137"/>
        <v>52559800</v>
      </c>
      <c r="F2100" s="6" t="s">
        <v>1093</v>
      </c>
      <c r="G2100" s="10" t="str">
        <f t="shared" si="138"/>
        <v>44090</v>
      </c>
      <c r="H2100" s="10"/>
      <c r="I2100" s="10"/>
      <c r="J2100" s="9">
        <f t="shared" si="135"/>
        <v>44090</v>
      </c>
      <c r="K2100" s="11" t="str">
        <f t="shared" si="136"/>
        <v>16-09-2020</v>
      </c>
      <c r="L2100" s="11"/>
      <c r="M2100" t="s">
        <v>66</v>
      </c>
      <c r="N2100" t="s">
        <v>13</v>
      </c>
      <c r="O2100">
        <v>5</v>
      </c>
      <c r="P2100" t="s">
        <v>19</v>
      </c>
      <c r="Q2100">
        <v>3</v>
      </c>
      <c r="R2100">
        <v>6.2518399999999996</v>
      </c>
      <c r="S2100">
        <v>-75.563590000000005</v>
      </c>
    </row>
    <row r="2101" spans="1:19" x14ac:dyDescent="0.3">
      <c r="A2101" t="s">
        <v>131</v>
      </c>
      <c r="B2101" t="s">
        <v>16</v>
      </c>
      <c r="C2101">
        <v>1081400</v>
      </c>
      <c r="D2101">
        <v>60000</v>
      </c>
      <c r="E2101" s="1">
        <f t="shared" si="137"/>
        <v>52619800</v>
      </c>
      <c r="F2101" s="6" t="s">
        <v>692</v>
      </c>
      <c r="G2101" s="10" t="str">
        <f t="shared" si="138"/>
        <v>44874</v>
      </c>
      <c r="H2101" s="10"/>
      <c r="I2101" s="10"/>
      <c r="J2101" s="9">
        <f t="shared" si="135"/>
        <v>44874</v>
      </c>
      <c r="K2101" s="11" t="str">
        <f t="shared" si="136"/>
        <v>09-11-2022</v>
      </c>
      <c r="L2101" s="11"/>
      <c r="M2101" t="s">
        <v>85</v>
      </c>
      <c r="N2101" t="s">
        <v>28</v>
      </c>
      <c r="O2101">
        <v>5</v>
      </c>
      <c r="P2101" t="s">
        <v>36</v>
      </c>
      <c r="Q2101">
        <v>1</v>
      </c>
      <c r="R2101">
        <v>4.6097099999999998</v>
      </c>
      <c r="S2101">
        <v>-74.08175</v>
      </c>
    </row>
    <row r="2102" spans="1:19" x14ac:dyDescent="0.3">
      <c r="A2102" t="s">
        <v>63</v>
      </c>
      <c r="B2102" t="s">
        <v>64</v>
      </c>
      <c r="C2102">
        <v>48200</v>
      </c>
      <c r="D2102">
        <v>800</v>
      </c>
      <c r="E2102" s="1">
        <f t="shared" si="137"/>
        <v>52620600</v>
      </c>
      <c r="F2102" s="6" t="s">
        <v>560</v>
      </c>
      <c r="G2102" s="10" t="str">
        <f t="shared" si="138"/>
        <v>44523</v>
      </c>
      <c r="H2102" s="10"/>
      <c r="I2102" s="10"/>
      <c r="J2102" s="9">
        <f t="shared" si="135"/>
        <v>44523</v>
      </c>
      <c r="K2102" s="11" t="str">
        <f t="shared" si="136"/>
        <v>23-11-2021</v>
      </c>
      <c r="L2102" s="11"/>
      <c r="M2102" t="s">
        <v>80</v>
      </c>
      <c r="N2102" t="s">
        <v>25</v>
      </c>
      <c r="O2102">
        <v>5</v>
      </c>
      <c r="P2102" t="s">
        <v>36</v>
      </c>
      <c r="Q2102">
        <v>1</v>
      </c>
      <c r="R2102">
        <v>3.4372199999999999</v>
      </c>
      <c r="S2102">
        <v>-76.522499999999994</v>
      </c>
    </row>
    <row r="2103" spans="1:19" x14ac:dyDescent="0.3">
      <c r="A2103" t="s">
        <v>123</v>
      </c>
      <c r="B2103" t="s">
        <v>51</v>
      </c>
      <c r="C2103">
        <v>1221100</v>
      </c>
      <c r="D2103">
        <v>63200</v>
      </c>
      <c r="E2103" s="1">
        <f t="shared" si="137"/>
        <v>52683800</v>
      </c>
      <c r="F2103" s="6" t="s">
        <v>681</v>
      </c>
      <c r="G2103" s="10" t="str">
        <f t="shared" si="138"/>
        <v>44863</v>
      </c>
      <c r="H2103" s="10"/>
      <c r="I2103" s="10"/>
      <c r="J2103" s="9">
        <f t="shared" si="135"/>
        <v>44863</v>
      </c>
      <c r="K2103" s="11" t="str">
        <f t="shared" si="136"/>
        <v>29-10-2022</v>
      </c>
      <c r="L2103" s="11"/>
      <c r="M2103" t="s">
        <v>24</v>
      </c>
      <c r="N2103" t="s">
        <v>25</v>
      </c>
      <c r="O2103">
        <v>5</v>
      </c>
      <c r="P2103" t="s">
        <v>14</v>
      </c>
      <c r="Q2103">
        <v>1</v>
      </c>
      <c r="R2103">
        <v>3.4372199999999999</v>
      </c>
      <c r="S2103">
        <v>-76.522499999999994</v>
      </c>
    </row>
    <row r="2104" spans="1:19" x14ac:dyDescent="0.3">
      <c r="A2104" t="s">
        <v>73</v>
      </c>
      <c r="B2104" t="s">
        <v>42</v>
      </c>
      <c r="C2104">
        <v>25900</v>
      </c>
      <c r="D2104">
        <v>1600</v>
      </c>
      <c r="E2104" s="1">
        <f t="shared" si="137"/>
        <v>52685400</v>
      </c>
      <c r="F2104" s="6" t="s">
        <v>1094</v>
      </c>
      <c r="G2104" s="10" t="str">
        <f t="shared" si="138"/>
        <v>44116</v>
      </c>
      <c r="H2104" s="10"/>
      <c r="I2104" s="10"/>
      <c r="J2104" s="9">
        <f t="shared" si="135"/>
        <v>44116</v>
      </c>
      <c r="K2104" s="11" t="str">
        <f t="shared" si="136"/>
        <v>12-10-2020</v>
      </c>
      <c r="L2104" s="11"/>
      <c r="M2104" t="s">
        <v>24</v>
      </c>
      <c r="N2104" t="s">
        <v>13</v>
      </c>
      <c r="O2104">
        <v>1</v>
      </c>
      <c r="P2104" t="s">
        <v>19</v>
      </c>
      <c r="Q2104">
        <v>1</v>
      </c>
      <c r="R2104">
        <v>6.2518399999999996</v>
      </c>
      <c r="S2104">
        <v>-75.563590000000005</v>
      </c>
    </row>
    <row r="2105" spans="1:19" x14ac:dyDescent="0.3">
      <c r="A2105" t="s">
        <v>29</v>
      </c>
      <c r="B2105" t="s">
        <v>16</v>
      </c>
      <c r="C2105">
        <v>428600</v>
      </c>
      <c r="D2105">
        <v>21000</v>
      </c>
      <c r="E2105" s="1">
        <f t="shared" si="137"/>
        <v>52706400</v>
      </c>
      <c r="F2105" s="6" t="s">
        <v>1095</v>
      </c>
      <c r="G2105" s="10" t="str">
        <f t="shared" si="138"/>
        <v>44686</v>
      </c>
      <c r="H2105" s="10"/>
      <c r="I2105" s="10"/>
      <c r="J2105" s="9">
        <f t="shared" si="135"/>
        <v>44686</v>
      </c>
      <c r="K2105" s="11" t="str">
        <f t="shared" si="136"/>
        <v>05-05-2022</v>
      </c>
      <c r="L2105" s="11"/>
      <c r="M2105" t="s">
        <v>12</v>
      </c>
      <c r="N2105" t="s">
        <v>28</v>
      </c>
      <c r="O2105">
        <v>4</v>
      </c>
      <c r="P2105" t="s">
        <v>19</v>
      </c>
      <c r="Q2105">
        <v>5</v>
      </c>
      <c r="R2105">
        <v>4.6097099999999998</v>
      </c>
      <c r="S2105">
        <v>-74.08175</v>
      </c>
    </row>
    <row r="2106" spans="1:19" x14ac:dyDescent="0.3">
      <c r="A2106" t="s">
        <v>45</v>
      </c>
      <c r="B2106" t="s">
        <v>46</v>
      </c>
      <c r="C2106">
        <v>18300</v>
      </c>
      <c r="D2106">
        <v>6800</v>
      </c>
      <c r="E2106" s="1">
        <f t="shared" si="137"/>
        <v>52713200</v>
      </c>
      <c r="F2106" s="6" t="s">
        <v>873</v>
      </c>
      <c r="G2106" s="10" t="str">
        <f t="shared" si="138"/>
        <v>44993</v>
      </c>
      <c r="H2106" s="10"/>
      <c r="I2106" s="10"/>
      <c r="J2106" s="9">
        <f t="shared" si="135"/>
        <v>44993</v>
      </c>
      <c r="K2106" s="11" t="str">
        <f t="shared" si="136"/>
        <v>08-03-2023</v>
      </c>
      <c r="L2106" s="11"/>
      <c r="M2106" t="s">
        <v>31</v>
      </c>
      <c r="N2106" t="s">
        <v>13</v>
      </c>
      <c r="O2106">
        <v>2</v>
      </c>
      <c r="P2106" t="s">
        <v>19</v>
      </c>
      <c r="Q2106">
        <v>10</v>
      </c>
      <c r="R2106">
        <v>6.2518399999999996</v>
      </c>
      <c r="S2106">
        <v>-75.563590000000005</v>
      </c>
    </row>
    <row r="2107" spans="1:19" x14ac:dyDescent="0.3">
      <c r="A2107" t="s">
        <v>195</v>
      </c>
      <c r="B2107" t="s">
        <v>51</v>
      </c>
      <c r="C2107">
        <v>520600</v>
      </c>
      <c r="D2107">
        <v>25900</v>
      </c>
      <c r="E2107" s="1">
        <f t="shared" si="137"/>
        <v>52739100</v>
      </c>
      <c r="F2107" s="6" t="s">
        <v>506</v>
      </c>
      <c r="G2107" s="10" t="str">
        <f t="shared" si="138"/>
        <v>44046</v>
      </c>
      <c r="H2107" s="10"/>
      <c r="I2107" s="10"/>
      <c r="J2107" s="9">
        <f t="shared" si="135"/>
        <v>44046</v>
      </c>
      <c r="K2107" s="11" t="str">
        <f t="shared" si="136"/>
        <v>03-08-2020</v>
      </c>
      <c r="L2107" s="11"/>
      <c r="M2107" t="s">
        <v>48</v>
      </c>
      <c r="N2107" t="s">
        <v>28</v>
      </c>
      <c r="O2107">
        <v>3</v>
      </c>
      <c r="P2107" t="s">
        <v>36</v>
      </c>
      <c r="Q2107">
        <v>1</v>
      </c>
      <c r="R2107">
        <v>4.6097099999999998</v>
      </c>
      <c r="S2107">
        <v>-74.08175</v>
      </c>
    </row>
    <row r="2108" spans="1:19" x14ac:dyDescent="0.3">
      <c r="A2108" t="s">
        <v>180</v>
      </c>
      <c r="B2108" t="s">
        <v>10</v>
      </c>
      <c r="C2108">
        <v>633900</v>
      </c>
      <c r="D2108">
        <v>34300</v>
      </c>
      <c r="E2108" s="1">
        <f t="shared" si="137"/>
        <v>52773400</v>
      </c>
      <c r="F2108" s="6" t="s">
        <v>403</v>
      </c>
      <c r="G2108" s="10" t="str">
        <f t="shared" si="138"/>
        <v>44305</v>
      </c>
      <c r="H2108" s="10"/>
      <c r="I2108" s="10"/>
      <c r="J2108" s="9">
        <f t="shared" si="135"/>
        <v>44305</v>
      </c>
      <c r="K2108" s="11" t="str">
        <f t="shared" si="136"/>
        <v>19-04-2021</v>
      </c>
      <c r="L2108" s="11"/>
      <c r="M2108" t="s">
        <v>68</v>
      </c>
      <c r="N2108" t="s">
        <v>13</v>
      </c>
      <c r="O2108">
        <v>1</v>
      </c>
      <c r="P2108" t="s">
        <v>19</v>
      </c>
      <c r="Q2108">
        <v>5</v>
      </c>
      <c r="R2108">
        <v>6.2518399999999996</v>
      </c>
      <c r="S2108">
        <v>-75.563590000000005</v>
      </c>
    </row>
    <row r="2109" spans="1:19" x14ac:dyDescent="0.3">
      <c r="A2109" t="s">
        <v>50</v>
      </c>
      <c r="B2109" t="s">
        <v>51</v>
      </c>
      <c r="C2109">
        <v>1202900</v>
      </c>
      <c r="D2109">
        <v>64700</v>
      </c>
      <c r="E2109" s="1">
        <f t="shared" si="137"/>
        <v>52838100</v>
      </c>
      <c r="F2109" s="6" t="s">
        <v>1096</v>
      </c>
      <c r="G2109" s="10" t="str">
        <f t="shared" si="138"/>
        <v>44194</v>
      </c>
      <c r="H2109" s="10"/>
      <c r="I2109" s="10"/>
      <c r="J2109" s="9">
        <f t="shared" si="135"/>
        <v>44194</v>
      </c>
      <c r="K2109" s="11" t="str">
        <f t="shared" si="136"/>
        <v>29-12-2020</v>
      </c>
      <c r="L2109" s="11"/>
      <c r="M2109" t="s">
        <v>101</v>
      </c>
      <c r="N2109" t="s">
        <v>137</v>
      </c>
      <c r="O2109">
        <v>5</v>
      </c>
      <c r="P2109" t="s">
        <v>19</v>
      </c>
      <c r="Q2109">
        <v>8</v>
      </c>
      <c r="R2109">
        <v>11.240790000000001</v>
      </c>
      <c r="S2109">
        <v>-74.199039999999997</v>
      </c>
    </row>
    <row r="2110" spans="1:19" x14ac:dyDescent="0.3">
      <c r="A2110" t="s">
        <v>63</v>
      </c>
      <c r="B2110" t="s">
        <v>64</v>
      </c>
      <c r="C2110">
        <v>46400</v>
      </c>
      <c r="D2110">
        <v>3000</v>
      </c>
      <c r="E2110" s="1">
        <f t="shared" si="137"/>
        <v>52841100</v>
      </c>
      <c r="F2110" s="6" t="s">
        <v>347</v>
      </c>
      <c r="G2110" s="10" t="str">
        <f t="shared" si="138"/>
        <v>43856</v>
      </c>
      <c r="H2110" s="10"/>
      <c r="I2110" s="10"/>
      <c r="J2110" s="9">
        <f t="shared" si="135"/>
        <v>43856</v>
      </c>
      <c r="K2110" s="11" t="str">
        <f t="shared" si="136"/>
        <v>26-01-2020</v>
      </c>
      <c r="L2110" s="11"/>
      <c r="M2110" t="s">
        <v>53</v>
      </c>
      <c r="N2110" t="s">
        <v>13</v>
      </c>
      <c r="O2110">
        <v>5</v>
      </c>
      <c r="P2110" t="s">
        <v>19</v>
      </c>
      <c r="Q2110">
        <v>6</v>
      </c>
      <c r="R2110">
        <v>6.2518399999999996</v>
      </c>
      <c r="S2110">
        <v>-75.563590000000005</v>
      </c>
    </row>
    <row r="2111" spans="1:19" x14ac:dyDescent="0.3">
      <c r="A2111" t="s">
        <v>78</v>
      </c>
      <c r="B2111" t="s">
        <v>64</v>
      </c>
      <c r="C2111">
        <v>65000</v>
      </c>
      <c r="D2111">
        <v>3900</v>
      </c>
      <c r="E2111" s="1">
        <f t="shared" si="137"/>
        <v>52845000</v>
      </c>
      <c r="F2111" s="6" t="s">
        <v>39</v>
      </c>
      <c r="G2111" s="10" t="str">
        <f t="shared" si="138"/>
        <v>44876</v>
      </c>
      <c r="H2111" s="10"/>
      <c r="I2111" s="10"/>
      <c r="J2111" s="9">
        <f t="shared" si="135"/>
        <v>44876</v>
      </c>
      <c r="K2111" s="11" t="str">
        <f t="shared" si="136"/>
        <v>11-11-2022</v>
      </c>
      <c r="L2111" s="11"/>
      <c r="M2111" t="s">
        <v>48</v>
      </c>
      <c r="N2111" t="s">
        <v>13</v>
      </c>
      <c r="O2111">
        <v>5</v>
      </c>
      <c r="P2111" t="s">
        <v>19</v>
      </c>
      <c r="Q2111">
        <v>10</v>
      </c>
      <c r="R2111">
        <v>6.2518399999999996</v>
      </c>
      <c r="S2111">
        <v>-75.563590000000005</v>
      </c>
    </row>
    <row r="2112" spans="1:19" x14ac:dyDescent="0.3">
      <c r="A2112" t="s">
        <v>149</v>
      </c>
      <c r="B2112" t="s">
        <v>34</v>
      </c>
      <c r="C2112">
        <v>70500</v>
      </c>
      <c r="D2112">
        <v>1900</v>
      </c>
      <c r="E2112" s="1">
        <f t="shared" si="137"/>
        <v>52846900</v>
      </c>
      <c r="F2112" s="6" t="s">
        <v>844</v>
      </c>
      <c r="G2112" s="10" t="str">
        <f t="shared" si="138"/>
        <v>44663</v>
      </c>
      <c r="H2112" s="10"/>
      <c r="I2112" s="10"/>
      <c r="J2112" s="9">
        <f t="shared" si="135"/>
        <v>44663</v>
      </c>
      <c r="K2112" s="11" t="str">
        <f t="shared" si="136"/>
        <v>12-04-2022</v>
      </c>
      <c r="L2112" s="11"/>
      <c r="M2112" t="s">
        <v>27</v>
      </c>
      <c r="N2112" t="s">
        <v>13</v>
      </c>
      <c r="O2112">
        <v>3</v>
      </c>
      <c r="P2112" t="s">
        <v>14</v>
      </c>
      <c r="Q2112">
        <v>1</v>
      </c>
      <c r="R2112">
        <v>6.2518399999999996</v>
      </c>
      <c r="S2112">
        <v>-75.563590000000005</v>
      </c>
    </row>
    <row r="2113" spans="1:19" x14ac:dyDescent="0.3">
      <c r="A2113" t="s">
        <v>73</v>
      </c>
      <c r="B2113" t="s">
        <v>42</v>
      </c>
      <c r="C2113">
        <v>41500</v>
      </c>
      <c r="D2113">
        <v>6900</v>
      </c>
      <c r="E2113" s="1">
        <f t="shared" si="137"/>
        <v>52853800</v>
      </c>
      <c r="F2113" s="6" t="s">
        <v>693</v>
      </c>
      <c r="G2113" s="10" t="str">
        <f t="shared" si="138"/>
        <v>44003</v>
      </c>
      <c r="H2113" s="10"/>
      <c r="I2113" s="10"/>
      <c r="J2113" s="9">
        <f t="shared" si="135"/>
        <v>44003</v>
      </c>
      <c r="K2113" s="11" t="str">
        <f t="shared" si="136"/>
        <v>21-06-2020</v>
      </c>
      <c r="L2113" s="11"/>
      <c r="M2113" t="s">
        <v>80</v>
      </c>
      <c r="N2113" t="s">
        <v>13</v>
      </c>
      <c r="O2113">
        <v>5</v>
      </c>
      <c r="P2113" t="s">
        <v>19</v>
      </c>
      <c r="Q2113">
        <v>6</v>
      </c>
      <c r="R2113">
        <v>6.2518399999999996</v>
      </c>
      <c r="S2113">
        <v>-75.563590000000005</v>
      </c>
    </row>
    <row r="2114" spans="1:19" x14ac:dyDescent="0.3">
      <c r="A2114" t="s">
        <v>57</v>
      </c>
      <c r="B2114" t="s">
        <v>46</v>
      </c>
      <c r="C2114">
        <v>22200</v>
      </c>
      <c r="D2114">
        <v>0</v>
      </c>
      <c r="E2114" s="1">
        <f t="shared" si="137"/>
        <v>52853800</v>
      </c>
      <c r="F2114" s="6" t="s">
        <v>557</v>
      </c>
      <c r="G2114" s="10" t="str">
        <f t="shared" si="138"/>
        <v>44541</v>
      </c>
      <c r="H2114" s="10"/>
      <c r="I2114" s="10"/>
      <c r="J2114" s="9">
        <f t="shared" si="135"/>
        <v>44541</v>
      </c>
      <c r="K2114" s="11" t="str">
        <f t="shared" si="136"/>
        <v>11-12-2021</v>
      </c>
      <c r="L2114" s="11"/>
      <c r="M2114" t="s">
        <v>31</v>
      </c>
      <c r="N2114" t="s">
        <v>25</v>
      </c>
      <c r="O2114">
        <v>1</v>
      </c>
      <c r="P2114" t="s">
        <v>19</v>
      </c>
      <c r="Q2114">
        <v>1</v>
      </c>
      <c r="R2114">
        <v>3.4372199999999999</v>
      </c>
      <c r="S2114">
        <v>-76.522499999999994</v>
      </c>
    </row>
    <row r="2115" spans="1:19" x14ac:dyDescent="0.3">
      <c r="A2115" t="s">
        <v>131</v>
      </c>
      <c r="B2115" t="s">
        <v>16</v>
      </c>
      <c r="C2115">
        <v>714200</v>
      </c>
      <c r="D2115">
        <v>38700</v>
      </c>
      <c r="E2115" s="1">
        <f t="shared" si="137"/>
        <v>52892500</v>
      </c>
      <c r="F2115" s="6" t="s">
        <v>316</v>
      </c>
      <c r="G2115" s="10" t="str">
        <f t="shared" si="138"/>
        <v>44925</v>
      </c>
      <c r="H2115" s="10"/>
      <c r="I2115" s="10"/>
      <c r="J2115" s="9">
        <f t="shared" ref="J2115:J2178" si="139">IF(
  G2115=44412,
  DATE(2021,8,4),
  DATE(1900,1,1) + G2115 - 1
)</f>
        <v>44925</v>
      </c>
      <c r="K2115" s="11" t="str">
        <f t="shared" ref="K2115:K2178" si="140">TEXT(G2115, "dd-mm-yyyy")</f>
        <v>30-12-2022</v>
      </c>
      <c r="L2115" s="11"/>
      <c r="M2115" t="s">
        <v>31</v>
      </c>
      <c r="N2115" t="s">
        <v>13</v>
      </c>
      <c r="O2115">
        <v>5</v>
      </c>
      <c r="P2115" t="s">
        <v>19</v>
      </c>
      <c r="Q2115">
        <v>4</v>
      </c>
      <c r="R2115">
        <v>6.2518399999999996</v>
      </c>
      <c r="S2115">
        <v>-75.563590000000005</v>
      </c>
    </row>
    <row r="2116" spans="1:19" x14ac:dyDescent="0.3">
      <c r="A2116" t="s">
        <v>161</v>
      </c>
      <c r="B2116" t="s">
        <v>10</v>
      </c>
      <c r="C2116">
        <v>255800</v>
      </c>
      <c r="D2116">
        <v>11800</v>
      </c>
      <c r="E2116" s="1">
        <f t="shared" ref="E2116:E2179" si="141">E2115+D2116</f>
        <v>52904300</v>
      </c>
      <c r="F2116" s="6" t="s">
        <v>704</v>
      </c>
      <c r="G2116" s="10" t="str">
        <f t="shared" si="138"/>
        <v>44684</v>
      </c>
      <c r="H2116" s="10"/>
      <c r="I2116" s="10"/>
      <c r="J2116" s="9">
        <f t="shared" si="139"/>
        <v>44684</v>
      </c>
      <c r="K2116" s="11" t="str">
        <f t="shared" si="140"/>
        <v>03-05-2022</v>
      </c>
      <c r="L2116" s="11"/>
      <c r="M2116" t="s">
        <v>27</v>
      </c>
      <c r="N2116" t="s">
        <v>25</v>
      </c>
      <c r="O2116">
        <v>2</v>
      </c>
      <c r="P2116" t="s">
        <v>19</v>
      </c>
      <c r="Q2116">
        <v>2</v>
      </c>
      <c r="R2116">
        <v>3.4372199999999999</v>
      </c>
      <c r="S2116">
        <v>-76.522499999999994</v>
      </c>
    </row>
    <row r="2117" spans="1:19" x14ac:dyDescent="0.3">
      <c r="A2117" t="s">
        <v>102</v>
      </c>
      <c r="B2117" t="s">
        <v>16</v>
      </c>
      <c r="C2117">
        <v>725200</v>
      </c>
      <c r="D2117">
        <v>36800</v>
      </c>
      <c r="E2117" s="1">
        <f t="shared" si="141"/>
        <v>52941100</v>
      </c>
      <c r="F2117" s="6" t="s">
        <v>1068</v>
      </c>
      <c r="G2117" s="10" t="str">
        <f t="shared" si="138"/>
        <v>44484</v>
      </c>
      <c r="H2117" s="10"/>
      <c r="I2117" s="10"/>
      <c r="J2117" s="9">
        <f t="shared" si="139"/>
        <v>44484</v>
      </c>
      <c r="K2117" s="11" t="str">
        <f t="shared" si="140"/>
        <v>15-10-2021</v>
      </c>
      <c r="L2117" s="11"/>
      <c r="M2117" t="s">
        <v>85</v>
      </c>
      <c r="N2117" t="s">
        <v>28</v>
      </c>
      <c r="O2117">
        <v>4</v>
      </c>
      <c r="P2117" t="s">
        <v>19</v>
      </c>
      <c r="Q2117">
        <v>3</v>
      </c>
      <c r="R2117">
        <v>4.6097099999999998</v>
      </c>
      <c r="S2117">
        <v>-74.08175</v>
      </c>
    </row>
    <row r="2118" spans="1:19" x14ac:dyDescent="0.3">
      <c r="A2118" t="s">
        <v>118</v>
      </c>
      <c r="B2118" t="s">
        <v>51</v>
      </c>
      <c r="C2118">
        <v>1970900</v>
      </c>
      <c r="D2118">
        <v>103100</v>
      </c>
      <c r="E2118" s="1">
        <f t="shared" si="141"/>
        <v>53044200</v>
      </c>
      <c r="F2118" s="6" t="s">
        <v>275</v>
      </c>
      <c r="G2118" s="10" t="str">
        <f t="shared" ref="G2118:G2181" si="142">TEXT(F2117, "general")</f>
        <v>44556</v>
      </c>
      <c r="H2118" s="10"/>
      <c r="I2118" s="10"/>
      <c r="J2118" s="9">
        <f t="shared" si="139"/>
        <v>44556</v>
      </c>
      <c r="K2118" s="11" t="str">
        <f t="shared" si="140"/>
        <v>26-12-2021</v>
      </c>
      <c r="L2118" s="11"/>
      <c r="M2118" t="s">
        <v>24</v>
      </c>
      <c r="N2118" t="s">
        <v>25</v>
      </c>
      <c r="O2118">
        <v>5</v>
      </c>
      <c r="P2118" t="s">
        <v>19</v>
      </c>
      <c r="Q2118">
        <v>1</v>
      </c>
      <c r="R2118">
        <v>3.4372199999999999</v>
      </c>
      <c r="S2118">
        <v>-76.522499999999994</v>
      </c>
    </row>
    <row r="2119" spans="1:19" x14ac:dyDescent="0.3">
      <c r="A2119" t="s">
        <v>168</v>
      </c>
      <c r="B2119" t="s">
        <v>34</v>
      </c>
      <c r="C2119">
        <v>48700</v>
      </c>
      <c r="D2119">
        <v>800</v>
      </c>
      <c r="E2119" s="1">
        <f t="shared" si="141"/>
        <v>53045000</v>
      </c>
      <c r="F2119" s="6" t="s">
        <v>1097</v>
      </c>
      <c r="G2119" s="10" t="str">
        <f t="shared" si="142"/>
        <v>44096</v>
      </c>
      <c r="H2119" s="10"/>
      <c r="I2119" s="10"/>
      <c r="J2119" s="9">
        <f t="shared" si="139"/>
        <v>44096</v>
      </c>
      <c r="K2119" s="11" t="str">
        <f t="shared" si="140"/>
        <v>22-09-2020</v>
      </c>
      <c r="L2119" s="11"/>
      <c r="M2119" t="s">
        <v>24</v>
      </c>
      <c r="N2119" t="s">
        <v>32</v>
      </c>
      <c r="O2119">
        <v>5</v>
      </c>
      <c r="P2119" t="s">
        <v>14</v>
      </c>
      <c r="Q2119">
        <v>1</v>
      </c>
      <c r="R2119">
        <v>-4.2152799999999999</v>
      </c>
      <c r="S2119">
        <v>-69.940560000000005</v>
      </c>
    </row>
    <row r="2120" spans="1:19" x14ac:dyDescent="0.3">
      <c r="A2120" t="s">
        <v>163</v>
      </c>
      <c r="B2120" t="s">
        <v>10</v>
      </c>
      <c r="C2120">
        <v>587900</v>
      </c>
      <c r="D2120">
        <v>33700</v>
      </c>
      <c r="E2120" s="1">
        <f t="shared" si="141"/>
        <v>53078700</v>
      </c>
      <c r="F2120" s="6" t="s">
        <v>1051</v>
      </c>
      <c r="G2120" s="10" t="str">
        <f t="shared" si="142"/>
        <v>43893</v>
      </c>
      <c r="H2120" s="10"/>
      <c r="I2120" s="10"/>
      <c r="J2120" s="9">
        <f t="shared" si="139"/>
        <v>43893</v>
      </c>
      <c r="K2120" s="11" t="str">
        <f t="shared" si="140"/>
        <v>03-03-2020</v>
      </c>
      <c r="L2120" s="11"/>
      <c r="M2120" t="s">
        <v>12</v>
      </c>
      <c r="N2120" t="s">
        <v>187</v>
      </c>
      <c r="O2120">
        <v>1</v>
      </c>
      <c r="P2120" t="s">
        <v>14</v>
      </c>
      <c r="Q2120">
        <v>1</v>
      </c>
      <c r="R2120">
        <v>7.1253900000000003</v>
      </c>
      <c r="S2120">
        <v>-73.119799999999998</v>
      </c>
    </row>
    <row r="2121" spans="1:19" x14ac:dyDescent="0.3">
      <c r="A2121" t="s">
        <v>73</v>
      </c>
      <c r="B2121" t="s">
        <v>42</v>
      </c>
      <c r="C2121">
        <v>36100</v>
      </c>
      <c r="D2121">
        <v>2300</v>
      </c>
      <c r="E2121" s="1">
        <f t="shared" si="141"/>
        <v>53081000</v>
      </c>
      <c r="F2121" s="6" t="s">
        <v>1098</v>
      </c>
      <c r="G2121" s="10" t="str">
        <f t="shared" si="142"/>
        <v>43860</v>
      </c>
      <c r="H2121" s="10"/>
      <c r="I2121" s="10"/>
      <c r="J2121" s="9">
        <f t="shared" si="139"/>
        <v>43860</v>
      </c>
      <c r="K2121" s="11" t="str">
        <f t="shared" si="140"/>
        <v>30-01-2020</v>
      </c>
      <c r="L2121" s="11"/>
      <c r="M2121" t="s">
        <v>48</v>
      </c>
      <c r="N2121" t="s">
        <v>22</v>
      </c>
      <c r="O2121">
        <v>5</v>
      </c>
      <c r="P2121" t="s">
        <v>19</v>
      </c>
      <c r="Q2121">
        <v>1</v>
      </c>
      <c r="R2121">
        <v>4.8133299999999997</v>
      </c>
      <c r="S2121">
        <v>-75.696110000000004</v>
      </c>
    </row>
    <row r="2122" spans="1:19" x14ac:dyDescent="0.3">
      <c r="A2122" t="s">
        <v>282</v>
      </c>
      <c r="B2122" t="s">
        <v>38</v>
      </c>
      <c r="C2122">
        <v>1988600</v>
      </c>
      <c r="D2122">
        <v>104100</v>
      </c>
      <c r="E2122" s="1">
        <f t="shared" si="141"/>
        <v>53185100</v>
      </c>
      <c r="F2122" s="6" t="s">
        <v>998</v>
      </c>
      <c r="G2122" s="10" t="str">
        <f t="shared" si="142"/>
        <v>44733</v>
      </c>
      <c r="H2122" s="10"/>
      <c r="I2122" s="10"/>
      <c r="J2122" s="9">
        <f t="shared" si="139"/>
        <v>44733</v>
      </c>
      <c r="K2122" s="11" t="str">
        <f t="shared" si="140"/>
        <v>21-06-2022</v>
      </c>
      <c r="L2122" s="11"/>
      <c r="M2122" t="s">
        <v>27</v>
      </c>
      <c r="N2122" t="s">
        <v>13</v>
      </c>
      <c r="O2122">
        <v>1</v>
      </c>
      <c r="P2122" t="s">
        <v>127</v>
      </c>
      <c r="Q2122">
        <v>1</v>
      </c>
      <c r="R2122">
        <v>6.2518399999999996</v>
      </c>
      <c r="S2122">
        <v>-75.563590000000005</v>
      </c>
    </row>
    <row r="2123" spans="1:19" x14ac:dyDescent="0.3">
      <c r="A2123" t="s">
        <v>104</v>
      </c>
      <c r="B2123" t="s">
        <v>38</v>
      </c>
      <c r="C2123">
        <v>82500</v>
      </c>
      <c r="D2123">
        <v>2600</v>
      </c>
      <c r="E2123" s="1">
        <f t="shared" si="141"/>
        <v>53187700</v>
      </c>
      <c r="F2123" s="6" t="s">
        <v>800</v>
      </c>
      <c r="G2123" s="10" t="str">
        <f t="shared" si="142"/>
        <v>44384</v>
      </c>
      <c r="H2123" s="10"/>
      <c r="I2123" s="10"/>
      <c r="J2123" s="9">
        <f t="shared" si="139"/>
        <v>44384</v>
      </c>
      <c r="K2123" s="11" t="str">
        <f t="shared" si="140"/>
        <v>07-07-2021</v>
      </c>
      <c r="L2123" s="11"/>
      <c r="M2123" t="s">
        <v>40</v>
      </c>
      <c r="N2123" t="s">
        <v>1099</v>
      </c>
      <c r="O2123">
        <v>2</v>
      </c>
      <c r="P2123" t="s">
        <v>19</v>
      </c>
      <c r="Q2123">
        <v>7</v>
      </c>
      <c r="R2123">
        <v>3.8653</v>
      </c>
      <c r="S2123">
        <v>-67.923900000000003</v>
      </c>
    </row>
    <row r="2124" spans="1:19" x14ac:dyDescent="0.3">
      <c r="A2124" t="s">
        <v>50</v>
      </c>
      <c r="B2124" t="s">
        <v>51</v>
      </c>
      <c r="C2124">
        <v>1247200</v>
      </c>
      <c r="D2124">
        <v>64600</v>
      </c>
      <c r="E2124" s="1">
        <f t="shared" si="141"/>
        <v>53252300</v>
      </c>
      <c r="F2124" s="6" t="s">
        <v>222</v>
      </c>
      <c r="G2124" s="10" t="str">
        <f t="shared" si="142"/>
        <v>44481</v>
      </c>
      <c r="H2124" s="10"/>
      <c r="I2124" s="10"/>
      <c r="J2124" s="9">
        <f t="shared" si="139"/>
        <v>44481</v>
      </c>
      <c r="K2124" s="11" t="str">
        <f t="shared" si="140"/>
        <v>12-10-2021</v>
      </c>
      <c r="L2124" s="11"/>
      <c r="M2124" t="s">
        <v>48</v>
      </c>
      <c r="N2124" t="s">
        <v>25</v>
      </c>
      <c r="O2124">
        <v>5</v>
      </c>
      <c r="P2124" t="s">
        <v>19</v>
      </c>
      <c r="Q2124">
        <v>3</v>
      </c>
      <c r="R2124">
        <v>3.4372199999999999</v>
      </c>
      <c r="S2124">
        <v>-76.522499999999994</v>
      </c>
    </row>
    <row r="2125" spans="1:19" x14ac:dyDescent="0.3">
      <c r="A2125" t="s">
        <v>81</v>
      </c>
      <c r="B2125" t="s">
        <v>51</v>
      </c>
      <c r="C2125">
        <v>1061500</v>
      </c>
      <c r="D2125">
        <v>62600</v>
      </c>
      <c r="E2125" s="1">
        <f t="shared" si="141"/>
        <v>53314900</v>
      </c>
      <c r="F2125" s="6" t="s">
        <v>912</v>
      </c>
      <c r="G2125" s="10" t="str">
        <f t="shared" si="142"/>
        <v>44657</v>
      </c>
      <c r="H2125" s="10"/>
      <c r="I2125" s="10"/>
      <c r="J2125" s="9">
        <f t="shared" si="139"/>
        <v>44657</v>
      </c>
      <c r="K2125" s="11" t="str">
        <f t="shared" si="140"/>
        <v>06-04-2022</v>
      </c>
      <c r="L2125" s="11"/>
      <c r="M2125" t="s">
        <v>80</v>
      </c>
      <c r="N2125" t="s">
        <v>13</v>
      </c>
      <c r="O2125">
        <v>5</v>
      </c>
      <c r="P2125" t="s">
        <v>14</v>
      </c>
      <c r="Q2125">
        <v>1</v>
      </c>
      <c r="R2125">
        <v>6.2518399999999996</v>
      </c>
      <c r="S2125">
        <v>-75.563590000000005</v>
      </c>
    </row>
    <row r="2126" spans="1:19" x14ac:dyDescent="0.3">
      <c r="A2126" t="s">
        <v>161</v>
      </c>
      <c r="B2126" t="s">
        <v>10</v>
      </c>
      <c r="C2126">
        <v>230500</v>
      </c>
      <c r="D2126">
        <v>10500</v>
      </c>
      <c r="E2126" s="1">
        <f t="shared" si="141"/>
        <v>53325400</v>
      </c>
      <c r="F2126" s="6" t="s">
        <v>1100</v>
      </c>
      <c r="G2126" s="10" t="str">
        <f t="shared" si="142"/>
        <v>44186</v>
      </c>
      <c r="H2126" s="10"/>
      <c r="I2126" s="10"/>
      <c r="J2126" s="9">
        <f t="shared" si="139"/>
        <v>44186</v>
      </c>
      <c r="K2126" s="11" t="str">
        <f t="shared" si="140"/>
        <v>21-12-2020</v>
      </c>
      <c r="L2126" s="11"/>
      <c r="M2126" t="s">
        <v>66</v>
      </c>
      <c r="N2126" t="s">
        <v>28</v>
      </c>
      <c r="O2126">
        <v>5</v>
      </c>
      <c r="P2126" t="s">
        <v>19</v>
      </c>
      <c r="Q2126">
        <v>3</v>
      </c>
      <c r="R2126">
        <v>4.6097099999999998</v>
      </c>
      <c r="S2126">
        <v>-74.08175</v>
      </c>
    </row>
    <row r="2127" spans="1:19" x14ac:dyDescent="0.3">
      <c r="A2127" t="s">
        <v>87</v>
      </c>
      <c r="B2127" t="s">
        <v>34</v>
      </c>
      <c r="C2127">
        <v>54100</v>
      </c>
      <c r="D2127">
        <v>3500</v>
      </c>
      <c r="E2127" s="1">
        <f t="shared" si="141"/>
        <v>53328900</v>
      </c>
      <c r="F2127" s="6" t="s">
        <v>509</v>
      </c>
      <c r="G2127" s="10" t="str">
        <f t="shared" si="142"/>
        <v>43840</v>
      </c>
      <c r="H2127" s="10"/>
      <c r="I2127" s="10"/>
      <c r="J2127" s="9">
        <f t="shared" si="139"/>
        <v>43840</v>
      </c>
      <c r="K2127" s="11" t="str">
        <f t="shared" si="140"/>
        <v>10-01-2020</v>
      </c>
      <c r="L2127" s="11"/>
      <c r="M2127" t="s">
        <v>12</v>
      </c>
      <c r="N2127" t="s">
        <v>28</v>
      </c>
      <c r="O2127">
        <v>1</v>
      </c>
      <c r="P2127" t="s">
        <v>19</v>
      </c>
      <c r="Q2127">
        <v>2</v>
      </c>
      <c r="R2127">
        <v>4.6097099999999998</v>
      </c>
      <c r="S2127">
        <v>-74.08175</v>
      </c>
    </row>
    <row r="2128" spans="1:19" x14ac:dyDescent="0.3">
      <c r="A2128" t="s">
        <v>113</v>
      </c>
      <c r="B2128" t="s">
        <v>10</v>
      </c>
      <c r="C2128">
        <v>517300</v>
      </c>
      <c r="D2128">
        <v>25700</v>
      </c>
      <c r="E2128" s="1">
        <f t="shared" si="141"/>
        <v>53354600</v>
      </c>
      <c r="F2128" s="6" t="s">
        <v>614</v>
      </c>
      <c r="G2128" s="10" t="str">
        <f t="shared" si="142"/>
        <v>44606</v>
      </c>
      <c r="H2128" s="10"/>
      <c r="I2128" s="10"/>
      <c r="J2128" s="9">
        <f t="shared" si="139"/>
        <v>44606</v>
      </c>
      <c r="K2128" s="11" t="str">
        <f t="shared" si="140"/>
        <v>14-02-2022</v>
      </c>
      <c r="L2128" s="11"/>
      <c r="M2128" t="s">
        <v>12</v>
      </c>
      <c r="N2128" t="s">
        <v>273</v>
      </c>
      <c r="O2128">
        <v>1</v>
      </c>
      <c r="P2128" t="s">
        <v>14</v>
      </c>
      <c r="Q2128">
        <v>1</v>
      </c>
      <c r="R2128">
        <v>1.2136100000000001</v>
      </c>
      <c r="S2128">
        <v>-77.281109999999998</v>
      </c>
    </row>
    <row r="2129" spans="1:19" x14ac:dyDescent="0.3">
      <c r="A2129" t="s">
        <v>95</v>
      </c>
      <c r="B2129" t="s">
        <v>38</v>
      </c>
      <c r="C2129">
        <v>2925400</v>
      </c>
      <c r="D2129">
        <v>154000</v>
      </c>
      <c r="E2129" s="1">
        <f t="shared" si="141"/>
        <v>53508600</v>
      </c>
      <c r="F2129" s="6" t="s">
        <v>146</v>
      </c>
      <c r="G2129" s="10" t="str">
        <f t="shared" si="142"/>
        <v>43841</v>
      </c>
      <c r="H2129" s="10"/>
      <c r="I2129" s="10"/>
      <c r="J2129" s="9">
        <f t="shared" si="139"/>
        <v>43841</v>
      </c>
      <c r="K2129" s="11" t="str">
        <f t="shared" si="140"/>
        <v>11-01-2020</v>
      </c>
      <c r="L2129" s="11"/>
      <c r="M2129" t="s">
        <v>66</v>
      </c>
      <c r="N2129" t="s">
        <v>28</v>
      </c>
      <c r="O2129">
        <v>5</v>
      </c>
      <c r="P2129" t="s">
        <v>19</v>
      </c>
      <c r="Q2129">
        <v>4</v>
      </c>
      <c r="R2129">
        <v>4.6097099999999998</v>
      </c>
      <c r="S2129">
        <v>-74.08175</v>
      </c>
    </row>
    <row r="2130" spans="1:19" x14ac:dyDescent="0.3">
      <c r="A2130" t="s">
        <v>83</v>
      </c>
      <c r="B2130" t="s">
        <v>46</v>
      </c>
      <c r="C2130">
        <v>37800</v>
      </c>
      <c r="D2130">
        <v>7300</v>
      </c>
      <c r="E2130" s="1">
        <f t="shared" si="141"/>
        <v>53515900</v>
      </c>
      <c r="F2130" s="6" t="s">
        <v>1101</v>
      </c>
      <c r="G2130" s="10" t="str">
        <f t="shared" si="142"/>
        <v>44591</v>
      </c>
      <c r="H2130" s="10"/>
      <c r="I2130" s="10"/>
      <c r="J2130" s="9">
        <f t="shared" si="139"/>
        <v>44591</v>
      </c>
      <c r="K2130" s="11" t="str">
        <f t="shared" si="140"/>
        <v>30-01-2022</v>
      </c>
      <c r="L2130" s="11"/>
      <c r="M2130" t="s">
        <v>48</v>
      </c>
      <c r="N2130" t="s">
        <v>28</v>
      </c>
      <c r="O2130">
        <v>5</v>
      </c>
      <c r="P2130" t="s">
        <v>19</v>
      </c>
      <c r="Q2130">
        <v>1</v>
      </c>
      <c r="R2130">
        <v>4.6097099999999998</v>
      </c>
      <c r="S2130">
        <v>-74.08175</v>
      </c>
    </row>
    <row r="2131" spans="1:19" x14ac:dyDescent="0.3">
      <c r="A2131" t="s">
        <v>60</v>
      </c>
      <c r="B2131" t="s">
        <v>34</v>
      </c>
      <c r="C2131">
        <v>292300</v>
      </c>
      <c r="D2131">
        <v>16000</v>
      </c>
      <c r="E2131" s="1">
        <f t="shared" si="141"/>
        <v>53531900</v>
      </c>
      <c r="F2131" s="6" t="s">
        <v>324</v>
      </c>
      <c r="G2131" s="10" t="str">
        <f t="shared" si="142"/>
        <v>43914</v>
      </c>
      <c r="H2131" s="10"/>
      <c r="I2131" s="10"/>
      <c r="J2131" s="9">
        <f t="shared" si="139"/>
        <v>43914</v>
      </c>
      <c r="K2131" s="11" t="str">
        <f t="shared" si="140"/>
        <v>24-03-2020</v>
      </c>
      <c r="L2131" s="11"/>
      <c r="M2131" t="s">
        <v>66</v>
      </c>
      <c r="N2131" t="s">
        <v>28</v>
      </c>
      <c r="O2131">
        <v>4</v>
      </c>
      <c r="P2131" t="s">
        <v>19</v>
      </c>
      <c r="Q2131">
        <v>1</v>
      </c>
      <c r="R2131">
        <v>4.6097099999999998</v>
      </c>
      <c r="S2131">
        <v>-74.08175</v>
      </c>
    </row>
    <row r="2132" spans="1:19" x14ac:dyDescent="0.3">
      <c r="A2132" t="s">
        <v>33</v>
      </c>
      <c r="B2132" t="s">
        <v>34</v>
      </c>
      <c r="C2132">
        <v>103700</v>
      </c>
      <c r="D2132">
        <v>3700</v>
      </c>
      <c r="E2132" s="1">
        <f t="shared" si="141"/>
        <v>53535600</v>
      </c>
      <c r="F2132" s="6" t="s">
        <v>412</v>
      </c>
      <c r="G2132" s="10" t="str">
        <f t="shared" si="142"/>
        <v>44649</v>
      </c>
      <c r="H2132" s="10"/>
      <c r="I2132" s="10"/>
      <c r="J2132" s="9">
        <f t="shared" si="139"/>
        <v>44649</v>
      </c>
      <c r="K2132" s="11" t="str">
        <f t="shared" si="140"/>
        <v>29-03-2022</v>
      </c>
      <c r="L2132" s="11"/>
      <c r="M2132" t="s">
        <v>101</v>
      </c>
      <c r="N2132" t="s">
        <v>28</v>
      </c>
      <c r="O2132">
        <v>5</v>
      </c>
      <c r="P2132" t="s">
        <v>19</v>
      </c>
      <c r="Q2132">
        <v>9</v>
      </c>
      <c r="R2132">
        <v>4.6097099999999998</v>
      </c>
      <c r="S2132">
        <v>-74.08175</v>
      </c>
    </row>
    <row r="2133" spans="1:19" x14ac:dyDescent="0.3">
      <c r="A2133" t="s">
        <v>161</v>
      </c>
      <c r="B2133" t="s">
        <v>10</v>
      </c>
      <c r="C2133">
        <v>304400</v>
      </c>
      <c r="D2133">
        <v>14400</v>
      </c>
      <c r="E2133" s="1">
        <f t="shared" si="141"/>
        <v>53550000</v>
      </c>
      <c r="F2133" s="6" t="s">
        <v>372</v>
      </c>
      <c r="G2133" s="10" t="str">
        <f t="shared" si="142"/>
        <v>44027</v>
      </c>
      <c r="H2133" s="10"/>
      <c r="I2133" s="10"/>
      <c r="J2133" s="9">
        <f t="shared" si="139"/>
        <v>44027</v>
      </c>
      <c r="K2133" s="11" t="str">
        <f t="shared" si="140"/>
        <v>15-07-2020</v>
      </c>
      <c r="L2133" s="11"/>
      <c r="M2133" t="s">
        <v>27</v>
      </c>
      <c r="N2133" t="s">
        <v>28</v>
      </c>
      <c r="O2133">
        <v>5</v>
      </c>
      <c r="P2133" t="s">
        <v>14</v>
      </c>
      <c r="Q2133">
        <v>1</v>
      </c>
      <c r="R2133">
        <v>4.6097099999999998</v>
      </c>
      <c r="S2133">
        <v>-74.08175</v>
      </c>
    </row>
    <row r="2134" spans="1:19" x14ac:dyDescent="0.3">
      <c r="A2134" t="s">
        <v>232</v>
      </c>
      <c r="B2134" t="s">
        <v>10</v>
      </c>
      <c r="C2134">
        <v>225900</v>
      </c>
      <c r="D2134">
        <v>10200</v>
      </c>
      <c r="E2134" s="1">
        <f t="shared" si="141"/>
        <v>53560200</v>
      </c>
      <c r="F2134" s="6" t="s">
        <v>1102</v>
      </c>
      <c r="G2134" s="10" t="str">
        <f t="shared" si="142"/>
        <v>44587</v>
      </c>
      <c r="H2134" s="10"/>
      <c r="I2134" s="10"/>
      <c r="J2134" s="9">
        <f t="shared" si="139"/>
        <v>44587</v>
      </c>
      <c r="K2134" s="11" t="str">
        <f t="shared" si="140"/>
        <v>26-01-2022</v>
      </c>
      <c r="L2134" s="11"/>
      <c r="M2134" t="s">
        <v>18</v>
      </c>
      <c r="N2134" t="s">
        <v>137</v>
      </c>
      <c r="O2134">
        <v>5</v>
      </c>
      <c r="P2134" t="s">
        <v>19</v>
      </c>
      <c r="Q2134">
        <v>5</v>
      </c>
      <c r="R2134">
        <v>11.240790000000001</v>
      </c>
      <c r="S2134">
        <v>-74.199039999999997</v>
      </c>
    </row>
    <row r="2135" spans="1:19" x14ac:dyDescent="0.3">
      <c r="A2135" t="s">
        <v>217</v>
      </c>
      <c r="B2135" t="s">
        <v>64</v>
      </c>
      <c r="C2135">
        <v>50900</v>
      </c>
      <c r="D2135">
        <v>2900</v>
      </c>
      <c r="E2135" s="1">
        <f t="shared" si="141"/>
        <v>53563100</v>
      </c>
      <c r="F2135" s="6" t="s">
        <v>350</v>
      </c>
      <c r="G2135" s="10" t="str">
        <f t="shared" si="142"/>
        <v>44563</v>
      </c>
      <c r="H2135" s="10"/>
      <c r="I2135" s="10"/>
      <c r="J2135" s="9">
        <f t="shared" si="139"/>
        <v>44563</v>
      </c>
      <c r="K2135" s="11" t="str">
        <f t="shared" si="140"/>
        <v>02-01-2022</v>
      </c>
      <c r="L2135" s="11"/>
      <c r="M2135" t="s">
        <v>53</v>
      </c>
      <c r="N2135" t="s">
        <v>13</v>
      </c>
      <c r="O2135">
        <v>4</v>
      </c>
      <c r="P2135" t="s">
        <v>19</v>
      </c>
      <c r="Q2135">
        <v>2</v>
      </c>
      <c r="R2135">
        <v>6.2518399999999996</v>
      </c>
      <c r="S2135">
        <v>-75.563590000000005</v>
      </c>
    </row>
    <row r="2136" spans="1:19" x14ac:dyDescent="0.3">
      <c r="A2136" t="s">
        <v>177</v>
      </c>
      <c r="B2136" t="s">
        <v>38</v>
      </c>
      <c r="C2136">
        <v>187700</v>
      </c>
      <c r="D2136">
        <v>12400</v>
      </c>
      <c r="E2136" s="1">
        <f t="shared" si="141"/>
        <v>53575500</v>
      </c>
      <c r="F2136" s="6" t="s">
        <v>1103</v>
      </c>
      <c r="G2136" s="10" t="str">
        <f t="shared" si="142"/>
        <v>44569</v>
      </c>
      <c r="H2136" s="10"/>
      <c r="I2136" s="10"/>
      <c r="J2136" s="9">
        <f t="shared" si="139"/>
        <v>44569</v>
      </c>
      <c r="K2136" s="11" t="str">
        <f t="shared" si="140"/>
        <v>08-01-2022</v>
      </c>
      <c r="L2136" s="11"/>
      <c r="M2136" t="s">
        <v>53</v>
      </c>
      <c r="N2136" t="s">
        <v>28</v>
      </c>
      <c r="O2136">
        <v>4</v>
      </c>
      <c r="P2136" t="s">
        <v>19</v>
      </c>
      <c r="Q2136">
        <v>1</v>
      </c>
      <c r="R2136">
        <v>4.6097099999999998</v>
      </c>
      <c r="S2136">
        <v>-74.08175</v>
      </c>
    </row>
    <row r="2137" spans="1:19" x14ac:dyDescent="0.3">
      <c r="A2137" t="s">
        <v>57</v>
      </c>
      <c r="B2137" t="s">
        <v>46</v>
      </c>
      <c r="C2137">
        <v>30800</v>
      </c>
      <c r="D2137">
        <v>0</v>
      </c>
      <c r="E2137" s="1">
        <f t="shared" si="141"/>
        <v>53575500</v>
      </c>
      <c r="F2137" s="6" t="s">
        <v>1104</v>
      </c>
      <c r="G2137" s="10" t="str">
        <f t="shared" si="142"/>
        <v>43922</v>
      </c>
      <c r="H2137" s="10"/>
      <c r="I2137" s="10"/>
      <c r="J2137" s="9">
        <f t="shared" si="139"/>
        <v>43922</v>
      </c>
      <c r="K2137" s="11" t="str">
        <f t="shared" si="140"/>
        <v>01-04-2020</v>
      </c>
      <c r="L2137" s="11"/>
      <c r="M2137" t="s">
        <v>101</v>
      </c>
      <c r="N2137" t="s">
        <v>28</v>
      </c>
      <c r="O2137">
        <v>5</v>
      </c>
      <c r="P2137" t="s">
        <v>19</v>
      </c>
      <c r="Q2137">
        <v>2</v>
      </c>
      <c r="R2137">
        <v>4.6097099999999998</v>
      </c>
      <c r="S2137">
        <v>-74.08175</v>
      </c>
    </row>
    <row r="2138" spans="1:19" x14ac:dyDescent="0.3">
      <c r="A2138" t="s">
        <v>78</v>
      </c>
      <c r="B2138" t="s">
        <v>64</v>
      </c>
      <c r="C2138">
        <v>53000</v>
      </c>
      <c r="D2138">
        <v>7600</v>
      </c>
      <c r="E2138" s="1">
        <f t="shared" si="141"/>
        <v>53583100</v>
      </c>
      <c r="F2138" s="6" t="s">
        <v>630</v>
      </c>
      <c r="G2138" s="10" t="str">
        <f t="shared" si="142"/>
        <v>44508</v>
      </c>
      <c r="H2138" s="10"/>
      <c r="I2138" s="10"/>
      <c r="J2138" s="9">
        <f t="shared" si="139"/>
        <v>44508</v>
      </c>
      <c r="K2138" s="11" t="str">
        <f t="shared" si="140"/>
        <v>08-11-2021</v>
      </c>
      <c r="L2138" s="11"/>
      <c r="M2138" t="s">
        <v>53</v>
      </c>
      <c r="N2138" t="s">
        <v>228</v>
      </c>
      <c r="O2138">
        <v>5</v>
      </c>
      <c r="P2138" t="s">
        <v>19</v>
      </c>
      <c r="Q2138">
        <v>1</v>
      </c>
      <c r="R2138">
        <v>10.39972</v>
      </c>
      <c r="S2138">
        <v>-75.514439999999993</v>
      </c>
    </row>
    <row r="2139" spans="1:19" x14ac:dyDescent="0.3">
      <c r="A2139" t="s">
        <v>50</v>
      </c>
      <c r="B2139" t="s">
        <v>51</v>
      </c>
      <c r="C2139">
        <v>1055000</v>
      </c>
      <c r="D2139">
        <v>54400</v>
      </c>
      <c r="E2139" s="1">
        <f t="shared" si="141"/>
        <v>53637500</v>
      </c>
      <c r="F2139" s="6" t="s">
        <v>971</v>
      </c>
      <c r="G2139" s="10" t="str">
        <f t="shared" si="142"/>
        <v>44064</v>
      </c>
      <c r="H2139" s="10"/>
      <c r="I2139" s="10"/>
      <c r="J2139" s="9">
        <f t="shared" si="139"/>
        <v>44064</v>
      </c>
      <c r="K2139" s="11" t="str">
        <f t="shared" si="140"/>
        <v>21-08-2020</v>
      </c>
      <c r="L2139" s="11"/>
      <c r="M2139" t="s">
        <v>66</v>
      </c>
      <c r="N2139" t="s">
        <v>28</v>
      </c>
      <c r="O2139">
        <v>5</v>
      </c>
      <c r="P2139" t="s">
        <v>19</v>
      </c>
      <c r="Q2139">
        <v>1</v>
      </c>
      <c r="R2139">
        <v>4.6097099999999998</v>
      </c>
      <c r="S2139">
        <v>-74.08175</v>
      </c>
    </row>
    <row r="2140" spans="1:19" x14ac:dyDescent="0.3">
      <c r="A2140" t="s">
        <v>123</v>
      </c>
      <c r="B2140" t="s">
        <v>51</v>
      </c>
      <c r="C2140">
        <v>1350000</v>
      </c>
      <c r="D2140">
        <v>72500</v>
      </c>
      <c r="E2140" s="1">
        <f t="shared" si="141"/>
        <v>53710000</v>
      </c>
      <c r="F2140" s="6" t="s">
        <v>1036</v>
      </c>
      <c r="G2140" s="10" t="str">
        <f t="shared" si="142"/>
        <v>44933</v>
      </c>
      <c r="H2140" s="10"/>
      <c r="I2140" s="10"/>
      <c r="J2140" s="9">
        <f t="shared" si="139"/>
        <v>44933</v>
      </c>
      <c r="K2140" s="11" t="str">
        <f t="shared" si="140"/>
        <v>07-01-2023</v>
      </c>
      <c r="L2140" s="11"/>
      <c r="M2140" t="s">
        <v>24</v>
      </c>
      <c r="N2140" t="s">
        <v>28</v>
      </c>
      <c r="O2140">
        <v>1</v>
      </c>
      <c r="P2140" t="s">
        <v>19</v>
      </c>
      <c r="Q2140">
        <v>1</v>
      </c>
      <c r="R2140">
        <v>4.6097099999999998</v>
      </c>
      <c r="S2140">
        <v>-74.08175</v>
      </c>
    </row>
    <row r="2141" spans="1:19" x14ac:dyDescent="0.3">
      <c r="A2141" t="s">
        <v>81</v>
      </c>
      <c r="B2141" t="s">
        <v>51</v>
      </c>
      <c r="C2141">
        <v>1281800</v>
      </c>
      <c r="D2141">
        <v>73000</v>
      </c>
      <c r="E2141" s="1">
        <f t="shared" si="141"/>
        <v>53783000</v>
      </c>
      <c r="F2141" s="6" t="s">
        <v>1095</v>
      </c>
      <c r="G2141" s="10" t="str">
        <f t="shared" si="142"/>
        <v>44000</v>
      </c>
      <c r="H2141" s="10"/>
      <c r="I2141" s="10"/>
      <c r="J2141" s="9">
        <f t="shared" si="139"/>
        <v>44000</v>
      </c>
      <c r="K2141" s="11" t="str">
        <f t="shared" si="140"/>
        <v>18-06-2020</v>
      </c>
      <c r="L2141" s="11"/>
      <c r="M2141" t="s">
        <v>80</v>
      </c>
      <c r="N2141" t="s">
        <v>28</v>
      </c>
      <c r="O2141">
        <v>4</v>
      </c>
      <c r="P2141" t="s">
        <v>19</v>
      </c>
      <c r="Q2141">
        <v>10</v>
      </c>
      <c r="R2141">
        <v>4.6097099999999998</v>
      </c>
      <c r="S2141">
        <v>-74.08175</v>
      </c>
    </row>
    <row r="2142" spans="1:19" x14ac:dyDescent="0.3">
      <c r="A2142" t="s">
        <v>50</v>
      </c>
      <c r="B2142" t="s">
        <v>51</v>
      </c>
      <c r="C2142">
        <v>673800</v>
      </c>
      <c r="D2142">
        <v>34100</v>
      </c>
      <c r="E2142" s="1">
        <f t="shared" si="141"/>
        <v>53817100</v>
      </c>
      <c r="F2142" s="6" t="s">
        <v>218</v>
      </c>
      <c r="G2142" s="10" t="str">
        <f t="shared" si="142"/>
        <v>44993</v>
      </c>
      <c r="H2142" s="10"/>
      <c r="I2142" s="10"/>
      <c r="J2142" s="9">
        <f t="shared" si="139"/>
        <v>44993</v>
      </c>
      <c r="K2142" s="11" t="str">
        <f t="shared" si="140"/>
        <v>08-03-2023</v>
      </c>
      <c r="L2142" s="11"/>
      <c r="M2142" t="s">
        <v>40</v>
      </c>
      <c r="N2142" t="s">
        <v>228</v>
      </c>
      <c r="O2142">
        <v>5</v>
      </c>
      <c r="P2142" t="s">
        <v>14</v>
      </c>
      <c r="Q2142">
        <v>1</v>
      </c>
      <c r="R2142">
        <v>10.39972</v>
      </c>
      <c r="S2142">
        <v>-75.514439999999993</v>
      </c>
    </row>
    <row r="2143" spans="1:19" x14ac:dyDescent="0.3">
      <c r="A2143" t="s">
        <v>83</v>
      </c>
      <c r="B2143" t="s">
        <v>46</v>
      </c>
      <c r="C2143">
        <v>26800</v>
      </c>
      <c r="D2143">
        <v>2500</v>
      </c>
      <c r="E2143" s="1">
        <f t="shared" si="141"/>
        <v>53819600</v>
      </c>
      <c r="F2143" s="6" t="s">
        <v>205</v>
      </c>
      <c r="G2143" s="10" t="str">
        <f t="shared" si="142"/>
        <v>44884</v>
      </c>
      <c r="H2143" s="10"/>
      <c r="I2143" s="10"/>
      <c r="J2143" s="9">
        <f t="shared" si="139"/>
        <v>44884</v>
      </c>
      <c r="K2143" s="11" t="str">
        <f t="shared" si="140"/>
        <v>19-11-2022</v>
      </c>
      <c r="L2143" s="11"/>
      <c r="M2143" t="s">
        <v>53</v>
      </c>
      <c r="N2143" t="s">
        <v>25</v>
      </c>
      <c r="O2143">
        <v>1</v>
      </c>
      <c r="P2143" t="s">
        <v>19</v>
      </c>
      <c r="Q2143">
        <v>6</v>
      </c>
      <c r="R2143">
        <v>3.4372199999999999</v>
      </c>
      <c r="S2143">
        <v>-76.522499999999994</v>
      </c>
    </row>
    <row r="2144" spans="1:19" x14ac:dyDescent="0.3">
      <c r="A2144" t="s">
        <v>33</v>
      </c>
      <c r="B2144" t="s">
        <v>34</v>
      </c>
      <c r="C2144">
        <v>104700</v>
      </c>
      <c r="D2144">
        <v>12800</v>
      </c>
      <c r="E2144" s="1">
        <f t="shared" si="141"/>
        <v>53832400</v>
      </c>
      <c r="F2144" s="6" t="s">
        <v>983</v>
      </c>
      <c r="G2144" s="10" t="str">
        <f t="shared" si="142"/>
        <v>44984</v>
      </c>
      <c r="H2144" s="10"/>
      <c r="I2144" s="10"/>
      <c r="J2144" s="9">
        <f t="shared" si="139"/>
        <v>44984</v>
      </c>
      <c r="K2144" s="11" t="str">
        <f t="shared" si="140"/>
        <v>27-02-2023</v>
      </c>
      <c r="L2144" s="11"/>
      <c r="M2144" t="s">
        <v>101</v>
      </c>
      <c r="N2144" t="s">
        <v>44</v>
      </c>
      <c r="O2144">
        <v>2</v>
      </c>
      <c r="P2144" t="s">
        <v>19</v>
      </c>
      <c r="Q2144">
        <v>7</v>
      </c>
      <c r="R2144">
        <v>10.968540000000001</v>
      </c>
      <c r="S2144">
        <v>-74.781319999999994</v>
      </c>
    </row>
    <row r="2145" spans="1:19" x14ac:dyDescent="0.3">
      <c r="A2145" t="s">
        <v>282</v>
      </c>
      <c r="B2145" t="s">
        <v>38</v>
      </c>
      <c r="C2145">
        <v>1661700</v>
      </c>
      <c r="D2145">
        <v>88900</v>
      </c>
      <c r="E2145" s="1">
        <f t="shared" si="141"/>
        <v>53921300</v>
      </c>
      <c r="F2145" s="6" t="s">
        <v>1105</v>
      </c>
      <c r="G2145" s="10" t="str">
        <f t="shared" si="142"/>
        <v>44354</v>
      </c>
      <c r="H2145" s="10"/>
      <c r="I2145" s="10"/>
      <c r="J2145" s="9">
        <f t="shared" si="139"/>
        <v>44354</v>
      </c>
      <c r="K2145" s="11" t="str">
        <f t="shared" si="140"/>
        <v>07-06-2021</v>
      </c>
      <c r="L2145" s="11"/>
      <c r="M2145" t="s">
        <v>12</v>
      </c>
      <c r="N2145" t="s">
        <v>32</v>
      </c>
      <c r="O2145">
        <v>3</v>
      </c>
      <c r="P2145" t="s">
        <v>36</v>
      </c>
      <c r="Q2145">
        <v>1</v>
      </c>
      <c r="R2145">
        <v>-4.2152799999999999</v>
      </c>
      <c r="S2145">
        <v>-69.940560000000005</v>
      </c>
    </row>
    <row r="2146" spans="1:19" x14ac:dyDescent="0.3">
      <c r="A2146" t="s">
        <v>33</v>
      </c>
      <c r="B2146" t="s">
        <v>34</v>
      </c>
      <c r="C2146">
        <v>102600</v>
      </c>
      <c r="D2146">
        <v>3700</v>
      </c>
      <c r="E2146" s="1">
        <f t="shared" si="141"/>
        <v>53925000</v>
      </c>
      <c r="F2146" s="6" t="s">
        <v>897</v>
      </c>
      <c r="G2146" s="10" t="str">
        <f t="shared" si="142"/>
        <v>44971</v>
      </c>
      <c r="H2146" s="10"/>
      <c r="I2146" s="10"/>
      <c r="J2146" s="9">
        <f t="shared" si="139"/>
        <v>44971</v>
      </c>
      <c r="K2146" s="11" t="str">
        <f t="shared" si="140"/>
        <v>14-02-2023</v>
      </c>
      <c r="L2146" s="11"/>
      <c r="M2146" t="s">
        <v>53</v>
      </c>
      <c r="N2146" t="s">
        <v>13</v>
      </c>
      <c r="O2146">
        <v>5</v>
      </c>
      <c r="P2146" t="s">
        <v>36</v>
      </c>
      <c r="Q2146">
        <v>1</v>
      </c>
      <c r="R2146">
        <v>6.2518399999999996</v>
      </c>
      <c r="S2146">
        <v>-75.563590000000005</v>
      </c>
    </row>
    <row r="2147" spans="1:19" x14ac:dyDescent="0.3">
      <c r="A2147" t="s">
        <v>75</v>
      </c>
      <c r="B2147" t="s">
        <v>46</v>
      </c>
      <c r="C2147">
        <v>38000</v>
      </c>
      <c r="D2147">
        <v>0</v>
      </c>
      <c r="E2147" s="1">
        <f t="shared" si="141"/>
        <v>53925000</v>
      </c>
      <c r="F2147" s="6" t="s">
        <v>940</v>
      </c>
      <c r="G2147" s="10" t="str">
        <f t="shared" si="142"/>
        <v>44628</v>
      </c>
      <c r="H2147" s="10"/>
      <c r="I2147" s="10"/>
      <c r="J2147" s="9">
        <f t="shared" si="139"/>
        <v>44628</v>
      </c>
      <c r="K2147" s="11" t="str">
        <f t="shared" si="140"/>
        <v>08-03-2022</v>
      </c>
      <c r="L2147" s="11"/>
      <c r="M2147" t="s">
        <v>68</v>
      </c>
      <c r="N2147" t="s">
        <v>28</v>
      </c>
      <c r="O2147">
        <v>5</v>
      </c>
      <c r="P2147" t="s">
        <v>14</v>
      </c>
      <c r="Q2147">
        <v>1</v>
      </c>
      <c r="R2147">
        <v>4.6097099999999998</v>
      </c>
      <c r="S2147">
        <v>-74.08175</v>
      </c>
    </row>
    <row r="2148" spans="1:19" x14ac:dyDescent="0.3">
      <c r="A2148" t="s">
        <v>87</v>
      </c>
      <c r="B2148" t="s">
        <v>34</v>
      </c>
      <c r="C2148">
        <v>67100</v>
      </c>
      <c r="D2148">
        <v>3800</v>
      </c>
      <c r="E2148" s="1">
        <f t="shared" si="141"/>
        <v>53928800</v>
      </c>
      <c r="F2148" s="6" t="s">
        <v>917</v>
      </c>
      <c r="G2148" s="10" t="str">
        <f t="shared" si="142"/>
        <v>45007</v>
      </c>
      <c r="H2148" s="10"/>
      <c r="I2148" s="10"/>
      <c r="J2148" s="9">
        <f t="shared" si="139"/>
        <v>45007</v>
      </c>
      <c r="K2148" s="11" t="str">
        <f t="shared" si="140"/>
        <v>22-03-2023</v>
      </c>
      <c r="L2148" s="11"/>
      <c r="M2148" t="s">
        <v>59</v>
      </c>
      <c r="N2148" t="s">
        <v>28</v>
      </c>
      <c r="O2148">
        <v>4</v>
      </c>
      <c r="P2148" t="s">
        <v>19</v>
      </c>
      <c r="Q2148">
        <v>10</v>
      </c>
      <c r="R2148">
        <v>4.6097099999999998</v>
      </c>
      <c r="S2148">
        <v>-74.08175</v>
      </c>
    </row>
    <row r="2149" spans="1:19" x14ac:dyDescent="0.3">
      <c r="A2149" t="s">
        <v>168</v>
      </c>
      <c r="B2149" t="s">
        <v>34</v>
      </c>
      <c r="C2149">
        <v>40800</v>
      </c>
      <c r="D2149">
        <v>2400</v>
      </c>
      <c r="E2149" s="1">
        <f t="shared" si="141"/>
        <v>53931200</v>
      </c>
      <c r="F2149" s="6" t="s">
        <v>173</v>
      </c>
      <c r="G2149" s="10" t="str">
        <f t="shared" si="142"/>
        <v>44716</v>
      </c>
      <c r="H2149" s="10"/>
      <c r="I2149" s="10"/>
      <c r="J2149" s="9">
        <f t="shared" si="139"/>
        <v>44716</v>
      </c>
      <c r="K2149" s="11" t="str">
        <f t="shared" si="140"/>
        <v>04-06-2022</v>
      </c>
      <c r="L2149" s="11"/>
      <c r="M2149" t="s">
        <v>27</v>
      </c>
      <c r="N2149" t="s">
        <v>28</v>
      </c>
      <c r="O2149">
        <v>5</v>
      </c>
      <c r="P2149" t="s">
        <v>19</v>
      </c>
      <c r="Q2149">
        <v>1</v>
      </c>
      <c r="R2149">
        <v>4.6097099999999998</v>
      </c>
      <c r="S2149">
        <v>-74.08175</v>
      </c>
    </row>
    <row r="2150" spans="1:19" x14ac:dyDescent="0.3">
      <c r="A2150" t="s">
        <v>83</v>
      </c>
      <c r="B2150" t="s">
        <v>46</v>
      </c>
      <c r="C2150">
        <v>25500</v>
      </c>
      <c r="D2150">
        <v>2400</v>
      </c>
      <c r="E2150" s="1">
        <f t="shared" si="141"/>
        <v>53933600</v>
      </c>
      <c r="F2150" s="6" t="s">
        <v>324</v>
      </c>
      <c r="G2150" s="10" t="str">
        <f t="shared" si="142"/>
        <v>44621</v>
      </c>
      <c r="H2150" s="10"/>
      <c r="I2150" s="10"/>
      <c r="J2150" s="9">
        <f t="shared" si="139"/>
        <v>44621</v>
      </c>
      <c r="K2150" s="11" t="str">
        <f t="shared" si="140"/>
        <v>01-03-2022</v>
      </c>
      <c r="L2150" s="11"/>
      <c r="M2150" t="s">
        <v>31</v>
      </c>
      <c r="N2150" t="s">
        <v>13</v>
      </c>
      <c r="O2150">
        <v>5</v>
      </c>
      <c r="P2150" t="s">
        <v>19</v>
      </c>
      <c r="Q2150">
        <v>5</v>
      </c>
      <c r="R2150">
        <v>6.2518399999999996</v>
      </c>
      <c r="S2150">
        <v>-75.563590000000005</v>
      </c>
    </row>
    <row r="2151" spans="1:19" x14ac:dyDescent="0.3">
      <c r="A2151" t="s">
        <v>37</v>
      </c>
      <c r="B2151" t="s">
        <v>38</v>
      </c>
      <c r="C2151">
        <v>1615000</v>
      </c>
      <c r="D2151">
        <v>86400</v>
      </c>
      <c r="E2151" s="1">
        <f t="shared" si="141"/>
        <v>54020000</v>
      </c>
      <c r="F2151" s="6" t="s">
        <v>1106</v>
      </c>
      <c r="G2151" s="10" t="str">
        <f t="shared" si="142"/>
        <v>44649</v>
      </c>
      <c r="H2151" s="10"/>
      <c r="I2151" s="10"/>
      <c r="J2151" s="9">
        <f t="shared" si="139"/>
        <v>44649</v>
      </c>
      <c r="K2151" s="11" t="str">
        <f t="shared" si="140"/>
        <v>29-03-2022</v>
      </c>
      <c r="L2151" s="11"/>
      <c r="M2151" t="s">
        <v>31</v>
      </c>
      <c r="N2151" t="s">
        <v>13</v>
      </c>
      <c r="O2151">
        <v>5</v>
      </c>
      <c r="P2151" t="s">
        <v>19</v>
      </c>
      <c r="Q2151">
        <v>2</v>
      </c>
      <c r="R2151">
        <v>6.2518399999999996</v>
      </c>
      <c r="S2151">
        <v>-75.563590000000005</v>
      </c>
    </row>
    <row r="2152" spans="1:19" x14ac:dyDescent="0.3">
      <c r="A2152" t="s">
        <v>71</v>
      </c>
      <c r="B2152" t="s">
        <v>34</v>
      </c>
      <c r="C2152">
        <v>22800</v>
      </c>
      <c r="D2152">
        <v>0</v>
      </c>
      <c r="E2152" s="1">
        <f t="shared" si="141"/>
        <v>54020000</v>
      </c>
      <c r="F2152" s="6" t="s">
        <v>529</v>
      </c>
      <c r="G2152" s="10" t="str">
        <f t="shared" si="142"/>
        <v>44336</v>
      </c>
      <c r="H2152" s="10"/>
      <c r="I2152" s="10"/>
      <c r="J2152" s="9">
        <f t="shared" si="139"/>
        <v>44336</v>
      </c>
      <c r="K2152" s="11" t="str">
        <f t="shared" si="140"/>
        <v>20-05-2021</v>
      </c>
      <c r="L2152" s="11"/>
      <c r="M2152" t="s">
        <v>80</v>
      </c>
      <c r="N2152" t="s">
        <v>28</v>
      </c>
      <c r="O2152">
        <v>5</v>
      </c>
      <c r="P2152" t="s">
        <v>127</v>
      </c>
      <c r="Q2152">
        <v>1</v>
      </c>
      <c r="R2152">
        <v>4.6097099999999998</v>
      </c>
      <c r="S2152">
        <v>-74.08175</v>
      </c>
    </row>
    <row r="2153" spans="1:19" x14ac:dyDescent="0.3">
      <c r="A2153" t="s">
        <v>9</v>
      </c>
      <c r="B2153" t="s">
        <v>10</v>
      </c>
      <c r="C2153">
        <v>240700</v>
      </c>
      <c r="D2153">
        <v>13900</v>
      </c>
      <c r="E2153" s="1">
        <f t="shared" si="141"/>
        <v>54033900</v>
      </c>
      <c r="F2153" s="6" t="s">
        <v>806</v>
      </c>
      <c r="G2153" s="10" t="str">
        <f t="shared" si="142"/>
        <v>44647</v>
      </c>
      <c r="H2153" s="10"/>
      <c r="I2153" s="10"/>
      <c r="J2153" s="9">
        <f t="shared" si="139"/>
        <v>44647</v>
      </c>
      <c r="K2153" s="11" t="str">
        <f t="shared" si="140"/>
        <v>27-03-2022</v>
      </c>
      <c r="L2153" s="11"/>
      <c r="M2153" t="s">
        <v>101</v>
      </c>
      <c r="N2153" t="s">
        <v>44</v>
      </c>
      <c r="O2153">
        <v>5</v>
      </c>
      <c r="P2153" t="s">
        <v>19</v>
      </c>
      <c r="Q2153">
        <v>1</v>
      </c>
      <c r="R2153">
        <v>10.968540000000001</v>
      </c>
      <c r="S2153">
        <v>-74.781319999999994</v>
      </c>
    </row>
    <row r="2154" spans="1:19" x14ac:dyDescent="0.3">
      <c r="A2154" t="s">
        <v>113</v>
      </c>
      <c r="B2154" t="s">
        <v>10</v>
      </c>
      <c r="C2154">
        <v>466400</v>
      </c>
      <c r="D2154">
        <v>23000</v>
      </c>
      <c r="E2154" s="1">
        <f t="shared" si="141"/>
        <v>54056900</v>
      </c>
      <c r="F2154" s="6" t="s">
        <v>1107</v>
      </c>
      <c r="G2154" s="10" t="str">
        <f t="shared" si="142"/>
        <v>44740</v>
      </c>
      <c r="H2154" s="10"/>
      <c r="I2154" s="10"/>
      <c r="J2154" s="9">
        <f t="shared" si="139"/>
        <v>44740</v>
      </c>
      <c r="K2154" s="11" t="str">
        <f t="shared" si="140"/>
        <v>28-06-2022</v>
      </c>
      <c r="L2154" s="11"/>
      <c r="M2154" t="s">
        <v>101</v>
      </c>
      <c r="N2154" t="s">
        <v>28</v>
      </c>
      <c r="O2154">
        <v>5</v>
      </c>
      <c r="P2154" t="s">
        <v>19</v>
      </c>
      <c r="Q2154">
        <v>6</v>
      </c>
      <c r="R2154">
        <v>4.6097099999999998</v>
      </c>
      <c r="S2154">
        <v>-74.08175</v>
      </c>
    </row>
    <row r="2155" spans="1:19" x14ac:dyDescent="0.3">
      <c r="A2155" t="s">
        <v>57</v>
      </c>
      <c r="B2155" t="s">
        <v>46</v>
      </c>
      <c r="C2155">
        <v>34400</v>
      </c>
      <c r="D2155">
        <v>0</v>
      </c>
      <c r="E2155" s="1">
        <f t="shared" si="141"/>
        <v>54056900</v>
      </c>
      <c r="F2155" s="6" t="s">
        <v>564</v>
      </c>
      <c r="G2155" s="10" t="str">
        <f t="shared" si="142"/>
        <v>44465</v>
      </c>
      <c r="H2155" s="10"/>
      <c r="I2155" s="10"/>
      <c r="J2155" s="9">
        <f t="shared" si="139"/>
        <v>44465</v>
      </c>
      <c r="K2155" s="11" t="str">
        <f t="shared" si="140"/>
        <v>26-09-2021</v>
      </c>
      <c r="L2155" s="11"/>
      <c r="M2155" t="s">
        <v>66</v>
      </c>
      <c r="N2155" t="s">
        <v>28</v>
      </c>
      <c r="O2155">
        <v>4</v>
      </c>
      <c r="P2155" t="s">
        <v>19</v>
      </c>
      <c r="Q2155">
        <v>6</v>
      </c>
      <c r="R2155">
        <v>4.6097099999999998</v>
      </c>
      <c r="S2155">
        <v>-74.08175</v>
      </c>
    </row>
    <row r="2156" spans="1:19" x14ac:dyDescent="0.3">
      <c r="A2156" t="s">
        <v>138</v>
      </c>
      <c r="B2156" t="s">
        <v>38</v>
      </c>
      <c r="C2156">
        <v>744000</v>
      </c>
      <c r="D2156">
        <v>40000</v>
      </c>
      <c r="E2156" s="1">
        <f t="shared" si="141"/>
        <v>54096900</v>
      </c>
      <c r="F2156" s="6" t="s">
        <v>135</v>
      </c>
      <c r="G2156" s="10" t="str">
        <f t="shared" si="142"/>
        <v>43921</v>
      </c>
      <c r="H2156" s="10"/>
      <c r="I2156" s="10"/>
      <c r="J2156" s="9">
        <f t="shared" si="139"/>
        <v>43921</v>
      </c>
      <c r="K2156" s="11" t="str">
        <f t="shared" si="140"/>
        <v>31-03-2020</v>
      </c>
      <c r="L2156" s="11"/>
      <c r="M2156" t="s">
        <v>53</v>
      </c>
      <c r="N2156" t="s">
        <v>28</v>
      </c>
      <c r="O2156">
        <v>4</v>
      </c>
      <c r="P2156" t="s">
        <v>19</v>
      </c>
      <c r="Q2156">
        <v>1</v>
      </c>
      <c r="R2156">
        <v>4.6097099999999998</v>
      </c>
      <c r="S2156">
        <v>-74.08175</v>
      </c>
    </row>
    <row r="2157" spans="1:19" x14ac:dyDescent="0.3">
      <c r="A2157" t="s">
        <v>37</v>
      </c>
      <c r="B2157" t="s">
        <v>38</v>
      </c>
      <c r="C2157">
        <v>1623200</v>
      </c>
      <c r="D2157">
        <v>87100</v>
      </c>
      <c r="E2157" s="1">
        <f t="shared" si="141"/>
        <v>54184000</v>
      </c>
      <c r="F2157" s="6" t="s">
        <v>932</v>
      </c>
      <c r="G2157" s="10" t="str">
        <f t="shared" si="142"/>
        <v>43908</v>
      </c>
      <c r="H2157" s="10"/>
      <c r="I2157" s="10"/>
      <c r="J2157" s="9">
        <f t="shared" si="139"/>
        <v>43908</v>
      </c>
      <c r="K2157" s="11" t="str">
        <f t="shared" si="140"/>
        <v>18-03-2020</v>
      </c>
      <c r="L2157" s="11"/>
      <c r="M2157" t="s">
        <v>66</v>
      </c>
      <c r="N2157" t="s">
        <v>13</v>
      </c>
      <c r="O2157">
        <v>5</v>
      </c>
      <c r="P2157" t="s">
        <v>19</v>
      </c>
      <c r="Q2157">
        <v>1</v>
      </c>
      <c r="R2157">
        <v>6.2518399999999996</v>
      </c>
      <c r="S2157">
        <v>-75.563590000000005</v>
      </c>
    </row>
    <row r="2158" spans="1:19" x14ac:dyDescent="0.3">
      <c r="A2158" t="s">
        <v>89</v>
      </c>
      <c r="B2158" t="s">
        <v>42</v>
      </c>
      <c r="C2158">
        <v>37100</v>
      </c>
      <c r="D2158">
        <v>5300</v>
      </c>
      <c r="E2158" s="1">
        <f t="shared" si="141"/>
        <v>54189300</v>
      </c>
      <c r="F2158" s="6" t="s">
        <v>1108</v>
      </c>
      <c r="G2158" s="10" t="str">
        <f t="shared" si="142"/>
        <v>44793</v>
      </c>
      <c r="H2158" s="10"/>
      <c r="I2158" s="10"/>
      <c r="J2158" s="9">
        <f t="shared" si="139"/>
        <v>44793</v>
      </c>
      <c r="K2158" s="11" t="str">
        <f t="shared" si="140"/>
        <v>20-08-2022</v>
      </c>
      <c r="L2158" s="11"/>
      <c r="M2158" t="s">
        <v>85</v>
      </c>
      <c r="N2158" t="s">
        <v>228</v>
      </c>
      <c r="O2158">
        <v>5</v>
      </c>
      <c r="P2158" t="s">
        <v>19</v>
      </c>
      <c r="Q2158">
        <v>1</v>
      </c>
      <c r="R2158">
        <v>10.39972</v>
      </c>
      <c r="S2158">
        <v>-75.514439999999993</v>
      </c>
    </row>
    <row r="2159" spans="1:19" x14ac:dyDescent="0.3">
      <c r="A2159" t="s">
        <v>15</v>
      </c>
      <c r="B2159" t="s">
        <v>16</v>
      </c>
      <c r="C2159">
        <v>86800</v>
      </c>
      <c r="D2159">
        <v>4800</v>
      </c>
      <c r="E2159" s="1">
        <f t="shared" si="141"/>
        <v>54194100</v>
      </c>
      <c r="F2159" s="6" t="s">
        <v>774</v>
      </c>
      <c r="G2159" s="10" t="str">
        <f t="shared" si="142"/>
        <v>44081</v>
      </c>
      <c r="H2159" s="10"/>
      <c r="I2159" s="10"/>
      <c r="J2159" s="9">
        <f t="shared" si="139"/>
        <v>44081</v>
      </c>
      <c r="K2159" s="11" t="str">
        <f t="shared" si="140"/>
        <v>07-09-2020</v>
      </c>
      <c r="L2159" s="11"/>
      <c r="M2159" t="s">
        <v>12</v>
      </c>
      <c r="N2159" t="s">
        <v>13</v>
      </c>
      <c r="O2159">
        <v>5</v>
      </c>
      <c r="P2159" t="s">
        <v>19</v>
      </c>
      <c r="Q2159">
        <v>1</v>
      </c>
      <c r="R2159">
        <v>6.2518399999999996</v>
      </c>
      <c r="S2159">
        <v>-75.563590000000005</v>
      </c>
    </row>
    <row r="2160" spans="1:19" x14ac:dyDescent="0.3">
      <c r="A2160" t="s">
        <v>63</v>
      </c>
      <c r="B2160" t="s">
        <v>64</v>
      </c>
      <c r="C2160">
        <v>57100</v>
      </c>
      <c r="D2160">
        <v>1200</v>
      </c>
      <c r="E2160" s="1">
        <f t="shared" si="141"/>
        <v>54195300</v>
      </c>
      <c r="F2160" s="6" t="s">
        <v>383</v>
      </c>
      <c r="G2160" s="10" t="str">
        <f t="shared" si="142"/>
        <v>44901</v>
      </c>
      <c r="H2160" s="10"/>
      <c r="I2160" s="10"/>
      <c r="J2160" s="9">
        <f t="shared" si="139"/>
        <v>44901</v>
      </c>
      <c r="K2160" s="11" t="str">
        <f t="shared" si="140"/>
        <v>06-12-2022</v>
      </c>
      <c r="L2160" s="11"/>
      <c r="M2160" t="s">
        <v>59</v>
      </c>
      <c r="N2160" t="s">
        <v>137</v>
      </c>
      <c r="O2160">
        <v>5</v>
      </c>
      <c r="P2160" t="s">
        <v>127</v>
      </c>
      <c r="Q2160">
        <v>1</v>
      </c>
      <c r="R2160">
        <v>11.240790000000001</v>
      </c>
      <c r="S2160">
        <v>-74.199039999999997</v>
      </c>
    </row>
    <row r="2161" spans="1:19" x14ac:dyDescent="0.3">
      <c r="A2161" t="s">
        <v>87</v>
      </c>
      <c r="B2161" t="s">
        <v>34</v>
      </c>
      <c r="C2161">
        <v>58100</v>
      </c>
      <c r="D2161">
        <v>3300</v>
      </c>
      <c r="E2161" s="1">
        <f t="shared" si="141"/>
        <v>54198600</v>
      </c>
      <c r="F2161" s="6" t="s">
        <v>641</v>
      </c>
      <c r="G2161" s="10" t="str">
        <f t="shared" si="142"/>
        <v>44118</v>
      </c>
      <c r="H2161" s="10"/>
      <c r="I2161" s="10"/>
      <c r="J2161" s="9">
        <f t="shared" si="139"/>
        <v>44118</v>
      </c>
      <c r="K2161" s="11" t="str">
        <f t="shared" si="140"/>
        <v>14-10-2020</v>
      </c>
      <c r="L2161" s="11"/>
      <c r="M2161" t="s">
        <v>85</v>
      </c>
      <c r="N2161" t="s">
        <v>28</v>
      </c>
      <c r="O2161">
        <v>5</v>
      </c>
      <c r="P2161" t="s">
        <v>19</v>
      </c>
      <c r="Q2161">
        <v>1</v>
      </c>
      <c r="R2161">
        <v>4.6097099999999998</v>
      </c>
      <c r="S2161">
        <v>-74.08175</v>
      </c>
    </row>
    <row r="2162" spans="1:19" x14ac:dyDescent="0.3">
      <c r="A2162" t="s">
        <v>180</v>
      </c>
      <c r="B2162" t="s">
        <v>10</v>
      </c>
      <c r="C2162">
        <v>654400</v>
      </c>
      <c r="D2162">
        <v>35200</v>
      </c>
      <c r="E2162" s="1">
        <f t="shared" si="141"/>
        <v>54233800</v>
      </c>
      <c r="F2162" s="6" t="s">
        <v>884</v>
      </c>
      <c r="G2162" s="10" t="str">
        <f t="shared" si="142"/>
        <v>44077</v>
      </c>
      <c r="H2162" s="10"/>
      <c r="I2162" s="10"/>
      <c r="J2162" s="9">
        <f t="shared" si="139"/>
        <v>44077</v>
      </c>
      <c r="K2162" s="11" t="str">
        <f t="shared" si="140"/>
        <v>03-09-2020</v>
      </c>
      <c r="L2162" s="11"/>
      <c r="M2162" t="s">
        <v>40</v>
      </c>
      <c r="N2162" t="s">
        <v>187</v>
      </c>
      <c r="O2162">
        <v>3</v>
      </c>
      <c r="P2162" t="s">
        <v>14</v>
      </c>
      <c r="Q2162">
        <v>1</v>
      </c>
      <c r="R2162">
        <v>7.1253900000000003</v>
      </c>
      <c r="S2162">
        <v>-73.119799999999998</v>
      </c>
    </row>
    <row r="2163" spans="1:19" x14ac:dyDescent="0.3">
      <c r="A2163" t="s">
        <v>73</v>
      </c>
      <c r="B2163" t="s">
        <v>42</v>
      </c>
      <c r="C2163">
        <v>41000</v>
      </c>
      <c r="D2163">
        <v>7000</v>
      </c>
      <c r="E2163" s="1">
        <f t="shared" si="141"/>
        <v>54240800</v>
      </c>
      <c r="F2163" s="6" t="s">
        <v>72</v>
      </c>
      <c r="G2163" s="10" t="str">
        <f t="shared" si="142"/>
        <v>43952</v>
      </c>
      <c r="H2163" s="10"/>
      <c r="I2163" s="10"/>
      <c r="J2163" s="9">
        <f t="shared" si="139"/>
        <v>43952</v>
      </c>
      <c r="K2163" s="11" t="str">
        <f t="shared" si="140"/>
        <v>01-05-2020</v>
      </c>
      <c r="L2163" s="11"/>
      <c r="M2163" t="s">
        <v>48</v>
      </c>
      <c r="N2163" t="s">
        <v>28</v>
      </c>
      <c r="O2163">
        <v>4</v>
      </c>
      <c r="P2163" t="s">
        <v>14</v>
      </c>
      <c r="Q2163">
        <v>1</v>
      </c>
      <c r="R2163">
        <v>4.6097099999999998</v>
      </c>
      <c r="S2163">
        <v>-74.08175</v>
      </c>
    </row>
    <row r="2164" spans="1:19" x14ac:dyDescent="0.3">
      <c r="A2164" t="s">
        <v>45</v>
      </c>
      <c r="B2164" t="s">
        <v>46</v>
      </c>
      <c r="C2164">
        <v>10000</v>
      </c>
      <c r="D2164">
        <v>2900</v>
      </c>
      <c r="E2164" s="1">
        <f t="shared" si="141"/>
        <v>54243700</v>
      </c>
      <c r="F2164" s="6" t="s">
        <v>602</v>
      </c>
      <c r="G2164" s="10" t="str">
        <f t="shared" si="142"/>
        <v>43831</v>
      </c>
      <c r="H2164" s="10"/>
      <c r="I2164" s="10"/>
      <c r="J2164" s="9">
        <f t="shared" si="139"/>
        <v>43831</v>
      </c>
      <c r="K2164" s="11" t="str">
        <f t="shared" si="140"/>
        <v>01-01-2020</v>
      </c>
      <c r="L2164" s="11"/>
      <c r="M2164" t="s">
        <v>101</v>
      </c>
      <c r="N2164" t="s">
        <v>13</v>
      </c>
      <c r="O2164">
        <v>3</v>
      </c>
      <c r="P2164" t="s">
        <v>19</v>
      </c>
      <c r="Q2164">
        <v>3</v>
      </c>
      <c r="R2164">
        <v>6.2518399999999996</v>
      </c>
      <c r="S2164">
        <v>-75.563590000000005</v>
      </c>
    </row>
    <row r="2165" spans="1:19" x14ac:dyDescent="0.3">
      <c r="A2165" t="s">
        <v>45</v>
      </c>
      <c r="B2165" t="s">
        <v>46</v>
      </c>
      <c r="C2165">
        <v>8600</v>
      </c>
      <c r="D2165">
        <v>1100</v>
      </c>
      <c r="E2165" s="1">
        <f t="shared" si="141"/>
        <v>54244800</v>
      </c>
      <c r="F2165" s="6" t="s">
        <v>792</v>
      </c>
      <c r="G2165" s="10" t="str">
        <f t="shared" si="142"/>
        <v>44751</v>
      </c>
      <c r="H2165" s="10"/>
      <c r="I2165" s="10"/>
      <c r="J2165" s="9">
        <f t="shared" si="139"/>
        <v>44751</v>
      </c>
      <c r="K2165" s="11" t="str">
        <f t="shared" si="140"/>
        <v>09-07-2022</v>
      </c>
      <c r="L2165" s="11"/>
      <c r="M2165" t="s">
        <v>31</v>
      </c>
      <c r="N2165" t="s">
        <v>25</v>
      </c>
      <c r="O2165">
        <v>1</v>
      </c>
      <c r="P2165" t="s">
        <v>19</v>
      </c>
      <c r="Q2165">
        <v>1</v>
      </c>
      <c r="R2165">
        <v>3.4372199999999999</v>
      </c>
      <c r="S2165">
        <v>-76.522499999999994</v>
      </c>
    </row>
    <row r="2166" spans="1:19" x14ac:dyDescent="0.3">
      <c r="A2166" t="s">
        <v>29</v>
      </c>
      <c r="B2166" t="s">
        <v>16</v>
      </c>
      <c r="C2166">
        <v>228700</v>
      </c>
      <c r="D2166">
        <v>10400</v>
      </c>
      <c r="E2166" s="1">
        <f t="shared" si="141"/>
        <v>54255200</v>
      </c>
      <c r="F2166" s="6" t="s">
        <v>393</v>
      </c>
      <c r="G2166" s="10" t="str">
        <f t="shared" si="142"/>
        <v>44066</v>
      </c>
      <c r="H2166" s="10"/>
      <c r="I2166" s="10"/>
      <c r="J2166" s="9">
        <f t="shared" si="139"/>
        <v>44066</v>
      </c>
      <c r="K2166" s="11" t="str">
        <f t="shared" si="140"/>
        <v>23-08-2020</v>
      </c>
      <c r="L2166" s="11"/>
      <c r="M2166" t="s">
        <v>24</v>
      </c>
      <c r="N2166" t="s">
        <v>13</v>
      </c>
      <c r="O2166">
        <v>4</v>
      </c>
      <c r="P2166" t="s">
        <v>14</v>
      </c>
      <c r="Q2166">
        <v>1</v>
      </c>
      <c r="R2166">
        <v>6.2518399999999996</v>
      </c>
      <c r="S2166">
        <v>-75.563590000000005</v>
      </c>
    </row>
    <row r="2167" spans="1:19" x14ac:dyDescent="0.3">
      <c r="A2167" t="s">
        <v>282</v>
      </c>
      <c r="B2167" t="s">
        <v>38</v>
      </c>
      <c r="C2167">
        <v>2422100</v>
      </c>
      <c r="D2167">
        <v>127200</v>
      </c>
      <c r="E2167" s="1">
        <f t="shared" si="141"/>
        <v>54382400</v>
      </c>
      <c r="F2167" s="6" t="s">
        <v>761</v>
      </c>
      <c r="G2167" s="10" t="str">
        <f t="shared" si="142"/>
        <v>44445</v>
      </c>
      <c r="H2167" s="10"/>
      <c r="I2167" s="10"/>
      <c r="J2167" s="9">
        <f t="shared" si="139"/>
        <v>44445</v>
      </c>
      <c r="K2167" s="11" t="str">
        <f t="shared" si="140"/>
        <v>06-09-2021</v>
      </c>
      <c r="L2167" s="11"/>
      <c r="M2167" t="s">
        <v>53</v>
      </c>
      <c r="N2167" t="s">
        <v>1099</v>
      </c>
      <c r="O2167">
        <v>3</v>
      </c>
      <c r="P2167" t="s">
        <v>19</v>
      </c>
      <c r="Q2167">
        <v>10</v>
      </c>
      <c r="R2167">
        <v>3.8653</v>
      </c>
      <c r="S2167">
        <v>-67.923900000000003</v>
      </c>
    </row>
    <row r="2168" spans="1:19" x14ac:dyDescent="0.3">
      <c r="A2168" t="s">
        <v>113</v>
      </c>
      <c r="B2168" t="s">
        <v>10</v>
      </c>
      <c r="C2168">
        <v>470200</v>
      </c>
      <c r="D2168">
        <v>25400</v>
      </c>
      <c r="E2168" s="1">
        <f t="shared" si="141"/>
        <v>54407800</v>
      </c>
      <c r="F2168" s="6" t="s">
        <v>21</v>
      </c>
      <c r="G2168" s="10" t="str">
        <f t="shared" si="142"/>
        <v>44840</v>
      </c>
      <c r="H2168" s="10"/>
      <c r="I2168" s="10"/>
      <c r="J2168" s="9">
        <f t="shared" si="139"/>
        <v>44840</v>
      </c>
      <c r="K2168" s="11" t="str">
        <f t="shared" si="140"/>
        <v>06-10-2022</v>
      </c>
      <c r="L2168" s="11"/>
      <c r="M2168" t="s">
        <v>80</v>
      </c>
      <c r="N2168" t="s">
        <v>22</v>
      </c>
      <c r="O2168">
        <v>3</v>
      </c>
      <c r="P2168" t="s">
        <v>19</v>
      </c>
      <c r="Q2168">
        <v>4</v>
      </c>
      <c r="R2168">
        <v>4.8133299999999997</v>
      </c>
      <c r="S2168">
        <v>-75.696110000000004</v>
      </c>
    </row>
    <row r="2169" spans="1:19" x14ac:dyDescent="0.3">
      <c r="A2169" t="s">
        <v>282</v>
      </c>
      <c r="B2169" t="s">
        <v>38</v>
      </c>
      <c r="C2169">
        <v>2073000</v>
      </c>
      <c r="D2169">
        <v>108600</v>
      </c>
      <c r="E2169" s="1">
        <f t="shared" si="141"/>
        <v>54516400</v>
      </c>
      <c r="F2169" s="6" t="s">
        <v>982</v>
      </c>
      <c r="G2169" s="10" t="str">
        <f t="shared" si="142"/>
        <v>44491</v>
      </c>
      <c r="H2169" s="10"/>
      <c r="I2169" s="10"/>
      <c r="J2169" s="9">
        <f t="shared" si="139"/>
        <v>44491</v>
      </c>
      <c r="K2169" s="11" t="str">
        <f t="shared" si="140"/>
        <v>22-10-2021</v>
      </c>
      <c r="L2169" s="11"/>
      <c r="M2169" t="s">
        <v>27</v>
      </c>
      <c r="N2169" t="s">
        <v>28</v>
      </c>
      <c r="O2169">
        <v>2</v>
      </c>
      <c r="P2169" t="s">
        <v>19</v>
      </c>
      <c r="Q2169">
        <v>1</v>
      </c>
      <c r="R2169">
        <v>4.6097099999999998</v>
      </c>
      <c r="S2169">
        <v>-74.08175</v>
      </c>
    </row>
    <row r="2170" spans="1:19" x14ac:dyDescent="0.3">
      <c r="A2170" t="s">
        <v>37</v>
      </c>
      <c r="B2170" t="s">
        <v>38</v>
      </c>
      <c r="C2170">
        <v>864300</v>
      </c>
      <c r="D2170">
        <v>46700</v>
      </c>
      <c r="E2170" s="1">
        <f t="shared" si="141"/>
        <v>54563100</v>
      </c>
      <c r="F2170" s="6" t="s">
        <v>220</v>
      </c>
      <c r="G2170" s="10" t="str">
        <f t="shared" si="142"/>
        <v>44794</v>
      </c>
      <c r="H2170" s="10"/>
      <c r="I2170" s="10"/>
      <c r="J2170" s="9">
        <f t="shared" si="139"/>
        <v>44794</v>
      </c>
      <c r="K2170" s="11" t="str">
        <f t="shared" si="140"/>
        <v>21-08-2022</v>
      </c>
      <c r="L2170" s="11"/>
      <c r="M2170" t="s">
        <v>40</v>
      </c>
      <c r="N2170" t="s">
        <v>193</v>
      </c>
      <c r="O2170">
        <v>1</v>
      </c>
      <c r="P2170" t="s">
        <v>19</v>
      </c>
      <c r="Q2170">
        <v>8</v>
      </c>
      <c r="R2170">
        <v>5.0688899999999997</v>
      </c>
      <c r="S2170">
        <v>-75.517380000000003</v>
      </c>
    </row>
    <row r="2171" spans="1:19" x14ac:dyDescent="0.3">
      <c r="A2171" t="s">
        <v>104</v>
      </c>
      <c r="B2171" t="s">
        <v>38</v>
      </c>
      <c r="C2171">
        <v>73600</v>
      </c>
      <c r="D2171">
        <v>2100</v>
      </c>
      <c r="E2171" s="1">
        <f t="shared" si="141"/>
        <v>54565200</v>
      </c>
      <c r="F2171" s="6" t="s">
        <v>749</v>
      </c>
      <c r="G2171" s="10" t="str">
        <f t="shared" si="142"/>
        <v>44582</v>
      </c>
      <c r="H2171" s="10"/>
      <c r="I2171" s="10"/>
      <c r="J2171" s="9">
        <f t="shared" si="139"/>
        <v>44582</v>
      </c>
      <c r="K2171" s="11" t="str">
        <f t="shared" si="140"/>
        <v>21-01-2022</v>
      </c>
      <c r="L2171" s="11"/>
      <c r="M2171" t="s">
        <v>66</v>
      </c>
      <c r="N2171" t="s">
        <v>13</v>
      </c>
      <c r="O2171">
        <v>5</v>
      </c>
      <c r="P2171" t="s">
        <v>19</v>
      </c>
      <c r="Q2171">
        <v>4</v>
      </c>
      <c r="R2171">
        <v>6.2518399999999996</v>
      </c>
      <c r="S2171">
        <v>-75.563590000000005</v>
      </c>
    </row>
    <row r="2172" spans="1:19" x14ac:dyDescent="0.3">
      <c r="A2172" t="s">
        <v>102</v>
      </c>
      <c r="B2172" t="s">
        <v>16</v>
      </c>
      <c r="C2172">
        <v>678000</v>
      </c>
      <c r="D2172">
        <v>42900</v>
      </c>
      <c r="E2172" s="1">
        <f t="shared" si="141"/>
        <v>54608100</v>
      </c>
      <c r="F2172" s="6" t="s">
        <v>504</v>
      </c>
      <c r="G2172" s="10" t="str">
        <f t="shared" si="142"/>
        <v>44317</v>
      </c>
      <c r="H2172" s="10"/>
      <c r="I2172" s="10"/>
      <c r="J2172" s="9">
        <f t="shared" si="139"/>
        <v>44317</v>
      </c>
      <c r="K2172" s="11" t="str">
        <f t="shared" si="140"/>
        <v>01-05-2021</v>
      </c>
      <c r="L2172" s="11"/>
      <c r="M2172" t="s">
        <v>18</v>
      </c>
      <c r="N2172" t="s">
        <v>28</v>
      </c>
      <c r="O2172">
        <v>5</v>
      </c>
      <c r="P2172" t="s">
        <v>19</v>
      </c>
      <c r="Q2172">
        <v>1</v>
      </c>
      <c r="R2172">
        <v>4.6097099999999998</v>
      </c>
      <c r="S2172">
        <v>-74.08175</v>
      </c>
    </row>
    <row r="2173" spans="1:19" x14ac:dyDescent="0.3">
      <c r="A2173" t="s">
        <v>163</v>
      </c>
      <c r="B2173" t="s">
        <v>10</v>
      </c>
      <c r="C2173">
        <v>570400</v>
      </c>
      <c r="D2173">
        <v>35200</v>
      </c>
      <c r="E2173" s="1">
        <f t="shared" si="141"/>
        <v>54643300</v>
      </c>
      <c r="F2173" s="6" t="s">
        <v>1063</v>
      </c>
      <c r="G2173" s="10" t="str">
        <f t="shared" si="142"/>
        <v>44719</v>
      </c>
      <c r="H2173" s="10"/>
      <c r="I2173" s="10"/>
      <c r="J2173" s="9">
        <f t="shared" si="139"/>
        <v>44719</v>
      </c>
      <c r="K2173" s="11" t="str">
        <f t="shared" si="140"/>
        <v>07-06-2022</v>
      </c>
      <c r="L2173" s="11"/>
      <c r="M2173" t="s">
        <v>48</v>
      </c>
      <c r="N2173" t="s">
        <v>28</v>
      </c>
      <c r="O2173">
        <v>5</v>
      </c>
      <c r="P2173" t="s">
        <v>19</v>
      </c>
      <c r="Q2173">
        <v>1</v>
      </c>
      <c r="R2173">
        <v>4.6097099999999998</v>
      </c>
      <c r="S2173">
        <v>-74.08175</v>
      </c>
    </row>
    <row r="2174" spans="1:19" x14ac:dyDescent="0.3">
      <c r="A2174" t="s">
        <v>195</v>
      </c>
      <c r="B2174" t="s">
        <v>51</v>
      </c>
      <c r="C2174">
        <v>328000</v>
      </c>
      <c r="D2174">
        <v>17700</v>
      </c>
      <c r="E2174" s="1">
        <f t="shared" si="141"/>
        <v>54661000</v>
      </c>
      <c r="F2174" s="6" t="s">
        <v>677</v>
      </c>
      <c r="G2174" s="10" t="str">
        <f t="shared" si="142"/>
        <v>44603</v>
      </c>
      <c r="H2174" s="10"/>
      <c r="I2174" s="10"/>
      <c r="J2174" s="9">
        <f t="shared" si="139"/>
        <v>44603</v>
      </c>
      <c r="K2174" s="11" t="str">
        <f t="shared" si="140"/>
        <v>11-02-2022</v>
      </c>
      <c r="L2174" s="11"/>
      <c r="M2174" t="s">
        <v>48</v>
      </c>
      <c r="N2174" t="s">
        <v>228</v>
      </c>
      <c r="O2174">
        <v>1</v>
      </c>
      <c r="P2174" t="s">
        <v>36</v>
      </c>
      <c r="Q2174">
        <v>1</v>
      </c>
      <c r="R2174">
        <v>10.39972</v>
      </c>
      <c r="S2174">
        <v>-75.514439999999993</v>
      </c>
    </row>
    <row r="2175" spans="1:19" x14ac:dyDescent="0.3">
      <c r="A2175" t="s">
        <v>41</v>
      </c>
      <c r="B2175" t="s">
        <v>42</v>
      </c>
      <c r="C2175">
        <v>88100</v>
      </c>
      <c r="D2175">
        <v>7100</v>
      </c>
      <c r="E2175" s="1">
        <f t="shared" si="141"/>
        <v>54668100</v>
      </c>
      <c r="F2175" s="6" t="s">
        <v>1088</v>
      </c>
      <c r="G2175" s="10" t="str">
        <f t="shared" si="142"/>
        <v>44798</v>
      </c>
      <c r="H2175" s="10"/>
      <c r="I2175" s="10"/>
      <c r="J2175" s="9">
        <f t="shared" si="139"/>
        <v>44798</v>
      </c>
      <c r="K2175" s="11" t="str">
        <f t="shared" si="140"/>
        <v>25-08-2022</v>
      </c>
      <c r="L2175" s="11"/>
      <c r="M2175" t="s">
        <v>101</v>
      </c>
      <c r="N2175" t="s">
        <v>28</v>
      </c>
      <c r="O2175">
        <v>5</v>
      </c>
      <c r="P2175" t="s">
        <v>14</v>
      </c>
      <c r="Q2175">
        <v>1</v>
      </c>
      <c r="R2175">
        <v>4.6097099999999998</v>
      </c>
      <c r="S2175">
        <v>-74.08175</v>
      </c>
    </row>
    <row r="2176" spans="1:19" x14ac:dyDescent="0.3">
      <c r="A2176" t="s">
        <v>50</v>
      </c>
      <c r="B2176" t="s">
        <v>51</v>
      </c>
      <c r="C2176">
        <v>893800</v>
      </c>
      <c r="D2176">
        <v>45800</v>
      </c>
      <c r="E2176" s="1">
        <f t="shared" si="141"/>
        <v>54713900</v>
      </c>
      <c r="F2176" s="6" t="s">
        <v>388</v>
      </c>
      <c r="G2176" s="10" t="str">
        <f t="shared" si="142"/>
        <v>43910</v>
      </c>
      <c r="H2176" s="10"/>
      <c r="I2176" s="10"/>
      <c r="J2176" s="9">
        <f t="shared" si="139"/>
        <v>43910</v>
      </c>
      <c r="K2176" s="11" t="str">
        <f t="shared" si="140"/>
        <v>20-03-2020</v>
      </c>
      <c r="L2176" s="11"/>
      <c r="M2176" t="s">
        <v>80</v>
      </c>
      <c r="N2176" t="s">
        <v>25</v>
      </c>
      <c r="O2176">
        <v>3</v>
      </c>
      <c r="P2176" t="s">
        <v>14</v>
      </c>
      <c r="Q2176">
        <v>1</v>
      </c>
      <c r="R2176">
        <v>3.4372199999999999</v>
      </c>
      <c r="S2176">
        <v>-76.522499999999994</v>
      </c>
    </row>
    <row r="2177" spans="1:19" x14ac:dyDescent="0.3">
      <c r="A2177" t="s">
        <v>98</v>
      </c>
      <c r="B2177" t="s">
        <v>10</v>
      </c>
      <c r="C2177">
        <v>292800</v>
      </c>
      <c r="D2177">
        <v>13800</v>
      </c>
      <c r="E2177" s="1">
        <f t="shared" si="141"/>
        <v>54727700</v>
      </c>
      <c r="F2177" s="6" t="s">
        <v>1057</v>
      </c>
      <c r="G2177" s="10" t="str">
        <f t="shared" si="142"/>
        <v>44687</v>
      </c>
      <c r="H2177" s="10"/>
      <c r="I2177" s="10"/>
      <c r="J2177" s="9">
        <f t="shared" si="139"/>
        <v>44687</v>
      </c>
      <c r="K2177" s="11" t="str">
        <f t="shared" si="140"/>
        <v>06-05-2022</v>
      </c>
      <c r="L2177" s="11"/>
      <c r="M2177" t="s">
        <v>85</v>
      </c>
      <c r="N2177" t="s">
        <v>193</v>
      </c>
      <c r="O2177">
        <v>5</v>
      </c>
      <c r="P2177" t="s">
        <v>19</v>
      </c>
      <c r="Q2177">
        <v>3</v>
      </c>
      <c r="R2177">
        <v>5.0688899999999997</v>
      </c>
      <c r="S2177">
        <v>-75.517380000000003</v>
      </c>
    </row>
    <row r="2178" spans="1:19" x14ac:dyDescent="0.3">
      <c r="A2178" t="s">
        <v>81</v>
      </c>
      <c r="B2178" t="s">
        <v>51</v>
      </c>
      <c r="C2178">
        <v>1277200</v>
      </c>
      <c r="D2178">
        <v>66200</v>
      </c>
      <c r="E2178" s="1">
        <f t="shared" si="141"/>
        <v>54793900</v>
      </c>
      <c r="F2178" s="6" t="s">
        <v>140</v>
      </c>
      <c r="G2178" s="10" t="str">
        <f t="shared" si="142"/>
        <v>44584</v>
      </c>
      <c r="H2178" s="10"/>
      <c r="I2178" s="10"/>
      <c r="J2178" s="9">
        <f t="shared" si="139"/>
        <v>44584</v>
      </c>
      <c r="K2178" s="11" t="str">
        <f t="shared" si="140"/>
        <v>23-01-2022</v>
      </c>
      <c r="L2178" s="11"/>
      <c r="M2178" t="s">
        <v>101</v>
      </c>
      <c r="N2178" t="s">
        <v>25</v>
      </c>
      <c r="O2178">
        <v>2</v>
      </c>
      <c r="P2178" t="s">
        <v>19</v>
      </c>
      <c r="Q2178">
        <v>10</v>
      </c>
      <c r="R2178">
        <v>3.4372199999999999</v>
      </c>
      <c r="S2178">
        <v>-76.522499999999994</v>
      </c>
    </row>
    <row r="2179" spans="1:19" x14ac:dyDescent="0.3">
      <c r="A2179" t="s">
        <v>168</v>
      </c>
      <c r="B2179" t="s">
        <v>34</v>
      </c>
      <c r="C2179">
        <v>56700</v>
      </c>
      <c r="D2179">
        <v>1200</v>
      </c>
      <c r="E2179" s="1">
        <f t="shared" si="141"/>
        <v>54795100</v>
      </c>
      <c r="F2179" s="6" t="s">
        <v>1109</v>
      </c>
      <c r="G2179" s="10" t="str">
        <f t="shared" si="142"/>
        <v>44958</v>
      </c>
      <c r="H2179" s="10"/>
      <c r="I2179" s="10"/>
      <c r="J2179" s="9">
        <f t="shared" ref="J2179:J2242" si="143">IF(
  G2179=44412,
  DATE(2021,8,4),
  DATE(1900,1,1) + G2179 - 1
)</f>
        <v>44958</v>
      </c>
      <c r="K2179" s="11" t="str">
        <f t="shared" ref="K2179:K2242" si="144">TEXT(G2179, "dd-mm-yyyy")</f>
        <v>01-02-2023</v>
      </c>
      <c r="L2179" s="11"/>
      <c r="M2179" t="s">
        <v>101</v>
      </c>
      <c r="N2179" t="s">
        <v>13</v>
      </c>
      <c r="O2179">
        <v>5</v>
      </c>
      <c r="P2179" t="s">
        <v>19</v>
      </c>
      <c r="Q2179">
        <v>4</v>
      </c>
      <c r="R2179">
        <v>6.2518399999999996</v>
      </c>
      <c r="S2179">
        <v>-75.563590000000005</v>
      </c>
    </row>
    <row r="2180" spans="1:19" x14ac:dyDescent="0.3">
      <c r="A2180" t="s">
        <v>95</v>
      </c>
      <c r="B2180" t="s">
        <v>38</v>
      </c>
      <c r="C2180">
        <v>2819300</v>
      </c>
      <c r="D2180">
        <v>148300</v>
      </c>
      <c r="E2180" s="1">
        <f t="shared" ref="E2180:E2243" si="145">E2179+D2180</f>
        <v>54943400</v>
      </c>
      <c r="F2180" s="6" t="s">
        <v>478</v>
      </c>
      <c r="G2180" s="10" t="str">
        <f t="shared" si="142"/>
        <v>43926</v>
      </c>
      <c r="H2180" s="10"/>
      <c r="I2180" s="10"/>
      <c r="J2180" s="9">
        <f t="shared" si="143"/>
        <v>43926</v>
      </c>
      <c r="K2180" s="11" t="str">
        <f t="shared" si="144"/>
        <v>05-04-2020</v>
      </c>
      <c r="L2180" s="11"/>
      <c r="M2180" t="s">
        <v>68</v>
      </c>
      <c r="N2180" t="s">
        <v>28</v>
      </c>
      <c r="O2180">
        <v>5</v>
      </c>
      <c r="P2180" t="s">
        <v>19</v>
      </c>
      <c r="Q2180">
        <v>1</v>
      </c>
      <c r="R2180">
        <v>4.6097099999999998</v>
      </c>
      <c r="S2180">
        <v>-74.08175</v>
      </c>
    </row>
    <row r="2181" spans="1:19" x14ac:dyDescent="0.3">
      <c r="A2181" t="s">
        <v>113</v>
      </c>
      <c r="B2181" t="s">
        <v>10</v>
      </c>
      <c r="C2181">
        <v>500900</v>
      </c>
      <c r="D2181">
        <v>24900</v>
      </c>
      <c r="E2181" s="1">
        <f t="shared" si="145"/>
        <v>54968300</v>
      </c>
      <c r="F2181" s="6" t="s">
        <v>1110</v>
      </c>
      <c r="G2181" s="10" t="str">
        <f t="shared" si="142"/>
        <v>44022</v>
      </c>
      <c r="H2181" s="10"/>
      <c r="I2181" s="10"/>
      <c r="J2181" s="9">
        <f t="shared" si="143"/>
        <v>44022</v>
      </c>
      <c r="K2181" s="11" t="str">
        <f t="shared" si="144"/>
        <v>10-07-2020</v>
      </c>
      <c r="L2181" s="11"/>
      <c r="M2181" t="s">
        <v>59</v>
      </c>
      <c r="N2181" t="s">
        <v>44</v>
      </c>
      <c r="O2181">
        <v>4</v>
      </c>
      <c r="P2181" t="s">
        <v>19</v>
      </c>
      <c r="Q2181">
        <v>8</v>
      </c>
      <c r="R2181">
        <v>10.968540000000001</v>
      </c>
      <c r="S2181">
        <v>-74.781319999999994</v>
      </c>
    </row>
    <row r="2182" spans="1:19" x14ac:dyDescent="0.3">
      <c r="A2182" t="s">
        <v>104</v>
      </c>
      <c r="B2182" t="s">
        <v>38</v>
      </c>
      <c r="C2182">
        <v>50000</v>
      </c>
      <c r="D2182">
        <v>3200</v>
      </c>
      <c r="E2182" s="1">
        <f t="shared" si="145"/>
        <v>54971500</v>
      </c>
      <c r="F2182" s="6" t="s">
        <v>565</v>
      </c>
      <c r="G2182" s="10" t="str">
        <f t="shared" ref="G2182:G2245" si="146">TEXT(F2181, "general")</f>
        <v>44005</v>
      </c>
      <c r="H2182" s="10"/>
      <c r="I2182" s="10"/>
      <c r="J2182" s="9">
        <f t="shared" si="143"/>
        <v>44005</v>
      </c>
      <c r="K2182" s="11" t="str">
        <f t="shared" si="144"/>
        <v>23-06-2020</v>
      </c>
      <c r="L2182" s="11"/>
      <c r="M2182" t="s">
        <v>101</v>
      </c>
      <c r="N2182" t="s">
        <v>28</v>
      </c>
      <c r="O2182">
        <v>5</v>
      </c>
      <c r="P2182" t="s">
        <v>19</v>
      </c>
      <c r="Q2182">
        <v>6</v>
      </c>
      <c r="R2182">
        <v>4.6097099999999998</v>
      </c>
      <c r="S2182">
        <v>-74.08175</v>
      </c>
    </row>
    <row r="2183" spans="1:19" x14ac:dyDescent="0.3">
      <c r="A2183" t="s">
        <v>161</v>
      </c>
      <c r="B2183" t="s">
        <v>10</v>
      </c>
      <c r="C2183">
        <v>333900</v>
      </c>
      <c r="D2183">
        <v>18000</v>
      </c>
      <c r="E2183" s="1">
        <f t="shared" si="145"/>
        <v>54989500</v>
      </c>
      <c r="F2183" s="6" t="s">
        <v>685</v>
      </c>
      <c r="G2183" s="10" t="str">
        <f t="shared" si="146"/>
        <v>44410</v>
      </c>
      <c r="H2183" s="10"/>
      <c r="I2183" s="10"/>
      <c r="J2183" s="9">
        <f t="shared" si="143"/>
        <v>44410</v>
      </c>
      <c r="K2183" s="11" t="str">
        <f t="shared" si="144"/>
        <v>02-08-2021</v>
      </c>
      <c r="L2183" s="11"/>
      <c r="M2183" t="s">
        <v>80</v>
      </c>
      <c r="N2183" t="s">
        <v>28</v>
      </c>
      <c r="O2183">
        <v>3</v>
      </c>
      <c r="P2183" t="s">
        <v>14</v>
      </c>
      <c r="Q2183">
        <v>1</v>
      </c>
      <c r="R2183">
        <v>4.6097099999999998</v>
      </c>
      <c r="S2183">
        <v>-74.08175</v>
      </c>
    </row>
    <row r="2184" spans="1:19" x14ac:dyDescent="0.3">
      <c r="A2184" t="s">
        <v>107</v>
      </c>
      <c r="B2184" t="s">
        <v>46</v>
      </c>
      <c r="C2184">
        <v>17800</v>
      </c>
      <c r="D2184">
        <v>0</v>
      </c>
      <c r="E2184" s="1">
        <f t="shared" si="145"/>
        <v>54989500</v>
      </c>
      <c r="F2184" s="6" t="s">
        <v>939</v>
      </c>
      <c r="G2184" s="10" t="str">
        <f t="shared" si="146"/>
        <v>44847</v>
      </c>
      <c r="H2184" s="10"/>
      <c r="I2184" s="10"/>
      <c r="J2184" s="9">
        <f t="shared" si="143"/>
        <v>44847</v>
      </c>
      <c r="K2184" s="11" t="str">
        <f t="shared" si="144"/>
        <v>13-10-2022</v>
      </c>
      <c r="L2184" s="11"/>
      <c r="M2184" t="s">
        <v>18</v>
      </c>
      <c r="N2184" t="s">
        <v>142</v>
      </c>
      <c r="O2184">
        <v>4</v>
      </c>
      <c r="P2184" t="s">
        <v>19</v>
      </c>
      <c r="Q2184">
        <v>6</v>
      </c>
      <c r="R2184">
        <v>10.463139999999999</v>
      </c>
      <c r="S2184">
        <v>-73.253219999999999</v>
      </c>
    </row>
    <row r="2185" spans="1:19" x14ac:dyDescent="0.3">
      <c r="A2185" t="s">
        <v>180</v>
      </c>
      <c r="B2185" t="s">
        <v>10</v>
      </c>
      <c r="C2185">
        <v>686800</v>
      </c>
      <c r="D2185">
        <v>37600</v>
      </c>
      <c r="E2185" s="1">
        <f t="shared" si="145"/>
        <v>55027100</v>
      </c>
      <c r="F2185" s="6" t="s">
        <v>424</v>
      </c>
      <c r="G2185" s="10" t="str">
        <f t="shared" si="146"/>
        <v>44069</v>
      </c>
      <c r="H2185" s="10"/>
      <c r="I2185" s="10"/>
      <c r="J2185" s="9">
        <f t="shared" si="143"/>
        <v>44069</v>
      </c>
      <c r="K2185" s="11" t="str">
        <f t="shared" si="144"/>
        <v>26-08-2020</v>
      </c>
      <c r="L2185" s="11"/>
      <c r="M2185" t="s">
        <v>24</v>
      </c>
      <c r="N2185" t="s">
        <v>13</v>
      </c>
      <c r="O2185">
        <v>5</v>
      </c>
      <c r="P2185" t="s">
        <v>19</v>
      </c>
      <c r="Q2185">
        <v>1</v>
      </c>
      <c r="R2185">
        <v>6.2518399999999996</v>
      </c>
      <c r="S2185">
        <v>-75.563590000000005</v>
      </c>
    </row>
    <row r="2186" spans="1:19" x14ac:dyDescent="0.3">
      <c r="A2186" t="s">
        <v>217</v>
      </c>
      <c r="B2186" t="s">
        <v>64</v>
      </c>
      <c r="C2186">
        <v>46400</v>
      </c>
      <c r="D2186">
        <v>2900</v>
      </c>
      <c r="E2186" s="1">
        <f t="shared" si="145"/>
        <v>55030000</v>
      </c>
      <c r="F2186" s="6" t="s">
        <v>357</v>
      </c>
      <c r="G2186" s="10" t="str">
        <f t="shared" si="146"/>
        <v>44453</v>
      </c>
      <c r="H2186" s="10"/>
      <c r="I2186" s="10"/>
      <c r="J2186" s="9">
        <f t="shared" si="143"/>
        <v>44453</v>
      </c>
      <c r="K2186" s="11" t="str">
        <f t="shared" si="144"/>
        <v>14-09-2021</v>
      </c>
      <c r="L2186" s="11"/>
      <c r="M2186" t="s">
        <v>27</v>
      </c>
      <c r="N2186" t="s">
        <v>137</v>
      </c>
      <c r="O2186">
        <v>3</v>
      </c>
      <c r="P2186" t="s">
        <v>19</v>
      </c>
      <c r="Q2186">
        <v>6</v>
      </c>
      <c r="R2186">
        <v>11.240790000000001</v>
      </c>
      <c r="S2186">
        <v>-74.199039999999997</v>
      </c>
    </row>
    <row r="2187" spans="1:19" x14ac:dyDescent="0.3">
      <c r="A2187" t="s">
        <v>91</v>
      </c>
      <c r="B2187" t="s">
        <v>51</v>
      </c>
      <c r="C2187">
        <v>805700</v>
      </c>
      <c r="D2187">
        <v>41100</v>
      </c>
      <c r="E2187" s="1">
        <f t="shared" si="145"/>
        <v>55071100</v>
      </c>
      <c r="F2187" s="6" t="s">
        <v>361</v>
      </c>
      <c r="G2187" s="10" t="str">
        <f t="shared" si="146"/>
        <v>44283</v>
      </c>
      <c r="H2187" s="10"/>
      <c r="I2187" s="10"/>
      <c r="J2187" s="9">
        <f t="shared" si="143"/>
        <v>44283</v>
      </c>
      <c r="K2187" s="11" t="str">
        <f t="shared" si="144"/>
        <v>28-03-2021</v>
      </c>
      <c r="L2187" s="11"/>
      <c r="M2187" t="s">
        <v>27</v>
      </c>
      <c r="N2187" t="s">
        <v>28</v>
      </c>
      <c r="O2187">
        <v>3</v>
      </c>
      <c r="P2187" t="s">
        <v>36</v>
      </c>
      <c r="Q2187">
        <v>1</v>
      </c>
      <c r="R2187">
        <v>4.6097099999999998</v>
      </c>
      <c r="S2187">
        <v>-74.08175</v>
      </c>
    </row>
    <row r="2188" spans="1:19" x14ac:dyDescent="0.3">
      <c r="A2188" t="s">
        <v>63</v>
      </c>
      <c r="B2188" t="s">
        <v>64</v>
      </c>
      <c r="C2188">
        <v>78200</v>
      </c>
      <c r="D2188">
        <v>4700</v>
      </c>
      <c r="E2188" s="1">
        <f t="shared" si="145"/>
        <v>55075800</v>
      </c>
      <c r="F2188" s="6" t="s">
        <v>382</v>
      </c>
      <c r="G2188" s="10" t="str">
        <f t="shared" si="146"/>
        <v>45006</v>
      </c>
      <c r="H2188" s="10"/>
      <c r="I2188" s="10"/>
      <c r="J2188" s="9">
        <f t="shared" si="143"/>
        <v>45006</v>
      </c>
      <c r="K2188" s="11" t="str">
        <f t="shared" si="144"/>
        <v>21-03-2023</v>
      </c>
      <c r="L2188" s="11"/>
      <c r="M2188" t="s">
        <v>80</v>
      </c>
      <c r="N2188" t="s">
        <v>273</v>
      </c>
      <c r="O2188">
        <v>4</v>
      </c>
      <c r="P2188" t="s">
        <v>19</v>
      </c>
      <c r="Q2188">
        <v>9</v>
      </c>
      <c r="R2188">
        <v>1.2136100000000001</v>
      </c>
      <c r="S2188">
        <v>-77.281109999999998</v>
      </c>
    </row>
    <row r="2189" spans="1:19" x14ac:dyDescent="0.3">
      <c r="A2189" t="s">
        <v>184</v>
      </c>
      <c r="B2189" t="s">
        <v>46</v>
      </c>
      <c r="C2189">
        <v>60800</v>
      </c>
      <c r="D2189">
        <v>3400</v>
      </c>
      <c r="E2189" s="1">
        <f t="shared" si="145"/>
        <v>55079200</v>
      </c>
      <c r="F2189" s="6" t="s">
        <v>970</v>
      </c>
      <c r="G2189" s="10" t="str">
        <f t="shared" si="146"/>
        <v>43942</v>
      </c>
      <c r="H2189" s="10"/>
      <c r="I2189" s="10"/>
      <c r="J2189" s="9">
        <f t="shared" si="143"/>
        <v>43942</v>
      </c>
      <c r="K2189" s="11" t="str">
        <f t="shared" si="144"/>
        <v>21-04-2020</v>
      </c>
      <c r="L2189" s="11"/>
      <c r="M2189" t="s">
        <v>53</v>
      </c>
      <c r="N2189" t="s">
        <v>28</v>
      </c>
      <c r="O2189">
        <v>5</v>
      </c>
      <c r="P2189" t="s">
        <v>19</v>
      </c>
      <c r="Q2189">
        <v>1</v>
      </c>
      <c r="R2189">
        <v>4.6097099999999998</v>
      </c>
      <c r="S2189">
        <v>-74.08175</v>
      </c>
    </row>
    <row r="2190" spans="1:19" x14ac:dyDescent="0.3">
      <c r="A2190" t="s">
        <v>163</v>
      </c>
      <c r="B2190" t="s">
        <v>10</v>
      </c>
      <c r="C2190">
        <v>431200</v>
      </c>
      <c r="D2190">
        <v>28800</v>
      </c>
      <c r="E2190" s="1">
        <f t="shared" si="145"/>
        <v>55108000</v>
      </c>
      <c r="F2190" s="6" t="s">
        <v>1111</v>
      </c>
      <c r="G2190" s="10" t="str">
        <f t="shared" si="146"/>
        <v>43876</v>
      </c>
      <c r="H2190" s="10"/>
      <c r="I2190" s="10"/>
      <c r="J2190" s="9">
        <f t="shared" si="143"/>
        <v>43876</v>
      </c>
      <c r="K2190" s="11" t="str">
        <f t="shared" si="144"/>
        <v>15-02-2020</v>
      </c>
      <c r="L2190" s="11"/>
      <c r="M2190" t="s">
        <v>31</v>
      </c>
      <c r="N2190" t="s">
        <v>44</v>
      </c>
      <c r="O2190">
        <v>3</v>
      </c>
      <c r="P2190" t="s">
        <v>19</v>
      </c>
      <c r="Q2190">
        <v>2</v>
      </c>
      <c r="R2190">
        <v>10.968540000000001</v>
      </c>
      <c r="S2190">
        <v>-74.781319999999994</v>
      </c>
    </row>
    <row r="2191" spans="1:19" x14ac:dyDescent="0.3">
      <c r="A2191" t="s">
        <v>232</v>
      </c>
      <c r="B2191" t="s">
        <v>10</v>
      </c>
      <c r="C2191">
        <v>247000</v>
      </c>
      <c r="D2191">
        <v>13700</v>
      </c>
      <c r="E2191" s="1">
        <f t="shared" si="145"/>
        <v>55121700</v>
      </c>
      <c r="F2191" s="6" t="s">
        <v>835</v>
      </c>
      <c r="G2191" s="10" t="str">
        <f t="shared" si="146"/>
        <v>44367</v>
      </c>
      <c r="H2191" s="10"/>
      <c r="I2191" s="10"/>
      <c r="J2191" s="9">
        <f t="shared" si="143"/>
        <v>44367</v>
      </c>
      <c r="K2191" s="11" t="str">
        <f t="shared" si="144"/>
        <v>20-06-2021</v>
      </c>
      <c r="L2191" s="11"/>
      <c r="M2191" t="s">
        <v>40</v>
      </c>
      <c r="N2191" t="s">
        <v>28</v>
      </c>
      <c r="O2191">
        <v>5</v>
      </c>
      <c r="P2191" t="s">
        <v>19</v>
      </c>
      <c r="Q2191">
        <v>1</v>
      </c>
      <c r="R2191">
        <v>4.6097099999999998</v>
      </c>
      <c r="S2191">
        <v>-74.08175</v>
      </c>
    </row>
    <row r="2192" spans="1:19" x14ac:dyDescent="0.3">
      <c r="A2192" t="s">
        <v>41</v>
      </c>
      <c r="B2192" t="s">
        <v>42</v>
      </c>
      <c r="C2192">
        <v>73300</v>
      </c>
      <c r="D2192">
        <v>2100</v>
      </c>
      <c r="E2192" s="1">
        <f t="shared" si="145"/>
        <v>55123800</v>
      </c>
      <c r="F2192" s="6" t="s">
        <v>1112</v>
      </c>
      <c r="G2192" s="10" t="str">
        <f t="shared" si="146"/>
        <v>43963</v>
      </c>
      <c r="H2192" s="10"/>
      <c r="I2192" s="10"/>
      <c r="J2192" s="9">
        <f t="shared" si="143"/>
        <v>43963</v>
      </c>
      <c r="K2192" s="11" t="str">
        <f t="shared" si="144"/>
        <v>12-05-2020</v>
      </c>
      <c r="L2192" s="11"/>
      <c r="M2192" t="s">
        <v>18</v>
      </c>
      <c r="N2192" t="s">
        <v>187</v>
      </c>
      <c r="O2192">
        <v>5</v>
      </c>
      <c r="P2192" t="s">
        <v>14</v>
      </c>
      <c r="Q2192">
        <v>1</v>
      </c>
      <c r="R2192">
        <v>7.1253900000000003</v>
      </c>
      <c r="S2192">
        <v>-73.119799999999998</v>
      </c>
    </row>
    <row r="2193" spans="1:19" x14ac:dyDescent="0.3">
      <c r="A2193" t="s">
        <v>123</v>
      </c>
      <c r="B2193" t="s">
        <v>51</v>
      </c>
      <c r="C2193">
        <v>1375600</v>
      </c>
      <c r="D2193">
        <v>73900</v>
      </c>
      <c r="E2193" s="1">
        <f t="shared" si="145"/>
        <v>55197700</v>
      </c>
      <c r="F2193" s="6" t="s">
        <v>269</v>
      </c>
      <c r="G2193" s="10" t="str">
        <f t="shared" si="146"/>
        <v>44881</v>
      </c>
      <c r="H2193" s="10"/>
      <c r="I2193" s="10"/>
      <c r="J2193" s="9">
        <f t="shared" si="143"/>
        <v>44881</v>
      </c>
      <c r="K2193" s="11" t="str">
        <f t="shared" si="144"/>
        <v>16-11-2022</v>
      </c>
      <c r="L2193" s="11"/>
      <c r="M2193" t="s">
        <v>27</v>
      </c>
      <c r="N2193" t="s">
        <v>28</v>
      </c>
      <c r="O2193">
        <v>1</v>
      </c>
      <c r="P2193" t="s">
        <v>19</v>
      </c>
      <c r="Q2193">
        <v>2</v>
      </c>
      <c r="R2193">
        <v>4.6097099999999998</v>
      </c>
      <c r="S2193">
        <v>-74.08175</v>
      </c>
    </row>
    <row r="2194" spans="1:19" x14ac:dyDescent="0.3">
      <c r="A2194" t="s">
        <v>95</v>
      </c>
      <c r="B2194" t="s">
        <v>38</v>
      </c>
      <c r="C2194">
        <v>2163600</v>
      </c>
      <c r="D2194">
        <v>115400</v>
      </c>
      <c r="E2194" s="1">
        <f t="shared" si="145"/>
        <v>55313100</v>
      </c>
      <c r="F2194" s="6" t="s">
        <v>931</v>
      </c>
      <c r="G2194" s="10" t="str">
        <f t="shared" si="146"/>
        <v>44485</v>
      </c>
      <c r="H2194" s="10"/>
      <c r="I2194" s="10"/>
      <c r="J2194" s="9">
        <f t="shared" si="143"/>
        <v>44485</v>
      </c>
      <c r="K2194" s="11" t="str">
        <f t="shared" si="144"/>
        <v>16-10-2021</v>
      </c>
      <c r="L2194" s="11"/>
      <c r="M2194" t="s">
        <v>31</v>
      </c>
      <c r="N2194" t="s">
        <v>28</v>
      </c>
      <c r="O2194">
        <v>1</v>
      </c>
      <c r="P2194" t="s">
        <v>19</v>
      </c>
      <c r="Q2194">
        <v>7</v>
      </c>
      <c r="R2194">
        <v>4.6097099999999998</v>
      </c>
      <c r="S2194">
        <v>-74.08175</v>
      </c>
    </row>
    <row r="2195" spans="1:19" x14ac:dyDescent="0.3">
      <c r="A2195" t="s">
        <v>54</v>
      </c>
      <c r="B2195" t="s">
        <v>46</v>
      </c>
      <c r="C2195">
        <v>120500</v>
      </c>
      <c r="D2195">
        <v>6600</v>
      </c>
      <c r="E2195" s="1">
        <f t="shared" si="145"/>
        <v>55319700</v>
      </c>
      <c r="F2195" s="6" t="s">
        <v>289</v>
      </c>
      <c r="G2195" s="10" t="str">
        <f t="shared" si="146"/>
        <v>43845</v>
      </c>
      <c r="H2195" s="10"/>
      <c r="I2195" s="10"/>
      <c r="J2195" s="9">
        <f t="shared" si="143"/>
        <v>43845</v>
      </c>
      <c r="K2195" s="11" t="str">
        <f t="shared" si="144"/>
        <v>15-01-2020</v>
      </c>
      <c r="L2195" s="11"/>
      <c r="M2195" t="s">
        <v>101</v>
      </c>
      <c r="N2195" t="s">
        <v>28</v>
      </c>
      <c r="O2195">
        <v>3</v>
      </c>
      <c r="P2195" t="s">
        <v>14</v>
      </c>
      <c r="Q2195">
        <v>1</v>
      </c>
      <c r="R2195">
        <v>4.6097099999999998</v>
      </c>
      <c r="S2195">
        <v>-74.08175</v>
      </c>
    </row>
    <row r="2196" spans="1:19" x14ac:dyDescent="0.3">
      <c r="A2196" t="s">
        <v>83</v>
      </c>
      <c r="B2196" t="s">
        <v>46</v>
      </c>
      <c r="C2196">
        <v>38700</v>
      </c>
      <c r="D2196">
        <v>2700</v>
      </c>
      <c r="E2196" s="1">
        <f t="shared" si="145"/>
        <v>55322400</v>
      </c>
      <c r="F2196" s="6" t="s">
        <v>704</v>
      </c>
      <c r="G2196" s="10" t="str">
        <f t="shared" si="146"/>
        <v>44860</v>
      </c>
      <c r="H2196" s="10"/>
      <c r="I2196" s="10"/>
      <c r="J2196" s="9">
        <f t="shared" si="143"/>
        <v>44860</v>
      </c>
      <c r="K2196" s="11" t="str">
        <f t="shared" si="144"/>
        <v>26-10-2022</v>
      </c>
      <c r="L2196" s="11"/>
      <c r="M2196" t="s">
        <v>31</v>
      </c>
      <c r="N2196" t="s">
        <v>273</v>
      </c>
      <c r="O2196">
        <v>4</v>
      </c>
      <c r="P2196" t="s">
        <v>19</v>
      </c>
      <c r="Q2196">
        <v>2</v>
      </c>
      <c r="R2196">
        <v>1.2136100000000001</v>
      </c>
      <c r="S2196">
        <v>-77.281109999999998</v>
      </c>
    </row>
    <row r="2197" spans="1:19" x14ac:dyDescent="0.3">
      <c r="A2197" t="s">
        <v>110</v>
      </c>
      <c r="B2197" t="s">
        <v>38</v>
      </c>
      <c r="C2197">
        <v>1396600</v>
      </c>
      <c r="D2197">
        <v>74600</v>
      </c>
      <c r="E2197" s="1">
        <f t="shared" si="145"/>
        <v>55397000</v>
      </c>
      <c r="F2197" s="6" t="s">
        <v>1113</v>
      </c>
      <c r="G2197" s="10" t="str">
        <f t="shared" si="146"/>
        <v>44484</v>
      </c>
      <c r="H2197" s="10"/>
      <c r="I2197" s="10"/>
      <c r="J2197" s="9">
        <f t="shared" si="143"/>
        <v>44484</v>
      </c>
      <c r="K2197" s="11" t="str">
        <f t="shared" si="144"/>
        <v>15-10-2021</v>
      </c>
      <c r="L2197" s="11"/>
      <c r="M2197" t="s">
        <v>24</v>
      </c>
      <c r="N2197" t="s">
        <v>28</v>
      </c>
      <c r="O2197">
        <v>4</v>
      </c>
      <c r="P2197" t="s">
        <v>19</v>
      </c>
      <c r="Q2197">
        <v>4</v>
      </c>
      <c r="R2197">
        <v>4.6097099999999998</v>
      </c>
      <c r="S2197">
        <v>-74.08175</v>
      </c>
    </row>
    <row r="2198" spans="1:19" x14ac:dyDescent="0.3">
      <c r="A2198" t="s">
        <v>91</v>
      </c>
      <c r="B2198" t="s">
        <v>51</v>
      </c>
      <c r="C2198">
        <v>478700</v>
      </c>
      <c r="D2198">
        <v>23700</v>
      </c>
      <c r="E2198" s="1">
        <f t="shared" si="145"/>
        <v>55420700</v>
      </c>
      <c r="F2198" s="6" t="s">
        <v>269</v>
      </c>
      <c r="G2198" s="10" t="str">
        <f t="shared" si="146"/>
        <v>44573</v>
      </c>
      <c r="H2198" s="10"/>
      <c r="I2198" s="10"/>
      <c r="J2198" s="9">
        <f t="shared" si="143"/>
        <v>44573</v>
      </c>
      <c r="K2198" s="11" t="str">
        <f t="shared" si="144"/>
        <v>12-01-2022</v>
      </c>
      <c r="L2198" s="11"/>
      <c r="M2198" t="s">
        <v>31</v>
      </c>
      <c r="N2198" t="s">
        <v>22</v>
      </c>
      <c r="O2198">
        <v>1</v>
      </c>
      <c r="P2198" t="s">
        <v>14</v>
      </c>
      <c r="Q2198">
        <v>1</v>
      </c>
      <c r="R2198">
        <v>4.8133299999999997</v>
      </c>
      <c r="S2198">
        <v>-75.696110000000004</v>
      </c>
    </row>
    <row r="2199" spans="1:19" x14ac:dyDescent="0.3">
      <c r="A2199" t="s">
        <v>102</v>
      </c>
      <c r="B2199" t="s">
        <v>16</v>
      </c>
      <c r="C2199">
        <v>659400</v>
      </c>
      <c r="D2199">
        <v>35300</v>
      </c>
      <c r="E2199" s="1">
        <f t="shared" si="145"/>
        <v>55456000</v>
      </c>
      <c r="F2199" s="6" t="s">
        <v>571</v>
      </c>
      <c r="G2199" s="10" t="str">
        <f t="shared" si="146"/>
        <v>44485</v>
      </c>
      <c r="H2199" s="10"/>
      <c r="I2199" s="10"/>
      <c r="J2199" s="9">
        <f t="shared" si="143"/>
        <v>44485</v>
      </c>
      <c r="K2199" s="11" t="str">
        <f t="shared" si="144"/>
        <v>16-10-2021</v>
      </c>
      <c r="L2199" s="11"/>
      <c r="M2199" t="s">
        <v>31</v>
      </c>
      <c r="N2199" t="s">
        <v>28</v>
      </c>
      <c r="O2199">
        <v>5</v>
      </c>
      <c r="P2199" t="s">
        <v>19</v>
      </c>
      <c r="Q2199">
        <v>2</v>
      </c>
      <c r="R2199">
        <v>4.6097099999999998</v>
      </c>
      <c r="S2199">
        <v>-74.08175</v>
      </c>
    </row>
    <row r="2200" spans="1:19" x14ac:dyDescent="0.3">
      <c r="A2200" t="s">
        <v>104</v>
      </c>
      <c r="B2200" t="s">
        <v>38</v>
      </c>
      <c r="C2200">
        <v>170600</v>
      </c>
      <c r="D2200">
        <v>7300</v>
      </c>
      <c r="E2200" s="1">
        <f t="shared" si="145"/>
        <v>55463300</v>
      </c>
      <c r="F2200" s="6" t="s">
        <v>293</v>
      </c>
      <c r="G2200" s="10" t="str">
        <f t="shared" si="146"/>
        <v>44381</v>
      </c>
      <c r="H2200" s="10"/>
      <c r="I2200" s="10"/>
      <c r="J2200" s="9">
        <f t="shared" si="143"/>
        <v>44381</v>
      </c>
      <c r="K2200" s="11" t="str">
        <f t="shared" si="144"/>
        <v>04-07-2021</v>
      </c>
      <c r="L2200" s="11"/>
      <c r="M2200" t="s">
        <v>31</v>
      </c>
      <c r="N2200" t="s">
        <v>22</v>
      </c>
      <c r="O2200">
        <v>4</v>
      </c>
      <c r="P2200" t="s">
        <v>19</v>
      </c>
      <c r="Q2200">
        <v>3</v>
      </c>
      <c r="R2200">
        <v>4.8133299999999997</v>
      </c>
      <c r="S2200">
        <v>-75.696110000000004</v>
      </c>
    </row>
    <row r="2201" spans="1:19" x14ac:dyDescent="0.3">
      <c r="A2201" t="s">
        <v>54</v>
      </c>
      <c r="B2201" t="s">
        <v>46</v>
      </c>
      <c r="C2201">
        <v>131900</v>
      </c>
      <c r="D2201">
        <v>7200</v>
      </c>
      <c r="E2201" s="1">
        <f t="shared" si="145"/>
        <v>55470500</v>
      </c>
      <c r="F2201" s="6" t="s">
        <v>319</v>
      </c>
      <c r="G2201" s="10" t="str">
        <f t="shared" si="146"/>
        <v>44675</v>
      </c>
      <c r="H2201" s="10"/>
      <c r="I2201" s="10"/>
      <c r="J2201" s="9">
        <f t="shared" si="143"/>
        <v>44675</v>
      </c>
      <c r="K2201" s="11" t="str">
        <f t="shared" si="144"/>
        <v>24-04-2022</v>
      </c>
      <c r="L2201" s="11"/>
      <c r="M2201" t="s">
        <v>85</v>
      </c>
      <c r="N2201" t="s">
        <v>13</v>
      </c>
      <c r="O2201">
        <v>5</v>
      </c>
      <c r="P2201" t="s">
        <v>19</v>
      </c>
      <c r="Q2201">
        <v>1</v>
      </c>
      <c r="R2201">
        <v>6.2518399999999996</v>
      </c>
      <c r="S2201">
        <v>-75.563590000000005</v>
      </c>
    </row>
    <row r="2202" spans="1:19" x14ac:dyDescent="0.3">
      <c r="A2202" t="s">
        <v>191</v>
      </c>
      <c r="B2202" t="s">
        <v>38</v>
      </c>
      <c r="C2202">
        <v>126800</v>
      </c>
      <c r="D2202">
        <v>4900</v>
      </c>
      <c r="E2202" s="1">
        <f t="shared" si="145"/>
        <v>55475400</v>
      </c>
      <c r="F2202" s="6" t="s">
        <v>1114</v>
      </c>
      <c r="G2202" s="10" t="str">
        <f t="shared" si="146"/>
        <v>44246</v>
      </c>
      <c r="H2202" s="10"/>
      <c r="I2202" s="10"/>
      <c r="J2202" s="9">
        <f t="shared" si="143"/>
        <v>44246</v>
      </c>
      <c r="K2202" s="11" t="str">
        <f t="shared" si="144"/>
        <v>19-02-2021</v>
      </c>
      <c r="L2202" s="11"/>
      <c r="M2202" t="s">
        <v>12</v>
      </c>
      <c r="N2202" t="s">
        <v>28</v>
      </c>
      <c r="O2202">
        <v>5</v>
      </c>
      <c r="P2202" t="s">
        <v>19</v>
      </c>
      <c r="Q2202">
        <v>3</v>
      </c>
      <c r="R2202">
        <v>4.6097099999999998</v>
      </c>
      <c r="S2202">
        <v>-74.08175</v>
      </c>
    </row>
    <row r="2203" spans="1:19" x14ac:dyDescent="0.3">
      <c r="A2203" t="s">
        <v>138</v>
      </c>
      <c r="B2203" t="s">
        <v>38</v>
      </c>
      <c r="C2203">
        <v>1137200</v>
      </c>
      <c r="D2203">
        <v>58700</v>
      </c>
      <c r="E2203" s="1">
        <f t="shared" si="145"/>
        <v>55534100</v>
      </c>
      <c r="F2203" s="6" t="s">
        <v>311</v>
      </c>
      <c r="G2203" s="10" t="str">
        <f t="shared" si="146"/>
        <v>44476</v>
      </c>
      <c r="H2203" s="10"/>
      <c r="I2203" s="10"/>
      <c r="J2203" s="9">
        <f t="shared" si="143"/>
        <v>44476</v>
      </c>
      <c r="K2203" s="11" t="str">
        <f t="shared" si="144"/>
        <v>07-10-2021</v>
      </c>
      <c r="L2203" s="11"/>
      <c r="M2203" t="s">
        <v>18</v>
      </c>
      <c r="N2203" t="s">
        <v>28</v>
      </c>
      <c r="O2203">
        <v>5</v>
      </c>
      <c r="P2203" t="s">
        <v>19</v>
      </c>
      <c r="Q2203">
        <v>1</v>
      </c>
      <c r="R2203">
        <v>4.6097099999999998</v>
      </c>
      <c r="S2203">
        <v>-74.08175</v>
      </c>
    </row>
    <row r="2204" spans="1:19" x14ac:dyDescent="0.3">
      <c r="A2204" t="s">
        <v>121</v>
      </c>
      <c r="B2204" t="s">
        <v>10</v>
      </c>
      <c r="C2204">
        <v>153100</v>
      </c>
      <c r="D2204">
        <v>6300</v>
      </c>
      <c r="E2204" s="1">
        <f t="shared" si="145"/>
        <v>55540400</v>
      </c>
      <c r="F2204" s="6" t="s">
        <v>1101</v>
      </c>
      <c r="G2204" s="10" t="str">
        <f t="shared" si="146"/>
        <v>44088</v>
      </c>
      <c r="H2204" s="10"/>
      <c r="I2204" s="10"/>
      <c r="J2204" s="9">
        <f t="shared" si="143"/>
        <v>44088</v>
      </c>
      <c r="K2204" s="11" t="str">
        <f t="shared" si="144"/>
        <v>14-09-2020</v>
      </c>
      <c r="L2204" s="11"/>
      <c r="M2204" t="s">
        <v>18</v>
      </c>
      <c r="N2204" t="s">
        <v>22</v>
      </c>
      <c r="O2204">
        <v>5</v>
      </c>
      <c r="P2204" t="s">
        <v>19</v>
      </c>
      <c r="Q2204">
        <v>2</v>
      </c>
      <c r="R2204">
        <v>4.8133299999999997</v>
      </c>
      <c r="S2204">
        <v>-75.696110000000004</v>
      </c>
    </row>
    <row r="2205" spans="1:19" x14ac:dyDescent="0.3">
      <c r="A2205" t="s">
        <v>63</v>
      </c>
      <c r="B2205" t="s">
        <v>64</v>
      </c>
      <c r="C2205">
        <v>53800</v>
      </c>
      <c r="D2205">
        <v>3500</v>
      </c>
      <c r="E2205" s="1">
        <f t="shared" si="145"/>
        <v>55543900</v>
      </c>
      <c r="F2205" s="6" t="s">
        <v>159</v>
      </c>
      <c r="G2205" s="10" t="str">
        <f t="shared" si="146"/>
        <v>43914</v>
      </c>
      <c r="H2205" s="10"/>
      <c r="I2205" s="10"/>
      <c r="J2205" s="9">
        <f t="shared" si="143"/>
        <v>43914</v>
      </c>
      <c r="K2205" s="11" t="str">
        <f t="shared" si="144"/>
        <v>24-03-2020</v>
      </c>
      <c r="L2205" s="11"/>
      <c r="M2205" t="s">
        <v>27</v>
      </c>
      <c r="N2205" t="s">
        <v>28</v>
      </c>
      <c r="O2205">
        <v>5</v>
      </c>
      <c r="P2205" t="s">
        <v>19</v>
      </c>
      <c r="Q2205">
        <v>4</v>
      </c>
      <c r="R2205">
        <v>4.6097099999999998</v>
      </c>
      <c r="S2205">
        <v>-74.08175</v>
      </c>
    </row>
    <row r="2206" spans="1:19" x14ac:dyDescent="0.3">
      <c r="A2206" t="s">
        <v>50</v>
      </c>
      <c r="B2206" t="s">
        <v>51</v>
      </c>
      <c r="C2206">
        <v>916200</v>
      </c>
      <c r="D2206">
        <v>47000</v>
      </c>
      <c r="E2206" s="1">
        <f t="shared" si="145"/>
        <v>55590900</v>
      </c>
      <c r="F2206" s="6" t="s">
        <v>560</v>
      </c>
      <c r="G2206" s="10" t="str">
        <f t="shared" si="146"/>
        <v>43948</v>
      </c>
      <c r="H2206" s="10"/>
      <c r="I2206" s="10"/>
      <c r="J2206" s="9">
        <f t="shared" si="143"/>
        <v>43948</v>
      </c>
      <c r="K2206" s="11" t="str">
        <f t="shared" si="144"/>
        <v>27-04-2020</v>
      </c>
      <c r="L2206" s="11"/>
      <c r="M2206" t="s">
        <v>12</v>
      </c>
      <c r="N2206" t="s">
        <v>28</v>
      </c>
      <c r="O2206">
        <v>4</v>
      </c>
      <c r="P2206" t="s">
        <v>19</v>
      </c>
      <c r="Q2206">
        <v>2</v>
      </c>
      <c r="R2206">
        <v>4.6097099999999998</v>
      </c>
      <c r="S2206">
        <v>-74.08175</v>
      </c>
    </row>
    <row r="2207" spans="1:19" x14ac:dyDescent="0.3">
      <c r="A2207" t="s">
        <v>75</v>
      </c>
      <c r="B2207" t="s">
        <v>46</v>
      </c>
      <c r="C2207">
        <v>55200</v>
      </c>
      <c r="D2207">
        <v>1100</v>
      </c>
      <c r="E2207" s="1">
        <f t="shared" si="145"/>
        <v>55592000</v>
      </c>
      <c r="F2207" s="6" t="s">
        <v>700</v>
      </c>
      <c r="G2207" s="10" t="str">
        <f t="shared" si="146"/>
        <v>44863</v>
      </c>
      <c r="H2207" s="10"/>
      <c r="I2207" s="10"/>
      <c r="J2207" s="9">
        <f t="shared" si="143"/>
        <v>44863</v>
      </c>
      <c r="K2207" s="11" t="str">
        <f t="shared" si="144"/>
        <v>29-10-2022</v>
      </c>
      <c r="L2207" s="11"/>
      <c r="M2207" t="s">
        <v>27</v>
      </c>
      <c r="N2207" t="s">
        <v>25</v>
      </c>
      <c r="O2207">
        <v>4</v>
      </c>
      <c r="P2207" t="s">
        <v>14</v>
      </c>
      <c r="Q2207">
        <v>1</v>
      </c>
      <c r="R2207">
        <v>3.4372199999999999</v>
      </c>
      <c r="S2207">
        <v>-76.522499999999994</v>
      </c>
    </row>
    <row r="2208" spans="1:19" x14ac:dyDescent="0.3">
      <c r="A2208" t="s">
        <v>95</v>
      </c>
      <c r="B2208" t="s">
        <v>38</v>
      </c>
      <c r="C2208">
        <v>2043200</v>
      </c>
      <c r="D2208">
        <v>109500</v>
      </c>
      <c r="E2208" s="1">
        <f t="shared" si="145"/>
        <v>55701500</v>
      </c>
      <c r="F2208" s="6" t="s">
        <v>333</v>
      </c>
      <c r="G2208" s="10" t="str">
        <f t="shared" si="146"/>
        <v>44833</v>
      </c>
      <c r="H2208" s="10"/>
      <c r="I2208" s="10"/>
      <c r="J2208" s="9">
        <f t="shared" si="143"/>
        <v>44833</v>
      </c>
      <c r="K2208" s="11" t="str">
        <f t="shared" si="144"/>
        <v>29-09-2022</v>
      </c>
      <c r="L2208" s="11"/>
      <c r="M2208" t="s">
        <v>85</v>
      </c>
      <c r="N2208" t="s">
        <v>28</v>
      </c>
      <c r="O2208">
        <v>4</v>
      </c>
      <c r="P2208" t="s">
        <v>19</v>
      </c>
      <c r="Q2208">
        <v>1</v>
      </c>
      <c r="R2208">
        <v>4.6097099999999998</v>
      </c>
      <c r="S2208">
        <v>-74.08175</v>
      </c>
    </row>
    <row r="2209" spans="1:19" x14ac:dyDescent="0.3">
      <c r="A2209" t="s">
        <v>83</v>
      </c>
      <c r="B2209" t="s">
        <v>46</v>
      </c>
      <c r="C2209">
        <v>25300</v>
      </c>
      <c r="D2209">
        <v>0</v>
      </c>
      <c r="E2209" s="1">
        <f t="shared" si="145"/>
        <v>55701500</v>
      </c>
      <c r="F2209" s="6" t="s">
        <v>616</v>
      </c>
      <c r="G2209" s="10" t="str">
        <f t="shared" si="146"/>
        <v>44221</v>
      </c>
      <c r="H2209" s="10"/>
      <c r="I2209" s="10"/>
      <c r="J2209" s="9">
        <f t="shared" si="143"/>
        <v>44221</v>
      </c>
      <c r="K2209" s="11" t="str">
        <f t="shared" si="144"/>
        <v>25-01-2021</v>
      </c>
      <c r="L2209" s="11"/>
      <c r="M2209" t="s">
        <v>85</v>
      </c>
      <c r="N2209" t="s">
        <v>28</v>
      </c>
      <c r="O2209">
        <v>5</v>
      </c>
      <c r="P2209" t="s">
        <v>19</v>
      </c>
      <c r="Q2209">
        <v>1</v>
      </c>
      <c r="R2209">
        <v>4.6097099999999998</v>
      </c>
      <c r="S2209">
        <v>-74.08175</v>
      </c>
    </row>
    <row r="2210" spans="1:19" x14ac:dyDescent="0.3">
      <c r="A2210" t="s">
        <v>57</v>
      </c>
      <c r="B2210" t="s">
        <v>46</v>
      </c>
      <c r="C2210">
        <v>18900</v>
      </c>
      <c r="D2210">
        <v>0</v>
      </c>
      <c r="E2210" s="1">
        <f t="shared" si="145"/>
        <v>55701500</v>
      </c>
      <c r="F2210" s="6" t="s">
        <v>1115</v>
      </c>
      <c r="G2210" s="10" t="str">
        <f t="shared" si="146"/>
        <v>44790</v>
      </c>
      <c r="H2210" s="10"/>
      <c r="I2210" s="10"/>
      <c r="J2210" s="9">
        <f t="shared" si="143"/>
        <v>44790</v>
      </c>
      <c r="K2210" s="11" t="str">
        <f t="shared" si="144"/>
        <v>17-08-2022</v>
      </c>
      <c r="L2210" s="11"/>
      <c r="M2210" t="s">
        <v>12</v>
      </c>
      <c r="N2210" t="s">
        <v>44</v>
      </c>
      <c r="O2210">
        <v>5</v>
      </c>
      <c r="P2210" t="s">
        <v>19</v>
      </c>
      <c r="Q2210">
        <v>2</v>
      </c>
      <c r="R2210">
        <v>10.968540000000001</v>
      </c>
      <c r="S2210">
        <v>-74.781319999999994</v>
      </c>
    </row>
    <row r="2211" spans="1:19" x14ac:dyDescent="0.3">
      <c r="A2211" t="s">
        <v>191</v>
      </c>
      <c r="B2211" t="s">
        <v>38</v>
      </c>
      <c r="C2211">
        <v>139900</v>
      </c>
      <c r="D2211">
        <v>13300</v>
      </c>
      <c r="E2211" s="1">
        <f t="shared" si="145"/>
        <v>55714800</v>
      </c>
      <c r="F2211" s="6" t="s">
        <v>92</v>
      </c>
      <c r="G2211" s="10" t="str">
        <f t="shared" si="146"/>
        <v>44197</v>
      </c>
      <c r="H2211" s="10"/>
      <c r="I2211" s="10"/>
      <c r="J2211" s="9">
        <f t="shared" si="143"/>
        <v>44197</v>
      </c>
      <c r="K2211" s="11" t="str">
        <f t="shared" si="144"/>
        <v>01-01-2021</v>
      </c>
      <c r="L2211" s="11"/>
      <c r="M2211" t="s">
        <v>27</v>
      </c>
      <c r="N2211" t="s">
        <v>28</v>
      </c>
      <c r="O2211">
        <v>5</v>
      </c>
      <c r="P2211" t="s">
        <v>19</v>
      </c>
      <c r="Q2211">
        <v>5</v>
      </c>
      <c r="R2211">
        <v>4.6097099999999998</v>
      </c>
      <c r="S2211">
        <v>-74.08175</v>
      </c>
    </row>
    <row r="2212" spans="1:19" x14ac:dyDescent="0.3">
      <c r="A2212" t="s">
        <v>50</v>
      </c>
      <c r="B2212" t="s">
        <v>51</v>
      </c>
      <c r="C2212">
        <v>802200</v>
      </c>
      <c r="D2212">
        <v>43100</v>
      </c>
      <c r="E2212" s="1">
        <f t="shared" si="145"/>
        <v>55757900</v>
      </c>
      <c r="F2212" s="6" t="s">
        <v>1116</v>
      </c>
      <c r="G2212" s="10" t="str">
        <f t="shared" si="146"/>
        <v>44462</v>
      </c>
      <c r="H2212" s="10"/>
      <c r="I2212" s="10"/>
      <c r="J2212" s="9">
        <f t="shared" si="143"/>
        <v>44462</v>
      </c>
      <c r="K2212" s="11" t="str">
        <f t="shared" si="144"/>
        <v>23-09-2021</v>
      </c>
      <c r="L2212" s="11"/>
      <c r="M2212" t="s">
        <v>85</v>
      </c>
      <c r="N2212" t="s">
        <v>22</v>
      </c>
      <c r="O2212">
        <v>4</v>
      </c>
      <c r="P2212" t="s">
        <v>14</v>
      </c>
      <c r="Q2212">
        <v>1</v>
      </c>
      <c r="R2212">
        <v>4.8133299999999997</v>
      </c>
      <c r="S2212">
        <v>-75.696110000000004</v>
      </c>
    </row>
    <row r="2213" spans="1:19" x14ac:dyDescent="0.3">
      <c r="A2213" t="s">
        <v>217</v>
      </c>
      <c r="B2213" t="s">
        <v>64</v>
      </c>
      <c r="C2213">
        <v>45900</v>
      </c>
      <c r="D2213">
        <v>2800</v>
      </c>
      <c r="E2213" s="1">
        <f t="shared" si="145"/>
        <v>55760700</v>
      </c>
      <c r="F2213" s="6" t="s">
        <v>498</v>
      </c>
      <c r="G2213" s="10" t="str">
        <f t="shared" si="146"/>
        <v>43896</v>
      </c>
      <c r="H2213" s="10"/>
      <c r="I2213" s="10"/>
      <c r="J2213" s="9">
        <f t="shared" si="143"/>
        <v>43896</v>
      </c>
      <c r="K2213" s="11" t="str">
        <f t="shared" si="144"/>
        <v>06-03-2020</v>
      </c>
      <c r="L2213" s="11"/>
      <c r="M2213" t="s">
        <v>31</v>
      </c>
      <c r="N2213" t="s">
        <v>13</v>
      </c>
      <c r="O2213">
        <v>5</v>
      </c>
      <c r="P2213" t="s">
        <v>14</v>
      </c>
      <c r="Q2213">
        <v>1</v>
      </c>
      <c r="R2213">
        <v>6.2518399999999996</v>
      </c>
      <c r="S2213">
        <v>-75.563590000000005</v>
      </c>
    </row>
    <row r="2214" spans="1:19" x14ac:dyDescent="0.3">
      <c r="A2214" t="s">
        <v>37</v>
      </c>
      <c r="B2214" t="s">
        <v>38</v>
      </c>
      <c r="C2214">
        <v>1692900</v>
      </c>
      <c r="D2214">
        <v>90400</v>
      </c>
      <c r="E2214" s="1">
        <f t="shared" si="145"/>
        <v>55851100</v>
      </c>
      <c r="F2214" s="6" t="s">
        <v>621</v>
      </c>
      <c r="G2214" s="10" t="str">
        <f t="shared" si="146"/>
        <v>44550</v>
      </c>
      <c r="H2214" s="10"/>
      <c r="I2214" s="10"/>
      <c r="J2214" s="9">
        <f t="shared" si="143"/>
        <v>44550</v>
      </c>
      <c r="K2214" s="11" t="str">
        <f t="shared" si="144"/>
        <v>20-12-2021</v>
      </c>
      <c r="L2214" s="11"/>
      <c r="M2214" t="s">
        <v>80</v>
      </c>
      <c r="N2214" t="s">
        <v>25</v>
      </c>
      <c r="O2214">
        <v>5</v>
      </c>
      <c r="P2214" t="s">
        <v>19</v>
      </c>
      <c r="Q2214">
        <v>10</v>
      </c>
      <c r="R2214">
        <v>3.4372199999999999</v>
      </c>
      <c r="S2214">
        <v>-76.522499999999994</v>
      </c>
    </row>
    <row r="2215" spans="1:19" x14ac:dyDescent="0.3">
      <c r="A2215" t="s">
        <v>161</v>
      </c>
      <c r="B2215" t="s">
        <v>10</v>
      </c>
      <c r="C2215">
        <v>336800</v>
      </c>
      <c r="D2215">
        <v>24800</v>
      </c>
      <c r="E2215" s="1">
        <f t="shared" si="145"/>
        <v>55875900</v>
      </c>
      <c r="F2215" s="6" t="s">
        <v>625</v>
      </c>
      <c r="G2215" s="10" t="str">
        <f t="shared" si="146"/>
        <v>44094</v>
      </c>
      <c r="H2215" s="10"/>
      <c r="I2215" s="10"/>
      <c r="J2215" s="9">
        <f t="shared" si="143"/>
        <v>44094</v>
      </c>
      <c r="K2215" s="11" t="str">
        <f t="shared" si="144"/>
        <v>20-09-2020</v>
      </c>
      <c r="L2215" s="11"/>
      <c r="M2215" t="s">
        <v>85</v>
      </c>
      <c r="N2215" t="s">
        <v>228</v>
      </c>
      <c r="O2215">
        <v>5</v>
      </c>
      <c r="P2215" t="s">
        <v>19</v>
      </c>
      <c r="Q2215">
        <v>7</v>
      </c>
      <c r="R2215">
        <v>10.39972</v>
      </c>
      <c r="S2215">
        <v>-75.514439999999993</v>
      </c>
    </row>
    <row r="2216" spans="1:19" x14ac:dyDescent="0.3">
      <c r="A2216" t="s">
        <v>110</v>
      </c>
      <c r="B2216" t="s">
        <v>38</v>
      </c>
      <c r="C2216">
        <v>1202800</v>
      </c>
      <c r="D2216">
        <v>62200</v>
      </c>
      <c r="E2216" s="1">
        <f t="shared" si="145"/>
        <v>55938100</v>
      </c>
      <c r="F2216" s="6" t="s">
        <v>869</v>
      </c>
      <c r="G2216" s="10" t="str">
        <f t="shared" si="146"/>
        <v>44076</v>
      </c>
      <c r="H2216" s="10"/>
      <c r="I2216" s="10"/>
      <c r="J2216" s="9">
        <f t="shared" si="143"/>
        <v>44076</v>
      </c>
      <c r="K2216" s="11" t="str">
        <f t="shared" si="144"/>
        <v>02-09-2020</v>
      </c>
      <c r="L2216" s="11"/>
      <c r="M2216" t="s">
        <v>24</v>
      </c>
      <c r="N2216" t="s">
        <v>25</v>
      </c>
      <c r="O2216">
        <v>4</v>
      </c>
      <c r="P2216" t="s">
        <v>36</v>
      </c>
      <c r="Q2216">
        <v>1</v>
      </c>
      <c r="R2216">
        <v>3.4372199999999999</v>
      </c>
      <c r="S2216">
        <v>-76.522499999999994</v>
      </c>
    </row>
    <row r="2217" spans="1:19" x14ac:dyDescent="0.3">
      <c r="A2217" t="s">
        <v>33</v>
      </c>
      <c r="B2217" t="s">
        <v>34</v>
      </c>
      <c r="C2217">
        <v>89600</v>
      </c>
      <c r="D2217">
        <v>3000</v>
      </c>
      <c r="E2217" s="1">
        <f t="shared" si="145"/>
        <v>55941100</v>
      </c>
      <c r="F2217" s="6" t="s">
        <v>624</v>
      </c>
      <c r="G2217" s="10" t="str">
        <f t="shared" si="146"/>
        <v>44949</v>
      </c>
      <c r="H2217" s="10"/>
      <c r="I2217" s="10"/>
      <c r="J2217" s="9">
        <f t="shared" si="143"/>
        <v>44949</v>
      </c>
      <c r="K2217" s="11" t="str">
        <f t="shared" si="144"/>
        <v>23-01-2023</v>
      </c>
      <c r="L2217" s="11"/>
      <c r="M2217" t="s">
        <v>66</v>
      </c>
      <c r="N2217" t="s">
        <v>13</v>
      </c>
      <c r="O2217">
        <v>2</v>
      </c>
      <c r="P2217" t="s">
        <v>19</v>
      </c>
      <c r="Q2217">
        <v>3</v>
      </c>
      <c r="R2217">
        <v>6.2518399999999996</v>
      </c>
      <c r="S2217">
        <v>-75.563590000000005</v>
      </c>
    </row>
    <row r="2218" spans="1:19" x14ac:dyDescent="0.3">
      <c r="A2218" t="s">
        <v>131</v>
      </c>
      <c r="B2218" t="s">
        <v>16</v>
      </c>
      <c r="C2218">
        <v>451400</v>
      </c>
      <c r="D2218">
        <v>24400</v>
      </c>
      <c r="E2218" s="1">
        <f t="shared" si="145"/>
        <v>55965500</v>
      </c>
      <c r="F2218" s="6" t="s">
        <v>727</v>
      </c>
      <c r="G2218" s="10" t="str">
        <f t="shared" si="146"/>
        <v>44375</v>
      </c>
      <c r="H2218" s="10"/>
      <c r="I2218" s="10"/>
      <c r="J2218" s="9">
        <f t="shared" si="143"/>
        <v>44375</v>
      </c>
      <c r="K2218" s="11" t="str">
        <f t="shared" si="144"/>
        <v>28-06-2021</v>
      </c>
      <c r="L2218" s="11"/>
      <c r="M2218" t="s">
        <v>27</v>
      </c>
      <c r="N2218" t="s">
        <v>28</v>
      </c>
      <c r="O2218">
        <v>5</v>
      </c>
      <c r="P2218" t="s">
        <v>19</v>
      </c>
      <c r="Q2218">
        <v>2</v>
      </c>
      <c r="R2218">
        <v>4.6097099999999998</v>
      </c>
      <c r="S2218">
        <v>-74.08175</v>
      </c>
    </row>
    <row r="2219" spans="1:19" x14ac:dyDescent="0.3">
      <c r="A2219" t="s">
        <v>63</v>
      </c>
      <c r="B2219" t="s">
        <v>64</v>
      </c>
      <c r="C2219">
        <v>77900</v>
      </c>
      <c r="D2219">
        <v>2300</v>
      </c>
      <c r="E2219" s="1">
        <f t="shared" si="145"/>
        <v>55967800</v>
      </c>
      <c r="F2219" s="6" t="s">
        <v>1068</v>
      </c>
      <c r="G2219" s="10" t="str">
        <f t="shared" si="146"/>
        <v>44864</v>
      </c>
      <c r="H2219" s="10"/>
      <c r="I2219" s="10"/>
      <c r="J2219" s="9">
        <f t="shared" si="143"/>
        <v>44864</v>
      </c>
      <c r="K2219" s="11" t="str">
        <f t="shared" si="144"/>
        <v>30-10-2022</v>
      </c>
      <c r="L2219" s="11"/>
      <c r="M2219" t="s">
        <v>101</v>
      </c>
      <c r="N2219" t="s">
        <v>13</v>
      </c>
      <c r="O2219">
        <v>1</v>
      </c>
      <c r="P2219" t="s">
        <v>14</v>
      </c>
      <c r="Q2219">
        <v>1</v>
      </c>
      <c r="R2219">
        <v>6.2518399999999996</v>
      </c>
      <c r="S2219">
        <v>-75.563590000000005</v>
      </c>
    </row>
    <row r="2220" spans="1:19" x14ac:dyDescent="0.3">
      <c r="A2220" t="s">
        <v>57</v>
      </c>
      <c r="B2220" t="s">
        <v>46</v>
      </c>
      <c r="C2220">
        <v>26900</v>
      </c>
      <c r="D2220">
        <v>0</v>
      </c>
      <c r="E2220" s="1">
        <f t="shared" si="145"/>
        <v>55967800</v>
      </c>
      <c r="F2220" s="6" t="s">
        <v>1113</v>
      </c>
      <c r="G2220" s="10" t="str">
        <f t="shared" si="146"/>
        <v>44556</v>
      </c>
      <c r="H2220" s="10"/>
      <c r="I2220" s="10"/>
      <c r="J2220" s="9">
        <f t="shared" si="143"/>
        <v>44556</v>
      </c>
      <c r="K2220" s="11" t="str">
        <f t="shared" si="144"/>
        <v>26-12-2021</v>
      </c>
      <c r="L2220" s="11"/>
      <c r="M2220" t="s">
        <v>66</v>
      </c>
      <c r="N2220" t="s">
        <v>28</v>
      </c>
      <c r="O2220">
        <v>3</v>
      </c>
      <c r="P2220" t="s">
        <v>19</v>
      </c>
      <c r="Q2220">
        <v>2</v>
      </c>
      <c r="R2220">
        <v>4.6097099999999998</v>
      </c>
      <c r="S2220">
        <v>-74.08175</v>
      </c>
    </row>
    <row r="2221" spans="1:19" x14ac:dyDescent="0.3">
      <c r="A2221" t="s">
        <v>217</v>
      </c>
      <c r="B2221" t="s">
        <v>64</v>
      </c>
      <c r="C2221">
        <v>59200</v>
      </c>
      <c r="D2221">
        <v>1300</v>
      </c>
      <c r="E2221" s="1">
        <f t="shared" si="145"/>
        <v>55969100</v>
      </c>
      <c r="F2221" s="6" t="s">
        <v>311</v>
      </c>
      <c r="G2221" s="10" t="str">
        <f t="shared" si="146"/>
        <v>44573</v>
      </c>
      <c r="H2221" s="10"/>
      <c r="I2221" s="10"/>
      <c r="J2221" s="9">
        <f t="shared" si="143"/>
        <v>44573</v>
      </c>
      <c r="K2221" s="11" t="str">
        <f t="shared" si="144"/>
        <v>12-01-2022</v>
      </c>
      <c r="L2221" s="11"/>
      <c r="M2221" t="s">
        <v>85</v>
      </c>
      <c r="N2221" t="s">
        <v>187</v>
      </c>
      <c r="O2221">
        <v>4</v>
      </c>
      <c r="P2221" t="s">
        <v>19</v>
      </c>
      <c r="Q2221">
        <v>1</v>
      </c>
      <c r="R2221">
        <v>7.1253900000000003</v>
      </c>
      <c r="S2221">
        <v>-73.119799999999998</v>
      </c>
    </row>
    <row r="2222" spans="1:19" x14ac:dyDescent="0.3">
      <c r="A2222" t="s">
        <v>113</v>
      </c>
      <c r="B2222" t="s">
        <v>10</v>
      </c>
      <c r="C2222">
        <v>504400</v>
      </c>
      <c r="D2222">
        <v>27300</v>
      </c>
      <c r="E2222" s="1">
        <f t="shared" si="145"/>
        <v>55996400</v>
      </c>
      <c r="F2222" s="6" t="s">
        <v>1052</v>
      </c>
      <c r="G2222" s="10" t="str">
        <f t="shared" si="146"/>
        <v>44088</v>
      </c>
      <c r="H2222" s="10"/>
      <c r="I2222" s="10"/>
      <c r="J2222" s="9">
        <f t="shared" si="143"/>
        <v>44088</v>
      </c>
      <c r="K2222" s="11" t="str">
        <f t="shared" si="144"/>
        <v>14-09-2020</v>
      </c>
      <c r="L2222" s="11"/>
      <c r="M2222" t="s">
        <v>101</v>
      </c>
      <c r="N2222" t="s">
        <v>28</v>
      </c>
      <c r="O2222">
        <v>3</v>
      </c>
      <c r="P2222" t="s">
        <v>19</v>
      </c>
      <c r="Q2222">
        <v>5</v>
      </c>
      <c r="R2222">
        <v>4.6097099999999998</v>
      </c>
      <c r="S2222">
        <v>-74.08175</v>
      </c>
    </row>
    <row r="2223" spans="1:19" x14ac:dyDescent="0.3">
      <c r="A2223" t="s">
        <v>118</v>
      </c>
      <c r="B2223" t="s">
        <v>51</v>
      </c>
      <c r="C2223">
        <v>1743100</v>
      </c>
      <c r="D2223">
        <v>93500</v>
      </c>
      <c r="E2223" s="1">
        <f t="shared" si="145"/>
        <v>56089900</v>
      </c>
      <c r="F2223" s="6" t="s">
        <v>343</v>
      </c>
      <c r="G2223" s="10" t="str">
        <f t="shared" si="146"/>
        <v>44227</v>
      </c>
      <c r="H2223" s="10"/>
      <c r="I2223" s="10"/>
      <c r="J2223" s="9">
        <f t="shared" si="143"/>
        <v>44227</v>
      </c>
      <c r="K2223" s="11" t="str">
        <f t="shared" si="144"/>
        <v>31-01-2021</v>
      </c>
      <c r="L2223" s="11"/>
      <c r="M2223" t="s">
        <v>40</v>
      </c>
      <c r="N2223" t="s">
        <v>13</v>
      </c>
      <c r="O2223">
        <v>5</v>
      </c>
      <c r="P2223" t="s">
        <v>19</v>
      </c>
      <c r="Q2223">
        <v>5</v>
      </c>
      <c r="R2223">
        <v>6.2518399999999996</v>
      </c>
      <c r="S2223">
        <v>-75.563590000000005</v>
      </c>
    </row>
    <row r="2224" spans="1:19" x14ac:dyDescent="0.3">
      <c r="A2224" t="s">
        <v>41</v>
      </c>
      <c r="B2224" t="s">
        <v>42</v>
      </c>
      <c r="C2224">
        <v>96300</v>
      </c>
      <c r="D2224">
        <v>5300</v>
      </c>
      <c r="E2224" s="1">
        <f t="shared" si="145"/>
        <v>56095200</v>
      </c>
      <c r="F2224" s="6" t="s">
        <v>771</v>
      </c>
      <c r="G2224" s="10" t="str">
        <f t="shared" si="146"/>
        <v>44898</v>
      </c>
      <c r="H2224" s="10"/>
      <c r="I2224" s="10"/>
      <c r="J2224" s="9">
        <f t="shared" si="143"/>
        <v>44898</v>
      </c>
      <c r="K2224" s="11" t="str">
        <f t="shared" si="144"/>
        <v>03-12-2022</v>
      </c>
      <c r="L2224" s="11"/>
      <c r="M2224" t="s">
        <v>18</v>
      </c>
      <c r="N2224" t="s">
        <v>13</v>
      </c>
      <c r="O2224">
        <v>3</v>
      </c>
      <c r="P2224" t="s">
        <v>19</v>
      </c>
      <c r="Q2224">
        <v>3</v>
      </c>
      <c r="R2224">
        <v>6.2518399999999996</v>
      </c>
      <c r="S2224">
        <v>-75.563590000000005</v>
      </c>
    </row>
    <row r="2225" spans="1:19" x14ac:dyDescent="0.3">
      <c r="A2225" t="s">
        <v>121</v>
      </c>
      <c r="B2225" t="s">
        <v>10</v>
      </c>
      <c r="C2225">
        <v>203100</v>
      </c>
      <c r="D2225">
        <v>9000</v>
      </c>
      <c r="E2225" s="1">
        <f t="shared" si="145"/>
        <v>56104200</v>
      </c>
      <c r="F2225" s="6" t="s">
        <v>421</v>
      </c>
      <c r="G2225" s="10" t="str">
        <f t="shared" si="146"/>
        <v>44931</v>
      </c>
      <c r="H2225" s="10"/>
      <c r="I2225" s="10"/>
      <c r="J2225" s="9">
        <f t="shared" si="143"/>
        <v>44931</v>
      </c>
      <c r="K2225" s="11" t="str">
        <f t="shared" si="144"/>
        <v>05-01-2023</v>
      </c>
      <c r="L2225" s="11"/>
      <c r="M2225" t="s">
        <v>12</v>
      </c>
      <c r="N2225" t="s">
        <v>273</v>
      </c>
      <c r="O2225">
        <v>5</v>
      </c>
      <c r="P2225" t="s">
        <v>19</v>
      </c>
      <c r="Q2225">
        <v>4</v>
      </c>
      <c r="R2225">
        <v>1.2136100000000001</v>
      </c>
      <c r="S2225">
        <v>-77.281109999999998</v>
      </c>
    </row>
    <row r="2226" spans="1:19" x14ac:dyDescent="0.3">
      <c r="A2226" t="s">
        <v>217</v>
      </c>
      <c r="B2226" t="s">
        <v>64</v>
      </c>
      <c r="C2226">
        <v>42400</v>
      </c>
      <c r="D2226">
        <v>2800</v>
      </c>
      <c r="E2226" s="1">
        <f t="shared" si="145"/>
        <v>56107000</v>
      </c>
      <c r="F2226" s="6" t="s">
        <v>588</v>
      </c>
      <c r="G2226" s="10" t="str">
        <f t="shared" si="146"/>
        <v>44862</v>
      </c>
      <c r="H2226" s="10"/>
      <c r="I2226" s="10"/>
      <c r="J2226" s="9">
        <f t="shared" si="143"/>
        <v>44862</v>
      </c>
      <c r="K2226" s="11" t="str">
        <f t="shared" si="144"/>
        <v>28-10-2022</v>
      </c>
      <c r="L2226" s="11"/>
      <c r="M2226" t="s">
        <v>31</v>
      </c>
      <c r="N2226" t="s">
        <v>28</v>
      </c>
      <c r="O2226">
        <v>5</v>
      </c>
      <c r="P2226" t="s">
        <v>19</v>
      </c>
      <c r="Q2226">
        <v>9</v>
      </c>
      <c r="R2226">
        <v>4.6097099999999998</v>
      </c>
      <c r="S2226">
        <v>-74.08175</v>
      </c>
    </row>
    <row r="2227" spans="1:19" x14ac:dyDescent="0.3">
      <c r="A2227" t="s">
        <v>37</v>
      </c>
      <c r="B2227" t="s">
        <v>38</v>
      </c>
      <c r="C2227">
        <v>1590100</v>
      </c>
      <c r="D2227">
        <v>85100</v>
      </c>
      <c r="E2227" s="1">
        <f t="shared" si="145"/>
        <v>56192100</v>
      </c>
      <c r="F2227" s="6" t="s">
        <v>276</v>
      </c>
      <c r="G2227" s="10" t="str">
        <f t="shared" si="146"/>
        <v>43998</v>
      </c>
      <c r="H2227" s="10"/>
      <c r="I2227" s="10"/>
      <c r="J2227" s="9">
        <f t="shared" si="143"/>
        <v>43998</v>
      </c>
      <c r="K2227" s="11" t="str">
        <f t="shared" si="144"/>
        <v>16-06-2020</v>
      </c>
      <c r="L2227" s="11"/>
      <c r="M2227" t="s">
        <v>68</v>
      </c>
      <c r="N2227" t="s">
        <v>28</v>
      </c>
      <c r="O2227">
        <v>4</v>
      </c>
      <c r="P2227" t="s">
        <v>14</v>
      </c>
      <c r="Q2227">
        <v>1</v>
      </c>
      <c r="R2227">
        <v>4.6097099999999998</v>
      </c>
      <c r="S2227">
        <v>-74.08175</v>
      </c>
    </row>
    <row r="2228" spans="1:19" x14ac:dyDescent="0.3">
      <c r="A2228" t="s">
        <v>78</v>
      </c>
      <c r="B2228" t="s">
        <v>64</v>
      </c>
      <c r="C2228">
        <v>42200</v>
      </c>
      <c r="D2228">
        <v>4600</v>
      </c>
      <c r="E2228" s="1">
        <f t="shared" si="145"/>
        <v>56196700</v>
      </c>
      <c r="F2228" s="6" t="s">
        <v>757</v>
      </c>
      <c r="G2228" s="10" t="str">
        <f t="shared" si="146"/>
        <v>44273</v>
      </c>
      <c r="H2228" s="10"/>
      <c r="I2228" s="10"/>
      <c r="J2228" s="9">
        <f t="shared" si="143"/>
        <v>44273</v>
      </c>
      <c r="K2228" s="11" t="str">
        <f t="shared" si="144"/>
        <v>18-03-2021</v>
      </c>
      <c r="L2228" s="11"/>
      <c r="M2228" t="s">
        <v>27</v>
      </c>
      <c r="N2228" t="s">
        <v>25</v>
      </c>
      <c r="O2228">
        <v>1</v>
      </c>
      <c r="P2228" t="s">
        <v>19</v>
      </c>
      <c r="Q2228">
        <v>2</v>
      </c>
      <c r="R2228">
        <v>3.4372199999999999</v>
      </c>
      <c r="S2228">
        <v>-76.522499999999994</v>
      </c>
    </row>
    <row r="2229" spans="1:19" x14ac:dyDescent="0.3">
      <c r="A2229" t="s">
        <v>83</v>
      </c>
      <c r="B2229" t="s">
        <v>46</v>
      </c>
      <c r="C2229">
        <v>35800</v>
      </c>
      <c r="D2229">
        <v>2300</v>
      </c>
      <c r="E2229" s="1">
        <f t="shared" si="145"/>
        <v>56199000</v>
      </c>
      <c r="F2229" s="6" t="s">
        <v>1117</v>
      </c>
      <c r="G2229" s="10" t="str">
        <f t="shared" si="146"/>
        <v>44328</v>
      </c>
      <c r="H2229" s="10"/>
      <c r="I2229" s="10"/>
      <c r="J2229" s="9">
        <f t="shared" si="143"/>
        <v>44328</v>
      </c>
      <c r="K2229" s="11" t="str">
        <f t="shared" si="144"/>
        <v>12-05-2021</v>
      </c>
      <c r="L2229" s="11"/>
      <c r="M2229" t="s">
        <v>31</v>
      </c>
      <c r="N2229" t="s">
        <v>28</v>
      </c>
      <c r="O2229">
        <v>5</v>
      </c>
      <c r="P2229" t="s">
        <v>19</v>
      </c>
      <c r="Q2229">
        <v>1</v>
      </c>
      <c r="R2229">
        <v>4.6097099999999998</v>
      </c>
      <c r="S2229">
        <v>-74.08175</v>
      </c>
    </row>
    <row r="2230" spans="1:19" x14ac:dyDescent="0.3">
      <c r="A2230" t="s">
        <v>41</v>
      </c>
      <c r="B2230" t="s">
        <v>42</v>
      </c>
      <c r="C2230">
        <v>60700</v>
      </c>
      <c r="D2230">
        <v>8900</v>
      </c>
      <c r="E2230" s="1">
        <f t="shared" si="145"/>
        <v>56207900</v>
      </c>
      <c r="F2230" s="6" t="s">
        <v>411</v>
      </c>
      <c r="G2230" s="10" t="str">
        <f t="shared" si="146"/>
        <v>44607</v>
      </c>
      <c r="H2230" s="10"/>
      <c r="I2230" s="10"/>
      <c r="J2230" s="9">
        <f t="shared" si="143"/>
        <v>44607</v>
      </c>
      <c r="K2230" s="11" t="str">
        <f t="shared" si="144"/>
        <v>15-02-2022</v>
      </c>
      <c r="L2230" s="11"/>
      <c r="M2230" t="s">
        <v>24</v>
      </c>
      <c r="N2230" t="s">
        <v>32</v>
      </c>
      <c r="O2230">
        <v>4</v>
      </c>
      <c r="P2230" t="s">
        <v>14</v>
      </c>
      <c r="Q2230">
        <v>1</v>
      </c>
      <c r="R2230">
        <v>-4.2152799999999999</v>
      </c>
      <c r="S2230">
        <v>-69.940560000000005</v>
      </c>
    </row>
    <row r="2231" spans="1:19" x14ac:dyDescent="0.3">
      <c r="A2231" t="s">
        <v>71</v>
      </c>
      <c r="B2231" t="s">
        <v>34</v>
      </c>
      <c r="C2231">
        <v>8400</v>
      </c>
      <c r="D2231">
        <v>1500</v>
      </c>
      <c r="E2231" s="1">
        <f t="shared" si="145"/>
        <v>56209400</v>
      </c>
      <c r="F2231" s="6" t="s">
        <v>1093</v>
      </c>
      <c r="G2231" s="10" t="str">
        <f t="shared" si="146"/>
        <v>44529</v>
      </c>
      <c r="H2231" s="10"/>
      <c r="I2231" s="10"/>
      <c r="J2231" s="9">
        <f t="shared" si="143"/>
        <v>44529</v>
      </c>
      <c r="K2231" s="11" t="str">
        <f t="shared" si="144"/>
        <v>29-11-2021</v>
      </c>
      <c r="L2231" s="11"/>
      <c r="M2231" t="s">
        <v>66</v>
      </c>
      <c r="N2231" t="s">
        <v>28</v>
      </c>
      <c r="O2231">
        <v>4</v>
      </c>
      <c r="P2231" t="s">
        <v>19</v>
      </c>
      <c r="Q2231">
        <v>1</v>
      </c>
      <c r="R2231">
        <v>4.6097099999999998</v>
      </c>
      <c r="S2231">
        <v>-74.08175</v>
      </c>
    </row>
    <row r="2232" spans="1:19" x14ac:dyDescent="0.3">
      <c r="A2232" t="s">
        <v>161</v>
      </c>
      <c r="B2232" t="s">
        <v>10</v>
      </c>
      <c r="C2232">
        <v>265600</v>
      </c>
      <c r="D2232">
        <v>14800</v>
      </c>
      <c r="E2232" s="1">
        <f t="shared" si="145"/>
        <v>56224200</v>
      </c>
      <c r="F2232" s="6" t="s">
        <v>135</v>
      </c>
      <c r="G2232" s="10" t="str">
        <f t="shared" si="146"/>
        <v>44874</v>
      </c>
      <c r="H2232" s="10"/>
      <c r="I2232" s="10"/>
      <c r="J2232" s="9">
        <f t="shared" si="143"/>
        <v>44874</v>
      </c>
      <c r="K2232" s="11" t="str">
        <f t="shared" si="144"/>
        <v>09-11-2022</v>
      </c>
      <c r="L2232" s="11"/>
      <c r="M2232" t="s">
        <v>40</v>
      </c>
      <c r="N2232" t="s">
        <v>28</v>
      </c>
      <c r="O2232">
        <v>5</v>
      </c>
      <c r="P2232" t="s">
        <v>19</v>
      </c>
      <c r="Q2232">
        <v>3</v>
      </c>
      <c r="R2232">
        <v>4.6097099999999998</v>
      </c>
      <c r="S2232">
        <v>-74.08175</v>
      </c>
    </row>
    <row r="2233" spans="1:19" x14ac:dyDescent="0.3">
      <c r="A2233" t="s">
        <v>89</v>
      </c>
      <c r="B2233" t="s">
        <v>42</v>
      </c>
      <c r="C2233">
        <v>43000</v>
      </c>
      <c r="D2233">
        <v>2700</v>
      </c>
      <c r="E2233" s="1">
        <f t="shared" si="145"/>
        <v>56226900</v>
      </c>
      <c r="F2233" s="6" t="s">
        <v>1079</v>
      </c>
      <c r="G2233" s="10" t="str">
        <f t="shared" si="146"/>
        <v>43908</v>
      </c>
      <c r="H2233" s="10"/>
      <c r="I2233" s="10"/>
      <c r="J2233" s="9">
        <f t="shared" si="143"/>
        <v>43908</v>
      </c>
      <c r="K2233" s="11" t="str">
        <f t="shared" si="144"/>
        <v>18-03-2020</v>
      </c>
      <c r="L2233" s="11"/>
      <c r="M2233" t="s">
        <v>59</v>
      </c>
      <c r="N2233" t="s">
        <v>28</v>
      </c>
      <c r="O2233">
        <v>4</v>
      </c>
      <c r="P2233" t="s">
        <v>19</v>
      </c>
      <c r="Q2233">
        <v>4</v>
      </c>
      <c r="R2233">
        <v>4.6097099999999998</v>
      </c>
      <c r="S2233">
        <v>-74.08175</v>
      </c>
    </row>
    <row r="2234" spans="1:19" x14ac:dyDescent="0.3">
      <c r="A2234" t="s">
        <v>168</v>
      </c>
      <c r="B2234" t="s">
        <v>34</v>
      </c>
      <c r="C2234">
        <v>55100</v>
      </c>
      <c r="D2234">
        <v>3400</v>
      </c>
      <c r="E2234" s="1">
        <f t="shared" si="145"/>
        <v>56230300</v>
      </c>
      <c r="F2234" s="6" t="s">
        <v>239</v>
      </c>
      <c r="G2234" s="10" t="str">
        <f t="shared" si="146"/>
        <v>44930</v>
      </c>
      <c r="H2234" s="10"/>
      <c r="I2234" s="10"/>
      <c r="J2234" s="9">
        <f t="shared" si="143"/>
        <v>44930</v>
      </c>
      <c r="K2234" s="11" t="str">
        <f t="shared" si="144"/>
        <v>04-01-2023</v>
      </c>
      <c r="L2234" s="11"/>
      <c r="M2234" t="s">
        <v>18</v>
      </c>
      <c r="N2234" t="s">
        <v>13</v>
      </c>
      <c r="O2234">
        <v>2</v>
      </c>
      <c r="P2234" t="s">
        <v>19</v>
      </c>
      <c r="Q2234">
        <v>10</v>
      </c>
      <c r="R2234">
        <v>6.2518399999999996</v>
      </c>
      <c r="S2234">
        <v>-75.563590000000005</v>
      </c>
    </row>
    <row r="2235" spans="1:19" x14ac:dyDescent="0.3">
      <c r="A2235" t="s">
        <v>71</v>
      </c>
      <c r="B2235" t="s">
        <v>34</v>
      </c>
      <c r="C2235">
        <v>12300</v>
      </c>
      <c r="D2235">
        <v>1100</v>
      </c>
      <c r="E2235" s="1">
        <f t="shared" si="145"/>
        <v>56231400</v>
      </c>
      <c r="F2235" s="6" t="s">
        <v>408</v>
      </c>
      <c r="G2235" s="10" t="str">
        <f t="shared" si="146"/>
        <v>44219</v>
      </c>
      <c r="H2235" s="10"/>
      <c r="I2235" s="10"/>
      <c r="J2235" s="9">
        <f t="shared" si="143"/>
        <v>44219</v>
      </c>
      <c r="K2235" s="11" t="str">
        <f t="shared" si="144"/>
        <v>23-01-2021</v>
      </c>
      <c r="L2235" s="11"/>
      <c r="M2235" t="s">
        <v>12</v>
      </c>
      <c r="N2235" t="s">
        <v>13</v>
      </c>
      <c r="O2235">
        <v>4</v>
      </c>
      <c r="P2235" t="s">
        <v>19</v>
      </c>
      <c r="Q2235">
        <v>1</v>
      </c>
      <c r="R2235">
        <v>6.2518399999999996</v>
      </c>
      <c r="S2235">
        <v>-75.563590000000005</v>
      </c>
    </row>
    <row r="2236" spans="1:19" x14ac:dyDescent="0.3">
      <c r="A2236" t="s">
        <v>149</v>
      </c>
      <c r="B2236" t="s">
        <v>34</v>
      </c>
      <c r="C2236">
        <v>66200</v>
      </c>
      <c r="D2236">
        <v>4200</v>
      </c>
      <c r="E2236" s="1">
        <f t="shared" si="145"/>
        <v>56235600</v>
      </c>
      <c r="F2236" s="6" t="s">
        <v>607</v>
      </c>
      <c r="G2236" s="10" t="str">
        <f t="shared" si="146"/>
        <v>44304</v>
      </c>
      <c r="H2236" s="10"/>
      <c r="I2236" s="10"/>
      <c r="J2236" s="9">
        <f t="shared" si="143"/>
        <v>44304</v>
      </c>
      <c r="K2236" s="11" t="str">
        <f t="shared" si="144"/>
        <v>18-04-2021</v>
      </c>
      <c r="L2236" s="11"/>
      <c r="M2236" t="s">
        <v>80</v>
      </c>
      <c r="N2236" t="s">
        <v>13</v>
      </c>
      <c r="O2236">
        <v>5</v>
      </c>
      <c r="P2236" t="s">
        <v>19</v>
      </c>
      <c r="Q2236">
        <v>1</v>
      </c>
      <c r="R2236">
        <v>6.2518399999999996</v>
      </c>
      <c r="S2236">
        <v>-75.563590000000005</v>
      </c>
    </row>
    <row r="2237" spans="1:19" x14ac:dyDescent="0.3">
      <c r="A2237" t="s">
        <v>195</v>
      </c>
      <c r="B2237" t="s">
        <v>51</v>
      </c>
      <c r="C2237">
        <v>771900</v>
      </c>
      <c r="D2237">
        <v>41500</v>
      </c>
      <c r="E2237" s="1">
        <f t="shared" si="145"/>
        <v>56277100</v>
      </c>
      <c r="F2237" s="6" t="s">
        <v>917</v>
      </c>
      <c r="G2237" s="10" t="str">
        <f t="shared" si="146"/>
        <v>44638</v>
      </c>
      <c r="H2237" s="10"/>
      <c r="I2237" s="10"/>
      <c r="J2237" s="9">
        <f t="shared" si="143"/>
        <v>44638</v>
      </c>
      <c r="K2237" s="11" t="str">
        <f t="shared" si="144"/>
        <v>18-03-2022</v>
      </c>
      <c r="L2237" s="11"/>
      <c r="M2237" t="s">
        <v>27</v>
      </c>
      <c r="N2237" t="s">
        <v>22</v>
      </c>
      <c r="O2237">
        <v>1</v>
      </c>
      <c r="P2237" t="s">
        <v>19</v>
      </c>
      <c r="Q2237">
        <v>6</v>
      </c>
      <c r="R2237">
        <v>4.8133299999999997</v>
      </c>
      <c r="S2237">
        <v>-75.696110000000004</v>
      </c>
    </row>
    <row r="2238" spans="1:19" x14ac:dyDescent="0.3">
      <c r="A2238" t="s">
        <v>75</v>
      </c>
      <c r="B2238" t="s">
        <v>46</v>
      </c>
      <c r="C2238">
        <v>54500</v>
      </c>
      <c r="D2238">
        <v>9700</v>
      </c>
      <c r="E2238" s="1">
        <f t="shared" si="145"/>
        <v>56286800</v>
      </c>
      <c r="F2238" s="6" t="s">
        <v>941</v>
      </c>
      <c r="G2238" s="10" t="str">
        <f t="shared" si="146"/>
        <v>44716</v>
      </c>
      <c r="H2238" s="10"/>
      <c r="I2238" s="10"/>
      <c r="J2238" s="9">
        <f t="shared" si="143"/>
        <v>44716</v>
      </c>
      <c r="K2238" s="11" t="str">
        <f t="shared" si="144"/>
        <v>04-06-2022</v>
      </c>
      <c r="L2238" s="11"/>
      <c r="M2238" t="s">
        <v>12</v>
      </c>
      <c r="N2238" t="s">
        <v>25</v>
      </c>
      <c r="O2238">
        <v>5</v>
      </c>
      <c r="P2238" t="s">
        <v>19</v>
      </c>
      <c r="Q2238">
        <v>10</v>
      </c>
      <c r="R2238">
        <v>3.4372199999999999</v>
      </c>
      <c r="S2238">
        <v>-76.522499999999994</v>
      </c>
    </row>
    <row r="2239" spans="1:19" x14ac:dyDescent="0.3">
      <c r="A2239" t="s">
        <v>91</v>
      </c>
      <c r="B2239" t="s">
        <v>51</v>
      </c>
      <c r="C2239">
        <v>1029000</v>
      </c>
      <c r="D2239">
        <v>53000</v>
      </c>
      <c r="E2239" s="1">
        <f t="shared" si="145"/>
        <v>56339800</v>
      </c>
      <c r="F2239" s="6" t="s">
        <v>238</v>
      </c>
      <c r="G2239" s="10" t="str">
        <f t="shared" si="146"/>
        <v>43909</v>
      </c>
      <c r="H2239" s="10"/>
      <c r="I2239" s="10"/>
      <c r="J2239" s="9">
        <f t="shared" si="143"/>
        <v>43909</v>
      </c>
      <c r="K2239" s="11" t="str">
        <f t="shared" si="144"/>
        <v>19-03-2020</v>
      </c>
      <c r="L2239" s="11"/>
      <c r="M2239" t="s">
        <v>80</v>
      </c>
      <c r="N2239" t="s">
        <v>13</v>
      </c>
      <c r="O2239">
        <v>5</v>
      </c>
      <c r="P2239" t="s">
        <v>19</v>
      </c>
      <c r="Q2239">
        <v>3</v>
      </c>
      <c r="R2239">
        <v>6.2518399999999996</v>
      </c>
      <c r="S2239">
        <v>-75.563590000000005</v>
      </c>
    </row>
    <row r="2240" spans="1:19" x14ac:dyDescent="0.3">
      <c r="A2240" t="s">
        <v>177</v>
      </c>
      <c r="B2240" t="s">
        <v>38</v>
      </c>
      <c r="C2240">
        <v>186900</v>
      </c>
      <c r="D2240">
        <v>8100</v>
      </c>
      <c r="E2240" s="1">
        <f t="shared" si="145"/>
        <v>56347900</v>
      </c>
      <c r="F2240" s="6" t="s">
        <v>1118</v>
      </c>
      <c r="G2240" s="10" t="str">
        <f t="shared" si="146"/>
        <v>44974</v>
      </c>
      <c r="H2240" s="10"/>
      <c r="I2240" s="10"/>
      <c r="J2240" s="9">
        <f t="shared" si="143"/>
        <v>44974</v>
      </c>
      <c r="K2240" s="11" t="str">
        <f t="shared" si="144"/>
        <v>17-02-2023</v>
      </c>
      <c r="L2240" s="11"/>
      <c r="M2240" t="s">
        <v>101</v>
      </c>
      <c r="N2240" t="s">
        <v>13</v>
      </c>
      <c r="O2240">
        <v>3</v>
      </c>
      <c r="P2240" t="s">
        <v>36</v>
      </c>
      <c r="Q2240">
        <v>1</v>
      </c>
      <c r="R2240">
        <v>6.2518399999999996</v>
      </c>
      <c r="S2240">
        <v>-75.563590000000005</v>
      </c>
    </row>
    <row r="2241" spans="1:19" x14ac:dyDescent="0.3">
      <c r="A2241" t="s">
        <v>121</v>
      </c>
      <c r="B2241" t="s">
        <v>10</v>
      </c>
      <c r="C2241">
        <v>125600</v>
      </c>
      <c r="D2241">
        <v>7100</v>
      </c>
      <c r="E2241" s="1">
        <f t="shared" si="145"/>
        <v>56355000</v>
      </c>
      <c r="F2241" s="6" t="s">
        <v>311</v>
      </c>
      <c r="G2241" s="10" t="str">
        <f t="shared" si="146"/>
        <v>44265</v>
      </c>
      <c r="H2241" s="10"/>
      <c r="I2241" s="10"/>
      <c r="J2241" s="9">
        <f t="shared" si="143"/>
        <v>44265</v>
      </c>
      <c r="K2241" s="11" t="str">
        <f t="shared" si="144"/>
        <v>10-03-2021</v>
      </c>
      <c r="L2241" s="11"/>
      <c r="M2241" t="s">
        <v>27</v>
      </c>
      <c r="N2241" t="s">
        <v>13</v>
      </c>
      <c r="O2241">
        <v>5</v>
      </c>
      <c r="P2241" t="s">
        <v>19</v>
      </c>
      <c r="Q2241">
        <v>4</v>
      </c>
      <c r="R2241">
        <v>6.2518399999999996</v>
      </c>
      <c r="S2241">
        <v>-75.563590000000005</v>
      </c>
    </row>
    <row r="2242" spans="1:19" x14ac:dyDescent="0.3">
      <c r="A2242" t="s">
        <v>163</v>
      </c>
      <c r="B2242" t="s">
        <v>10</v>
      </c>
      <c r="C2242">
        <v>417900</v>
      </c>
      <c r="D2242">
        <v>20400</v>
      </c>
      <c r="E2242" s="1">
        <f t="shared" si="145"/>
        <v>56375400</v>
      </c>
      <c r="F2242" s="6" t="s">
        <v>151</v>
      </c>
      <c r="G2242" s="10" t="str">
        <f t="shared" si="146"/>
        <v>44088</v>
      </c>
      <c r="H2242" s="10"/>
      <c r="I2242" s="10"/>
      <c r="J2242" s="9">
        <f t="shared" si="143"/>
        <v>44088</v>
      </c>
      <c r="K2242" s="11" t="str">
        <f t="shared" si="144"/>
        <v>14-09-2020</v>
      </c>
      <c r="L2242" s="11"/>
      <c r="M2242" t="s">
        <v>18</v>
      </c>
      <c r="N2242" t="s">
        <v>28</v>
      </c>
      <c r="O2242">
        <v>5</v>
      </c>
      <c r="P2242" t="s">
        <v>19</v>
      </c>
      <c r="Q2242">
        <v>2</v>
      </c>
      <c r="R2242">
        <v>4.6097099999999998</v>
      </c>
      <c r="S2242">
        <v>-74.08175</v>
      </c>
    </row>
    <row r="2243" spans="1:19" x14ac:dyDescent="0.3">
      <c r="A2243" t="s">
        <v>131</v>
      </c>
      <c r="B2243" t="s">
        <v>16</v>
      </c>
      <c r="C2243">
        <v>552300</v>
      </c>
      <c r="D2243">
        <v>27600</v>
      </c>
      <c r="E2243" s="1">
        <f t="shared" si="145"/>
        <v>56403000</v>
      </c>
      <c r="F2243" s="6" t="s">
        <v>447</v>
      </c>
      <c r="G2243" s="10" t="str">
        <f t="shared" si="146"/>
        <v>44981</v>
      </c>
      <c r="H2243" s="10"/>
      <c r="I2243" s="10"/>
      <c r="J2243" s="9">
        <f t="shared" ref="J2243:J2306" si="147">IF(
  G2243=44412,
  DATE(2021,8,4),
  DATE(1900,1,1) + G2243 - 1
)</f>
        <v>44981</v>
      </c>
      <c r="K2243" s="11" t="str">
        <f t="shared" ref="K2243:K2306" si="148">TEXT(G2243, "dd-mm-yyyy")</f>
        <v>24-02-2023</v>
      </c>
      <c r="L2243" s="11"/>
      <c r="M2243" t="s">
        <v>85</v>
      </c>
      <c r="N2243" t="s">
        <v>77</v>
      </c>
      <c r="O2243">
        <v>5</v>
      </c>
      <c r="P2243" t="s">
        <v>19</v>
      </c>
      <c r="Q2243">
        <v>10</v>
      </c>
      <c r="R2243">
        <v>11.54444</v>
      </c>
      <c r="S2243">
        <v>-72.907219999999995</v>
      </c>
    </row>
    <row r="2244" spans="1:19" x14ac:dyDescent="0.3">
      <c r="A2244" t="s">
        <v>63</v>
      </c>
      <c r="B2244" t="s">
        <v>64</v>
      </c>
      <c r="C2244">
        <v>79700</v>
      </c>
      <c r="D2244">
        <v>4600</v>
      </c>
      <c r="E2244" s="1">
        <f t="shared" ref="E2244:E2307" si="149">E2243+D2244</f>
        <v>56407600</v>
      </c>
      <c r="F2244" s="6" t="s">
        <v>664</v>
      </c>
      <c r="G2244" s="10" t="str">
        <f t="shared" si="146"/>
        <v>44559</v>
      </c>
      <c r="H2244" s="10"/>
      <c r="I2244" s="10"/>
      <c r="J2244" s="9">
        <f t="shared" si="147"/>
        <v>44559</v>
      </c>
      <c r="K2244" s="11" t="str">
        <f t="shared" si="148"/>
        <v>29-12-2021</v>
      </c>
      <c r="L2244" s="11"/>
      <c r="M2244" t="s">
        <v>59</v>
      </c>
      <c r="N2244" t="s">
        <v>22</v>
      </c>
      <c r="O2244">
        <v>1</v>
      </c>
      <c r="P2244" t="s">
        <v>19</v>
      </c>
      <c r="Q2244">
        <v>1</v>
      </c>
      <c r="R2244">
        <v>4.8133299999999997</v>
      </c>
      <c r="S2244">
        <v>-75.696110000000004</v>
      </c>
    </row>
    <row r="2245" spans="1:19" x14ac:dyDescent="0.3">
      <c r="A2245" t="s">
        <v>73</v>
      </c>
      <c r="B2245" t="s">
        <v>42</v>
      </c>
      <c r="C2245">
        <v>30100</v>
      </c>
      <c r="D2245">
        <v>4000</v>
      </c>
      <c r="E2245" s="1">
        <f t="shared" si="149"/>
        <v>56411600</v>
      </c>
      <c r="F2245" s="6" t="s">
        <v>130</v>
      </c>
      <c r="G2245" s="10" t="str">
        <f t="shared" si="146"/>
        <v>44783</v>
      </c>
      <c r="H2245" s="10"/>
      <c r="I2245" s="10"/>
      <c r="J2245" s="9">
        <f t="shared" si="147"/>
        <v>44783</v>
      </c>
      <c r="K2245" s="11" t="str">
        <f t="shared" si="148"/>
        <v>10-08-2022</v>
      </c>
      <c r="L2245" s="11"/>
      <c r="M2245" t="s">
        <v>101</v>
      </c>
      <c r="N2245" t="s">
        <v>28</v>
      </c>
      <c r="O2245">
        <v>5</v>
      </c>
      <c r="P2245" t="s">
        <v>14</v>
      </c>
      <c r="Q2245">
        <v>1</v>
      </c>
      <c r="R2245">
        <v>4.6097099999999998</v>
      </c>
      <c r="S2245">
        <v>-74.08175</v>
      </c>
    </row>
    <row r="2246" spans="1:19" x14ac:dyDescent="0.3">
      <c r="A2246" t="s">
        <v>87</v>
      </c>
      <c r="B2246" t="s">
        <v>34</v>
      </c>
      <c r="C2246">
        <v>59400</v>
      </c>
      <c r="D2246">
        <v>1400</v>
      </c>
      <c r="E2246" s="1">
        <f t="shared" si="149"/>
        <v>56413000</v>
      </c>
      <c r="F2246" s="6" t="s">
        <v>153</v>
      </c>
      <c r="G2246" s="10" t="str">
        <f t="shared" ref="G2246:G2309" si="150">TEXT(F2245, "general")</f>
        <v>44128</v>
      </c>
      <c r="H2246" s="10"/>
      <c r="I2246" s="10"/>
      <c r="J2246" s="9">
        <f t="shared" si="147"/>
        <v>44128</v>
      </c>
      <c r="K2246" s="11" t="str">
        <f t="shared" si="148"/>
        <v>24-10-2020</v>
      </c>
      <c r="L2246" s="11"/>
      <c r="M2246" t="s">
        <v>27</v>
      </c>
      <c r="N2246" t="s">
        <v>13</v>
      </c>
      <c r="O2246">
        <v>4</v>
      </c>
      <c r="P2246" t="s">
        <v>19</v>
      </c>
      <c r="Q2246">
        <v>1</v>
      </c>
      <c r="R2246">
        <v>6.2518399999999996</v>
      </c>
      <c r="S2246">
        <v>-75.563590000000005</v>
      </c>
    </row>
    <row r="2247" spans="1:19" x14ac:dyDescent="0.3">
      <c r="A2247" t="s">
        <v>102</v>
      </c>
      <c r="B2247" t="s">
        <v>16</v>
      </c>
      <c r="C2247">
        <v>792700</v>
      </c>
      <c r="D2247">
        <v>48100</v>
      </c>
      <c r="E2247" s="1">
        <f t="shared" si="149"/>
        <v>56461100</v>
      </c>
      <c r="F2247" s="6" t="s">
        <v>1118</v>
      </c>
      <c r="G2247" s="10" t="str">
        <f t="shared" si="150"/>
        <v>44364</v>
      </c>
      <c r="H2247" s="10"/>
      <c r="I2247" s="10"/>
      <c r="J2247" s="9">
        <f t="shared" si="147"/>
        <v>44364</v>
      </c>
      <c r="K2247" s="11" t="str">
        <f t="shared" si="148"/>
        <v>17-06-2021</v>
      </c>
      <c r="L2247" s="11"/>
      <c r="M2247" t="s">
        <v>24</v>
      </c>
      <c r="N2247" t="s">
        <v>28</v>
      </c>
      <c r="O2247">
        <v>5</v>
      </c>
      <c r="P2247" t="s">
        <v>14</v>
      </c>
      <c r="Q2247">
        <v>1</v>
      </c>
      <c r="R2247">
        <v>4.6097099999999998</v>
      </c>
      <c r="S2247">
        <v>-74.08175</v>
      </c>
    </row>
    <row r="2248" spans="1:19" x14ac:dyDescent="0.3">
      <c r="A2248" t="s">
        <v>123</v>
      </c>
      <c r="B2248" t="s">
        <v>51</v>
      </c>
      <c r="C2248">
        <v>1305700</v>
      </c>
      <c r="D2248">
        <v>69700</v>
      </c>
      <c r="E2248" s="1">
        <f t="shared" si="149"/>
        <v>56530800</v>
      </c>
      <c r="F2248" s="6" t="s">
        <v>680</v>
      </c>
      <c r="G2248" s="10" t="str">
        <f t="shared" si="150"/>
        <v>44265</v>
      </c>
      <c r="H2248" s="10"/>
      <c r="I2248" s="10"/>
      <c r="J2248" s="9">
        <f t="shared" si="147"/>
        <v>44265</v>
      </c>
      <c r="K2248" s="11" t="str">
        <f t="shared" si="148"/>
        <v>10-03-2021</v>
      </c>
      <c r="L2248" s="11"/>
      <c r="M2248" t="s">
        <v>12</v>
      </c>
      <c r="N2248" t="s">
        <v>22</v>
      </c>
      <c r="O2248">
        <v>1</v>
      </c>
      <c r="P2248" t="s">
        <v>19</v>
      </c>
      <c r="Q2248">
        <v>5</v>
      </c>
      <c r="R2248">
        <v>4.8133299999999997</v>
      </c>
      <c r="S2248">
        <v>-75.696110000000004</v>
      </c>
    </row>
    <row r="2249" spans="1:19" x14ac:dyDescent="0.3">
      <c r="A2249" t="s">
        <v>91</v>
      </c>
      <c r="B2249" t="s">
        <v>51</v>
      </c>
      <c r="C2249">
        <v>389700</v>
      </c>
      <c r="D2249">
        <v>21000</v>
      </c>
      <c r="E2249" s="1">
        <f t="shared" si="149"/>
        <v>56551800</v>
      </c>
      <c r="F2249" s="6" t="s">
        <v>351</v>
      </c>
      <c r="G2249" s="10" t="str">
        <f t="shared" si="150"/>
        <v>44406</v>
      </c>
      <c r="H2249" s="10"/>
      <c r="I2249" s="10"/>
      <c r="J2249" s="9">
        <f t="shared" si="147"/>
        <v>44406</v>
      </c>
      <c r="K2249" s="11" t="str">
        <f t="shared" si="148"/>
        <v>29-07-2021</v>
      </c>
      <c r="L2249" s="11"/>
      <c r="M2249" t="s">
        <v>12</v>
      </c>
      <c r="N2249" t="s">
        <v>13</v>
      </c>
      <c r="O2249">
        <v>5</v>
      </c>
      <c r="P2249" t="s">
        <v>19</v>
      </c>
      <c r="Q2249">
        <v>1</v>
      </c>
      <c r="R2249">
        <v>6.2518399999999996</v>
      </c>
      <c r="S2249">
        <v>-75.563590000000005</v>
      </c>
    </row>
    <row r="2250" spans="1:19" x14ac:dyDescent="0.3">
      <c r="A2250" t="s">
        <v>87</v>
      </c>
      <c r="B2250" t="s">
        <v>34</v>
      </c>
      <c r="C2250">
        <v>55400</v>
      </c>
      <c r="D2250">
        <v>1100</v>
      </c>
      <c r="E2250" s="1">
        <f t="shared" si="149"/>
        <v>56552900</v>
      </c>
      <c r="F2250" s="6" t="s">
        <v>836</v>
      </c>
      <c r="G2250" s="10" t="str">
        <f t="shared" si="150"/>
        <v>45010</v>
      </c>
      <c r="H2250" s="10"/>
      <c r="I2250" s="10"/>
      <c r="J2250" s="9">
        <f t="shared" si="147"/>
        <v>45010</v>
      </c>
      <c r="K2250" s="11" t="str">
        <f t="shared" si="148"/>
        <v>25-03-2023</v>
      </c>
      <c r="L2250" s="11"/>
      <c r="M2250" t="s">
        <v>12</v>
      </c>
      <c r="N2250" t="s">
        <v>13</v>
      </c>
      <c r="O2250">
        <v>1</v>
      </c>
      <c r="P2250" t="s">
        <v>19</v>
      </c>
      <c r="Q2250">
        <v>1</v>
      </c>
      <c r="R2250">
        <v>6.2518399999999996</v>
      </c>
      <c r="S2250">
        <v>-75.563590000000005</v>
      </c>
    </row>
    <row r="2251" spans="1:19" x14ac:dyDescent="0.3">
      <c r="A2251" t="s">
        <v>104</v>
      </c>
      <c r="B2251" t="s">
        <v>38</v>
      </c>
      <c r="C2251">
        <v>184400</v>
      </c>
      <c r="D2251">
        <v>10000</v>
      </c>
      <c r="E2251" s="1">
        <f t="shared" si="149"/>
        <v>56562900</v>
      </c>
      <c r="F2251" s="6" t="s">
        <v>261</v>
      </c>
      <c r="G2251" s="10" t="str">
        <f t="shared" si="150"/>
        <v>44411</v>
      </c>
      <c r="H2251" s="10"/>
      <c r="I2251" s="10"/>
      <c r="J2251" s="9">
        <f t="shared" si="147"/>
        <v>44411</v>
      </c>
      <c r="K2251" s="11" t="str">
        <f t="shared" si="148"/>
        <v>03-08-2021</v>
      </c>
      <c r="L2251" s="11"/>
      <c r="M2251" t="s">
        <v>80</v>
      </c>
      <c r="N2251" t="s">
        <v>25</v>
      </c>
      <c r="O2251">
        <v>5</v>
      </c>
      <c r="P2251" t="s">
        <v>19</v>
      </c>
      <c r="Q2251">
        <v>1</v>
      </c>
      <c r="R2251">
        <v>3.4372199999999999</v>
      </c>
      <c r="S2251">
        <v>-76.522499999999994</v>
      </c>
    </row>
    <row r="2252" spans="1:19" x14ac:dyDescent="0.3">
      <c r="A2252" t="s">
        <v>71</v>
      </c>
      <c r="B2252" t="s">
        <v>34</v>
      </c>
      <c r="C2252">
        <v>25800</v>
      </c>
      <c r="D2252">
        <v>1800</v>
      </c>
      <c r="E2252" s="1">
        <f t="shared" si="149"/>
        <v>56564700</v>
      </c>
      <c r="F2252" s="6" t="s">
        <v>1119</v>
      </c>
      <c r="G2252" s="10" t="str">
        <f t="shared" si="150"/>
        <v>44101</v>
      </c>
      <c r="H2252" s="10"/>
      <c r="I2252" s="10"/>
      <c r="J2252" s="9">
        <f t="shared" si="147"/>
        <v>44101</v>
      </c>
      <c r="K2252" s="11" t="str">
        <f t="shared" si="148"/>
        <v>27-09-2020</v>
      </c>
      <c r="L2252" s="11"/>
      <c r="M2252" t="s">
        <v>18</v>
      </c>
      <c r="N2252" t="s">
        <v>28</v>
      </c>
      <c r="O2252">
        <v>1</v>
      </c>
      <c r="P2252" t="s">
        <v>19</v>
      </c>
      <c r="Q2252">
        <v>5</v>
      </c>
      <c r="R2252">
        <v>4.6097099999999998</v>
      </c>
      <c r="S2252">
        <v>-74.08175</v>
      </c>
    </row>
    <row r="2253" spans="1:19" x14ac:dyDescent="0.3">
      <c r="A2253" t="s">
        <v>195</v>
      </c>
      <c r="B2253" t="s">
        <v>51</v>
      </c>
      <c r="C2253">
        <v>449900</v>
      </c>
      <c r="D2253">
        <v>24600</v>
      </c>
      <c r="E2253" s="1">
        <f t="shared" si="149"/>
        <v>56589300</v>
      </c>
      <c r="F2253" s="6" t="s">
        <v>953</v>
      </c>
      <c r="G2253" s="10" t="str">
        <f t="shared" si="150"/>
        <v>44872</v>
      </c>
      <c r="H2253" s="10"/>
      <c r="I2253" s="10"/>
      <c r="J2253" s="9">
        <f t="shared" si="147"/>
        <v>44872</v>
      </c>
      <c r="K2253" s="11" t="str">
        <f t="shared" si="148"/>
        <v>07-11-2022</v>
      </c>
      <c r="L2253" s="11"/>
      <c r="M2253" t="s">
        <v>40</v>
      </c>
      <c r="N2253" t="s">
        <v>56</v>
      </c>
      <c r="O2253">
        <v>5</v>
      </c>
      <c r="P2253" t="s">
        <v>19</v>
      </c>
      <c r="Q2253">
        <v>2</v>
      </c>
      <c r="R2253">
        <v>7.89391</v>
      </c>
      <c r="S2253">
        <v>-72.507819999999995</v>
      </c>
    </row>
    <row r="2254" spans="1:19" x14ac:dyDescent="0.3">
      <c r="A2254" t="s">
        <v>15</v>
      </c>
      <c r="B2254" t="s">
        <v>16</v>
      </c>
      <c r="C2254">
        <v>73800</v>
      </c>
      <c r="D2254">
        <v>4600</v>
      </c>
      <c r="E2254" s="1">
        <f t="shared" si="149"/>
        <v>56593900</v>
      </c>
      <c r="F2254" s="6" t="s">
        <v>1009</v>
      </c>
      <c r="G2254" s="10" t="str">
        <f t="shared" si="150"/>
        <v>43996</v>
      </c>
      <c r="H2254" s="10"/>
      <c r="I2254" s="10"/>
      <c r="J2254" s="9">
        <f t="shared" si="147"/>
        <v>43996</v>
      </c>
      <c r="K2254" s="11" t="str">
        <f t="shared" si="148"/>
        <v>14-06-2020</v>
      </c>
      <c r="L2254" s="11"/>
      <c r="M2254" t="s">
        <v>31</v>
      </c>
      <c r="N2254" t="s">
        <v>28</v>
      </c>
      <c r="O2254">
        <v>4</v>
      </c>
      <c r="P2254" t="s">
        <v>19</v>
      </c>
      <c r="Q2254">
        <v>3</v>
      </c>
      <c r="R2254">
        <v>4.6097099999999998</v>
      </c>
      <c r="S2254">
        <v>-74.08175</v>
      </c>
    </row>
    <row r="2255" spans="1:19" x14ac:dyDescent="0.3">
      <c r="A2255" t="s">
        <v>282</v>
      </c>
      <c r="B2255" t="s">
        <v>38</v>
      </c>
      <c r="C2255">
        <v>2496200</v>
      </c>
      <c r="D2255">
        <v>131100</v>
      </c>
      <c r="E2255" s="1">
        <f t="shared" si="149"/>
        <v>56725000</v>
      </c>
      <c r="F2255" s="6" t="s">
        <v>876</v>
      </c>
      <c r="G2255" s="10" t="str">
        <f t="shared" si="150"/>
        <v>44148</v>
      </c>
      <c r="H2255" s="10"/>
      <c r="I2255" s="10"/>
      <c r="J2255" s="9">
        <f t="shared" si="147"/>
        <v>44148</v>
      </c>
      <c r="K2255" s="11" t="str">
        <f t="shared" si="148"/>
        <v>13-11-2020</v>
      </c>
      <c r="L2255" s="11"/>
      <c r="M2255" t="s">
        <v>24</v>
      </c>
      <c r="N2255" t="s">
        <v>28</v>
      </c>
      <c r="O2255">
        <v>5</v>
      </c>
      <c r="P2255" t="s">
        <v>14</v>
      </c>
      <c r="Q2255">
        <v>1</v>
      </c>
      <c r="R2255">
        <v>4.6097099999999998</v>
      </c>
      <c r="S2255">
        <v>-74.08175</v>
      </c>
    </row>
    <row r="2256" spans="1:19" x14ac:dyDescent="0.3">
      <c r="A2256" t="s">
        <v>168</v>
      </c>
      <c r="B2256" t="s">
        <v>34</v>
      </c>
      <c r="C2256">
        <v>38700</v>
      </c>
      <c r="D2256">
        <v>0</v>
      </c>
      <c r="E2256" s="1">
        <f t="shared" si="149"/>
        <v>56725000</v>
      </c>
      <c r="F2256" s="6" t="s">
        <v>1120</v>
      </c>
      <c r="G2256" s="10" t="str">
        <f t="shared" si="150"/>
        <v>44458</v>
      </c>
      <c r="H2256" s="10"/>
      <c r="I2256" s="10"/>
      <c r="J2256" s="9">
        <f t="shared" si="147"/>
        <v>44458</v>
      </c>
      <c r="K2256" s="11" t="str">
        <f t="shared" si="148"/>
        <v>19-09-2021</v>
      </c>
      <c r="L2256" s="11"/>
      <c r="M2256" t="s">
        <v>12</v>
      </c>
      <c r="N2256" t="s">
        <v>28</v>
      </c>
      <c r="O2256">
        <v>5</v>
      </c>
      <c r="P2256" t="s">
        <v>19</v>
      </c>
      <c r="Q2256">
        <v>1</v>
      </c>
      <c r="R2256">
        <v>4.6097099999999998</v>
      </c>
      <c r="S2256">
        <v>-74.08175</v>
      </c>
    </row>
    <row r="2257" spans="1:19" x14ac:dyDescent="0.3">
      <c r="A2257" t="s">
        <v>232</v>
      </c>
      <c r="B2257" t="s">
        <v>10</v>
      </c>
      <c r="C2257">
        <v>248400</v>
      </c>
      <c r="D2257">
        <v>13400</v>
      </c>
      <c r="E2257" s="1">
        <f t="shared" si="149"/>
        <v>56738400</v>
      </c>
      <c r="F2257" s="6" t="s">
        <v>844</v>
      </c>
      <c r="G2257" s="10" t="str">
        <f t="shared" si="150"/>
        <v>44935</v>
      </c>
      <c r="H2257" s="10"/>
      <c r="I2257" s="10"/>
      <c r="J2257" s="9">
        <f t="shared" si="147"/>
        <v>44935</v>
      </c>
      <c r="K2257" s="11" t="str">
        <f t="shared" si="148"/>
        <v>09-01-2023</v>
      </c>
      <c r="L2257" s="11"/>
      <c r="M2257" t="s">
        <v>68</v>
      </c>
      <c r="N2257" t="s">
        <v>28</v>
      </c>
      <c r="O2257">
        <v>5</v>
      </c>
      <c r="P2257" t="s">
        <v>14</v>
      </c>
      <c r="Q2257">
        <v>1</v>
      </c>
      <c r="R2257">
        <v>4.6097099999999998</v>
      </c>
      <c r="S2257">
        <v>-74.08175</v>
      </c>
    </row>
    <row r="2258" spans="1:19" x14ac:dyDescent="0.3">
      <c r="A2258" t="s">
        <v>232</v>
      </c>
      <c r="B2258" t="s">
        <v>10</v>
      </c>
      <c r="C2258">
        <v>256400</v>
      </c>
      <c r="D2258">
        <v>14300</v>
      </c>
      <c r="E2258" s="1">
        <f t="shared" si="149"/>
        <v>56752700</v>
      </c>
      <c r="F2258" s="6" t="s">
        <v>1033</v>
      </c>
      <c r="G2258" s="10" t="str">
        <f t="shared" si="150"/>
        <v>44003</v>
      </c>
      <c r="H2258" s="10"/>
      <c r="I2258" s="10"/>
      <c r="J2258" s="9">
        <f t="shared" si="147"/>
        <v>44003</v>
      </c>
      <c r="K2258" s="11" t="str">
        <f t="shared" si="148"/>
        <v>21-06-2020</v>
      </c>
      <c r="L2258" s="11"/>
      <c r="M2258" t="s">
        <v>48</v>
      </c>
      <c r="N2258" t="s">
        <v>13</v>
      </c>
      <c r="O2258">
        <v>4</v>
      </c>
      <c r="P2258" t="s">
        <v>19</v>
      </c>
      <c r="Q2258">
        <v>1</v>
      </c>
      <c r="R2258">
        <v>6.2518399999999996</v>
      </c>
      <c r="S2258">
        <v>-75.563590000000005</v>
      </c>
    </row>
    <row r="2259" spans="1:19" x14ac:dyDescent="0.3">
      <c r="A2259" t="s">
        <v>83</v>
      </c>
      <c r="B2259" t="s">
        <v>46</v>
      </c>
      <c r="C2259">
        <v>38500</v>
      </c>
      <c r="D2259">
        <v>2800</v>
      </c>
      <c r="E2259" s="1">
        <f t="shared" si="149"/>
        <v>56755500</v>
      </c>
      <c r="F2259" s="6" t="s">
        <v>856</v>
      </c>
      <c r="G2259" s="10" t="str">
        <f t="shared" si="150"/>
        <v>43846</v>
      </c>
      <c r="H2259" s="10"/>
      <c r="I2259" s="10"/>
      <c r="J2259" s="9">
        <f t="shared" si="147"/>
        <v>43846</v>
      </c>
      <c r="K2259" s="11" t="str">
        <f t="shared" si="148"/>
        <v>16-01-2020</v>
      </c>
      <c r="L2259" s="11"/>
      <c r="M2259" t="s">
        <v>24</v>
      </c>
      <c r="N2259" t="s">
        <v>28</v>
      </c>
      <c r="O2259">
        <v>5</v>
      </c>
      <c r="P2259" t="s">
        <v>14</v>
      </c>
      <c r="Q2259">
        <v>1</v>
      </c>
      <c r="R2259">
        <v>4.6097099999999998</v>
      </c>
      <c r="S2259">
        <v>-74.08175</v>
      </c>
    </row>
    <row r="2260" spans="1:19" x14ac:dyDescent="0.3">
      <c r="A2260" t="s">
        <v>282</v>
      </c>
      <c r="B2260" t="s">
        <v>38</v>
      </c>
      <c r="C2260">
        <v>2005300</v>
      </c>
      <c r="D2260">
        <v>105000</v>
      </c>
      <c r="E2260" s="1">
        <f t="shared" si="149"/>
        <v>56860500</v>
      </c>
      <c r="F2260" s="6" t="s">
        <v>615</v>
      </c>
      <c r="G2260" s="10" t="str">
        <f t="shared" si="150"/>
        <v>44326</v>
      </c>
      <c r="H2260" s="10"/>
      <c r="I2260" s="10"/>
      <c r="J2260" s="9">
        <f t="shared" si="147"/>
        <v>44326</v>
      </c>
      <c r="K2260" s="11" t="str">
        <f t="shared" si="148"/>
        <v>10-05-2021</v>
      </c>
      <c r="L2260" s="11"/>
      <c r="M2260" t="s">
        <v>80</v>
      </c>
      <c r="N2260" t="s">
        <v>13</v>
      </c>
      <c r="O2260">
        <v>4</v>
      </c>
      <c r="P2260" t="s">
        <v>19</v>
      </c>
      <c r="Q2260">
        <v>1</v>
      </c>
      <c r="R2260">
        <v>6.2518399999999996</v>
      </c>
      <c r="S2260">
        <v>-75.563590000000005</v>
      </c>
    </row>
    <row r="2261" spans="1:19" x14ac:dyDescent="0.3">
      <c r="A2261" t="s">
        <v>131</v>
      </c>
      <c r="B2261" t="s">
        <v>16</v>
      </c>
      <c r="C2261">
        <v>504000</v>
      </c>
      <c r="D2261">
        <v>25000</v>
      </c>
      <c r="E2261" s="1">
        <f t="shared" si="149"/>
        <v>56885500</v>
      </c>
      <c r="F2261" s="6" t="s">
        <v>979</v>
      </c>
      <c r="G2261" s="10" t="str">
        <f t="shared" si="150"/>
        <v>44554</v>
      </c>
      <c r="H2261" s="10"/>
      <c r="I2261" s="10"/>
      <c r="J2261" s="9">
        <f t="shared" si="147"/>
        <v>44554</v>
      </c>
      <c r="K2261" s="11" t="str">
        <f t="shared" si="148"/>
        <v>24-12-2021</v>
      </c>
      <c r="L2261" s="11"/>
      <c r="M2261" t="s">
        <v>48</v>
      </c>
      <c r="N2261" t="s">
        <v>28</v>
      </c>
      <c r="O2261">
        <v>4</v>
      </c>
      <c r="P2261" t="s">
        <v>14</v>
      </c>
      <c r="Q2261">
        <v>1</v>
      </c>
      <c r="R2261">
        <v>4.6097099999999998</v>
      </c>
      <c r="S2261">
        <v>-74.08175</v>
      </c>
    </row>
    <row r="2262" spans="1:19" x14ac:dyDescent="0.3">
      <c r="A2262" t="s">
        <v>45</v>
      </c>
      <c r="B2262" t="s">
        <v>46</v>
      </c>
      <c r="C2262">
        <v>22300</v>
      </c>
      <c r="D2262">
        <v>0</v>
      </c>
      <c r="E2262" s="1">
        <f t="shared" si="149"/>
        <v>56885500</v>
      </c>
      <c r="F2262" s="6" t="s">
        <v>1084</v>
      </c>
      <c r="G2262" s="10" t="str">
        <f t="shared" si="150"/>
        <v>44235</v>
      </c>
      <c r="H2262" s="10"/>
      <c r="I2262" s="10"/>
      <c r="J2262" s="9">
        <f t="shared" si="147"/>
        <v>44235</v>
      </c>
      <c r="K2262" s="11" t="str">
        <f t="shared" si="148"/>
        <v>08-02-2021</v>
      </c>
      <c r="L2262" s="11"/>
      <c r="M2262" t="s">
        <v>101</v>
      </c>
      <c r="N2262" t="s">
        <v>25</v>
      </c>
      <c r="O2262">
        <v>5</v>
      </c>
      <c r="P2262" t="s">
        <v>19</v>
      </c>
      <c r="Q2262">
        <v>2</v>
      </c>
      <c r="R2262">
        <v>3.4372199999999999</v>
      </c>
      <c r="S2262">
        <v>-76.522499999999994</v>
      </c>
    </row>
    <row r="2263" spans="1:19" x14ac:dyDescent="0.3">
      <c r="A2263" t="s">
        <v>29</v>
      </c>
      <c r="B2263" t="s">
        <v>16</v>
      </c>
      <c r="C2263">
        <v>307800</v>
      </c>
      <c r="D2263">
        <v>16800</v>
      </c>
      <c r="E2263" s="1">
        <f t="shared" si="149"/>
        <v>56902300</v>
      </c>
      <c r="F2263" s="6" t="s">
        <v>205</v>
      </c>
      <c r="G2263" s="10" t="str">
        <f t="shared" si="150"/>
        <v>44359</v>
      </c>
      <c r="H2263" s="10"/>
      <c r="I2263" s="10"/>
      <c r="J2263" s="9">
        <f t="shared" si="147"/>
        <v>44359</v>
      </c>
      <c r="K2263" s="11" t="str">
        <f t="shared" si="148"/>
        <v>12-06-2021</v>
      </c>
      <c r="L2263" s="11"/>
      <c r="M2263" t="s">
        <v>66</v>
      </c>
      <c r="N2263" t="s">
        <v>13</v>
      </c>
      <c r="O2263">
        <v>5</v>
      </c>
      <c r="P2263" t="s">
        <v>14</v>
      </c>
      <c r="Q2263">
        <v>1</v>
      </c>
      <c r="R2263">
        <v>6.2518399999999996</v>
      </c>
      <c r="S2263">
        <v>-75.563590000000005</v>
      </c>
    </row>
    <row r="2264" spans="1:19" x14ac:dyDescent="0.3">
      <c r="A2264" t="s">
        <v>282</v>
      </c>
      <c r="B2264" t="s">
        <v>38</v>
      </c>
      <c r="C2264">
        <v>1794300</v>
      </c>
      <c r="D2264">
        <v>93700</v>
      </c>
      <c r="E2264" s="1">
        <f t="shared" si="149"/>
        <v>56996000</v>
      </c>
      <c r="F2264" s="6" t="s">
        <v>857</v>
      </c>
      <c r="G2264" s="10" t="str">
        <f t="shared" si="150"/>
        <v>44984</v>
      </c>
      <c r="H2264" s="10"/>
      <c r="I2264" s="10"/>
      <c r="J2264" s="9">
        <f t="shared" si="147"/>
        <v>44984</v>
      </c>
      <c r="K2264" s="11" t="str">
        <f t="shared" si="148"/>
        <v>27-02-2023</v>
      </c>
      <c r="L2264" s="11"/>
      <c r="M2264" t="s">
        <v>66</v>
      </c>
      <c r="N2264" t="s">
        <v>28</v>
      </c>
      <c r="O2264">
        <v>4</v>
      </c>
      <c r="P2264" t="s">
        <v>14</v>
      </c>
      <c r="Q2264">
        <v>1</v>
      </c>
      <c r="R2264">
        <v>4.6097099999999998</v>
      </c>
      <c r="S2264">
        <v>-74.08175</v>
      </c>
    </row>
    <row r="2265" spans="1:19" x14ac:dyDescent="0.3">
      <c r="A2265" t="s">
        <v>29</v>
      </c>
      <c r="B2265" t="s">
        <v>16</v>
      </c>
      <c r="C2265">
        <v>198300</v>
      </c>
      <c r="D2265">
        <v>11000</v>
      </c>
      <c r="E2265" s="1">
        <f t="shared" si="149"/>
        <v>57007000</v>
      </c>
      <c r="F2265" s="6" t="s">
        <v>878</v>
      </c>
      <c r="G2265" s="10" t="str">
        <f t="shared" si="150"/>
        <v>44906</v>
      </c>
      <c r="H2265" s="10"/>
      <c r="I2265" s="10"/>
      <c r="J2265" s="9">
        <f t="shared" si="147"/>
        <v>44906</v>
      </c>
      <c r="K2265" s="11" t="str">
        <f t="shared" si="148"/>
        <v>11-12-2022</v>
      </c>
      <c r="L2265" s="11"/>
      <c r="M2265" t="s">
        <v>101</v>
      </c>
      <c r="N2265" t="s">
        <v>13</v>
      </c>
      <c r="O2265">
        <v>1</v>
      </c>
      <c r="P2265" t="s">
        <v>36</v>
      </c>
      <c r="Q2265">
        <v>1</v>
      </c>
      <c r="R2265">
        <v>6.2518399999999996</v>
      </c>
      <c r="S2265">
        <v>-75.563590000000005</v>
      </c>
    </row>
    <row r="2266" spans="1:19" x14ac:dyDescent="0.3">
      <c r="A2266" t="s">
        <v>45</v>
      </c>
      <c r="B2266" t="s">
        <v>46</v>
      </c>
      <c r="C2266">
        <v>13800</v>
      </c>
      <c r="D2266">
        <v>1000</v>
      </c>
      <c r="E2266" s="1">
        <f t="shared" si="149"/>
        <v>57008000</v>
      </c>
      <c r="F2266" s="6" t="s">
        <v>1121</v>
      </c>
      <c r="G2266" s="10" t="str">
        <f t="shared" si="150"/>
        <v>43848</v>
      </c>
      <c r="H2266" s="10"/>
      <c r="I2266" s="10"/>
      <c r="J2266" s="9">
        <f t="shared" si="147"/>
        <v>43848</v>
      </c>
      <c r="K2266" s="11" t="str">
        <f t="shared" si="148"/>
        <v>18-01-2020</v>
      </c>
      <c r="L2266" s="11"/>
      <c r="M2266" t="s">
        <v>48</v>
      </c>
      <c r="N2266" t="s">
        <v>13</v>
      </c>
      <c r="O2266">
        <v>5</v>
      </c>
      <c r="P2266" t="s">
        <v>14</v>
      </c>
      <c r="Q2266">
        <v>1</v>
      </c>
      <c r="R2266">
        <v>6.2518399999999996</v>
      </c>
      <c r="S2266">
        <v>-75.563590000000005</v>
      </c>
    </row>
    <row r="2267" spans="1:19" x14ac:dyDescent="0.3">
      <c r="A2267" t="s">
        <v>73</v>
      </c>
      <c r="B2267" t="s">
        <v>42</v>
      </c>
      <c r="C2267">
        <v>32200</v>
      </c>
      <c r="D2267">
        <v>2100</v>
      </c>
      <c r="E2267" s="1">
        <f t="shared" si="149"/>
        <v>57010100</v>
      </c>
      <c r="F2267" s="6" t="s">
        <v>278</v>
      </c>
      <c r="G2267" s="10" t="str">
        <f t="shared" si="150"/>
        <v>44353</v>
      </c>
      <c r="H2267" s="10"/>
      <c r="I2267" s="10"/>
      <c r="J2267" s="9">
        <f t="shared" si="147"/>
        <v>44353</v>
      </c>
      <c r="K2267" s="11" t="str">
        <f t="shared" si="148"/>
        <v>06-06-2021</v>
      </c>
      <c r="L2267" s="11"/>
      <c r="M2267" t="s">
        <v>53</v>
      </c>
      <c r="N2267" t="s">
        <v>28</v>
      </c>
      <c r="O2267">
        <v>5</v>
      </c>
      <c r="P2267" t="s">
        <v>19</v>
      </c>
      <c r="Q2267">
        <v>2</v>
      </c>
      <c r="R2267">
        <v>4.6097099999999998</v>
      </c>
      <c r="S2267">
        <v>-74.08175</v>
      </c>
    </row>
    <row r="2268" spans="1:19" x14ac:dyDescent="0.3">
      <c r="A2268" t="s">
        <v>41</v>
      </c>
      <c r="B2268" t="s">
        <v>42</v>
      </c>
      <c r="C2268">
        <v>83200</v>
      </c>
      <c r="D2268">
        <v>2600</v>
      </c>
      <c r="E2268" s="1">
        <f t="shared" si="149"/>
        <v>57012700</v>
      </c>
      <c r="F2268" s="6" t="s">
        <v>1002</v>
      </c>
      <c r="G2268" s="10" t="str">
        <f t="shared" si="150"/>
        <v>43961</v>
      </c>
      <c r="H2268" s="10"/>
      <c r="I2268" s="10"/>
      <c r="J2268" s="9">
        <f t="shared" si="147"/>
        <v>43961</v>
      </c>
      <c r="K2268" s="11" t="str">
        <f t="shared" si="148"/>
        <v>10-05-2020</v>
      </c>
      <c r="L2268" s="11"/>
      <c r="M2268" t="s">
        <v>53</v>
      </c>
      <c r="N2268" t="s">
        <v>28</v>
      </c>
      <c r="O2268">
        <v>5</v>
      </c>
      <c r="P2268" t="s">
        <v>19</v>
      </c>
      <c r="Q2268">
        <v>1</v>
      </c>
      <c r="R2268">
        <v>4.6097099999999998</v>
      </c>
      <c r="S2268">
        <v>-74.08175</v>
      </c>
    </row>
    <row r="2269" spans="1:19" x14ac:dyDescent="0.3">
      <c r="A2269" t="s">
        <v>232</v>
      </c>
      <c r="B2269" t="s">
        <v>10</v>
      </c>
      <c r="C2269">
        <v>238800</v>
      </c>
      <c r="D2269">
        <v>18600</v>
      </c>
      <c r="E2269" s="1">
        <f t="shared" si="149"/>
        <v>57031300</v>
      </c>
      <c r="F2269" s="6" t="s">
        <v>559</v>
      </c>
      <c r="G2269" s="10" t="str">
        <f t="shared" si="150"/>
        <v>44152</v>
      </c>
      <c r="H2269" s="10"/>
      <c r="I2269" s="10"/>
      <c r="J2269" s="9">
        <f t="shared" si="147"/>
        <v>44152</v>
      </c>
      <c r="K2269" s="11" t="str">
        <f t="shared" si="148"/>
        <v>17-11-2020</v>
      </c>
      <c r="L2269" s="11"/>
      <c r="M2269" t="s">
        <v>40</v>
      </c>
      <c r="N2269" t="s">
        <v>28</v>
      </c>
      <c r="O2269">
        <v>5</v>
      </c>
      <c r="P2269" t="s">
        <v>14</v>
      </c>
      <c r="Q2269">
        <v>1</v>
      </c>
      <c r="R2269">
        <v>4.6097099999999998</v>
      </c>
      <c r="S2269">
        <v>-74.08175</v>
      </c>
    </row>
    <row r="2270" spans="1:19" x14ac:dyDescent="0.3">
      <c r="A2270" t="s">
        <v>168</v>
      </c>
      <c r="B2270" t="s">
        <v>34</v>
      </c>
      <c r="C2270">
        <v>46000</v>
      </c>
      <c r="D2270">
        <v>3000</v>
      </c>
      <c r="E2270" s="1">
        <f t="shared" si="149"/>
        <v>57034300</v>
      </c>
      <c r="F2270" s="6" t="s">
        <v>1107</v>
      </c>
      <c r="G2270" s="10" t="str">
        <f t="shared" si="150"/>
        <v>44104</v>
      </c>
      <c r="H2270" s="10"/>
      <c r="I2270" s="10"/>
      <c r="J2270" s="9">
        <f t="shared" si="147"/>
        <v>44104</v>
      </c>
      <c r="K2270" s="11" t="str">
        <f t="shared" si="148"/>
        <v>30-09-2020</v>
      </c>
      <c r="L2270" s="11"/>
      <c r="M2270" t="s">
        <v>53</v>
      </c>
      <c r="N2270" t="s">
        <v>13</v>
      </c>
      <c r="O2270">
        <v>1</v>
      </c>
      <c r="P2270" t="s">
        <v>19</v>
      </c>
      <c r="Q2270">
        <v>5</v>
      </c>
      <c r="R2270">
        <v>6.2518399999999996</v>
      </c>
      <c r="S2270">
        <v>-75.563590000000005</v>
      </c>
    </row>
    <row r="2271" spans="1:19" x14ac:dyDescent="0.3">
      <c r="A2271" t="s">
        <v>69</v>
      </c>
      <c r="B2271" t="s">
        <v>64</v>
      </c>
      <c r="C2271">
        <v>26300</v>
      </c>
      <c r="D2271">
        <v>3800</v>
      </c>
      <c r="E2271" s="1">
        <f t="shared" si="149"/>
        <v>57038100</v>
      </c>
      <c r="F2271" s="6" t="s">
        <v>92</v>
      </c>
      <c r="G2271" s="10" t="str">
        <f t="shared" si="150"/>
        <v>44465</v>
      </c>
      <c r="H2271" s="10"/>
      <c r="I2271" s="10"/>
      <c r="J2271" s="9">
        <f t="shared" si="147"/>
        <v>44465</v>
      </c>
      <c r="K2271" s="11" t="str">
        <f t="shared" si="148"/>
        <v>26-09-2021</v>
      </c>
      <c r="L2271" s="11"/>
      <c r="M2271" t="s">
        <v>59</v>
      </c>
      <c r="N2271" t="s">
        <v>28</v>
      </c>
      <c r="O2271">
        <v>5</v>
      </c>
      <c r="P2271" t="s">
        <v>14</v>
      </c>
      <c r="Q2271">
        <v>1</v>
      </c>
      <c r="R2271">
        <v>4.6097099999999998</v>
      </c>
      <c r="S2271">
        <v>-74.08175</v>
      </c>
    </row>
    <row r="2272" spans="1:19" x14ac:dyDescent="0.3">
      <c r="A2272" t="s">
        <v>93</v>
      </c>
      <c r="B2272" t="s">
        <v>42</v>
      </c>
      <c r="C2272">
        <v>99000</v>
      </c>
      <c r="D2272">
        <v>3500</v>
      </c>
      <c r="E2272" s="1">
        <f t="shared" si="149"/>
        <v>57041600</v>
      </c>
      <c r="F2272" s="6" t="s">
        <v>849</v>
      </c>
      <c r="G2272" s="10" t="str">
        <f t="shared" si="150"/>
        <v>44462</v>
      </c>
      <c r="H2272" s="10"/>
      <c r="I2272" s="10"/>
      <c r="J2272" s="9">
        <f t="shared" si="147"/>
        <v>44462</v>
      </c>
      <c r="K2272" s="11" t="str">
        <f t="shared" si="148"/>
        <v>23-09-2021</v>
      </c>
      <c r="L2272" s="11"/>
      <c r="M2272" t="s">
        <v>18</v>
      </c>
      <c r="N2272" t="s">
        <v>28</v>
      </c>
      <c r="O2272">
        <v>5</v>
      </c>
      <c r="P2272" t="s">
        <v>19</v>
      </c>
      <c r="Q2272">
        <v>1</v>
      </c>
      <c r="R2272">
        <v>4.6097099999999998</v>
      </c>
      <c r="S2272">
        <v>-74.08175</v>
      </c>
    </row>
    <row r="2273" spans="1:19" x14ac:dyDescent="0.3">
      <c r="A2273" t="s">
        <v>45</v>
      </c>
      <c r="B2273" t="s">
        <v>46</v>
      </c>
      <c r="C2273">
        <v>16000</v>
      </c>
      <c r="D2273">
        <v>1100</v>
      </c>
      <c r="E2273" s="1">
        <f t="shared" si="149"/>
        <v>57042700</v>
      </c>
      <c r="F2273" s="6" t="s">
        <v>399</v>
      </c>
      <c r="G2273" s="10" t="str">
        <f t="shared" si="150"/>
        <v>44912</v>
      </c>
      <c r="H2273" s="10"/>
      <c r="I2273" s="10"/>
      <c r="J2273" s="9">
        <f t="shared" si="147"/>
        <v>44912</v>
      </c>
      <c r="K2273" s="11" t="str">
        <f t="shared" si="148"/>
        <v>17-12-2022</v>
      </c>
      <c r="L2273" s="11"/>
      <c r="M2273" t="s">
        <v>24</v>
      </c>
      <c r="N2273" t="s">
        <v>25</v>
      </c>
      <c r="O2273">
        <v>3</v>
      </c>
      <c r="P2273" t="s">
        <v>14</v>
      </c>
      <c r="Q2273">
        <v>1</v>
      </c>
      <c r="R2273">
        <v>3.4372199999999999</v>
      </c>
      <c r="S2273">
        <v>-76.522499999999994</v>
      </c>
    </row>
    <row r="2274" spans="1:19" x14ac:dyDescent="0.3">
      <c r="A2274" t="s">
        <v>73</v>
      </c>
      <c r="B2274" t="s">
        <v>42</v>
      </c>
      <c r="C2274">
        <v>35000</v>
      </c>
      <c r="D2274">
        <v>2100</v>
      </c>
      <c r="E2274" s="1">
        <f t="shared" si="149"/>
        <v>57044800</v>
      </c>
      <c r="F2274" s="6" t="s">
        <v>548</v>
      </c>
      <c r="G2274" s="10" t="str">
        <f t="shared" si="150"/>
        <v>44996</v>
      </c>
      <c r="H2274" s="10"/>
      <c r="I2274" s="10"/>
      <c r="J2274" s="9">
        <f t="shared" si="147"/>
        <v>44996</v>
      </c>
      <c r="K2274" s="11" t="str">
        <f t="shared" si="148"/>
        <v>11-03-2023</v>
      </c>
      <c r="L2274" s="11"/>
      <c r="M2274" t="s">
        <v>24</v>
      </c>
      <c r="N2274" t="s">
        <v>13</v>
      </c>
      <c r="O2274">
        <v>5</v>
      </c>
      <c r="P2274" t="s">
        <v>14</v>
      </c>
      <c r="Q2274">
        <v>1</v>
      </c>
      <c r="R2274">
        <v>6.2518399999999996</v>
      </c>
      <c r="S2274">
        <v>-75.563590000000005</v>
      </c>
    </row>
    <row r="2275" spans="1:19" x14ac:dyDescent="0.3">
      <c r="A2275" t="s">
        <v>131</v>
      </c>
      <c r="B2275" t="s">
        <v>16</v>
      </c>
      <c r="C2275">
        <v>591400</v>
      </c>
      <c r="D2275">
        <v>37600</v>
      </c>
      <c r="E2275" s="1">
        <f t="shared" si="149"/>
        <v>57082400</v>
      </c>
      <c r="F2275" s="6" t="s">
        <v>1122</v>
      </c>
      <c r="G2275" s="10" t="str">
        <f t="shared" si="150"/>
        <v>43915</v>
      </c>
      <c r="H2275" s="10"/>
      <c r="I2275" s="10"/>
      <c r="J2275" s="9">
        <f t="shared" si="147"/>
        <v>43915</v>
      </c>
      <c r="K2275" s="11" t="str">
        <f t="shared" si="148"/>
        <v>25-03-2020</v>
      </c>
      <c r="L2275" s="11"/>
      <c r="M2275" t="s">
        <v>24</v>
      </c>
      <c r="N2275" t="s">
        <v>22</v>
      </c>
      <c r="O2275">
        <v>5</v>
      </c>
      <c r="P2275" t="s">
        <v>19</v>
      </c>
      <c r="Q2275">
        <v>10</v>
      </c>
      <c r="R2275">
        <v>4.8133299999999997</v>
      </c>
      <c r="S2275">
        <v>-75.696110000000004</v>
      </c>
    </row>
    <row r="2276" spans="1:19" x14ac:dyDescent="0.3">
      <c r="A2276" t="s">
        <v>131</v>
      </c>
      <c r="B2276" t="s">
        <v>16</v>
      </c>
      <c r="C2276">
        <v>483800</v>
      </c>
      <c r="D2276">
        <v>23900</v>
      </c>
      <c r="E2276" s="1">
        <f t="shared" si="149"/>
        <v>57106300</v>
      </c>
      <c r="F2276" s="6" t="s">
        <v>894</v>
      </c>
      <c r="G2276" s="10" t="str">
        <f t="shared" si="150"/>
        <v>44137</v>
      </c>
      <c r="H2276" s="10"/>
      <c r="I2276" s="10"/>
      <c r="J2276" s="9">
        <f t="shared" si="147"/>
        <v>44137</v>
      </c>
      <c r="K2276" s="11" t="str">
        <f t="shared" si="148"/>
        <v>02-11-2020</v>
      </c>
      <c r="L2276" s="11"/>
      <c r="M2276" t="s">
        <v>68</v>
      </c>
      <c r="N2276" t="s">
        <v>13</v>
      </c>
      <c r="O2276">
        <v>5</v>
      </c>
      <c r="P2276" t="s">
        <v>19</v>
      </c>
      <c r="Q2276">
        <v>5</v>
      </c>
      <c r="R2276">
        <v>6.2518399999999996</v>
      </c>
      <c r="S2276">
        <v>-75.563590000000005</v>
      </c>
    </row>
    <row r="2277" spans="1:19" x14ac:dyDescent="0.3">
      <c r="A2277" t="s">
        <v>37</v>
      </c>
      <c r="B2277" t="s">
        <v>38</v>
      </c>
      <c r="C2277">
        <v>713800</v>
      </c>
      <c r="D2277">
        <v>36200</v>
      </c>
      <c r="E2277" s="1">
        <f t="shared" si="149"/>
        <v>57142500</v>
      </c>
      <c r="F2277" s="6" t="s">
        <v>141</v>
      </c>
      <c r="G2277" s="10" t="str">
        <f t="shared" si="150"/>
        <v>43941</v>
      </c>
      <c r="H2277" s="10"/>
      <c r="I2277" s="10"/>
      <c r="J2277" s="9">
        <f t="shared" si="147"/>
        <v>43941</v>
      </c>
      <c r="K2277" s="11" t="str">
        <f t="shared" si="148"/>
        <v>20-04-2020</v>
      </c>
      <c r="L2277" s="11"/>
      <c r="M2277" t="s">
        <v>85</v>
      </c>
      <c r="N2277" t="s">
        <v>22</v>
      </c>
      <c r="O2277">
        <v>5</v>
      </c>
      <c r="P2277" t="s">
        <v>19</v>
      </c>
      <c r="Q2277">
        <v>4</v>
      </c>
      <c r="R2277">
        <v>4.8133299999999997</v>
      </c>
      <c r="S2277">
        <v>-75.696110000000004</v>
      </c>
    </row>
    <row r="2278" spans="1:19" x14ac:dyDescent="0.3">
      <c r="A2278" t="s">
        <v>93</v>
      </c>
      <c r="B2278" t="s">
        <v>42</v>
      </c>
      <c r="C2278">
        <v>220100</v>
      </c>
      <c r="D2278">
        <v>12100</v>
      </c>
      <c r="E2278" s="1">
        <f t="shared" si="149"/>
        <v>57154600</v>
      </c>
      <c r="F2278" s="6" t="s">
        <v>987</v>
      </c>
      <c r="G2278" s="10" t="str">
        <f t="shared" si="150"/>
        <v>45012</v>
      </c>
      <c r="H2278" s="10"/>
      <c r="I2278" s="10"/>
      <c r="J2278" s="9">
        <f t="shared" si="147"/>
        <v>45012</v>
      </c>
      <c r="K2278" s="11" t="str">
        <f t="shared" si="148"/>
        <v>27-03-2023</v>
      </c>
      <c r="L2278" s="11"/>
      <c r="M2278" t="s">
        <v>18</v>
      </c>
      <c r="N2278" t="s">
        <v>25</v>
      </c>
      <c r="O2278">
        <v>5</v>
      </c>
      <c r="P2278" t="s">
        <v>14</v>
      </c>
      <c r="Q2278">
        <v>1</v>
      </c>
      <c r="R2278">
        <v>3.4372199999999999</v>
      </c>
      <c r="S2278">
        <v>-76.522499999999994</v>
      </c>
    </row>
    <row r="2279" spans="1:19" x14ac:dyDescent="0.3">
      <c r="A2279" t="s">
        <v>191</v>
      </c>
      <c r="B2279" t="s">
        <v>38</v>
      </c>
      <c r="C2279">
        <v>91600</v>
      </c>
      <c r="D2279">
        <v>3100</v>
      </c>
      <c r="E2279" s="1">
        <f t="shared" si="149"/>
        <v>57157700</v>
      </c>
      <c r="F2279" s="6" t="s">
        <v>473</v>
      </c>
      <c r="G2279" s="10" t="str">
        <f t="shared" si="150"/>
        <v>44830</v>
      </c>
      <c r="H2279" s="10"/>
      <c r="I2279" s="10"/>
      <c r="J2279" s="9">
        <f t="shared" si="147"/>
        <v>44830</v>
      </c>
      <c r="K2279" s="11" t="str">
        <f t="shared" si="148"/>
        <v>26-09-2022</v>
      </c>
      <c r="L2279" s="11"/>
      <c r="M2279" t="s">
        <v>85</v>
      </c>
      <c r="N2279" t="s">
        <v>28</v>
      </c>
      <c r="O2279">
        <v>5</v>
      </c>
      <c r="P2279" t="s">
        <v>14</v>
      </c>
      <c r="Q2279">
        <v>1</v>
      </c>
      <c r="R2279">
        <v>4.6097099999999998</v>
      </c>
      <c r="S2279">
        <v>-74.08175</v>
      </c>
    </row>
    <row r="2280" spans="1:19" x14ac:dyDescent="0.3">
      <c r="A2280" t="s">
        <v>9</v>
      </c>
      <c r="B2280" t="s">
        <v>10</v>
      </c>
      <c r="C2280">
        <v>278000</v>
      </c>
      <c r="D2280">
        <v>15000</v>
      </c>
      <c r="E2280" s="1">
        <f t="shared" si="149"/>
        <v>57172700</v>
      </c>
      <c r="F2280" s="6" t="s">
        <v>1123</v>
      </c>
      <c r="G2280" s="10" t="str">
        <f t="shared" si="150"/>
        <v>44225</v>
      </c>
      <c r="H2280" s="10"/>
      <c r="I2280" s="10"/>
      <c r="J2280" s="9">
        <f t="shared" si="147"/>
        <v>44225</v>
      </c>
      <c r="K2280" s="11" t="str">
        <f t="shared" si="148"/>
        <v>29-01-2021</v>
      </c>
      <c r="L2280" s="11"/>
      <c r="M2280" t="s">
        <v>18</v>
      </c>
      <c r="N2280" t="s">
        <v>32</v>
      </c>
      <c r="O2280">
        <v>5</v>
      </c>
      <c r="P2280" t="s">
        <v>19</v>
      </c>
      <c r="Q2280">
        <v>4</v>
      </c>
      <c r="R2280">
        <v>-4.2152799999999999</v>
      </c>
      <c r="S2280">
        <v>-69.940560000000005</v>
      </c>
    </row>
    <row r="2281" spans="1:19" x14ac:dyDescent="0.3">
      <c r="A2281" t="s">
        <v>110</v>
      </c>
      <c r="B2281" t="s">
        <v>38</v>
      </c>
      <c r="C2281">
        <v>1809300</v>
      </c>
      <c r="D2281">
        <v>94500</v>
      </c>
      <c r="E2281" s="1">
        <f t="shared" si="149"/>
        <v>57267200</v>
      </c>
      <c r="F2281" s="6" t="s">
        <v>67</v>
      </c>
      <c r="G2281" s="10" t="str">
        <f t="shared" si="150"/>
        <v>43931</v>
      </c>
      <c r="H2281" s="10"/>
      <c r="I2281" s="10"/>
      <c r="J2281" s="9">
        <f t="shared" si="147"/>
        <v>43931</v>
      </c>
      <c r="K2281" s="11" t="str">
        <f t="shared" si="148"/>
        <v>10-04-2020</v>
      </c>
      <c r="L2281" s="11"/>
      <c r="M2281" t="s">
        <v>18</v>
      </c>
      <c r="N2281" t="s">
        <v>32</v>
      </c>
      <c r="O2281">
        <v>4</v>
      </c>
      <c r="P2281" t="s">
        <v>14</v>
      </c>
      <c r="Q2281">
        <v>1</v>
      </c>
      <c r="R2281">
        <v>-4.2152799999999999</v>
      </c>
      <c r="S2281">
        <v>-69.940560000000005</v>
      </c>
    </row>
    <row r="2282" spans="1:19" x14ac:dyDescent="0.3">
      <c r="A2282" t="s">
        <v>195</v>
      </c>
      <c r="B2282" t="s">
        <v>51</v>
      </c>
      <c r="C2282">
        <v>693200</v>
      </c>
      <c r="D2282">
        <v>37100</v>
      </c>
      <c r="E2282" s="1">
        <f t="shared" si="149"/>
        <v>57304300</v>
      </c>
      <c r="F2282" s="6" t="s">
        <v>196</v>
      </c>
      <c r="G2282" s="10" t="str">
        <f t="shared" si="150"/>
        <v>44828</v>
      </c>
      <c r="H2282" s="10"/>
      <c r="I2282" s="10"/>
      <c r="J2282" s="9">
        <f t="shared" si="147"/>
        <v>44828</v>
      </c>
      <c r="K2282" s="11" t="str">
        <f t="shared" si="148"/>
        <v>24-09-2022</v>
      </c>
      <c r="L2282" s="11"/>
      <c r="M2282" t="s">
        <v>68</v>
      </c>
      <c r="N2282" t="s">
        <v>28</v>
      </c>
      <c r="O2282">
        <v>5</v>
      </c>
      <c r="P2282" t="s">
        <v>19</v>
      </c>
      <c r="Q2282">
        <v>1</v>
      </c>
      <c r="R2282">
        <v>4.6097099999999998</v>
      </c>
      <c r="S2282">
        <v>-74.08175</v>
      </c>
    </row>
    <row r="2283" spans="1:19" x14ac:dyDescent="0.3">
      <c r="A2283" t="s">
        <v>168</v>
      </c>
      <c r="B2283" t="s">
        <v>34</v>
      </c>
      <c r="C2283">
        <v>52400</v>
      </c>
      <c r="D2283">
        <v>1000</v>
      </c>
      <c r="E2283" s="1">
        <f t="shared" si="149"/>
        <v>57305300</v>
      </c>
      <c r="F2283" s="6" t="s">
        <v>756</v>
      </c>
      <c r="G2283" s="10" t="str">
        <f t="shared" si="150"/>
        <v>44444</v>
      </c>
      <c r="H2283" s="10"/>
      <c r="I2283" s="10"/>
      <c r="J2283" s="9">
        <f t="shared" si="147"/>
        <v>44444</v>
      </c>
      <c r="K2283" s="11" t="str">
        <f t="shared" si="148"/>
        <v>05-09-2021</v>
      </c>
      <c r="L2283" s="11"/>
      <c r="M2283" t="s">
        <v>40</v>
      </c>
      <c r="N2283" t="s">
        <v>13</v>
      </c>
      <c r="O2283">
        <v>4</v>
      </c>
      <c r="P2283" t="s">
        <v>19</v>
      </c>
      <c r="Q2283">
        <v>2</v>
      </c>
      <c r="R2283">
        <v>6.2518399999999996</v>
      </c>
      <c r="S2283">
        <v>-75.563590000000005</v>
      </c>
    </row>
    <row r="2284" spans="1:19" x14ac:dyDescent="0.3">
      <c r="A2284" t="s">
        <v>113</v>
      </c>
      <c r="B2284" t="s">
        <v>10</v>
      </c>
      <c r="C2284">
        <v>483000</v>
      </c>
      <c r="D2284">
        <v>31000</v>
      </c>
      <c r="E2284" s="1">
        <f t="shared" si="149"/>
        <v>57336300</v>
      </c>
      <c r="F2284" s="6" t="s">
        <v>914</v>
      </c>
      <c r="G2284" s="10" t="str">
        <f t="shared" si="150"/>
        <v>44383</v>
      </c>
      <c r="H2284" s="10"/>
      <c r="I2284" s="10"/>
      <c r="J2284" s="9">
        <f t="shared" si="147"/>
        <v>44383</v>
      </c>
      <c r="K2284" s="11" t="str">
        <f t="shared" si="148"/>
        <v>06-07-2021</v>
      </c>
      <c r="L2284" s="11"/>
      <c r="M2284" t="s">
        <v>53</v>
      </c>
      <c r="N2284" t="s">
        <v>28</v>
      </c>
      <c r="O2284">
        <v>5</v>
      </c>
      <c r="P2284" t="s">
        <v>14</v>
      </c>
      <c r="Q2284">
        <v>1</v>
      </c>
      <c r="R2284">
        <v>4.6097099999999998</v>
      </c>
      <c r="S2284">
        <v>-74.08175</v>
      </c>
    </row>
    <row r="2285" spans="1:19" x14ac:dyDescent="0.3">
      <c r="A2285" t="s">
        <v>195</v>
      </c>
      <c r="B2285" t="s">
        <v>51</v>
      </c>
      <c r="C2285">
        <v>811100</v>
      </c>
      <c r="D2285">
        <v>43400</v>
      </c>
      <c r="E2285" s="1">
        <f t="shared" si="149"/>
        <v>57379700</v>
      </c>
      <c r="F2285" s="6" t="s">
        <v>525</v>
      </c>
      <c r="G2285" s="10" t="str">
        <f t="shared" si="150"/>
        <v>44936</v>
      </c>
      <c r="H2285" s="10"/>
      <c r="I2285" s="10"/>
      <c r="J2285" s="9">
        <f t="shared" si="147"/>
        <v>44936</v>
      </c>
      <c r="K2285" s="11" t="str">
        <f t="shared" si="148"/>
        <v>10-01-2023</v>
      </c>
      <c r="L2285" s="11"/>
      <c r="M2285" t="s">
        <v>31</v>
      </c>
      <c r="N2285" t="s">
        <v>28</v>
      </c>
      <c r="O2285">
        <v>4</v>
      </c>
      <c r="P2285" t="s">
        <v>19</v>
      </c>
      <c r="Q2285">
        <v>1</v>
      </c>
      <c r="R2285">
        <v>4.6097099999999998</v>
      </c>
      <c r="S2285">
        <v>-74.08175</v>
      </c>
    </row>
    <row r="2286" spans="1:19" x14ac:dyDescent="0.3">
      <c r="A2286" t="s">
        <v>241</v>
      </c>
      <c r="B2286" t="s">
        <v>38</v>
      </c>
      <c r="C2286">
        <v>365400</v>
      </c>
      <c r="D2286">
        <v>19900</v>
      </c>
      <c r="E2286" s="1">
        <f t="shared" si="149"/>
        <v>57399600</v>
      </c>
      <c r="F2286" s="6" t="s">
        <v>726</v>
      </c>
      <c r="G2286" s="10" t="str">
        <f t="shared" si="150"/>
        <v>44461</v>
      </c>
      <c r="H2286" s="10"/>
      <c r="I2286" s="10"/>
      <c r="J2286" s="9">
        <f t="shared" si="147"/>
        <v>44461</v>
      </c>
      <c r="K2286" s="11" t="str">
        <f t="shared" si="148"/>
        <v>22-09-2021</v>
      </c>
      <c r="L2286" s="11"/>
      <c r="M2286" t="s">
        <v>85</v>
      </c>
      <c r="N2286" t="s">
        <v>22</v>
      </c>
      <c r="O2286">
        <v>5</v>
      </c>
      <c r="P2286" t="s">
        <v>19</v>
      </c>
      <c r="Q2286">
        <v>2</v>
      </c>
      <c r="R2286">
        <v>4.8133299999999997</v>
      </c>
      <c r="S2286">
        <v>-75.696110000000004</v>
      </c>
    </row>
    <row r="2287" spans="1:19" x14ac:dyDescent="0.3">
      <c r="A2287" t="s">
        <v>131</v>
      </c>
      <c r="B2287" t="s">
        <v>16</v>
      </c>
      <c r="C2287">
        <v>750200</v>
      </c>
      <c r="D2287">
        <v>38100</v>
      </c>
      <c r="E2287" s="1">
        <f t="shared" si="149"/>
        <v>57437700</v>
      </c>
      <c r="F2287" s="6" t="s">
        <v>589</v>
      </c>
      <c r="G2287" s="10" t="str">
        <f t="shared" si="150"/>
        <v>44239</v>
      </c>
      <c r="H2287" s="10"/>
      <c r="I2287" s="10"/>
      <c r="J2287" s="9">
        <f t="shared" si="147"/>
        <v>44239</v>
      </c>
      <c r="K2287" s="11" t="str">
        <f t="shared" si="148"/>
        <v>12-02-2021</v>
      </c>
      <c r="L2287" s="11"/>
      <c r="M2287" t="s">
        <v>18</v>
      </c>
      <c r="N2287" t="s">
        <v>28</v>
      </c>
      <c r="O2287">
        <v>4</v>
      </c>
      <c r="P2287" t="s">
        <v>14</v>
      </c>
      <c r="Q2287">
        <v>1</v>
      </c>
      <c r="R2287">
        <v>4.6097099999999998</v>
      </c>
      <c r="S2287">
        <v>-74.08175</v>
      </c>
    </row>
    <row r="2288" spans="1:19" x14ac:dyDescent="0.3">
      <c r="A2288" t="s">
        <v>9</v>
      </c>
      <c r="B2288" t="s">
        <v>10</v>
      </c>
      <c r="C2288">
        <v>259600</v>
      </c>
      <c r="D2288">
        <v>14000</v>
      </c>
      <c r="E2288" s="1">
        <f t="shared" si="149"/>
        <v>57451700</v>
      </c>
      <c r="F2288" s="6" t="s">
        <v>1124</v>
      </c>
      <c r="G2288" s="10" t="str">
        <f t="shared" si="150"/>
        <v>44510</v>
      </c>
      <c r="H2288" s="10"/>
      <c r="I2288" s="10"/>
      <c r="J2288" s="9">
        <f t="shared" si="147"/>
        <v>44510</v>
      </c>
      <c r="K2288" s="11" t="str">
        <f t="shared" si="148"/>
        <v>10-11-2021</v>
      </c>
      <c r="L2288" s="11"/>
      <c r="M2288" t="s">
        <v>18</v>
      </c>
      <c r="N2288" t="s">
        <v>13</v>
      </c>
      <c r="O2288">
        <v>1</v>
      </c>
      <c r="P2288" t="s">
        <v>19</v>
      </c>
      <c r="Q2288">
        <v>3</v>
      </c>
      <c r="R2288">
        <v>6.2518399999999996</v>
      </c>
      <c r="S2288">
        <v>-75.563590000000005</v>
      </c>
    </row>
    <row r="2289" spans="1:19" x14ac:dyDescent="0.3">
      <c r="A2289" t="s">
        <v>282</v>
      </c>
      <c r="B2289" t="s">
        <v>38</v>
      </c>
      <c r="C2289">
        <v>1553500</v>
      </c>
      <c r="D2289">
        <v>83400</v>
      </c>
      <c r="E2289" s="1">
        <f t="shared" si="149"/>
        <v>57535100</v>
      </c>
      <c r="F2289" s="6" t="s">
        <v>683</v>
      </c>
      <c r="G2289" s="10" t="str">
        <f t="shared" si="150"/>
        <v>44258</v>
      </c>
      <c r="H2289" s="10"/>
      <c r="I2289" s="10"/>
      <c r="J2289" s="9">
        <f t="shared" si="147"/>
        <v>44258</v>
      </c>
      <c r="K2289" s="11" t="str">
        <f t="shared" si="148"/>
        <v>03-03-2021</v>
      </c>
      <c r="L2289" s="11"/>
      <c r="M2289" t="s">
        <v>24</v>
      </c>
      <c r="N2289" t="s">
        <v>25</v>
      </c>
      <c r="O2289">
        <v>5</v>
      </c>
      <c r="P2289" t="s">
        <v>19</v>
      </c>
      <c r="Q2289">
        <v>4</v>
      </c>
      <c r="R2289">
        <v>3.4372199999999999</v>
      </c>
      <c r="S2289">
        <v>-76.522499999999994</v>
      </c>
    </row>
    <row r="2290" spans="1:19" x14ac:dyDescent="0.3">
      <c r="A2290" t="s">
        <v>113</v>
      </c>
      <c r="B2290" t="s">
        <v>10</v>
      </c>
      <c r="C2290">
        <v>464400</v>
      </c>
      <c r="D2290">
        <v>22900</v>
      </c>
      <c r="E2290" s="1">
        <f t="shared" si="149"/>
        <v>57558000</v>
      </c>
      <c r="F2290" s="6" t="s">
        <v>917</v>
      </c>
      <c r="G2290" s="10" t="str">
        <f t="shared" si="150"/>
        <v>44969</v>
      </c>
      <c r="H2290" s="10"/>
      <c r="I2290" s="10"/>
      <c r="J2290" s="9">
        <f t="shared" si="147"/>
        <v>44969</v>
      </c>
      <c r="K2290" s="11" t="str">
        <f t="shared" si="148"/>
        <v>12-02-2023</v>
      </c>
      <c r="L2290" s="11"/>
      <c r="M2290" t="s">
        <v>40</v>
      </c>
      <c r="N2290" t="s">
        <v>28</v>
      </c>
      <c r="O2290">
        <v>3</v>
      </c>
      <c r="P2290" t="s">
        <v>14</v>
      </c>
      <c r="Q2290">
        <v>1</v>
      </c>
      <c r="R2290">
        <v>4.6097099999999998</v>
      </c>
      <c r="S2290">
        <v>-74.08175</v>
      </c>
    </row>
    <row r="2291" spans="1:19" x14ac:dyDescent="0.3">
      <c r="A2291" t="s">
        <v>33</v>
      </c>
      <c r="B2291" t="s">
        <v>34</v>
      </c>
      <c r="C2291">
        <v>92600</v>
      </c>
      <c r="D2291">
        <v>3100</v>
      </c>
      <c r="E2291" s="1">
        <f t="shared" si="149"/>
        <v>57561100</v>
      </c>
      <c r="F2291" s="6" t="s">
        <v>842</v>
      </c>
      <c r="G2291" s="10" t="str">
        <f t="shared" si="150"/>
        <v>44716</v>
      </c>
      <c r="H2291" s="10"/>
      <c r="I2291" s="10"/>
      <c r="J2291" s="9">
        <f t="shared" si="147"/>
        <v>44716</v>
      </c>
      <c r="K2291" s="11" t="str">
        <f t="shared" si="148"/>
        <v>04-06-2022</v>
      </c>
      <c r="L2291" s="11"/>
      <c r="M2291" t="s">
        <v>66</v>
      </c>
      <c r="N2291" t="s">
        <v>13</v>
      </c>
      <c r="O2291">
        <v>4</v>
      </c>
      <c r="P2291" t="s">
        <v>19</v>
      </c>
      <c r="Q2291">
        <v>4</v>
      </c>
      <c r="R2291">
        <v>6.2518399999999996</v>
      </c>
      <c r="S2291">
        <v>-75.563590000000005</v>
      </c>
    </row>
    <row r="2292" spans="1:19" x14ac:dyDescent="0.3">
      <c r="A2292" t="s">
        <v>214</v>
      </c>
      <c r="B2292" t="s">
        <v>38</v>
      </c>
      <c r="C2292">
        <v>179400</v>
      </c>
      <c r="D2292">
        <v>7700</v>
      </c>
      <c r="E2292" s="1">
        <f t="shared" si="149"/>
        <v>57568800</v>
      </c>
      <c r="F2292" s="6" t="s">
        <v>987</v>
      </c>
      <c r="G2292" s="10" t="str">
        <f t="shared" si="150"/>
        <v>44099</v>
      </c>
      <c r="H2292" s="10"/>
      <c r="I2292" s="10"/>
      <c r="J2292" s="9">
        <f t="shared" si="147"/>
        <v>44099</v>
      </c>
      <c r="K2292" s="11" t="str">
        <f t="shared" si="148"/>
        <v>25-09-2020</v>
      </c>
      <c r="L2292" s="11"/>
      <c r="M2292" t="s">
        <v>18</v>
      </c>
      <c r="N2292" t="s">
        <v>32</v>
      </c>
      <c r="O2292">
        <v>5</v>
      </c>
      <c r="P2292" t="s">
        <v>19</v>
      </c>
      <c r="Q2292">
        <v>3</v>
      </c>
      <c r="R2292">
        <v>-4.2152799999999999</v>
      </c>
      <c r="S2292">
        <v>-69.940560000000005</v>
      </c>
    </row>
    <row r="2293" spans="1:19" x14ac:dyDescent="0.3">
      <c r="A2293" t="s">
        <v>131</v>
      </c>
      <c r="B2293" t="s">
        <v>16</v>
      </c>
      <c r="C2293">
        <v>740400</v>
      </c>
      <c r="D2293">
        <v>39800</v>
      </c>
      <c r="E2293" s="1">
        <f t="shared" si="149"/>
        <v>57608600</v>
      </c>
      <c r="F2293" s="6" t="s">
        <v>1112</v>
      </c>
      <c r="G2293" s="10" t="str">
        <f t="shared" si="150"/>
        <v>44830</v>
      </c>
      <c r="H2293" s="10"/>
      <c r="I2293" s="10"/>
      <c r="J2293" s="9">
        <f t="shared" si="147"/>
        <v>44830</v>
      </c>
      <c r="K2293" s="11" t="str">
        <f t="shared" si="148"/>
        <v>26-09-2022</v>
      </c>
      <c r="L2293" s="11"/>
      <c r="M2293" t="s">
        <v>12</v>
      </c>
      <c r="N2293" t="s">
        <v>25</v>
      </c>
      <c r="O2293">
        <v>5</v>
      </c>
      <c r="P2293" t="s">
        <v>19</v>
      </c>
      <c r="Q2293">
        <v>7</v>
      </c>
      <c r="R2293">
        <v>3.4372199999999999</v>
      </c>
      <c r="S2293">
        <v>-76.522499999999994</v>
      </c>
    </row>
    <row r="2294" spans="1:19" x14ac:dyDescent="0.3">
      <c r="A2294" t="s">
        <v>71</v>
      </c>
      <c r="B2294" t="s">
        <v>34</v>
      </c>
      <c r="C2294">
        <v>17300</v>
      </c>
      <c r="D2294">
        <v>0</v>
      </c>
      <c r="E2294" s="1">
        <f t="shared" si="149"/>
        <v>57608600</v>
      </c>
      <c r="F2294" s="6" t="s">
        <v>464</v>
      </c>
      <c r="G2294" s="10" t="str">
        <f t="shared" si="150"/>
        <v>44881</v>
      </c>
      <c r="H2294" s="10"/>
      <c r="I2294" s="10"/>
      <c r="J2294" s="9">
        <f t="shared" si="147"/>
        <v>44881</v>
      </c>
      <c r="K2294" s="11" t="str">
        <f t="shared" si="148"/>
        <v>16-11-2022</v>
      </c>
      <c r="L2294" s="11"/>
      <c r="M2294" t="s">
        <v>48</v>
      </c>
      <c r="N2294" t="s">
        <v>22</v>
      </c>
      <c r="O2294">
        <v>5</v>
      </c>
      <c r="P2294" t="s">
        <v>19</v>
      </c>
      <c r="Q2294">
        <v>1</v>
      </c>
      <c r="R2294">
        <v>4.8133299999999997</v>
      </c>
      <c r="S2294">
        <v>-75.696110000000004</v>
      </c>
    </row>
    <row r="2295" spans="1:19" x14ac:dyDescent="0.3">
      <c r="A2295" t="s">
        <v>81</v>
      </c>
      <c r="B2295" t="s">
        <v>51</v>
      </c>
      <c r="C2295">
        <v>1566300</v>
      </c>
      <c r="D2295">
        <v>85800</v>
      </c>
      <c r="E2295" s="1">
        <f t="shared" si="149"/>
        <v>57694400</v>
      </c>
      <c r="F2295" s="6" t="s">
        <v>405</v>
      </c>
      <c r="G2295" s="10" t="str">
        <f t="shared" si="150"/>
        <v>44284</v>
      </c>
      <c r="H2295" s="10"/>
      <c r="I2295" s="10"/>
      <c r="J2295" s="9">
        <f t="shared" si="147"/>
        <v>44284</v>
      </c>
      <c r="K2295" s="11" t="str">
        <f t="shared" si="148"/>
        <v>29-03-2021</v>
      </c>
      <c r="L2295" s="11"/>
      <c r="M2295" t="s">
        <v>31</v>
      </c>
      <c r="N2295" t="s">
        <v>13</v>
      </c>
      <c r="O2295">
        <v>5</v>
      </c>
      <c r="P2295" t="s">
        <v>19</v>
      </c>
      <c r="Q2295">
        <v>1</v>
      </c>
      <c r="R2295">
        <v>6.2518399999999996</v>
      </c>
      <c r="S2295">
        <v>-75.563590000000005</v>
      </c>
    </row>
    <row r="2296" spans="1:19" x14ac:dyDescent="0.3">
      <c r="A2296" t="s">
        <v>184</v>
      </c>
      <c r="B2296" t="s">
        <v>46</v>
      </c>
      <c r="C2296">
        <v>82600</v>
      </c>
      <c r="D2296">
        <v>4900</v>
      </c>
      <c r="E2296" s="1">
        <f t="shared" si="149"/>
        <v>57699300</v>
      </c>
      <c r="F2296" s="6" t="s">
        <v>1125</v>
      </c>
      <c r="G2296" s="10" t="str">
        <f t="shared" si="150"/>
        <v>43986</v>
      </c>
      <c r="H2296" s="10"/>
      <c r="I2296" s="10"/>
      <c r="J2296" s="9">
        <f t="shared" si="147"/>
        <v>43986</v>
      </c>
      <c r="K2296" s="11" t="str">
        <f t="shared" si="148"/>
        <v>04-06-2020</v>
      </c>
      <c r="L2296" s="11"/>
      <c r="M2296" t="s">
        <v>85</v>
      </c>
      <c r="N2296" t="s">
        <v>28</v>
      </c>
      <c r="O2296">
        <v>4</v>
      </c>
      <c r="P2296" t="s">
        <v>19</v>
      </c>
      <c r="Q2296">
        <v>2</v>
      </c>
      <c r="R2296">
        <v>4.6097099999999998</v>
      </c>
      <c r="S2296">
        <v>-74.08175</v>
      </c>
    </row>
    <row r="2297" spans="1:19" x14ac:dyDescent="0.3">
      <c r="A2297" t="s">
        <v>54</v>
      </c>
      <c r="B2297" t="s">
        <v>46</v>
      </c>
      <c r="C2297">
        <v>197800</v>
      </c>
      <c r="D2297">
        <v>8700</v>
      </c>
      <c r="E2297" s="1">
        <f t="shared" si="149"/>
        <v>57708000</v>
      </c>
      <c r="F2297" s="6" t="s">
        <v>166</v>
      </c>
      <c r="G2297" s="10" t="str">
        <f t="shared" si="150"/>
        <v>44196</v>
      </c>
      <c r="H2297" s="10"/>
      <c r="I2297" s="10"/>
      <c r="J2297" s="9">
        <f t="shared" si="147"/>
        <v>44196</v>
      </c>
      <c r="K2297" s="11" t="str">
        <f t="shared" si="148"/>
        <v>31-12-2020</v>
      </c>
      <c r="L2297" s="11"/>
      <c r="M2297" t="s">
        <v>59</v>
      </c>
      <c r="N2297" t="s">
        <v>28</v>
      </c>
      <c r="O2297">
        <v>4</v>
      </c>
      <c r="P2297" t="s">
        <v>19</v>
      </c>
      <c r="Q2297">
        <v>1</v>
      </c>
      <c r="R2297">
        <v>4.6097099999999998</v>
      </c>
      <c r="S2297">
        <v>-74.08175</v>
      </c>
    </row>
    <row r="2298" spans="1:19" x14ac:dyDescent="0.3">
      <c r="A2298" t="s">
        <v>214</v>
      </c>
      <c r="B2298" t="s">
        <v>38</v>
      </c>
      <c r="C2298">
        <v>202300</v>
      </c>
      <c r="D2298">
        <v>9000</v>
      </c>
      <c r="E2298" s="1">
        <f t="shared" si="149"/>
        <v>57717000</v>
      </c>
      <c r="F2298" s="6" t="s">
        <v>407</v>
      </c>
      <c r="G2298" s="10" t="str">
        <f t="shared" si="150"/>
        <v>44063</v>
      </c>
      <c r="H2298" s="10"/>
      <c r="I2298" s="10"/>
      <c r="J2298" s="9">
        <f t="shared" si="147"/>
        <v>44063</v>
      </c>
      <c r="K2298" s="11" t="str">
        <f t="shared" si="148"/>
        <v>20-08-2020</v>
      </c>
      <c r="L2298" s="11"/>
      <c r="M2298" t="s">
        <v>24</v>
      </c>
      <c r="N2298" t="s">
        <v>13</v>
      </c>
      <c r="O2298">
        <v>5</v>
      </c>
      <c r="P2298" t="s">
        <v>14</v>
      </c>
      <c r="Q2298">
        <v>1</v>
      </c>
      <c r="R2298">
        <v>6.2518399999999996</v>
      </c>
      <c r="S2298">
        <v>-75.563590000000005</v>
      </c>
    </row>
    <row r="2299" spans="1:19" x14ac:dyDescent="0.3">
      <c r="A2299" t="s">
        <v>50</v>
      </c>
      <c r="B2299" t="s">
        <v>51</v>
      </c>
      <c r="C2299">
        <v>1355900</v>
      </c>
      <c r="D2299">
        <v>75600</v>
      </c>
      <c r="E2299" s="1">
        <f t="shared" si="149"/>
        <v>57792600</v>
      </c>
      <c r="F2299" s="6" t="s">
        <v>35</v>
      </c>
      <c r="G2299" s="10" t="str">
        <f t="shared" si="150"/>
        <v>44370</v>
      </c>
      <c r="H2299" s="10"/>
      <c r="I2299" s="10"/>
      <c r="J2299" s="9">
        <f t="shared" si="147"/>
        <v>44370</v>
      </c>
      <c r="K2299" s="11" t="str">
        <f t="shared" si="148"/>
        <v>23-06-2021</v>
      </c>
      <c r="L2299" s="11"/>
      <c r="M2299" t="s">
        <v>59</v>
      </c>
      <c r="N2299" t="s">
        <v>28</v>
      </c>
      <c r="O2299">
        <v>5</v>
      </c>
      <c r="P2299" t="s">
        <v>19</v>
      </c>
      <c r="Q2299">
        <v>1</v>
      </c>
      <c r="R2299">
        <v>4.6097099999999998</v>
      </c>
      <c r="S2299">
        <v>-74.08175</v>
      </c>
    </row>
    <row r="2300" spans="1:19" x14ac:dyDescent="0.3">
      <c r="A2300" t="s">
        <v>87</v>
      </c>
      <c r="B2300" t="s">
        <v>34</v>
      </c>
      <c r="C2300">
        <v>38500</v>
      </c>
      <c r="D2300">
        <v>2600</v>
      </c>
      <c r="E2300" s="1">
        <f t="shared" si="149"/>
        <v>57795200</v>
      </c>
      <c r="F2300" s="6" t="s">
        <v>1095</v>
      </c>
      <c r="G2300" s="10" t="str">
        <f t="shared" si="150"/>
        <v>43992</v>
      </c>
      <c r="H2300" s="10"/>
      <c r="I2300" s="10"/>
      <c r="J2300" s="9">
        <f t="shared" si="147"/>
        <v>43992</v>
      </c>
      <c r="K2300" s="11" t="str">
        <f t="shared" si="148"/>
        <v>10-06-2020</v>
      </c>
      <c r="L2300" s="11"/>
      <c r="M2300" t="s">
        <v>101</v>
      </c>
      <c r="N2300" t="s">
        <v>25</v>
      </c>
      <c r="O2300">
        <v>3</v>
      </c>
      <c r="P2300" t="s">
        <v>19</v>
      </c>
      <c r="Q2300">
        <v>2</v>
      </c>
      <c r="R2300">
        <v>3.4372199999999999</v>
      </c>
      <c r="S2300">
        <v>-76.522499999999994</v>
      </c>
    </row>
    <row r="2301" spans="1:19" x14ac:dyDescent="0.3">
      <c r="A2301" t="s">
        <v>113</v>
      </c>
      <c r="B2301" t="s">
        <v>10</v>
      </c>
      <c r="C2301">
        <v>474100</v>
      </c>
      <c r="D2301">
        <v>23400</v>
      </c>
      <c r="E2301" s="1">
        <f t="shared" si="149"/>
        <v>57818600</v>
      </c>
      <c r="F2301" s="6" t="s">
        <v>755</v>
      </c>
      <c r="G2301" s="10" t="str">
        <f t="shared" si="150"/>
        <v>44993</v>
      </c>
      <c r="H2301" s="10"/>
      <c r="I2301" s="10"/>
      <c r="J2301" s="9">
        <f t="shared" si="147"/>
        <v>44993</v>
      </c>
      <c r="K2301" s="11" t="str">
        <f t="shared" si="148"/>
        <v>08-03-2023</v>
      </c>
      <c r="L2301" s="11"/>
      <c r="M2301" t="s">
        <v>80</v>
      </c>
      <c r="N2301" t="s">
        <v>28</v>
      </c>
      <c r="O2301">
        <v>5</v>
      </c>
      <c r="P2301" t="s">
        <v>14</v>
      </c>
      <c r="Q2301">
        <v>1</v>
      </c>
      <c r="R2301">
        <v>4.6097099999999998</v>
      </c>
      <c r="S2301">
        <v>-74.08175</v>
      </c>
    </row>
    <row r="2302" spans="1:19" x14ac:dyDescent="0.3">
      <c r="A2302" t="s">
        <v>50</v>
      </c>
      <c r="B2302" t="s">
        <v>51</v>
      </c>
      <c r="C2302">
        <v>750100</v>
      </c>
      <c r="D2302">
        <v>38100</v>
      </c>
      <c r="E2302" s="1">
        <f t="shared" si="149"/>
        <v>57856700</v>
      </c>
      <c r="F2302" s="6" t="s">
        <v>1126</v>
      </c>
      <c r="G2302" s="10" t="str">
        <f t="shared" si="150"/>
        <v>44255</v>
      </c>
      <c r="H2302" s="10"/>
      <c r="I2302" s="10"/>
      <c r="J2302" s="9">
        <f t="shared" si="147"/>
        <v>44255</v>
      </c>
      <c r="K2302" s="11" t="str">
        <f t="shared" si="148"/>
        <v>28-02-2021</v>
      </c>
      <c r="L2302" s="11"/>
      <c r="M2302" t="s">
        <v>24</v>
      </c>
      <c r="N2302" t="s">
        <v>25</v>
      </c>
      <c r="O2302">
        <v>5</v>
      </c>
      <c r="P2302" t="s">
        <v>14</v>
      </c>
      <c r="Q2302">
        <v>1</v>
      </c>
      <c r="R2302">
        <v>3.4372199999999999</v>
      </c>
      <c r="S2302">
        <v>-76.522499999999994</v>
      </c>
    </row>
    <row r="2303" spans="1:19" x14ac:dyDescent="0.3">
      <c r="A2303" t="s">
        <v>184</v>
      </c>
      <c r="B2303" t="s">
        <v>46</v>
      </c>
      <c r="C2303">
        <v>54000</v>
      </c>
      <c r="D2303">
        <v>10100</v>
      </c>
      <c r="E2303" s="1">
        <f t="shared" si="149"/>
        <v>57866800</v>
      </c>
      <c r="F2303" s="6" t="s">
        <v>474</v>
      </c>
      <c r="G2303" s="10" t="str">
        <f t="shared" si="150"/>
        <v>44613</v>
      </c>
      <c r="H2303" s="10"/>
      <c r="I2303" s="10"/>
      <c r="J2303" s="9">
        <f t="shared" si="147"/>
        <v>44613</v>
      </c>
      <c r="K2303" s="11" t="str">
        <f t="shared" si="148"/>
        <v>21-02-2022</v>
      </c>
      <c r="L2303" s="11"/>
      <c r="M2303" t="s">
        <v>85</v>
      </c>
      <c r="N2303" t="s">
        <v>13</v>
      </c>
      <c r="O2303">
        <v>1</v>
      </c>
      <c r="P2303" t="s">
        <v>19</v>
      </c>
      <c r="Q2303">
        <v>8</v>
      </c>
      <c r="R2303">
        <v>6.2518399999999996</v>
      </c>
      <c r="S2303">
        <v>-75.563590000000005</v>
      </c>
    </row>
    <row r="2304" spans="1:19" x14ac:dyDescent="0.3">
      <c r="A2304" t="s">
        <v>50</v>
      </c>
      <c r="B2304" t="s">
        <v>51</v>
      </c>
      <c r="C2304">
        <v>1150900</v>
      </c>
      <c r="D2304">
        <v>59500</v>
      </c>
      <c r="E2304" s="1">
        <f t="shared" si="149"/>
        <v>57926300</v>
      </c>
      <c r="F2304" s="6" t="s">
        <v>840</v>
      </c>
      <c r="G2304" s="10" t="str">
        <f t="shared" si="150"/>
        <v>44689</v>
      </c>
      <c r="H2304" s="10"/>
      <c r="I2304" s="10"/>
      <c r="J2304" s="9">
        <f t="shared" si="147"/>
        <v>44689</v>
      </c>
      <c r="K2304" s="11" t="str">
        <f t="shared" si="148"/>
        <v>08-05-2022</v>
      </c>
      <c r="L2304" s="11"/>
      <c r="M2304" t="s">
        <v>53</v>
      </c>
      <c r="N2304" t="s">
        <v>25</v>
      </c>
      <c r="O2304">
        <v>4</v>
      </c>
      <c r="P2304" t="s">
        <v>36</v>
      </c>
      <c r="Q2304">
        <v>1</v>
      </c>
      <c r="R2304">
        <v>3.4372199999999999</v>
      </c>
      <c r="S2304">
        <v>-76.522499999999994</v>
      </c>
    </row>
    <row r="2305" spans="1:19" x14ac:dyDescent="0.3">
      <c r="A2305" t="s">
        <v>81</v>
      </c>
      <c r="B2305" t="s">
        <v>51</v>
      </c>
      <c r="C2305">
        <v>1549700</v>
      </c>
      <c r="D2305">
        <v>80700</v>
      </c>
      <c r="E2305" s="1">
        <f t="shared" si="149"/>
        <v>58007000</v>
      </c>
      <c r="F2305" s="6" t="s">
        <v>981</v>
      </c>
      <c r="G2305" s="10" t="str">
        <f t="shared" si="150"/>
        <v>44266</v>
      </c>
      <c r="H2305" s="10"/>
      <c r="I2305" s="10"/>
      <c r="J2305" s="9">
        <f t="shared" si="147"/>
        <v>44266</v>
      </c>
      <c r="K2305" s="11" t="str">
        <f t="shared" si="148"/>
        <v>11-03-2021</v>
      </c>
      <c r="L2305" s="11"/>
      <c r="M2305" t="s">
        <v>101</v>
      </c>
      <c r="N2305" t="s">
        <v>13</v>
      </c>
      <c r="O2305">
        <v>4</v>
      </c>
      <c r="P2305" t="s">
        <v>36</v>
      </c>
      <c r="Q2305">
        <v>1</v>
      </c>
      <c r="R2305">
        <v>6.2518399999999996</v>
      </c>
      <c r="S2305">
        <v>-75.563590000000005</v>
      </c>
    </row>
    <row r="2306" spans="1:19" x14ac:dyDescent="0.3">
      <c r="A2306" t="s">
        <v>57</v>
      </c>
      <c r="B2306" t="s">
        <v>46</v>
      </c>
      <c r="C2306">
        <v>33400</v>
      </c>
      <c r="D2306">
        <v>0</v>
      </c>
      <c r="E2306" s="1">
        <f t="shared" si="149"/>
        <v>58007000</v>
      </c>
      <c r="F2306" s="6" t="s">
        <v>190</v>
      </c>
      <c r="G2306" s="10" t="str">
        <f t="shared" si="150"/>
        <v>44499</v>
      </c>
      <c r="H2306" s="10"/>
      <c r="I2306" s="10"/>
      <c r="J2306" s="9">
        <f t="shared" si="147"/>
        <v>44499</v>
      </c>
      <c r="K2306" s="11" t="str">
        <f t="shared" si="148"/>
        <v>30-10-2021</v>
      </c>
      <c r="L2306" s="11"/>
      <c r="M2306" t="s">
        <v>31</v>
      </c>
      <c r="N2306" t="s">
        <v>25</v>
      </c>
      <c r="O2306">
        <v>5</v>
      </c>
      <c r="P2306" t="s">
        <v>19</v>
      </c>
      <c r="Q2306">
        <v>5</v>
      </c>
      <c r="R2306">
        <v>3.4372199999999999</v>
      </c>
      <c r="S2306">
        <v>-76.522499999999994</v>
      </c>
    </row>
    <row r="2307" spans="1:19" x14ac:dyDescent="0.3">
      <c r="A2307" t="s">
        <v>78</v>
      </c>
      <c r="B2307" t="s">
        <v>64</v>
      </c>
      <c r="C2307">
        <v>65600</v>
      </c>
      <c r="D2307">
        <v>3900</v>
      </c>
      <c r="E2307" s="1">
        <f t="shared" si="149"/>
        <v>58010900</v>
      </c>
      <c r="F2307" s="6" t="s">
        <v>435</v>
      </c>
      <c r="G2307" s="10" t="str">
        <f t="shared" si="150"/>
        <v>44634</v>
      </c>
      <c r="H2307" s="10"/>
      <c r="I2307" s="10"/>
      <c r="J2307" s="9">
        <f t="shared" ref="J2307:J2360" si="151">IF(
  G2307=44412,
  DATE(2021,8,4),
  DATE(1900,1,1) + G2307 - 1
)</f>
        <v>44634</v>
      </c>
      <c r="K2307" s="11" t="str">
        <f t="shared" ref="K2307:K2360" si="152">TEXT(G2307, "dd-mm-yyyy")</f>
        <v>14-03-2022</v>
      </c>
      <c r="L2307" s="11"/>
      <c r="M2307" t="s">
        <v>85</v>
      </c>
      <c r="N2307" t="s">
        <v>28</v>
      </c>
      <c r="O2307">
        <v>5</v>
      </c>
      <c r="P2307" t="s">
        <v>19</v>
      </c>
      <c r="Q2307">
        <v>1</v>
      </c>
      <c r="R2307">
        <v>4.6097099999999998</v>
      </c>
      <c r="S2307">
        <v>-74.08175</v>
      </c>
    </row>
    <row r="2308" spans="1:19" x14ac:dyDescent="0.3">
      <c r="A2308" t="s">
        <v>45</v>
      </c>
      <c r="B2308" t="s">
        <v>46</v>
      </c>
      <c r="C2308">
        <v>19400</v>
      </c>
      <c r="D2308">
        <v>0</v>
      </c>
      <c r="E2308" s="1">
        <f t="shared" ref="E2308:E2360" si="153">E2307+D2308</f>
        <v>58010900</v>
      </c>
      <c r="F2308" s="6" t="s">
        <v>880</v>
      </c>
      <c r="G2308" s="10" t="str">
        <f t="shared" si="150"/>
        <v>44282</v>
      </c>
      <c r="H2308" s="10"/>
      <c r="I2308" s="10"/>
      <c r="J2308" s="9">
        <f t="shared" si="151"/>
        <v>44282</v>
      </c>
      <c r="K2308" s="11" t="str">
        <f t="shared" si="152"/>
        <v>27-03-2021</v>
      </c>
      <c r="L2308" s="11"/>
      <c r="M2308" t="s">
        <v>18</v>
      </c>
      <c r="N2308" t="s">
        <v>77</v>
      </c>
      <c r="O2308">
        <v>1</v>
      </c>
      <c r="P2308" t="s">
        <v>19</v>
      </c>
      <c r="Q2308">
        <v>4</v>
      </c>
      <c r="R2308">
        <v>11.54444</v>
      </c>
      <c r="S2308">
        <v>-72.907219999999995</v>
      </c>
    </row>
    <row r="2309" spans="1:19" x14ac:dyDescent="0.3">
      <c r="A2309" t="s">
        <v>95</v>
      </c>
      <c r="B2309" t="s">
        <v>38</v>
      </c>
      <c r="C2309">
        <v>1579600</v>
      </c>
      <c r="D2309">
        <v>88800</v>
      </c>
      <c r="E2309" s="1">
        <f t="shared" si="153"/>
        <v>58099700</v>
      </c>
      <c r="F2309" s="6" t="s">
        <v>181</v>
      </c>
      <c r="G2309" s="10" t="str">
        <f t="shared" si="150"/>
        <v>44795</v>
      </c>
      <c r="H2309" s="10"/>
      <c r="I2309" s="10"/>
      <c r="J2309" s="9">
        <f t="shared" si="151"/>
        <v>44795</v>
      </c>
      <c r="K2309" s="11" t="str">
        <f t="shared" si="152"/>
        <v>22-08-2022</v>
      </c>
      <c r="L2309" s="11"/>
      <c r="M2309" t="s">
        <v>59</v>
      </c>
      <c r="N2309" t="s">
        <v>28</v>
      </c>
      <c r="O2309">
        <v>5</v>
      </c>
      <c r="P2309" t="s">
        <v>19</v>
      </c>
      <c r="Q2309">
        <v>1</v>
      </c>
      <c r="R2309">
        <v>4.6097099999999998</v>
      </c>
      <c r="S2309">
        <v>-74.08175</v>
      </c>
    </row>
    <row r="2310" spans="1:19" x14ac:dyDescent="0.3">
      <c r="A2310" t="s">
        <v>87</v>
      </c>
      <c r="B2310" t="s">
        <v>34</v>
      </c>
      <c r="C2310">
        <v>22600</v>
      </c>
      <c r="D2310">
        <v>0</v>
      </c>
      <c r="E2310" s="1">
        <f t="shared" si="153"/>
        <v>58099700</v>
      </c>
      <c r="F2310" s="6" t="s">
        <v>192</v>
      </c>
      <c r="G2310" s="10" t="str">
        <f t="shared" ref="G2310:G2360" si="154">TEXT(F2309, "general")</f>
        <v>44558</v>
      </c>
      <c r="H2310" s="10"/>
      <c r="I2310" s="10"/>
      <c r="J2310" s="9">
        <f t="shared" si="151"/>
        <v>44558</v>
      </c>
      <c r="K2310" s="11" t="str">
        <f t="shared" si="152"/>
        <v>28-12-2021</v>
      </c>
      <c r="L2310" s="11"/>
      <c r="M2310" t="s">
        <v>80</v>
      </c>
      <c r="N2310" t="s">
        <v>28</v>
      </c>
      <c r="O2310">
        <v>3</v>
      </c>
      <c r="P2310" t="s">
        <v>36</v>
      </c>
      <c r="Q2310">
        <v>1</v>
      </c>
      <c r="R2310">
        <v>4.6097099999999998</v>
      </c>
      <c r="S2310">
        <v>-74.08175</v>
      </c>
    </row>
    <row r="2311" spans="1:19" x14ac:dyDescent="0.3">
      <c r="A2311" t="s">
        <v>102</v>
      </c>
      <c r="B2311" t="s">
        <v>16</v>
      </c>
      <c r="C2311">
        <v>677900</v>
      </c>
      <c r="D2311">
        <v>34300</v>
      </c>
      <c r="E2311" s="1">
        <f t="shared" si="153"/>
        <v>58134000</v>
      </c>
      <c r="F2311" s="6" t="s">
        <v>1123</v>
      </c>
      <c r="G2311" s="10" t="str">
        <f t="shared" si="154"/>
        <v>44496</v>
      </c>
      <c r="H2311" s="10"/>
      <c r="I2311" s="10"/>
      <c r="J2311" s="9">
        <f t="shared" si="151"/>
        <v>44496</v>
      </c>
      <c r="K2311" s="11" t="str">
        <f t="shared" si="152"/>
        <v>27-10-2021</v>
      </c>
      <c r="L2311" s="11"/>
      <c r="M2311" t="s">
        <v>18</v>
      </c>
      <c r="N2311" t="s">
        <v>28</v>
      </c>
      <c r="O2311">
        <v>3</v>
      </c>
      <c r="P2311" t="s">
        <v>14</v>
      </c>
      <c r="Q2311">
        <v>1</v>
      </c>
      <c r="R2311">
        <v>4.6097099999999998</v>
      </c>
      <c r="S2311">
        <v>-74.08175</v>
      </c>
    </row>
    <row r="2312" spans="1:19" x14ac:dyDescent="0.3">
      <c r="A2312" t="s">
        <v>15</v>
      </c>
      <c r="B2312" t="s">
        <v>16</v>
      </c>
      <c r="C2312">
        <v>52200</v>
      </c>
      <c r="D2312">
        <v>3000</v>
      </c>
      <c r="E2312" s="1">
        <f t="shared" si="153"/>
        <v>58137000</v>
      </c>
      <c r="F2312" s="6" t="s">
        <v>374</v>
      </c>
      <c r="G2312" s="10" t="str">
        <f t="shared" si="154"/>
        <v>43931</v>
      </c>
      <c r="H2312" s="10"/>
      <c r="I2312" s="10"/>
      <c r="J2312" s="9">
        <f t="shared" si="151"/>
        <v>43931</v>
      </c>
      <c r="K2312" s="11" t="str">
        <f t="shared" si="152"/>
        <v>10-04-2020</v>
      </c>
      <c r="L2312" s="11"/>
      <c r="M2312" t="s">
        <v>24</v>
      </c>
      <c r="N2312" t="s">
        <v>28</v>
      </c>
      <c r="O2312">
        <v>5</v>
      </c>
      <c r="P2312" t="s">
        <v>19</v>
      </c>
      <c r="Q2312">
        <v>1</v>
      </c>
      <c r="R2312">
        <v>4.6097099999999998</v>
      </c>
      <c r="S2312">
        <v>-74.08175</v>
      </c>
    </row>
    <row r="2313" spans="1:19" x14ac:dyDescent="0.3">
      <c r="A2313" t="s">
        <v>81</v>
      </c>
      <c r="B2313" t="s">
        <v>51</v>
      </c>
      <c r="C2313">
        <v>1286200</v>
      </c>
      <c r="D2313">
        <v>66700</v>
      </c>
      <c r="E2313" s="1">
        <f t="shared" si="153"/>
        <v>58203700</v>
      </c>
      <c r="F2313" s="6" t="s">
        <v>436</v>
      </c>
      <c r="G2313" s="10" t="str">
        <f t="shared" si="154"/>
        <v>44315</v>
      </c>
      <c r="H2313" s="10"/>
      <c r="I2313" s="10"/>
      <c r="J2313" s="9">
        <f t="shared" si="151"/>
        <v>44315</v>
      </c>
      <c r="K2313" s="11" t="str">
        <f t="shared" si="152"/>
        <v>29-04-2021</v>
      </c>
      <c r="L2313" s="11"/>
      <c r="M2313" t="s">
        <v>85</v>
      </c>
      <c r="N2313" t="s">
        <v>28</v>
      </c>
      <c r="O2313">
        <v>5</v>
      </c>
      <c r="P2313" t="s">
        <v>19</v>
      </c>
      <c r="Q2313">
        <v>1</v>
      </c>
      <c r="R2313">
        <v>4.6097099999999998</v>
      </c>
      <c r="S2313">
        <v>-74.08175</v>
      </c>
    </row>
    <row r="2314" spans="1:19" x14ac:dyDescent="0.3">
      <c r="A2314" t="s">
        <v>98</v>
      </c>
      <c r="B2314" t="s">
        <v>10</v>
      </c>
      <c r="C2314">
        <v>279500</v>
      </c>
      <c r="D2314">
        <v>15300</v>
      </c>
      <c r="E2314" s="1">
        <f t="shared" si="153"/>
        <v>58219000</v>
      </c>
      <c r="F2314" s="6" t="s">
        <v>597</v>
      </c>
      <c r="G2314" s="10" t="str">
        <f t="shared" si="154"/>
        <v>44044</v>
      </c>
      <c r="H2314" s="10"/>
      <c r="I2314" s="10"/>
      <c r="J2314" s="9">
        <f t="shared" si="151"/>
        <v>44044</v>
      </c>
      <c r="K2314" s="11" t="str">
        <f t="shared" si="152"/>
        <v>01-08-2020</v>
      </c>
      <c r="L2314" s="11"/>
      <c r="M2314" t="s">
        <v>85</v>
      </c>
      <c r="N2314" t="s">
        <v>13</v>
      </c>
      <c r="O2314">
        <v>1</v>
      </c>
      <c r="P2314" t="s">
        <v>19</v>
      </c>
      <c r="Q2314">
        <v>1</v>
      </c>
      <c r="R2314">
        <v>6.2518399999999996</v>
      </c>
      <c r="S2314">
        <v>-75.563590000000005</v>
      </c>
    </row>
    <row r="2315" spans="1:19" x14ac:dyDescent="0.3">
      <c r="A2315" t="s">
        <v>118</v>
      </c>
      <c r="B2315" t="s">
        <v>51</v>
      </c>
      <c r="C2315">
        <v>2084600</v>
      </c>
      <c r="D2315">
        <v>111400</v>
      </c>
      <c r="E2315" s="1">
        <f t="shared" si="153"/>
        <v>58330400</v>
      </c>
      <c r="F2315" s="6" t="s">
        <v>262</v>
      </c>
      <c r="G2315" s="10" t="str">
        <f t="shared" si="154"/>
        <v>44082</v>
      </c>
      <c r="H2315" s="10"/>
      <c r="I2315" s="10"/>
      <c r="J2315" s="9">
        <f t="shared" si="151"/>
        <v>44082</v>
      </c>
      <c r="K2315" s="11" t="str">
        <f t="shared" si="152"/>
        <v>08-09-2020</v>
      </c>
      <c r="L2315" s="11"/>
      <c r="M2315" t="s">
        <v>80</v>
      </c>
      <c r="N2315" t="s">
        <v>13</v>
      </c>
      <c r="O2315">
        <v>5</v>
      </c>
      <c r="P2315" t="s">
        <v>19</v>
      </c>
      <c r="Q2315">
        <v>4</v>
      </c>
      <c r="R2315">
        <v>6.2518399999999996</v>
      </c>
      <c r="S2315">
        <v>-75.563590000000005</v>
      </c>
    </row>
    <row r="2316" spans="1:19" x14ac:dyDescent="0.3">
      <c r="A2316" t="s">
        <v>60</v>
      </c>
      <c r="B2316" t="s">
        <v>34</v>
      </c>
      <c r="C2316">
        <v>534200</v>
      </c>
      <c r="D2316">
        <v>28800</v>
      </c>
      <c r="E2316" s="1">
        <f t="shared" si="153"/>
        <v>58359200</v>
      </c>
      <c r="F2316" s="6" t="s">
        <v>1127</v>
      </c>
      <c r="G2316" s="10" t="str">
        <f t="shared" si="154"/>
        <v>44409</v>
      </c>
      <c r="H2316" s="10"/>
      <c r="I2316" s="10"/>
      <c r="J2316" s="9">
        <f t="shared" si="151"/>
        <v>44409</v>
      </c>
      <c r="K2316" s="11" t="str">
        <f t="shared" si="152"/>
        <v>01-08-2021</v>
      </c>
      <c r="L2316" s="11"/>
      <c r="M2316" t="s">
        <v>40</v>
      </c>
      <c r="N2316" t="s">
        <v>44</v>
      </c>
      <c r="O2316">
        <v>5</v>
      </c>
      <c r="P2316" t="s">
        <v>14</v>
      </c>
      <c r="Q2316">
        <v>1</v>
      </c>
      <c r="R2316">
        <v>10.968540000000001</v>
      </c>
      <c r="S2316">
        <v>-74.781319999999994</v>
      </c>
    </row>
    <row r="2317" spans="1:19" x14ac:dyDescent="0.3">
      <c r="A2317" t="s">
        <v>232</v>
      </c>
      <c r="B2317" t="s">
        <v>10</v>
      </c>
      <c r="C2317">
        <v>259000</v>
      </c>
      <c r="D2317">
        <v>12000</v>
      </c>
      <c r="E2317" s="1">
        <f t="shared" si="153"/>
        <v>58371200</v>
      </c>
      <c r="F2317" s="6" t="s">
        <v>227</v>
      </c>
      <c r="G2317" s="10" t="str">
        <f t="shared" si="154"/>
        <v>44184</v>
      </c>
      <c r="H2317" s="10"/>
      <c r="I2317" s="10"/>
      <c r="J2317" s="9">
        <f t="shared" si="151"/>
        <v>44184</v>
      </c>
      <c r="K2317" s="11" t="str">
        <f t="shared" si="152"/>
        <v>19-12-2020</v>
      </c>
      <c r="L2317" s="11"/>
      <c r="M2317" t="s">
        <v>101</v>
      </c>
      <c r="N2317" t="s">
        <v>28</v>
      </c>
      <c r="O2317">
        <v>5</v>
      </c>
      <c r="P2317" t="s">
        <v>19</v>
      </c>
      <c r="Q2317">
        <v>4</v>
      </c>
      <c r="R2317">
        <v>4.6097099999999998</v>
      </c>
      <c r="S2317">
        <v>-74.08175</v>
      </c>
    </row>
    <row r="2318" spans="1:19" x14ac:dyDescent="0.3">
      <c r="A2318" t="s">
        <v>75</v>
      </c>
      <c r="B2318" t="s">
        <v>46</v>
      </c>
      <c r="C2318">
        <v>59500</v>
      </c>
      <c r="D2318">
        <v>3700</v>
      </c>
      <c r="E2318" s="1">
        <f t="shared" si="153"/>
        <v>58374900</v>
      </c>
      <c r="F2318" s="6" t="s">
        <v>1128</v>
      </c>
      <c r="G2318" s="10" t="str">
        <f t="shared" si="154"/>
        <v>44979</v>
      </c>
      <c r="H2318" s="10"/>
      <c r="I2318" s="10"/>
      <c r="J2318" s="9">
        <f t="shared" si="151"/>
        <v>44979</v>
      </c>
      <c r="K2318" s="11" t="str">
        <f t="shared" si="152"/>
        <v>22-02-2023</v>
      </c>
      <c r="L2318" s="11"/>
      <c r="M2318" t="s">
        <v>66</v>
      </c>
      <c r="N2318" t="s">
        <v>137</v>
      </c>
      <c r="O2318">
        <v>5</v>
      </c>
      <c r="P2318" t="s">
        <v>19</v>
      </c>
      <c r="Q2318">
        <v>2</v>
      </c>
      <c r="R2318">
        <v>11.240790000000001</v>
      </c>
      <c r="S2318">
        <v>-74.199039999999997</v>
      </c>
    </row>
    <row r="2319" spans="1:19" x14ac:dyDescent="0.3">
      <c r="A2319" t="s">
        <v>184</v>
      </c>
      <c r="B2319" t="s">
        <v>46</v>
      </c>
      <c r="C2319">
        <v>79600</v>
      </c>
      <c r="D2319">
        <v>4600</v>
      </c>
      <c r="E2319" s="1">
        <f t="shared" si="153"/>
        <v>58379500</v>
      </c>
      <c r="F2319" s="6" t="s">
        <v>1034</v>
      </c>
      <c r="G2319" s="10" t="str">
        <f t="shared" si="154"/>
        <v>44442</v>
      </c>
      <c r="H2319" s="10"/>
      <c r="I2319" s="10"/>
      <c r="J2319" s="9">
        <f t="shared" si="151"/>
        <v>44442</v>
      </c>
      <c r="K2319" s="11" t="str">
        <f t="shared" si="152"/>
        <v>03-09-2021</v>
      </c>
      <c r="L2319" s="11"/>
      <c r="M2319" t="s">
        <v>48</v>
      </c>
      <c r="N2319" t="s">
        <v>13</v>
      </c>
      <c r="O2319">
        <v>5</v>
      </c>
      <c r="P2319" t="s">
        <v>19</v>
      </c>
      <c r="Q2319">
        <v>4</v>
      </c>
      <c r="R2319">
        <v>6.2518399999999996</v>
      </c>
      <c r="S2319">
        <v>-75.563590000000005</v>
      </c>
    </row>
    <row r="2320" spans="1:19" x14ac:dyDescent="0.3">
      <c r="A2320" t="s">
        <v>37</v>
      </c>
      <c r="B2320" t="s">
        <v>38</v>
      </c>
      <c r="C2320">
        <v>1063700</v>
      </c>
      <c r="D2320">
        <v>54800</v>
      </c>
      <c r="E2320" s="1">
        <f t="shared" si="153"/>
        <v>58434300</v>
      </c>
      <c r="F2320" s="6" t="s">
        <v>1129</v>
      </c>
      <c r="G2320" s="10" t="str">
        <f t="shared" si="154"/>
        <v>43957</v>
      </c>
      <c r="H2320" s="10"/>
      <c r="I2320" s="10"/>
      <c r="J2320" s="9">
        <f t="shared" si="151"/>
        <v>43957</v>
      </c>
      <c r="K2320" s="11" t="str">
        <f t="shared" si="152"/>
        <v>06-05-2020</v>
      </c>
      <c r="L2320" s="11"/>
      <c r="M2320" t="s">
        <v>66</v>
      </c>
      <c r="N2320" t="s">
        <v>13</v>
      </c>
      <c r="O2320">
        <v>5</v>
      </c>
      <c r="P2320" t="s">
        <v>19</v>
      </c>
      <c r="Q2320">
        <v>5</v>
      </c>
      <c r="R2320">
        <v>6.2518399999999996</v>
      </c>
      <c r="S2320">
        <v>-75.563590000000005</v>
      </c>
    </row>
    <row r="2321" spans="1:19" x14ac:dyDescent="0.3">
      <c r="A2321" t="s">
        <v>110</v>
      </c>
      <c r="B2321" t="s">
        <v>38</v>
      </c>
      <c r="C2321">
        <v>1850700</v>
      </c>
      <c r="D2321">
        <v>98900</v>
      </c>
      <c r="E2321" s="1">
        <f t="shared" si="153"/>
        <v>58533200</v>
      </c>
      <c r="F2321" s="6" t="s">
        <v>930</v>
      </c>
      <c r="G2321" s="10" t="str">
        <f t="shared" si="154"/>
        <v>44656</v>
      </c>
      <c r="H2321" s="10"/>
      <c r="I2321" s="10"/>
      <c r="J2321" s="9">
        <f t="shared" si="151"/>
        <v>44656</v>
      </c>
      <c r="K2321" s="11" t="str">
        <f t="shared" si="152"/>
        <v>05-04-2022</v>
      </c>
      <c r="L2321" s="11"/>
      <c r="M2321" t="s">
        <v>80</v>
      </c>
      <c r="N2321" t="s">
        <v>28</v>
      </c>
      <c r="O2321">
        <v>5</v>
      </c>
      <c r="P2321" t="s">
        <v>19</v>
      </c>
      <c r="Q2321">
        <v>3</v>
      </c>
      <c r="R2321">
        <v>4.6097099999999998</v>
      </c>
      <c r="S2321">
        <v>-74.08175</v>
      </c>
    </row>
    <row r="2322" spans="1:19" x14ac:dyDescent="0.3">
      <c r="A2322" t="s">
        <v>155</v>
      </c>
      <c r="B2322" t="s">
        <v>10</v>
      </c>
      <c r="C2322">
        <v>204400</v>
      </c>
      <c r="D2322">
        <v>11100</v>
      </c>
      <c r="E2322" s="1">
        <f t="shared" si="153"/>
        <v>58544300</v>
      </c>
      <c r="F2322" s="6" t="s">
        <v>502</v>
      </c>
      <c r="G2322" s="10" t="str">
        <f t="shared" si="154"/>
        <v>44299</v>
      </c>
      <c r="H2322" s="10"/>
      <c r="I2322" s="10"/>
      <c r="J2322" s="9">
        <f t="shared" si="151"/>
        <v>44299</v>
      </c>
      <c r="K2322" s="11" t="str">
        <f t="shared" si="152"/>
        <v>13-04-2021</v>
      </c>
      <c r="L2322" s="11"/>
      <c r="M2322" t="s">
        <v>101</v>
      </c>
      <c r="N2322" t="s">
        <v>22</v>
      </c>
      <c r="O2322">
        <v>5</v>
      </c>
      <c r="P2322" t="s">
        <v>19</v>
      </c>
      <c r="Q2322">
        <v>1</v>
      </c>
      <c r="R2322">
        <v>4.8133299999999997</v>
      </c>
      <c r="S2322">
        <v>-75.696110000000004</v>
      </c>
    </row>
    <row r="2323" spans="1:19" x14ac:dyDescent="0.3">
      <c r="A2323" t="s">
        <v>123</v>
      </c>
      <c r="B2323" t="s">
        <v>51</v>
      </c>
      <c r="C2323">
        <v>1242400</v>
      </c>
      <c r="D2323">
        <v>64300</v>
      </c>
      <c r="E2323" s="1">
        <f t="shared" si="153"/>
        <v>58608600</v>
      </c>
      <c r="F2323" s="6" t="s">
        <v>1040</v>
      </c>
      <c r="G2323" s="10" t="str">
        <f t="shared" si="154"/>
        <v>44050</v>
      </c>
      <c r="H2323" s="10"/>
      <c r="I2323" s="10"/>
      <c r="J2323" s="9">
        <f t="shared" si="151"/>
        <v>44050</v>
      </c>
      <c r="K2323" s="11" t="str">
        <f t="shared" si="152"/>
        <v>07-08-2020</v>
      </c>
      <c r="L2323" s="11"/>
      <c r="M2323" t="s">
        <v>12</v>
      </c>
      <c r="N2323" t="s">
        <v>56</v>
      </c>
      <c r="O2323">
        <v>5</v>
      </c>
      <c r="P2323" t="s">
        <v>19</v>
      </c>
      <c r="Q2323">
        <v>1</v>
      </c>
      <c r="R2323">
        <v>7.89391</v>
      </c>
      <c r="S2323">
        <v>-72.507819999999995</v>
      </c>
    </row>
    <row r="2324" spans="1:19" x14ac:dyDescent="0.3">
      <c r="A2324" t="s">
        <v>104</v>
      </c>
      <c r="B2324" t="s">
        <v>38</v>
      </c>
      <c r="C2324">
        <v>101000</v>
      </c>
      <c r="D2324">
        <v>6400</v>
      </c>
      <c r="E2324" s="1">
        <f t="shared" si="153"/>
        <v>58615000</v>
      </c>
      <c r="F2324" s="6" t="s">
        <v>266</v>
      </c>
      <c r="G2324" s="10" t="str">
        <f t="shared" si="154"/>
        <v>44548</v>
      </c>
      <c r="H2324" s="10"/>
      <c r="I2324" s="10"/>
      <c r="J2324" s="9">
        <f t="shared" si="151"/>
        <v>44548</v>
      </c>
      <c r="K2324" s="11" t="str">
        <f t="shared" si="152"/>
        <v>18-12-2021</v>
      </c>
      <c r="L2324" s="11"/>
      <c r="M2324" t="s">
        <v>53</v>
      </c>
      <c r="N2324" t="s">
        <v>32</v>
      </c>
      <c r="O2324">
        <v>1</v>
      </c>
      <c r="P2324" t="s">
        <v>19</v>
      </c>
      <c r="Q2324">
        <v>10</v>
      </c>
      <c r="R2324">
        <v>-4.2152799999999999</v>
      </c>
      <c r="S2324">
        <v>-69.940560000000005</v>
      </c>
    </row>
    <row r="2325" spans="1:19" x14ac:dyDescent="0.3">
      <c r="A2325" t="s">
        <v>41</v>
      </c>
      <c r="B2325" t="s">
        <v>42</v>
      </c>
      <c r="C2325">
        <v>75000</v>
      </c>
      <c r="D2325">
        <v>4500</v>
      </c>
      <c r="E2325" s="1">
        <f t="shared" si="153"/>
        <v>58619500</v>
      </c>
      <c r="F2325" s="6" t="s">
        <v>638</v>
      </c>
      <c r="G2325" s="10" t="str">
        <f t="shared" si="154"/>
        <v>44977</v>
      </c>
      <c r="H2325" s="10"/>
      <c r="I2325" s="10"/>
      <c r="J2325" s="9">
        <f t="shared" si="151"/>
        <v>44977</v>
      </c>
      <c r="K2325" s="11" t="str">
        <f t="shared" si="152"/>
        <v>20-02-2023</v>
      </c>
      <c r="L2325" s="11"/>
      <c r="M2325" t="s">
        <v>101</v>
      </c>
      <c r="N2325" t="s">
        <v>28</v>
      </c>
      <c r="O2325">
        <v>5</v>
      </c>
      <c r="P2325" t="s">
        <v>19</v>
      </c>
      <c r="Q2325">
        <v>2</v>
      </c>
      <c r="R2325">
        <v>4.6097099999999998</v>
      </c>
      <c r="S2325">
        <v>-74.08175</v>
      </c>
    </row>
    <row r="2326" spans="1:19" x14ac:dyDescent="0.3">
      <c r="A2326" t="s">
        <v>57</v>
      </c>
      <c r="B2326" t="s">
        <v>46</v>
      </c>
      <c r="C2326">
        <v>19700</v>
      </c>
      <c r="D2326">
        <v>1400</v>
      </c>
      <c r="E2326" s="1">
        <f t="shared" si="153"/>
        <v>58620900</v>
      </c>
      <c r="F2326" s="6" t="s">
        <v>949</v>
      </c>
      <c r="G2326" s="10" t="str">
        <f t="shared" si="154"/>
        <v>44274</v>
      </c>
      <c r="H2326" s="10"/>
      <c r="I2326" s="10"/>
      <c r="J2326" s="9">
        <f t="shared" si="151"/>
        <v>44274</v>
      </c>
      <c r="K2326" s="11" t="str">
        <f t="shared" si="152"/>
        <v>19-03-2021</v>
      </c>
      <c r="L2326" s="11"/>
      <c r="M2326" t="s">
        <v>31</v>
      </c>
      <c r="N2326" t="s">
        <v>13</v>
      </c>
      <c r="O2326">
        <v>5</v>
      </c>
      <c r="P2326" t="s">
        <v>19</v>
      </c>
      <c r="Q2326">
        <v>1</v>
      </c>
      <c r="R2326">
        <v>6.2518399999999996</v>
      </c>
      <c r="S2326">
        <v>-75.563590000000005</v>
      </c>
    </row>
    <row r="2327" spans="1:19" x14ac:dyDescent="0.3">
      <c r="A2327" t="s">
        <v>89</v>
      </c>
      <c r="B2327" t="s">
        <v>42</v>
      </c>
      <c r="C2327">
        <v>51400</v>
      </c>
      <c r="D2327">
        <v>3100</v>
      </c>
      <c r="E2327" s="1">
        <f t="shared" si="153"/>
        <v>58624000</v>
      </c>
      <c r="F2327" s="6" t="s">
        <v>917</v>
      </c>
      <c r="G2327" s="10" t="str">
        <f t="shared" si="154"/>
        <v>44539</v>
      </c>
      <c r="H2327" s="10"/>
      <c r="I2327" s="10"/>
      <c r="J2327" s="9">
        <f t="shared" si="151"/>
        <v>44539</v>
      </c>
      <c r="K2327" s="11" t="str">
        <f t="shared" si="152"/>
        <v>09-12-2021</v>
      </c>
      <c r="L2327" s="11"/>
      <c r="M2327" t="s">
        <v>24</v>
      </c>
      <c r="N2327" t="s">
        <v>25</v>
      </c>
      <c r="O2327">
        <v>3</v>
      </c>
      <c r="P2327" t="s">
        <v>14</v>
      </c>
      <c r="Q2327">
        <v>1</v>
      </c>
      <c r="R2327">
        <v>3.4372199999999999</v>
      </c>
      <c r="S2327">
        <v>-76.522499999999994</v>
      </c>
    </row>
    <row r="2328" spans="1:19" x14ac:dyDescent="0.3">
      <c r="A2328" t="s">
        <v>57</v>
      </c>
      <c r="B2328" t="s">
        <v>46</v>
      </c>
      <c r="C2328">
        <v>29900</v>
      </c>
      <c r="D2328">
        <v>2000</v>
      </c>
      <c r="E2328" s="1">
        <f t="shared" si="153"/>
        <v>58626000</v>
      </c>
      <c r="F2328" s="6" t="s">
        <v>785</v>
      </c>
      <c r="G2328" s="10" t="str">
        <f t="shared" si="154"/>
        <v>44716</v>
      </c>
      <c r="H2328" s="10"/>
      <c r="I2328" s="10"/>
      <c r="J2328" s="9">
        <f t="shared" si="151"/>
        <v>44716</v>
      </c>
      <c r="K2328" s="11" t="str">
        <f t="shared" si="152"/>
        <v>04-06-2022</v>
      </c>
      <c r="L2328" s="11"/>
      <c r="M2328" t="s">
        <v>68</v>
      </c>
      <c r="N2328" t="s">
        <v>28</v>
      </c>
      <c r="O2328">
        <v>5</v>
      </c>
      <c r="P2328" t="s">
        <v>14</v>
      </c>
      <c r="Q2328">
        <v>1</v>
      </c>
      <c r="R2328">
        <v>4.6097099999999998</v>
      </c>
      <c r="S2328">
        <v>-74.08175</v>
      </c>
    </row>
    <row r="2329" spans="1:19" x14ac:dyDescent="0.3">
      <c r="A2329" t="s">
        <v>20</v>
      </c>
      <c r="B2329" t="s">
        <v>10</v>
      </c>
      <c r="C2329">
        <v>451200</v>
      </c>
      <c r="D2329">
        <v>22200</v>
      </c>
      <c r="E2329" s="1">
        <f t="shared" si="153"/>
        <v>58648200</v>
      </c>
      <c r="F2329" s="6" t="s">
        <v>166</v>
      </c>
      <c r="G2329" s="10" t="str">
        <f t="shared" si="154"/>
        <v>45008</v>
      </c>
      <c r="H2329" s="10"/>
      <c r="I2329" s="10"/>
      <c r="J2329" s="9">
        <f t="shared" si="151"/>
        <v>45008</v>
      </c>
      <c r="K2329" s="11" t="str">
        <f t="shared" si="152"/>
        <v>23-03-2023</v>
      </c>
      <c r="L2329" s="11"/>
      <c r="M2329" t="s">
        <v>27</v>
      </c>
      <c r="N2329" t="s">
        <v>13</v>
      </c>
      <c r="O2329">
        <v>4</v>
      </c>
      <c r="P2329" t="s">
        <v>19</v>
      </c>
      <c r="Q2329">
        <v>1</v>
      </c>
      <c r="R2329">
        <v>6.2518399999999996</v>
      </c>
      <c r="S2329">
        <v>-75.563590000000005</v>
      </c>
    </row>
    <row r="2330" spans="1:19" x14ac:dyDescent="0.3">
      <c r="A2330" t="s">
        <v>217</v>
      </c>
      <c r="B2330" t="s">
        <v>64</v>
      </c>
      <c r="C2330">
        <v>48700</v>
      </c>
      <c r="D2330">
        <v>2800</v>
      </c>
      <c r="E2330" s="1">
        <f t="shared" si="153"/>
        <v>58651000</v>
      </c>
      <c r="F2330" s="6" t="s">
        <v>604</v>
      </c>
      <c r="G2330" s="10" t="str">
        <f t="shared" si="154"/>
        <v>44063</v>
      </c>
      <c r="H2330" s="10"/>
      <c r="I2330" s="10"/>
      <c r="J2330" s="9">
        <f t="shared" si="151"/>
        <v>44063</v>
      </c>
      <c r="K2330" s="11" t="str">
        <f t="shared" si="152"/>
        <v>20-08-2020</v>
      </c>
      <c r="L2330" s="11"/>
      <c r="M2330" t="s">
        <v>48</v>
      </c>
      <c r="N2330" t="s">
        <v>28</v>
      </c>
      <c r="O2330">
        <v>1</v>
      </c>
      <c r="P2330" t="s">
        <v>19</v>
      </c>
      <c r="Q2330">
        <v>2</v>
      </c>
      <c r="R2330">
        <v>4.6097099999999998</v>
      </c>
      <c r="S2330">
        <v>-74.08175</v>
      </c>
    </row>
    <row r="2331" spans="1:19" x14ac:dyDescent="0.3">
      <c r="A2331" t="s">
        <v>131</v>
      </c>
      <c r="B2331" t="s">
        <v>16</v>
      </c>
      <c r="C2331">
        <v>766500</v>
      </c>
      <c r="D2331">
        <v>41200</v>
      </c>
      <c r="E2331" s="1">
        <f t="shared" si="153"/>
        <v>58692200</v>
      </c>
      <c r="F2331" s="6" t="s">
        <v>973</v>
      </c>
      <c r="G2331" s="10" t="str">
        <f t="shared" si="154"/>
        <v>44630</v>
      </c>
      <c r="H2331" s="10"/>
      <c r="I2331" s="10"/>
      <c r="J2331" s="9">
        <f t="shared" si="151"/>
        <v>44630</v>
      </c>
      <c r="K2331" s="11" t="str">
        <f t="shared" si="152"/>
        <v>10-03-2022</v>
      </c>
      <c r="L2331" s="11"/>
      <c r="M2331" t="s">
        <v>59</v>
      </c>
      <c r="N2331" t="s">
        <v>13</v>
      </c>
      <c r="O2331">
        <v>2</v>
      </c>
      <c r="P2331" t="s">
        <v>14</v>
      </c>
      <c r="Q2331">
        <v>1</v>
      </c>
      <c r="R2331">
        <v>6.2518399999999996</v>
      </c>
      <c r="S2331">
        <v>-75.563590000000005</v>
      </c>
    </row>
    <row r="2332" spans="1:19" x14ac:dyDescent="0.3">
      <c r="A2332" t="s">
        <v>123</v>
      </c>
      <c r="B2332" t="s">
        <v>51</v>
      </c>
      <c r="C2332">
        <v>1255200</v>
      </c>
      <c r="D2332">
        <v>71600</v>
      </c>
      <c r="E2332" s="1">
        <f t="shared" si="153"/>
        <v>58763800</v>
      </c>
      <c r="F2332" s="6" t="s">
        <v>262</v>
      </c>
      <c r="G2332" s="10" t="str">
        <f t="shared" si="154"/>
        <v>44827</v>
      </c>
      <c r="H2332" s="10"/>
      <c r="I2332" s="10"/>
      <c r="J2332" s="9">
        <f t="shared" si="151"/>
        <v>44827</v>
      </c>
      <c r="K2332" s="11" t="str">
        <f t="shared" si="152"/>
        <v>23-09-2022</v>
      </c>
      <c r="L2332" s="11"/>
      <c r="M2332" t="s">
        <v>101</v>
      </c>
      <c r="N2332" t="s">
        <v>28</v>
      </c>
      <c r="O2332">
        <v>1</v>
      </c>
      <c r="P2332" t="s">
        <v>14</v>
      </c>
      <c r="Q2332">
        <v>1</v>
      </c>
      <c r="R2332">
        <v>4.6097099999999998</v>
      </c>
      <c r="S2332">
        <v>-74.08175</v>
      </c>
    </row>
    <row r="2333" spans="1:19" x14ac:dyDescent="0.3">
      <c r="A2333" t="s">
        <v>131</v>
      </c>
      <c r="B2333" t="s">
        <v>16</v>
      </c>
      <c r="C2333">
        <v>922700</v>
      </c>
      <c r="D2333">
        <v>51500</v>
      </c>
      <c r="E2333" s="1">
        <f t="shared" si="153"/>
        <v>58815300</v>
      </c>
      <c r="F2333" s="6" t="s">
        <v>376</v>
      </c>
      <c r="G2333" s="10" t="str">
        <f t="shared" si="154"/>
        <v>44409</v>
      </c>
      <c r="H2333" s="10"/>
      <c r="I2333" s="10"/>
      <c r="J2333" s="9">
        <f t="shared" si="151"/>
        <v>44409</v>
      </c>
      <c r="K2333" s="11" t="str">
        <f t="shared" si="152"/>
        <v>01-08-2021</v>
      </c>
      <c r="L2333" s="11"/>
      <c r="M2333" t="s">
        <v>68</v>
      </c>
      <c r="N2333" t="s">
        <v>22</v>
      </c>
      <c r="O2333">
        <v>5</v>
      </c>
      <c r="P2333" t="s">
        <v>19</v>
      </c>
      <c r="Q2333">
        <v>1</v>
      </c>
      <c r="R2333">
        <v>4.8133299999999997</v>
      </c>
      <c r="S2333">
        <v>-75.696110000000004</v>
      </c>
    </row>
    <row r="2334" spans="1:19" x14ac:dyDescent="0.3">
      <c r="A2334" t="s">
        <v>63</v>
      </c>
      <c r="B2334" t="s">
        <v>64</v>
      </c>
      <c r="C2334">
        <v>62800</v>
      </c>
      <c r="D2334">
        <v>9200</v>
      </c>
      <c r="E2334" s="1">
        <f t="shared" si="153"/>
        <v>58824500</v>
      </c>
      <c r="F2334" s="6" t="s">
        <v>79</v>
      </c>
      <c r="G2334" s="10" t="str">
        <f t="shared" si="154"/>
        <v>44674</v>
      </c>
      <c r="H2334" s="10"/>
      <c r="I2334" s="10"/>
      <c r="J2334" s="9">
        <f t="shared" si="151"/>
        <v>44674</v>
      </c>
      <c r="K2334" s="11" t="str">
        <f t="shared" si="152"/>
        <v>23-04-2022</v>
      </c>
      <c r="L2334" s="11"/>
      <c r="M2334" t="s">
        <v>40</v>
      </c>
      <c r="N2334" t="s">
        <v>25</v>
      </c>
      <c r="O2334">
        <v>5</v>
      </c>
      <c r="P2334" t="s">
        <v>14</v>
      </c>
      <c r="Q2334">
        <v>1</v>
      </c>
      <c r="R2334">
        <v>3.4372199999999999</v>
      </c>
      <c r="S2334">
        <v>-76.522499999999994</v>
      </c>
    </row>
    <row r="2335" spans="1:19" x14ac:dyDescent="0.3">
      <c r="A2335" t="s">
        <v>75</v>
      </c>
      <c r="B2335" t="s">
        <v>46</v>
      </c>
      <c r="C2335">
        <v>59400</v>
      </c>
      <c r="D2335">
        <v>1400</v>
      </c>
      <c r="E2335" s="1">
        <f t="shared" si="153"/>
        <v>58825900</v>
      </c>
      <c r="F2335" s="6" t="s">
        <v>914</v>
      </c>
      <c r="G2335" s="10" t="str">
        <f t="shared" si="154"/>
        <v>44056</v>
      </c>
      <c r="H2335" s="10"/>
      <c r="I2335" s="10"/>
      <c r="J2335" s="9">
        <f t="shared" si="151"/>
        <v>44056</v>
      </c>
      <c r="K2335" s="11" t="str">
        <f t="shared" si="152"/>
        <v>13-08-2020</v>
      </c>
      <c r="L2335" s="11"/>
      <c r="M2335" t="s">
        <v>18</v>
      </c>
      <c r="N2335" t="s">
        <v>28</v>
      </c>
      <c r="O2335">
        <v>5</v>
      </c>
      <c r="P2335" t="s">
        <v>19</v>
      </c>
      <c r="Q2335">
        <v>2</v>
      </c>
      <c r="R2335">
        <v>4.6097099999999998</v>
      </c>
      <c r="S2335">
        <v>-74.08175</v>
      </c>
    </row>
    <row r="2336" spans="1:19" x14ac:dyDescent="0.3">
      <c r="A2336" t="s">
        <v>75</v>
      </c>
      <c r="B2336" t="s">
        <v>46</v>
      </c>
      <c r="C2336">
        <v>48900</v>
      </c>
      <c r="D2336">
        <v>800</v>
      </c>
      <c r="E2336" s="1">
        <f t="shared" si="153"/>
        <v>58826700</v>
      </c>
      <c r="F2336" s="6" t="s">
        <v>840</v>
      </c>
      <c r="G2336" s="10" t="str">
        <f t="shared" si="154"/>
        <v>44936</v>
      </c>
      <c r="H2336" s="10"/>
      <c r="I2336" s="10"/>
      <c r="J2336" s="9">
        <f t="shared" si="151"/>
        <v>44936</v>
      </c>
      <c r="K2336" s="11" t="str">
        <f t="shared" si="152"/>
        <v>10-01-2023</v>
      </c>
      <c r="L2336" s="11"/>
      <c r="M2336" t="s">
        <v>80</v>
      </c>
      <c r="N2336" t="s">
        <v>44</v>
      </c>
      <c r="O2336">
        <v>4</v>
      </c>
      <c r="P2336" t="s">
        <v>19</v>
      </c>
      <c r="Q2336">
        <v>1</v>
      </c>
      <c r="R2336">
        <v>10.968540000000001</v>
      </c>
      <c r="S2336">
        <v>-74.781319999999994</v>
      </c>
    </row>
    <row r="2337" spans="1:19" x14ac:dyDescent="0.3">
      <c r="A2337" t="s">
        <v>33</v>
      </c>
      <c r="B2337" t="s">
        <v>34</v>
      </c>
      <c r="C2337">
        <v>108900</v>
      </c>
      <c r="D2337">
        <v>4000</v>
      </c>
      <c r="E2337" s="1">
        <f t="shared" si="153"/>
        <v>58830700</v>
      </c>
      <c r="F2337" s="6" t="s">
        <v>390</v>
      </c>
      <c r="G2337" s="10" t="str">
        <f t="shared" si="154"/>
        <v>44266</v>
      </c>
      <c r="H2337" s="10"/>
      <c r="I2337" s="10"/>
      <c r="J2337" s="9">
        <f t="shared" si="151"/>
        <v>44266</v>
      </c>
      <c r="K2337" s="11" t="str">
        <f t="shared" si="152"/>
        <v>11-03-2021</v>
      </c>
      <c r="L2337" s="11"/>
      <c r="M2337" t="s">
        <v>85</v>
      </c>
      <c r="N2337" t="s">
        <v>28</v>
      </c>
      <c r="O2337">
        <v>5</v>
      </c>
      <c r="P2337" t="s">
        <v>19</v>
      </c>
      <c r="Q2337">
        <v>20</v>
      </c>
      <c r="R2337">
        <v>4.6097099999999998</v>
      </c>
      <c r="S2337">
        <v>-74.08175</v>
      </c>
    </row>
    <row r="2338" spans="1:19" x14ac:dyDescent="0.3">
      <c r="A2338" t="s">
        <v>75</v>
      </c>
      <c r="B2338" t="s">
        <v>46</v>
      </c>
      <c r="C2338">
        <v>45700</v>
      </c>
      <c r="D2338">
        <v>0</v>
      </c>
      <c r="E2338" s="1">
        <f t="shared" si="153"/>
        <v>58830700</v>
      </c>
      <c r="F2338" s="6" t="s">
        <v>21</v>
      </c>
      <c r="G2338" s="10" t="str">
        <f t="shared" si="154"/>
        <v>44947</v>
      </c>
      <c r="H2338" s="10"/>
      <c r="I2338" s="10"/>
      <c r="J2338" s="9">
        <f t="shared" si="151"/>
        <v>44947</v>
      </c>
      <c r="K2338" s="11" t="str">
        <f t="shared" si="152"/>
        <v>21-01-2023</v>
      </c>
      <c r="L2338" s="11"/>
      <c r="M2338" t="s">
        <v>80</v>
      </c>
      <c r="N2338" t="s">
        <v>28</v>
      </c>
      <c r="O2338">
        <v>5</v>
      </c>
      <c r="P2338" t="s">
        <v>19</v>
      </c>
      <c r="Q2338">
        <v>3</v>
      </c>
      <c r="R2338">
        <v>4.6097099999999998</v>
      </c>
      <c r="S2338">
        <v>-74.08175</v>
      </c>
    </row>
    <row r="2339" spans="1:19" x14ac:dyDescent="0.3">
      <c r="A2339" t="s">
        <v>232</v>
      </c>
      <c r="B2339" t="s">
        <v>10</v>
      </c>
      <c r="C2339">
        <v>286400</v>
      </c>
      <c r="D2339">
        <v>15600</v>
      </c>
      <c r="E2339" s="1">
        <f t="shared" si="153"/>
        <v>58846300</v>
      </c>
      <c r="F2339" s="6" t="s">
        <v>689</v>
      </c>
      <c r="G2339" s="10" t="str">
        <f t="shared" si="154"/>
        <v>44491</v>
      </c>
      <c r="H2339" s="10"/>
      <c r="I2339" s="10"/>
      <c r="J2339" s="9">
        <f t="shared" si="151"/>
        <v>44491</v>
      </c>
      <c r="K2339" s="11" t="str">
        <f t="shared" si="152"/>
        <v>22-10-2021</v>
      </c>
      <c r="L2339" s="11"/>
      <c r="M2339" t="s">
        <v>48</v>
      </c>
      <c r="N2339" t="s">
        <v>273</v>
      </c>
      <c r="O2339">
        <v>5</v>
      </c>
      <c r="P2339" t="s">
        <v>14</v>
      </c>
      <c r="Q2339">
        <v>1</v>
      </c>
      <c r="R2339">
        <v>1.2136100000000001</v>
      </c>
      <c r="S2339">
        <v>-77.281109999999998</v>
      </c>
    </row>
    <row r="2340" spans="1:19" x14ac:dyDescent="0.3">
      <c r="A2340" t="s">
        <v>9</v>
      </c>
      <c r="B2340" t="s">
        <v>10</v>
      </c>
      <c r="C2340">
        <v>433300</v>
      </c>
      <c r="D2340">
        <v>21300</v>
      </c>
      <c r="E2340" s="1">
        <f t="shared" si="153"/>
        <v>58867600</v>
      </c>
      <c r="F2340" s="6" t="s">
        <v>886</v>
      </c>
      <c r="G2340" s="10" t="str">
        <f t="shared" si="154"/>
        <v>44446</v>
      </c>
      <c r="H2340" s="10"/>
      <c r="I2340" s="10"/>
      <c r="J2340" s="9">
        <f t="shared" si="151"/>
        <v>44446</v>
      </c>
      <c r="K2340" s="11" t="str">
        <f t="shared" si="152"/>
        <v>07-09-2021</v>
      </c>
      <c r="L2340" s="11"/>
      <c r="M2340" t="s">
        <v>66</v>
      </c>
      <c r="N2340" t="s">
        <v>44</v>
      </c>
      <c r="O2340">
        <v>5</v>
      </c>
      <c r="P2340" t="s">
        <v>19</v>
      </c>
      <c r="Q2340">
        <v>1</v>
      </c>
      <c r="R2340">
        <v>10.968540000000001</v>
      </c>
      <c r="S2340">
        <v>-74.781319999999994</v>
      </c>
    </row>
    <row r="2341" spans="1:19" x14ac:dyDescent="0.3">
      <c r="A2341" t="s">
        <v>73</v>
      </c>
      <c r="B2341" t="s">
        <v>42</v>
      </c>
      <c r="C2341">
        <v>39000</v>
      </c>
      <c r="D2341">
        <v>0</v>
      </c>
      <c r="E2341" s="1">
        <f t="shared" si="153"/>
        <v>58867600</v>
      </c>
      <c r="F2341" s="6" t="s">
        <v>360</v>
      </c>
      <c r="G2341" s="10" t="str">
        <f t="shared" si="154"/>
        <v>43891</v>
      </c>
      <c r="H2341" s="10"/>
      <c r="I2341" s="10"/>
      <c r="J2341" s="9">
        <f t="shared" si="151"/>
        <v>43891</v>
      </c>
      <c r="K2341" s="11" t="str">
        <f t="shared" si="152"/>
        <v>01-03-2020</v>
      </c>
      <c r="L2341" s="11"/>
      <c r="M2341" t="s">
        <v>80</v>
      </c>
      <c r="N2341" t="s">
        <v>13</v>
      </c>
      <c r="O2341">
        <v>4</v>
      </c>
      <c r="P2341" t="s">
        <v>19</v>
      </c>
      <c r="Q2341">
        <v>10</v>
      </c>
      <c r="R2341">
        <v>6.2518399999999996</v>
      </c>
      <c r="S2341">
        <v>-75.563590000000005</v>
      </c>
    </row>
    <row r="2342" spans="1:19" x14ac:dyDescent="0.3">
      <c r="A2342" t="s">
        <v>29</v>
      </c>
      <c r="B2342" t="s">
        <v>16</v>
      </c>
      <c r="C2342">
        <v>197900</v>
      </c>
      <c r="D2342">
        <v>8700</v>
      </c>
      <c r="E2342" s="1">
        <f t="shared" si="153"/>
        <v>58876300</v>
      </c>
      <c r="F2342" s="6" t="s">
        <v>1112</v>
      </c>
      <c r="G2342" s="10" t="str">
        <f t="shared" si="154"/>
        <v>44923</v>
      </c>
      <c r="H2342" s="10"/>
      <c r="I2342" s="10"/>
      <c r="J2342" s="9">
        <f t="shared" si="151"/>
        <v>44923</v>
      </c>
      <c r="K2342" s="11" t="str">
        <f t="shared" si="152"/>
        <v>28-12-2022</v>
      </c>
      <c r="L2342" s="11"/>
      <c r="M2342" t="s">
        <v>40</v>
      </c>
      <c r="N2342" t="s">
        <v>28</v>
      </c>
      <c r="O2342">
        <v>4</v>
      </c>
      <c r="P2342" t="s">
        <v>19</v>
      </c>
      <c r="Q2342">
        <v>2</v>
      </c>
      <c r="R2342">
        <v>4.6097099999999998</v>
      </c>
      <c r="S2342">
        <v>-74.08175</v>
      </c>
    </row>
    <row r="2343" spans="1:19" x14ac:dyDescent="0.3">
      <c r="A2343" t="s">
        <v>214</v>
      </c>
      <c r="B2343" t="s">
        <v>38</v>
      </c>
      <c r="C2343">
        <v>169000</v>
      </c>
      <c r="D2343">
        <v>7200</v>
      </c>
      <c r="E2343" s="1">
        <f t="shared" si="153"/>
        <v>58883500</v>
      </c>
      <c r="F2343" s="6" t="s">
        <v>936</v>
      </c>
      <c r="G2343" s="10" t="str">
        <f t="shared" si="154"/>
        <v>44881</v>
      </c>
      <c r="H2343" s="10"/>
      <c r="I2343" s="10"/>
      <c r="J2343" s="9">
        <f t="shared" si="151"/>
        <v>44881</v>
      </c>
      <c r="K2343" s="11" t="str">
        <f t="shared" si="152"/>
        <v>16-11-2022</v>
      </c>
      <c r="L2343" s="11"/>
      <c r="M2343" t="s">
        <v>53</v>
      </c>
      <c r="N2343" t="s">
        <v>13</v>
      </c>
      <c r="O2343">
        <v>5</v>
      </c>
      <c r="P2343" t="s">
        <v>19</v>
      </c>
      <c r="Q2343">
        <v>6</v>
      </c>
      <c r="R2343">
        <v>6.2518399999999996</v>
      </c>
      <c r="S2343">
        <v>-75.563590000000005</v>
      </c>
    </row>
    <row r="2344" spans="1:19" x14ac:dyDescent="0.3">
      <c r="A2344" t="s">
        <v>91</v>
      </c>
      <c r="B2344" t="s">
        <v>51</v>
      </c>
      <c r="C2344">
        <v>592600</v>
      </c>
      <c r="D2344">
        <v>32200</v>
      </c>
      <c r="E2344" s="1">
        <f t="shared" si="153"/>
        <v>58915700</v>
      </c>
      <c r="F2344" s="6" t="s">
        <v>188</v>
      </c>
      <c r="G2344" s="10" t="str">
        <f t="shared" si="154"/>
        <v>44008</v>
      </c>
      <c r="H2344" s="10"/>
      <c r="I2344" s="10"/>
      <c r="J2344" s="9">
        <f t="shared" si="151"/>
        <v>44008</v>
      </c>
      <c r="K2344" s="11" t="str">
        <f t="shared" si="152"/>
        <v>26-06-2020</v>
      </c>
      <c r="L2344" s="11"/>
      <c r="M2344" t="s">
        <v>101</v>
      </c>
      <c r="N2344" t="s">
        <v>44</v>
      </c>
      <c r="O2344">
        <v>1</v>
      </c>
      <c r="P2344" t="s">
        <v>19</v>
      </c>
      <c r="Q2344">
        <v>3</v>
      </c>
      <c r="R2344">
        <v>10.968540000000001</v>
      </c>
      <c r="S2344">
        <v>-74.781319999999994</v>
      </c>
    </row>
    <row r="2345" spans="1:19" x14ac:dyDescent="0.3">
      <c r="A2345" t="s">
        <v>91</v>
      </c>
      <c r="B2345" t="s">
        <v>51</v>
      </c>
      <c r="C2345">
        <v>787700</v>
      </c>
      <c r="D2345">
        <v>40100</v>
      </c>
      <c r="E2345" s="1">
        <f t="shared" si="153"/>
        <v>58955800</v>
      </c>
      <c r="F2345" s="6" t="s">
        <v>970</v>
      </c>
      <c r="G2345" s="10" t="str">
        <f t="shared" si="154"/>
        <v>45011</v>
      </c>
      <c r="H2345" s="10"/>
      <c r="I2345" s="10"/>
      <c r="J2345" s="9">
        <f t="shared" si="151"/>
        <v>45011</v>
      </c>
      <c r="K2345" s="11" t="str">
        <f t="shared" si="152"/>
        <v>26-03-2023</v>
      </c>
      <c r="L2345" s="11"/>
      <c r="M2345" t="s">
        <v>101</v>
      </c>
      <c r="N2345" t="s">
        <v>28</v>
      </c>
      <c r="O2345">
        <v>5</v>
      </c>
      <c r="P2345" t="s">
        <v>19</v>
      </c>
      <c r="Q2345">
        <v>2</v>
      </c>
      <c r="R2345">
        <v>4.6097099999999998</v>
      </c>
      <c r="S2345">
        <v>-74.08175</v>
      </c>
    </row>
    <row r="2346" spans="1:19" x14ac:dyDescent="0.3">
      <c r="A2346" t="s">
        <v>155</v>
      </c>
      <c r="B2346" t="s">
        <v>10</v>
      </c>
      <c r="C2346">
        <v>250500</v>
      </c>
      <c r="D2346">
        <v>19400</v>
      </c>
      <c r="E2346" s="1">
        <f t="shared" si="153"/>
        <v>58975200</v>
      </c>
      <c r="F2346" s="6" t="s">
        <v>987</v>
      </c>
      <c r="G2346" s="10" t="str">
        <f t="shared" si="154"/>
        <v>43876</v>
      </c>
      <c r="H2346" s="10"/>
      <c r="I2346" s="10"/>
      <c r="J2346" s="9">
        <f t="shared" si="151"/>
        <v>43876</v>
      </c>
      <c r="K2346" s="11" t="str">
        <f t="shared" si="152"/>
        <v>15-02-2020</v>
      </c>
      <c r="L2346" s="11"/>
      <c r="M2346" t="s">
        <v>80</v>
      </c>
      <c r="N2346" t="s">
        <v>13</v>
      </c>
      <c r="O2346">
        <v>5</v>
      </c>
      <c r="P2346" t="s">
        <v>19</v>
      </c>
      <c r="Q2346">
        <v>1</v>
      </c>
      <c r="R2346">
        <v>6.2518399999999996</v>
      </c>
      <c r="S2346">
        <v>-75.563590000000005</v>
      </c>
    </row>
    <row r="2347" spans="1:19" x14ac:dyDescent="0.3">
      <c r="A2347" t="s">
        <v>232</v>
      </c>
      <c r="B2347" t="s">
        <v>10</v>
      </c>
      <c r="C2347">
        <v>268200</v>
      </c>
      <c r="D2347">
        <v>14900</v>
      </c>
      <c r="E2347" s="1">
        <f t="shared" si="153"/>
        <v>58990100</v>
      </c>
      <c r="F2347" s="6" t="s">
        <v>157</v>
      </c>
      <c r="G2347" s="10" t="str">
        <f t="shared" si="154"/>
        <v>44830</v>
      </c>
      <c r="H2347" s="10"/>
      <c r="I2347" s="10"/>
      <c r="J2347" s="9">
        <f t="shared" si="151"/>
        <v>44830</v>
      </c>
      <c r="K2347" s="11" t="str">
        <f t="shared" si="152"/>
        <v>26-09-2022</v>
      </c>
      <c r="L2347" s="11"/>
      <c r="M2347" t="s">
        <v>80</v>
      </c>
      <c r="N2347" t="s">
        <v>25</v>
      </c>
      <c r="O2347">
        <v>4</v>
      </c>
      <c r="P2347" t="s">
        <v>14</v>
      </c>
      <c r="Q2347">
        <v>1</v>
      </c>
      <c r="R2347">
        <v>3.4372199999999999</v>
      </c>
      <c r="S2347">
        <v>-76.522499999999994</v>
      </c>
    </row>
    <row r="2348" spans="1:19" x14ac:dyDescent="0.3">
      <c r="A2348" t="s">
        <v>131</v>
      </c>
      <c r="B2348" t="s">
        <v>16</v>
      </c>
      <c r="C2348">
        <v>448900</v>
      </c>
      <c r="D2348">
        <v>25100</v>
      </c>
      <c r="E2348" s="1">
        <f t="shared" si="153"/>
        <v>59015200</v>
      </c>
      <c r="F2348" s="6" t="s">
        <v>70</v>
      </c>
      <c r="G2348" s="10" t="str">
        <f t="shared" si="154"/>
        <v>43946</v>
      </c>
      <c r="H2348" s="10"/>
      <c r="I2348" s="10"/>
      <c r="J2348" s="9">
        <f t="shared" si="151"/>
        <v>43946</v>
      </c>
      <c r="K2348" s="11" t="str">
        <f t="shared" si="152"/>
        <v>25-04-2020</v>
      </c>
      <c r="L2348" s="11"/>
      <c r="M2348" t="s">
        <v>80</v>
      </c>
      <c r="N2348" t="s">
        <v>137</v>
      </c>
      <c r="O2348">
        <v>1</v>
      </c>
      <c r="P2348" t="s">
        <v>19</v>
      </c>
      <c r="Q2348">
        <v>2</v>
      </c>
      <c r="R2348">
        <v>11.240790000000001</v>
      </c>
      <c r="S2348">
        <v>-74.199039999999997</v>
      </c>
    </row>
    <row r="2349" spans="1:19" x14ac:dyDescent="0.3">
      <c r="A2349" t="s">
        <v>20</v>
      </c>
      <c r="B2349" t="s">
        <v>10</v>
      </c>
      <c r="C2349">
        <v>488000</v>
      </c>
      <c r="D2349">
        <v>24200</v>
      </c>
      <c r="E2349" s="1">
        <f t="shared" si="153"/>
        <v>59039400</v>
      </c>
      <c r="F2349" s="6" t="s">
        <v>361</v>
      </c>
      <c r="G2349" s="10" t="str">
        <f t="shared" si="154"/>
        <v>44009</v>
      </c>
      <c r="H2349" s="10"/>
      <c r="I2349" s="10"/>
      <c r="J2349" s="9">
        <f t="shared" si="151"/>
        <v>44009</v>
      </c>
      <c r="K2349" s="11" t="str">
        <f t="shared" si="152"/>
        <v>27-06-2020</v>
      </c>
      <c r="L2349" s="11"/>
      <c r="M2349" t="s">
        <v>12</v>
      </c>
      <c r="N2349" t="s">
        <v>28</v>
      </c>
      <c r="O2349">
        <v>4</v>
      </c>
      <c r="P2349" t="s">
        <v>19</v>
      </c>
      <c r="Q2349">
        <v>1</v>
      </c>
      <c r="R2349">
        <v>4.6097099999999998</v>
      </c>
      <c r="S2349">
        <v>-74.08175</v>
      </c>
    </row>
    <row r="2350" spans="1:19" x14ac:dyDescent="0.3">
      <c r="A2350" t="s">
        <v>195</v>
      </c>
      <c r="B2350" t="s">
        <v>51</v>
      </c>
      <c r="C2350">
        <v>311100</v>
      </c>
      <c r="D2350">
        <v>14800</v>
      </c>
      <c r="E2350" s="1">
        <f t="shared" si="153"/>
        <v>59054200</v>
      </c>
      <c r="F2350" s="6" t="s">
        <v>355</v>
      </c>
      <c r="G2350" s="10" t="str">
        <f t="shared" si="154"/>
        <v>45006</v>
      </c>
      <c r="H2350" s="10"/>
      <c r="I2350" s="10"/>
      <c r="J2350" s="9">
        <f t="shared" si="151"/>
        <v>45006</v>
      </c>
      <c r="K2350" s="11" t="str">
        <f t="shared" si="152"/>
        <v>21-03-2023</v>
      </c>
      <c r="L2350" s="11"/>
      <c r="M2350" t="s">
        <v>101</v>
      </c>
      <c r="N2350" t="s">
        <v>13</v>
      </c>
      <c r="O2350">
        <v>2</v>
      </c>
      <c r="P2350" t="s">
        <v>19</v>
      </c>
      <c r="Q2350">
        <v>1</v>
      </c>
      <c r="R2350">
        <v>6.2518399999999996</v>
      </c>
      <c r="S2350">
        <v>-75.563590000000005</v>
      </c>
    </row>
    <row r="2351" spans="1:19" x14ac:dyDescent="0.3">
      <c r="A2351" t="s">
        <v>168</v>
      </c>
      <c r="B2351" t="s">
        <v>34</v>
      </c>
      <c r="C2351">
        <v>52900</v>
      </c>
      <c r="D2351">
        <v>3900</v>
      </c>
      <c r="E2351" s="1">
        <f t="shared" si="153"/>
        <v>59058100</v>
      </c>
      <c r="F2351" s="6" t="s">
        <v>305</v>
      </c>
      <c r="G2351" s="10" t="str">
        <f t="shared" si="154"/>
        <v>43889</v>
      </c>
      <c r="H2351" s="10"/>
      <c r="I2351" s="10"/>
      <c r="J2351" s="9">
        <f t="shared" si="151"/>
        <v>43889</v>
      </c>
      <c r="K2351" s="11" t="str">
        <f t="shared" si="152"/>
        <v>28-02-2020</v>
      </c>
      <c r="L2351" s="11"/>
      <c r="M2351" t="s">
        <v>68</v>
      </c>
      <c r="N2351" t="s">
        <v>56</v>
      </c>
      <c r="O2351">
        <v>4</v>
      </c>
      <c r="P2351" t="s">
        <v>19</v>
      </c>
      <c r="Q2351">
        <v>8</v>
      </c>
      <c r="R2351">
        <v>7.89391</v>
      </c>
      <c r="S2351">
        <v>-72.507819999999995</v>
      </c>
    </row>
    <row r="2352" spans="1:19" x14ac:dyDescent="0.3">
      <c r="A2352" t="s">
        <v>33</v>
      </c>
      <c r="B2352" t="s">
        <v>34</v>
      </c>
      <c r="C2352">
        <v>101500</v>
      </c>
      <c r="D2352">
        <v>3600</v>
      </c>
      <c r="E2352" s="1">
        <f t="shared" si="153"/>
        <v>59061700</v>
      </c>
      <c r="F2352" s="6" t="s">
        <v>639</v>
      </c>
      <c r="G2352" s="10" t="str">
        <f t="shared" si="154"/>
        <v>44117</v>
      </c>
      <c r="H2352" s="10"/>
      <c r="I2352" s="10"/>
      <c r="J2352" s="9">
        <f t="shared" si="151"/>
        <v>44117</v>
      </c>
      <c r="K2352" s="7" t="str">
        <f t="shared" si="152"/>
        <v>13-10-2020</v>
      </c>
      <c r="L2352" s="7"/>
      <c r="M2352" t="s">
        <v>85</v>
      </c>
      <c r="N2352" t="s">
        <v>28</v>
      </c>
      <c r="O2352">
        <v>5</v>
      </c>
      <c r="P2352" t="s">
        <v>19</v>
      </c>
      <c r="Q2352">
        <v>2</v>
      </c>
      <c r="R2352">
        <v>4.6097099999999998</v>
      </c>
      <c r="S2352">
        <v>-74.08175</v>
      </c>
    </row>
    <row r="2353" spans="1:20" x14ac:dyDescent="0.3">
      <c r="A2353" t="s">
        <v>282</v>
      </c>
      <c r="B2353" t="s">
        <v>38</v>
      </c>
      <c r="C2353">
        <v>1456200</v>
      </c>
      <c r="D2353">
        <v>84400</v>
      </c>
      <c r="E2353" s="1">
        <f t="shared" si="153"/>
        <v>59146100</v>
      </c>
      <c r="F2353" s="6" t="s">
        <v>914</v>
      </c>
      <c r="G2353" s="10" t="str">
        <f t="shared" si="154"/>
        <v>44525</v>
      </c>
      <c r="H2353" s="10"/>
      <c r="I2353" s="10"/>
      <c r="J2353" s="9">
        <f t="shared" si="151"/>
        <v>44525</v>
      </c>
      <c r="K2353" s="11" t="str">
        <f t="shared" si="152"/>
        <v>25-11-2021</v>
      </c>
      <c r="L2353" s="11"/>
      <c r="M2353" t="s">
        <v>80</v>
      </c>
      <c r="N2353" t="s">
        <v>28</v>
      </c>
      <c r="O2353">
        <v>1</v>
      </c>
      <c r="P2353" t="s">
        <v>19</v>
      </c>
      <c r="Q2353">
        <v>1</v>
      </c>
      <c r="R2353">
        <v>4.6097099999999998</v>
      </c>
      <c r="S2353">
        <v>-74.08175</v>
      </c>
    </row>
    <row r="2354" spans="1:20" x14ac:dyDescent="0.3">
      <c r="A2354" t="s">
        <v>50</v>
      </c>
      <c r="B2354" t="s">
        <v>51</v>
      </c>
      <c r="C2354">
        <v>1397000</v>
      </c>
      <c r="D2354">
        <v>74800</v>
      </c>
      <c r="E2354" s="1">
        <f t="shared" si="153"/>
        <v>59220900</v>
      </c>
      <c r="F2354" s="6" t="s">
        <v>1114</v>
      </c>
      <c r="G2354" s="10" t="str">
        <f t="shared" si="154"/>
        <v>44936</v>
      </c>
      <c r="H2354" s="10"/>
      <c r="I2354" s="10"/>
      <c r="J2354" s="9">
        <f t="shared" si="151"/>
        <v>44936</v>
      </c>
      <c r="K2354" s="11" t="str">
        <f t="shared" si="152"/>
        <v>10-01-2023</v>
      </c>
      <c r="L2354" s="11"/>
      <c r="M2354" t="s">
        <v>18</v>
      </c>
      <c r="N2354" t="s">
        <v>28</v>
      </c>
      <c r="O2354">
        <v>5</v>
      </c>
      <c r="P2354" t="s">
        <v>19</v>
      </c>
      <c r="Q2354">
        <v>1</v>
      </c>
      <c r="R2354">
        <v>4.6097099999999998</v>
      </c>
      <c r="S2354">
        <v>-74.08175</v>
      </c>
    </row>
    <row r="2355" spans="1:20" x14ac:dyDescent="0.3">
      <c r="A2355" t="s">
        <v>33</v>
      </c>
      <c r="B2355" t="s">
        <v>34</v>
      </c>
      <c r="C2355">
        <v>107900</v>
      </c>
      <c r="D2355">
        <v>3900</v>
      </c>
      <c r="E2355" s="1">
        <f t="shared" si="153"/>
        <v>59224800</v>
      </c>
      <c r="F2355" s="6" t="s">
        <v>1045</v>
      </c>
      <c r="G2355" s="10" t="str">
        <f t="shared" si="154"/>
        <v>44476</v>
      </c>
      <c r="H2355" s="10"/>
      <c r="I2355" s="10"/>
      <c r="J2355" s="9">
        <f t="shared" si="151"/>
        <v>44476</v>
      </c>
      <c r="K2355" s="11" t="str">
        <f t="shared" si="152"/>
        <v>07-10-2021</v>
      </c>
      <c r="L2355" s="11"/>
      <c r="M2355" t="s">
        <v>66</v>
      </c>
      <c r="N2355" t="s">
        <v>13</v>
      </c>
      <c r="O2355">
        <v>5</v>
      </c>
      <c r="P2355" t="s">
        <v>19</v>
      </c>
      <c r="Q2355">
        <v>7</v>
      </c>
      <c r="R2355">
        <v>6.2518399999999996</v>
      </c>
      <c r="S2355">
        <v>-75.563590000000005</v>
      </c>
    </row>
    <row r="2356" spans="1:20" x14ac:dyDescent="0.3">
      <c r="A2356" t="s">
        <v>93</v>
      </c>
      <c r="B2356" t="s">
        <v>42</v>
      </c>
      <c r="C2356">
        <v>140300</v>
      </c>
      <c r="D2356">
        <v>8100</v>
      </c>
      <c r="E2356" s="1">
        <f t="shared" si="153"/>
        <v>59232900</v>
      </c>
      <c r="F2356" s="6" t="s">
        <v>720</v>
      </c>
      <c r="G2356" s="10" t="str">
        <f t="shared" si="154"/>
        <v>44893</v>
      </c>
      <c r="H2356" s="10"/>
      <c r="I2356" s="10"/>
      <c r="J2356" s="9">
        <f t="shared" si="151"/>
        <v>44893</v>
      </c>
      <c r="K2356" s="11" t="str">
        <f t="shared" si="152"/>
        <v>28-11-2022</v>
      </c>
      <c r="L2356" s="11"/>
      <c r="M2356" t="s">
        <v>80</v>
      </c>
      <c r="N2356" t="s">
        <v>44</v>
      </c>
      <c r="O2356">
        <v>5</v>
      </c>
      <c r="P2356" t="s">
        <v>19</v>
      </c>
      <c r="Q2356">
        <v>2</v>
      </c>
      <c r="R2356">
        <v>10.968540000000001</v>
      </c>
      <c r="S2356">
        <v>-74.781319999999994</v>
      </c>
    </row>
    <row r="2357" spans="1:20" x14ac:dyDescent="0.3">
      <c r="A2357" t="s">
        <v>123</v>
      </c>
      <c r="B2357" t="s">
        <v>51</v>
      </c>
      <c r="C2357">
        <v>1220100</v>
      </c>
      <c r="D2357">
        <v>65200</v>
      </c>
      <c r="E2357" s="1">
        <f t="shared" si="153"/>
        <v>59298100</v>
      </c>
      <c r="F2357" s="6" t="s">
        <v>860</v>
      </c>
      <c r="G2357" s="10" t="str">
        <f t="shared" si="154"/>
        <v>44899</v>
      </c>
      <c r="H2357" s="10"/>
      <c r="I2357" s="10"/>
      <c r="J2357" s="9">
        <f t="shared" si="151"/>
        <v>44899</v>
      </c>
      <c r="K2357" s="11" t="str">
        <f t="shared" si="152"/>
        <v>04-12-2022</v>
      </c>
      <c r="L2357" s="11"/>
      <c r="M2357" t="s">
        <v>59</v>
      </c>
      <c r="N2357" t="s">
        <v>28</v>
      </c>
      <c r="O2357">
        <v>4</v>
      </c>
      <c r="P2357" t="s">
        <v>19</v>
      </c>
      <c r="Q2357">
        <v>5</v>
      </c>
      <c r="R2357">
        <v>4.6097099999999998</v>
      </c>
      <c r="S2357">
        <v>-74.08175</v>
      </c>
    </row>
    <row r="2358" spans="1:20" x14ac:dyDescent="0.3">
      <c r="A2358" t="s">
        <v>195</v>
      </c>
      <c r="B2358" t="s">
        <v>51</v>
      </c>
      <c r="C2358">
        <v>797900</v>
      </c>
      <c r="D2358">
        <v>42900</v>
      </c>
      <c r="E2358" s="1">
        <f t="shared" si="153"/>
        <v>59341000</v>
      </c>
      <c r="F2358" s="6" t="s">
        <v>893</v>
      </c>
      <c r="G2358" s="10" t="str">
        <f t="shared" si="154"/>
        <v>43870</v>
      </c>
      <c r="H2358" s="10"/>
      <c r="I2358" s="10"/>
      <c r="J2358" s="9">
        <f t="shared" si="151"/>
        <v>43870</v>
      </c>
      <c r="K2358" s="11" t="str">
        <f t="shared" si="152"/>
        <v>09-02-2020</v>
      </c>
      <c r="L2358" s="11"/>
      <c r="M2358" t="s">
        <v>18</v>
      </c>
      <c r="N2358" t="s">
        <v>28</v>
      </c>
      <c r="O2358">
        <v>5</v>
      </c>
      <c r="P2358" t="s">
        <v>14</v>
      </c>
      <c r="Q2358">
        <v>1</v>
      </c>
      <c r="R2358">
        <v>4.6097099999999998</v>
      </c>
      <c r="S2358">
        <v>-74.08175</v>
      </c>
    </row>
    <row r="2359" spans="1:20" x14ac:dyDescent="0.3">
      <c r="A2359" t="s">
        <v>282</v>
      </c>
      <c r="B2359" t="s">
        <v>38</v>
      </c>
      <c r="C2359">
        <v>2224300</v>
      </c>
      <c r="D2359">
        <v>116600</v>
      </c>
      <c r="E2359" s="1">
        <f t="shared" si="153"/>
        <v>59457600</v>
      </c>
      <c r="F2359" s="6" t="s">
        <v>992</v>
      </c>
      <c r="G2359" s="10" t="str">
        <f t="shared" si="154"/>
        <v>44831</v>
      </c>
      <c r="H2359" s="10"/>
      <c r="I2359" s="10"/>
      <c r="J2359" s="9">
        <f t="shared" si="151"/>
        <v>44831</v>
      </c>
      <c r="K2359" s="11" t="str">
        <f t="shared" si="152"/>
        <v>27-09-2022</v>
      </c>
      <c r="L2359" s="11"/>
      <c r="M2359" t="s">
        <v>101</v>
      </c>
      <c r="N2359" t="s">
        <v>13</v>
      </c>
      <c r="O2359">
        <v>5</v>
      </c>
      <c r="P2359" t="s">
        <v>19</v>
      </c>
      <c r="Q2359">
        <v>2</v>
      </c>
      <c r="R2359">
        <v>6.2518399999999996</v>
      </c>
      <c r="S2359">
        <v>-75.563590000000005</v>
      </c>
    </row>
    <row r="2360" spans="1:20" x14ac:dyDescent="0.3">
      <c r="A2360" t="s">
        <v>60</v>
      </c>
      <c r="B2360" t="s">
        <v>34</v>
      </c>
      <c r="C2360">
        <v>551000</v>
      </c>
      <c r="D2360">
        <v>27500</v>
      </c>
      <c r="E2360" s="3">
        <f t="shared" si="153"/>
        <v>59485100</v>
      </c>
      <c r="F2360" s="8">
        <v>44807</v>
      </c>
      <c r="G2360" s="10" t="str">
        <f t="shared" si="154"/>
        <v>44672</v>
      </c>
      <c r="H2360" s="10"/>
      <c r="I2360" s="10"/>
      <c r="J2360" s="9">
        <f t="shared" si="151"/>
        <v>44672</v>
      </c>
      <c r="K2360" s="11" t="str">
        <f t="shared" si="152"/>
        <v>21-04-2022</v>
      </c>
      <c r="L2360" s="11"/>
      <c r="M2360" t="s">
        <v>24</v>
      </c>
      <c r="N2360" t="s">
        <v>13</v>
      </c>
      <c r="O2360">
        <v>4</v>
      </c>
      <c r="P2360" t="s">
        <v>19</v>
      </c>
      <c r="Q2360">
        <v>1</v>
      </c>
      <c r="R2360">
        <v>6.2518399999999996</v>
      </c>
      <c r="S2360">
        <v>-75.563590000000005</v>
      </c>
    </row>
    <row r="2361" spans="1:20" x14ac:dyDescent="0.3">
      <c r="A2361" t="s">
        <v>1132</v>
      </c>
      <c r="C2361" s="1">
        <f>SUM(C2:C2360)</f>
        <v>1116343500</v>
      </c>
      <c r="D2361" s="3">
        <f>SUM(D2:D2360)</f>
        <v>59485100</v>
      </c>
      <c r="E2361" s="1"/>
    </row>
    <row r="2362" spans="1:20" x14ac:dyDescent="0.3">
      <c r="F2362" s="4"/>
      <c r="G2362" s="4"/>
      <c r="H2362" s="4"/>
      <c r="I2362" s="4"/>
      <c r="J2362" s="4"/>
      <c r="K2362" s="4"/>
      <c r="L2362" s="4"/>
    </row>
    <row r="2365" spans="1:20" x14ac:dyDescent="0.3">
      <c r="B2365" t="s">
        <v>1133</v>
      </c>
      <c r="M2365" t="s">
        <v>1137</v>
      </c>
      <c r="N2365" t="s">
        <v>1138</v>
      </c>
      <c r="O2365" t="s">
        <v>1139</v>
      </c>
      <c r="P2365" t="s">
        <v>1140</v>
      </c>
      <c r="Q2365" t="s">
        <v>1141</v>
      </c>
      <c r="R2365" t="s">
        <v>1142</v>
      </c>
      <c r="S2365" t="s">
        <v>1143</v>
      </c>
      <c r="T2365" t="s">
        <v>1144</v>
      </c>
    </row>
    <row r="2366" spans="1:20" x14ac:dyDescent="0.3">
      <c r="A2366" t="s">
        <v>1134</v>
      </c>
      <c r="B2366" t="s">
        <v>1135</v>
      </c>
      <c r="D2366" t="s">
        <v>1136</v>
      </c>
      <c r="M2366">
        <f t="array" ref="M2366">SUM(1/COUNTIF(M2:M2360, M2:M2360))</f>
        <v>13.999999999999821</v>
      </c>
      <c r="N2366">
        <f t="array" ref="N2366">SUM(1/COUNTIF(N2:N2360, N2:N2360))</f>
        <v>19.000000000000391</v>
      </c>
      <c r="O2366">
        <f t="array" ref="O2366">SUM(1/COUNTIF(O2:O2360, O2:O2360))</f>
        <v>4.9999999999999698</v>
      </c>
      <c r="P2366">
        <f t="array" ref="P2366">SUM(1/COUNTIF(P2:P2360, P2:P2360))</f>
        <v>3.9999999999998201</v>
      </c>
      <c r="Q2366">
        <f t="array" ref="Q2366">SUM(1/COUNTIF(Q2:Q2360, Q2:Q2360))</f>
        <v>17.000000000000341</v>
      </c>
      <c r="R2366">
        <f t="array" ref="R2366">SUM(1/COUNTIF(R2:R2360, R2:R2360))</f>
        <v>19.000000000000391</v>
      </c>
      <c r="S2366">
        <v>19</v>
      </c>
      <c r="T2366">
        <v>19</v>
      </c>
    </row>
    <row r="2367" spans="1:20" x14ac:dyDescent="0.3">
      <c r="A2367">
        <f t="array" ref="A2367">SUM(1/COUNTIF(A2:A2360, A2:A2360))</f>
        <v>51.000000000000668</v>
      </c>
      <c r="B2367">
        <f t="array" ref="B2367">SUM(1/COUNTIF(B2:B2360, B2:B2360))</f>
        <v>8.0000000000001172</v>
      </c>
      <c r="C2367">
        <f t="array" ref="C2367">SUM(1/COUNTIF(C2:C2360, C2:C2360))</f>
        <v>1907.9999999999964</v>
      </c>
      <c r="D2367">
        <f t="array" ref="D2367">SUM(1/COUNTIF(D2:D2360, D2:D2360))</f>
        <v>736.00000000000307</v>
      </c>
      <c r="F2367">
        <f t="array" ref="F2367">SUM(1/COUNTIF(F2:F2360, F2:F2360))</f>
        <v>1025.0000000000121</v>
      </c>
    </row>
    <row r="2368" spans="1:20" x14ac:dyDescent="0.3">
      <c r="A2368" t="s">
        <v>1145</v>
      </c>
      <c r="B2368" s="21">
        <f>COUNTIF(D2:D2360, 0) + COUNTBLANK(D2:D2360)</f>
        <v>214</v>
      </c>
      <c r="D2368">
        <f>COUNTIF(D2:D2360, 0) + COUNTIF(D2:D2360, "$0")</f>
        <v>428</v>
      </c>
      <c r="F2368" s="2"/>
      <c r="G2368" s="2"/>
      <c r="H2368" s="2"/>
      <c r="I2368" s="2"/>
      <c r="J2368" s="2"/>
      <c r="K2368" s="2"/>
      <c r="L2368" s="2"/>
    </row>
    <row r="2369" spans="1:12" x14ac:dyDescent="0.3">
      <c r="D2369" s="23" t="s">
        <v>1158</v>
      </c>
      <c r="E2369" s="23"/>
      <c r="F2369" s="23"/>
      <c r="G2369" s="23"/>
      <c r="H2369" s="23"/>
      <c r="I2369" s="4"/>
      <c r="J2369" s="4"/>
      <c r="K2369" s="4"/>
      <c r="L2369" s="4"/>
    </row>
    <row r="2370" spans="1:12" x14ac:dyDescent="0.3">
      <c r="D2370" s="2" t="s">
        <v>1159</v>
      </c>
      <c r="E2370" s="2" t="s">
        <v>1160</v>
      </c>
    </row>
    <row r="2371" spans="1:12" x14ac:dyDescent="0.3">
      <c r="A2371" s="2" t="s">
        <v>1147</v>
      </c>
      <c r="B2371" s="5">
        <f>MIN(J2:J2360)</f>
        <v>43831</v>
      </c>
      <c r="C2371" s="22">
        <v>1</v>
      </c>
      <c r="D2371" s="19" t="s">
        <v>38</v>
      </c>
      <c r="E2371" cm="1">
        <f t="array" ref="E2371">SUMPRODUCT(--(B2:B2360={"Electrónicos"}))</f>
        <v>422</v>
      </c>
      <c r="F2371" s="2"/>
      <c r="G2371" s="2"/>
      <c r="H2371" s="2"/>
      <c r="I2371" s="2"/>
      <c r="J2371" s="2"/>
      <c r="K2371" s="2"/>
      <c r="L2371" s="2"/>
    </row>
    <row r="2372" spans="1:12" x14ac:dyDescent="0.3">
      <c r="A2372" s="19" t="s">
        <v>1148</v>
      </c>
      <c r="B2372" s="6"/>
      <c r="C2372" s="22">
        <v>2</v>
      </c>
      <c r="D2372" s="19" t="s">
        <v>34</v>
      </c>
      <c r="E2372" cm="1">
        <f t="array" ref="E2372">SUMPRODUCT(--(B3:B2361={"Electrodomésticos"}))</f>
        <v>305</v>
      </c>
      <c r="F2372" s="4"/>
      <c r="G2372" s="4"/>
      <c r="H2372" s="4"/>
      <c r="I2372" s="4"/>
      <c r="J2372" s="4"/>
      <c r="K2372" s="4"/>
      <c r="L2372" s="4"/>
    </row>
    <row r="2373" spans="1:12" x14ac:dyDescent="0.3">
      <c r="A2373" s="2" t="s">
        <v>1149</v>
      </c>
      <c r="C2373" s="22">
        <v>3</v>
      </c>
      <c r="D2373" s="19" t="s">
        <v>51</v>
      </c>
      <c r="E2373" cm="1">
        <f t="array" ref="E2373">SUMPRODUCT(--(B4:B2362={"Artículos para el hogar"}))</f>
        <v>181</v>
      </c>
    </row>
    <row r="2374" spans="1:12" x14ac:dyDescent="0.3">
      <c r="A2374" s="19" t="s">
        <v>1150</v>
      </c>
      <c r="B2374" s="4">
        <f>MAX(J2:J2360)</f>
        <v>45016</v>
      </c>
      <c r="C2374" s="22">
        <v>4</v>
      </c>
      <c r="D2374" s="19" t="s">
        <v>42</v>
      </c>
      <c r="E2374" cm="1">
        <f t="array" ref="E2374">SUMPRODUCT(--(B5:B2363={"Deportes y diversión"}))</f>
        <v>275</v>
      </c>
    </row>
    <row r="2375" spans="1:12" x14ac:dyDescent="0.3">
      <c r="A2375" s="2" t="s">
        <v>1154</v>
      </c>
      <c r="C2375" s="22">
        <v>5</v>
      </c>
      <c r="D2375" s="19" t="s">
        <v>10</v>
      </c>
      <c r="E2375" cm="1">
        <f t="array" ref="E2375">SUMPRODUCT(--(B6:B2364={"Muebles"}))</f>
        <v>439</v>
      </c>
    </row>
    <row r="2376" spans="1:12" x14ac:dyDescent="0.3">
      <c r="B2376" s="20" t="str">
        <f>_xlfn.DAYS(B2374, B2371) &amp; " días "</f>
        <v xml:space="preserve">1185 días </v>
      </c>
      <c r="C2376" s="22">
        <v>6</v>
      </c>
      <c r="D2376" s="19" t="s">
        <v>16</v>
      </c>
      <c r="E2376" cm="1">
        <f t="array" ref="E2376">SUMPRODUCT(--(B7:B2365={"Instrumentos musicales"}))</f>
        <v>223</v>
      </c>
    </row>
    <row r="2377" spans="1:12" x14ac:dyDescent="0.3">
      <c r="C2377" s="22">
        <v>7</v>
      </c>
      <c r="D2377" s="19" t="s">
        <v>46</v>
      </c>
      <c r="E2377" cm="1">
        <f t="array" ref="E2377">SUMPRODUCT(--(B8:B2366={"Juguetes"}))</f>
        <v>313</v>
      </c>
    </row>
    <row r="2378" spans="1:12" x14ac:dyDescent="0.3">
      <c r="A2378" s="2"/>
      <c r="C2378" s="22">
        <v>8</v>
      </c>
      <c r="D2378" s="19" t="s">
        <v>64</v>
      </c>
      <c r="E2378" cm="1">
        <f t="array" ref="E2378">SUMPRODUCT(--(B9:B2367={"Libros"}))</f>
        <v>197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D2369:H2369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Rodrigo Riveros</cp:lastModifiedBy>
  <dcterms:created xsi:type="dcterms:W3CDTF">2025-05-03T04:00:24Z</dcterms:created>
  <dcterms:modified xsi:type="dcterms:W3CDTF">2025-05-04T20:03:53Z</dcterms:modified>
  <cp:category/>
</cp:coreProperties>
</file>