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rodrigo_tini_sap_com/Documents/Desktop/projetoPUC/"/>
    </mc:Choice>
  </mc:AlternateContent>
  <xr:revisionPtr revIDLastSave="0" documentId="8_{E1CD6D3C-0444-453F-B8CA-B4C5CF050173}" xr6:coauthVersionLast="45" xr6:coauthVersionMax="45" xr10:uidLastSave="{00000000-0000-0000-0000-000000000000}"/>
  <bookViews>
    <workbookView xWindow="-110" yWindow="-110" windowWidth="19420" windowHeight="10420" xr2:uid="{C08DE369-8D19-48C3-9B97-6F958C80ED7B}"/>
  </bookViews>
  <sheets>
    <sheet name="Planilha3" sheetId="3" r:id="rId1"/>
  </sheets>
  <definedNames>
    <definedName name="solver_adj" localSheetId="0" hidden="1">Planilha3!$B$15:$O$15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Planilha3!$B$15:$O$15</definedName>
    <definedName name="solver_lhs10" localSheetId="0" hidden="1">Planilha3!$G$18</definedName>
    <definedName name="solver_lhs11" localSheetId="0" hidden="1">Planilha3!$Z$15</definedName>
    <definedName name="solver_lhs2" localSheetId="0" hidden="1">Planilha3!$B$15:$O$15</definedName>
    <definedName name="solver_lhs3" localSheetId="0" hidden="1">Planilha3!$B$15:$O$15</definedName>
    <definedName name="solver_lhs4" localSheetId="0" hidden="1">Planilha3!$B$15:$Y$15</definedName>
    <definedName name="solver_lhs5" localSheetId="0" hidden="1">Planilha3!$B$18</definedName>
    <definedName name="solver_lhs6" localSheetId="0" hidden="1">Planilha3!$C$18</definedName>
    <definedName name="solver_lhs7" localSheetId="0" hidden="1">Planilha3!$D$18</definedName>
    <definedName name="solver_lhs8" localSheetId="0" hidden="1">Planilha3!$E$18</definedName>
    <definedName name="solver_lhs9" localSheetId="0" hidden="1">Planilha3!$F$18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Planilha3!$C$18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2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110</definedName>
    <definedName name="solver_rhs10" localSheetId="0" hidden="1">15</definedName>
    <definedName name="solver_rhs11" localSheetId="0" hidden="1">Planilha3!$Z$22</definedName>
    <definedName name="solver_rhs2" localSheetId="0" hidden="1">"integer"</definedName>
    <definedName name="solver_rhs3" localSheetId="0" hidden="1">0</definedName>
    <definedName name="solver_rhs4" localSheetId="0" hidden="1">Planilha3!$B$22:$Y$22</definedName>
    <definedName name="solver_rhs5" localSheetId="0" hidden="1">15</definedName>
    <definedName name="solver_rhs6" localSheetId="0" hidden="1">15</definedName>
    <definedName name="solver_rhs7" localSheetId="0" hidden="1">15</definedName>
    <definedName name="solver_rhs8" localSheetId="0" hidden="1">15</definedName>
    <definedName name="solver_rhs9" localSheetId="0" hidden="1">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800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5" i="3" l="1"/>
  <c r="T15" i="3"/>
  <c r="R15" i="3"/>
  <c r="Q15" i="3"/>
  <c r="P15" i="3"/>
  <c r="F18" i="3"/>
  <c r="G18" i="3"/>
  <c r="C18" i="3"/>
  <c r="E18" i="3" l="1"/>
  <c r="B18" i="3"/>
  <c r="D18" i="3"/>
  <c r="W15" i="3"/>
  <c r="S15" i="3"/>
  <c r="Y15" i="3"/>
  <c r="X15" i="3" l="1"/>
  <c r="V15" i="3"/>
  <c r="A28" i="3" l="1"/>
  <c r="Z15" i="3"/>
</calcChain>
</file>

<file path=xl/sharedStrings.xml><?xml version="1.0" encoding="utf-8"?>
<sst xmlns="http://schemas.openxmlformats.org/spreadsheetml/2006/main" count="95" uniqueCount="47">
  <si>
    <t>&lt;=</t>
  </si>
  <si>
    <t>&gt;=</t>
  </si>
  <si>
    <t>A</t>
  </si>
  <si>
    <t>B</t>
  </si>
  <si>
    <t>E</t>
  </si>
  <si>
    <t>D</t>
  </si>
  <si>
    <t>C</t>
  </si>
  <si>
    <t>F</t>
  </si>
  <si>
    <t>A1</t>
  </si>
  <si>
    <t>B1</t>
  </si>
  <si>
    <t>C2</t>
  </si>
  <si>
    <t>D3</t>
  </si>
  <si>
    <t>E3</t>
  </si>
  <si>
    <t>F4</t>
  </si>
  <si>
    <t>1X</t>
  </si>
  <si>
    <t>2X</t>
  </si>
  <si>
    <t>3X</t>
  </si>
  <si>
    <t>4X</t>
  </si>
  <si>
    <t>X</t>
  </si>
  <si>
    <t>Restrições</t>
  </si>
  <si>
    <t>=</t>
  </si>
  <si>
    <t>Custo</t>
  </si>
  <si>
    <t>Vacinas</t>
  </si>
  <si>
    <t>X1</t>
  </si>
  <si>
    <t>X1A</t>
  </si>
  <si>
    <t>X1B</t>
  </si>
  <si>
    <t>X2</t>
  </si>
  <si>
    <t>Laboratório</t>
  </si>
  <si>
    <t>X2A</t>
  </si>
  <si>
    <t>X2C</t>
  </si>
  <si>
    <t>X3</t>
  </si>
  <si>
    <t>X3D</t>
  </si>
  <si>
    <t>X3E</t>
  </si>
  <si>
    <t>X4A</t>
  </si>
  <si>
    <t>X4E</t>
  </si>
  <si>
    <t>X4</t>
  </si>
  <si>
    <t>X5</t>
  </si>
  <si>
    <t>X5A</t>
  </si>
  <si>
    <t>X5B</t>
  </si>
  <si>
    <t>X5C</t>
  </si>
  <si>
    <t>X6</t>
  </si>
  <si>
    <t>X6F</t>
  </si>
  <si>
    <t>X7</t>
  </si>
  <si>
    <t>X7B</t>
  </si>
  <si>
    <t>X7C</t>
  </si>
  <si>
    <t>Vacina</t>
  </si>
  <si>
    <t>Qtd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</si>
</sst>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35B5-4C20-4CBA-82C6-A32295087E8D}">
  <dimension ref="A2:Z28"/>
  <sheetViews>
    <sheetView tabSelected="1" workbookViewId="0">
      <selection activeCell="I2" sqref="I2"/>
    </sheetView>
  </sheetViews>
  <sheetFormatPr defaultRowHeight="14.5" x14ac:dyDescent="0.35"/>
  <cols>
    <col min="1" max="1" width="10.1796875" bestFit="1" customWidth="1"/>
    <col min="2" max="2" width="10.54296875" bestFit="1" customWidth="1"/>
  </cols>
  <sheetData>
    <row r="2" spans="2:26" x14ac:dyDescent="0.35">
      <c r="B2" t="s">
        <v>27</v>
      </c>
      <c r="C2" t="s">
        <v>22</v>
      </c>
      <c r="I2" t="s">
        <v>45</v>
      </c>
      <c r="J2" t="s">
        <v>46</v>
      </c>
    </row>
    <row r="3" spans="2:26" x14ac:dyDescent="0.35">
      <c r="B3" t="s">
        <v>26</v>
      </c>
      <c r="C3" t="s">
        <v>2</v>
      </c>
      <c r="D3" t="s">
        <v>6</v>
      </c>
      <c r="I3" t="s">
        <v>2</v>
      </c>
      <c r="J3">
        <v>1</v>
      </c>
    </row>
    <row r="4" spans="2:26" x14ac:dyDescent="0.35">
      <c r="B4" t="s">
        <v>23</v>
      </c>
      <c r="C4" t="s">
        <v>2</v>
      </c>
      <c r="D4" t="s">
        <v>3</v>
      </c>
      <c r="I4" t="s">
        <v>3</v>
      </c>
      <c r="J4">
        <v>2</v>
      </c>
    </row>
    <row r="5" spans="2:26" x14ac:dyDescent="0.35">
      <c r="B5" t="s">
        <v>35</v>
      </c>
      <c r="C5" t="s">
        <v>2</v>
      </c>
      <c r="D5" t="s">
        <v>4</v>
      </c>
      <c r="I5" t="s">
        <v>6</v>
      </c>
      <c r="J5">
        <v>2</v>
      </c>
    </row>
    <row r="6" spans="2:26" x14ac:dyDescent="0.35">
      <c r="B6" t="s">
        <v>30</v>
      </c>
      <c r="C6" t="s">
        <v>5</v>
      </c>
      <c r="D6" t="s">
        <v>4</v>
      </c>
      <c r="I6" t="s">
        <v>5</v>
      </c>
      <c r="J6">
        <v>1</v>
      </c>
    </row>
    <row r="7" spans="2:26" x14ac:dyDescent="0.35">
      <c r="B7" t="s">
        <v>36</v>
      </c>
      <c r="C7" t="s">
        <v>2</v>
      </c>
      <c r="D7" t="s">
        <v>3</v>
      </c>
      <c r="E7" t="s">
        <v>6</v>
      </c>
      <c r="I7" t="s">
        <v>4</v>
      </c>
      <c r="J7">
        <v>2</v>
      </c>
    </row>
    <row r="8" spans="2:26" x14ac:dyDescent="0.35">
      <c r="B8" t="s">
        <v>40</v>
      </c>
      <c r="C8" t="s">
        <v>7</v>
      </c>
      <c r="I8" t="s">
        <v>7</v>
      </c>
      <c r="J8">
        <v>2</v>
      </c>
    </row>
    <row r="9" spans="2:26" x14ac:dyDescent="0.35">
      <c r="B9" t="s">
        <v>42</v>
      </c>
      <c r="C9" t="s">
        <v>3</v>
      </c>
      <c r="D9" t="s">
        <v>6</v>
      </c>
    </row>
    <row r="11" spans="2:26" x14ac:dyDescent="0.35">
      <c r="B11" s="4">
        <v>0</v>
      </c>
      <c r="C11" s="4">
        <v>0</v>
      </c>
      <c r="D11" s="4">
        <v>0</v>
      </c>
      <c r="E11" s="4">
        <v>15</v>
      </c>
      <c r="F11" s="4">
        <v>0</v>
      </c>
      <c r="G11" s="4">
        <v>0</v>
      </c>
      <c r="H11" s="4">
        <v>70</v>
      </c>
      <c r="I11" s="4">
        <v>15</v>
      </c>
      <c r="J11" s="4">
        <v>70</v>
      </c>
      <c r="K11" s="4">
        <v>0</v>
      </c>
      <c r="L11" s="4">
        <v>0</v>
      </c>
      <c r="M11" s="4">
        <v>0</v>
      </c>
      <c r="N11" s="4">
        <v>15</v>
      </c>
      <c r="O11" s="4">
        <v>15</v>
      </c>
    </row>
    <row r="14" spans="2:26" x14ac:dyDescent="0.35">
      <c r="B14" t="s">
        <v>37</v>
      </c>
      <c r="C14" t="s">
        <v>38</v>
      </c>
      <c r="D14" t="s">
        <v>39</v>
      </c>
      <c r="E14" t="s">
        <v>28</v>
      </c>
      <c r="F14" t="s">
        <v>29</v>
      </c>
      <c r="G14" t="s">
        <v>24</v>
      </c>
      <c r="H14" t="s">
        <v>25</v>
      </c>
      <c r="I14" t="s">
        <v>31</v>
      </c>
      <c r="J14" t="s">
        <v>32</v>
      </c>
      <c r="K14" t="s">
        <v>33</v>
      </c>
      <c r="L14" t="s">
        <v>34</v>
      </c>
      <c r="M14" t="s">
        <v>43</v>
      </c>
      <c r="N14" t="s">
        <v>44</v>
      </c>
      <c r="O14" t="s">
        <v>41</v>
      </c>
      <c r="P14" t="s">
        <v>8</v>
      </c>
      <c r="Q14" t="s">
        <v>9</v>
      </c>
      <c r="R14" t="s">
        <v>10</v>
      </c>
      <c r="S14" t="s">
        <v>11</v>
      </c>
      <c r="T14" t="s">
        <v>12</v>
      </c>
      <c r="U14" t="s">
        <v>13</v>
      </c>
      <c r="V14" t="s">
        <v>14</v>
      </c>
      <c r="W14" t="s">
        <v>15</v>
      </c>
      <c r="X14" t="s">
        <v>16</v>
      </c>
      <c r="Y14" t="s">
        <v>17</v>
      </c>
      <c r="Z14" t="s">
        <v>18</v>
      </c>
    </row>
    <row r="15" spans="2:26" x14ac:dyDescent="0.35">
      <c r="B15" s="4">
        <v>0</v>
      </c>
      <c r="C15" s="4">
        <v>0</v>
      </c>
      <c r="D15" s="4">
        <v>0</v>
      </c>
      <c r="E15" s="4">
        <v>50</v>
      </c>
      <c r="F15" s="4">
        <v>4</v>
      </c>
      <c r="G15" s="4">
        <v>0</v>
      </c>
      <c r="H15" s="4">
        <v>0</v>
      </c>
      <c r="I15" s="4">
        <v>25</v>
      </c>
      <c r="J15" s="4">
        <v>99</v>
      </c>
      <c r="K15" s="4">
        <v>30</v>
      </c>
      <c r="L15" s="4">
        <v>0</v>
      </c>
      <c r="M15" s="4">
        <v>15</v>
      </c>
      <c r="N15" s="4">
        <v>15</v>
      </c>
      <c r="O15" s="4">
        <v>53</v>
      </c>
      <c r="P15">
        <f>B15+E15+G15+K15</f>
        <v>80</v>
      </c>
      <c r="Q15">
        <f>ROUNDUP(((C15+H15+M15)/2),0)</f>
        <v>8</v>
      </c>
      <c r="R15">
        <f>ROUNDUP(((N15+D15+F15)/2),0)</f>
        <v>10</v>
      </c>
      <c r="S15">
        <f>I15</f>
        <v>25</v>
      </c>
      <c r="T15">
        <f>ROUNDUP(((L15+J15)/2),0)</f>
        <v>50</v>
      </c>
      <c r="U15">
        <f>ROUNDUP((O15/2),0)</f>
        <v>27</v>
      </c>
      <c r="V15">
        <f>P15+Q15</f>
        <v>88</v>
      </c>
      <c r="W15">
        <f>R15</f>
        <v>10</v>
      </c>
      <c r="X15">
        <f>S15+T15</f>
        <v>75</v>
      </c>
      <c r="Y15">
        <f>U15</f>
        <v>27</v>
      </c>
      <c r="Z15">
        <f>V15+W15+X15+Y15</f>
        <v>200</v>
      </c>
    </row>
    <row r="17" spans="1:26" x14ac:dyDescent="0.35">
      <c r="B17" s="5" t="s">
        <v>2</v>
      </c>
      <c r="C17" s="5" t="s">
        <v>3</v>
      </c>
      <c r="D17" s="5" t="s">
        <v>6</v>
      </c>
      <c r="E17" s="5" t="s">
        <v>5</v>
      </c>
      <c r="F17" s="5" t="s">
        <v>4</v>
      </c>
      <c r="G17" s="5" t="s">
        <v>7</v>
      </c>
    </row>
    <row r="18" spans="1:26" x14ac:dyDescent="0.35">
      <c r="B18" s="5">
        <f>B15+E15+G15+K15</f>
        <v>80</v>
      </c>
      <c r="C18" s="5">
        <f>C15+H15+M15</f>
        <v>15</v>
      </c>
      <c r="D18" s="5">
        <f>D15+F15+N15</f>
        <v>19</v>
      </c>
      <c r="E18" s="5">
        <f>I15</f>
        <v>25</v>
      </c>
      <c r="F18" s="5">
        <f>J15+L15</f>
        <v>99</v>
      </c>
      <c r="G18" s="5">
        <f>O15</f>
        <v>53</v>
      </c>
    </row>
    <row r="21" spans="1:26" s="1" customFormat="1" x14ac:dyDescent="0.35">
      <c r="A21" s="1" t="s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2" t="s">
        <v>20</v>
      </c>
    </row>
    <row r="22" spans="1:26" s="1" customFormat="1" x14ac:dyDescent="0.35">
      <c r="B22" s="1">
        <v>70</v>
      </c>
      <c r="C22" s="1">
        <v>65</v>
      </c>
      <c r="D22" s="1">
        <v>85</v>
      </c>
      <c r="E22" s="1">
        <v>100</v>
      </c>
      <c r="F22" s="1">
        <v>200</v>
      </c>
      <c r="G22" s="1">
        <v>100</v>
      </c>
      <c r="H22" s="1">
        <v>150</v>
      </c>
      <c r="I22" s="1">
        <v>25</v>
      </c>
      <c r="J22" s="1">
        <v>100</v>
      </c>
      <c r="K22" s="1">
        <v>30</v>
      </c>
      <c r="L22" s="1">
        <v>45</v>
      </c>
      <c r="M22" s="1">
        <v>15</v>
      </c>
      <c r="N22" s="1">
        <v>15</v>
      </c>
      <c r="O22" s="1">
        <v>500</v>
      </c>
      <c r="P22" s="1">
        <v>80</v>
      </c>
      <c r="Q22" s="1">
        <v>70</v>
      </c>
      <c r="R22" s="1">
        <v>100</v>
      </c>
      <c r="S22" s="1">
        <v>200</v>
      </c>
      <c r="T22" s="1">
        <v>105</v>
      </c>
      <c r="U22" s="1">
        <v>55</v>
      </c>
      <c r="V22" s="1">
        <v>110</v>
      </c>
      <c r="W22" s="1">
        <v>55</v>
      </c>
      <c r="X22" s="1">
        <v>85</v>
      </c>
      <c r="Y22" s="1">
        <v>35</v>
      </c>
      <c r="Z22" s="1">
        <v>200</v>
      </c>
    </row>
    <row r="23" spans="1:26" s="1" customFormat="1" x14ac:dyDescent="0.35"/>
    <row r="24" spans="1:26" s="1" customFormat="1" x14ac:dyDescent="0.35"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</row>
    <row r="25" spans="1:26" x14ac:dyDescent="0.35">
      <c r="B25" s="5">
        <v>15</v>
      </c>
      <c r="C25" s="5">
        <v>15</v>
      </c>
      <c r="D25" s="5">
        <v>15</v>
      </c>
      <c r="E25" s="5">
        <v>15</v>
      </c>
      <c r="F25" s="5">
        <v>15</v>
      </c>
      <c r="G25" s="5">
        <v>15</v>
      </c>
    </row>
    <row r="27" spans="1:26" x14ac:dyDescent="0.35">
      <c r="A27" t="s">
        <v>21</v>
      </c>
      <c r="B27">
        <v>400000</v>
      </c>
      <c r="C27">
        <v>400000</v>
      </c>
      <c r="D27">
        <v>600000</v>
      </c>
      <c r="E27">
        <v>300000</v>
      </c>
      <c r="F27">
        <v>500000</v>
      </c>
      <c r="G27">
        <v>300000</v>
      </c>
      <c r="H27">
        <v>300000</v>
      </c>
      <c r="I27">
        <v>100000</v>
      </c>
      <c r="J27">
        <v>100000</v>
      </c>
      <c r="K27">
        <v>300000</v>
      </c>
      <c r="L27">
        <v>700000</v>
      </c>
      <c r="M27">
        <v>300000</v>
      </c>
      <c r="N27">
        <v>400000</v>
      </c>
      <c r="O27">
        <v>700000</v>
      </c>
      <c r="P27">
        <v>200000</v>
      </c>
      <c r="Q27">
        <v>100000</v>
      </c>
      <c r="R27">
        <v>300000</v>
      </c>
      <c r="S27">
        <v>400000</v>
      </c>
      <c r="T27">
        <v>200000</v>
      </c>
      <c r="U27">
        <v>100000</v>
      </c>
      <c r="V27">
        <v>200000</v>
      </c>
      <c r="W27">
        <v>300000</v>
      </c>
      <c r="X27">
        <v>100000</v>
      </c>
      <c r="Y27">
        <v>300000</v>
      </c>
      <c r="Z27">
        <v>0</v>
      </c>
    </row>
    <row r="28" spans="1:26" x14ac:dyDescent="0.35">
      <c r="A28" s="3">
        <f>SUMPRODUCT(B27:Y27,B15:Y15)</f>
        <v>164700000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Tini, Rodrigo (external - Temp Staff)</cp:lastModifiedBy>
  <dcterms:created xsi:type="dcterms:W3CDTF">2021-04-06T20:57:56Z</dcterms:created>
  <dcterms:modified xsi:type="dcterms:W3CDTF">2021-07-04T19:00:54Z</dcterms:modified>
</cp:coreProperties>
</file>