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rodrigotrelles/Desktop/"/>
    </mc:Choice>
  </mc:AlternateContent>
  <xr:revisionPtr revIDLastSave="0" documentId="13_ncr:1_{613E580F-9D27-9149-8C28-E4060B2449E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Métric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QyMETbPbGcBA+w+75eM34mZfLvM/OuwoIcA/qYu9oc="/>
    </ext>
  </extLst>
</workbook>
</file>

<file path=xl/calcChain.xml><?xml version="1.0" encoding="utf-8"?>
<calcChain xmlns="http://schemas.openxmlformats.org/spreadsheetml/2006/main">
  <c r="G17" i="1" l="1"/>
  <c r="E17" i="1"/>
  <c r="D15" i="1"/>
  <c r="H11" i="1"/>
  <c r="I10" i="1"/>
  <c r="H10" i="1"/>
  <c r="I9" i="1"/>
  <c r="H9" i="1"/>
  <c r="I8" i="1"/>
  <c r="H8" i="1"/>
  <c r="J7" i="1"/>
  <c r="I7" i="1"/>
  <c r="H7" i="1"/>
  <c r="J6" i="1"/>
  <c r="D16" i="1" s="1"/>
  <c r="I6" i="1"/>
  <c r="C16" i="1" s="1"/>
  <c r="H6" i="1"/>
  <c r="B16" i="1" s="1"/>
  <c r="G16" i="1" s="1"/>
  <c r="J5" i="1"/>
  <c r="I5" i="1"/>
  <c r="H5" i="1"/>
  <c r="J4" i="1"/>
  <c r="J12" i="1" s="1"/>
  <c r="I4" i="1"/>
  <c r="I11" i="1" s="1"/>
  <c r="H4" i="1"/>
  <c r="B15" i="1" s="1"/>
  <c r="G15" i="1" s="1"/>
  <c r="E16" i="1" l="1"/>
  <c r="E15" i="1"/>
  <c r="J11" i="1"/>
  <c r="H12" i="1"/>
  <c r="I12" i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ID#AAAAxqdAIKo
tc={DADC0938-BBFF-FE42-972C-FD36D536A50C}    (2023-05-23 21:13:36)
[Threaded comment]
Your version of Excel allows you to read this threaded comment; however, any edits to it will get removed if the file is opened in a newer version of Excel. Learn more: https://go.microsoft.com/fwlink/?linkid=870924
Comment:
    La eficiencia la calculamos con el Cycle Time 
Reply:
    (Touch time/Cycle time)*100</t>
        </r>
      </text>
    </comment>
    <comment ref="F14" authorId="0" shapeId="0" xr:uid="{00000000-0006-0000-0000-000002000000}">
      <text>
        <r>
          <rPr>
            <sz val="12"/>
            <color theme="1"/>
            <rFont val="Calibri"/>
            <scheme val="minor"/>
          </rPr>
          <t>======
ID#AAAAxqdAIKk
tc={34393533-589B-BF43-B9DC-477782BCD312}    (2023-05-23 21:13:36)
[Threaded comment]
Your version of Excel allows you to read this threaded comment; however, any edits to it will get removed if the file is opened in a newer version of Excel. Learn more: https://go.microsoft.com/fwlink/?linkid=870924
Comment:
    WIP/Lead Time en días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Xa6ct7+9kgopawg8UPxURX69ZA=="/>
    </ext>
  </extLst>
</comments>
</file>

<file path=xl/sharedStrings.xml><?xml version="1.0" encoding="utf-8"?>
<sst xmlns="http://schemas.openxmlformats.org/spreadsheetml/2006/main" count="55" uniqueCount="41">
  <si>
    <t>Métricas por issue</t>
  </si>
  <si>
    <t>Issue</t>
  </si>
  <si>
    <t>Backlog</t>
  </si>
  <si>
    <t>Métricas (hs)</t>
  </si>
  <si>
    <t>Tipo</t>
  </si>
  <si>
    <t>Nombre</t>
  </si>
  <si>
    <t>Número</t>
  </si>
  <si>
    <t>Entrega</t>
  </si>
  <si>
    <t>To Do</t>
  </si>
  <si>
    <t>In Progress</t>
  </si>
  <si>
    <t>Done</t>
  </si>
  <si>
    <t>Lead Time</t>
  </si>
  <si>
    <t>Cycle Time</t>
  </si>
  <si>
    <t>Touch Time</t>
  </si>
  <si>
    <t>Bug</t>
  </si>
  <si>
    <t>Baja de géneros</t>
  </si>
  <si>
    <t>Botón de sign up no hace nada</t>
  </si>
  <si>
    <t>User Story</t>
  </si>
  <si>
    <t>Gestión de Snacks - Frontend</t>
  </si>
  <si>
    <t>Gestión de Snacks - Backend</t>
  </si>
  <si>
    <t>Agregar Snack a compra de ticket - Frontend</t>
  </si>
  <si>
    <t>Agregar Snack a compra de ticket - Backend</t>
  </si>
  <si>
    <t>Crear Test explotario automático con Selenium</t>
  </si>
  <si>
    <t>AVG (hs)</t>
  </si>
  <si>
    <t>AVG (días)</t>
  </si>
  <si>
    <t>Métricas por entrega</t>
  </si>
  <si>
    <t>Entrega 2</t>
  </si>
  <si>
    <t>Cumulative Flow Diagram (CFD)</t>
  </si>
  <si>
    <t>AVG Lead Time (hs)</t>
  </si>
  <si>
    <t>AVG Cycle Time (hs)</t>
  </si>
  <si>
    <t>AVG Touch Time (hs)</t>
  </si>
  <si>
    <t>Eficiencia de flujo</t>
  </si>
  <si>
    <t>Estado actual</t>
  </si>
  <si>
    <t>Throughput (por día)</t>
  </si>
  <si>
    <t>Fecha</t>
  </si>
  <si>
    <t>Day</t>
  </si>
  <si>
    <t>To do</t>
  </si>
  <si>
    <t>Valor no deseado</t>
  </si>
  <si>
    <t>Valor normal</t>
  </si>
  <si>
    <t>WIP</t>
  </si>
  <si>
    <t>Entrega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</si>
</sst>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/yy\ hh:mm"/>
    <numFmt numFmtId="165" formatCode="0.0"/>
  </numFmts>
  <fonts count="8">
    <font>
      <sz val="12"/>
      <color theme="1"/>
      <name val="Calibri"/>
      <scheme val="minor"/>
    </font>
    <font>
      <b/>
      <sz val="18"/>
      <color theme="1"/>
      <name val="Calibri"/>
    </font>
    <font>
      <sz val="12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4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3" fillId="4" borderId="4" xfId="0" applyFont="1" applyFill="1" applyBorder="1"/>
    <xf numFmtId="164" fontId="3" fillId="4" borderId="4" xfId="0" applyNumberFormat="1" applyFont="1" applyFill="1" applyBorder="1"/>
    <xf numFmtId="165" fontId="3" fillId="4" borderId="4" xfId="0" applyNumberFormat="1" applyFont="1" applyFill="1" applyBorder="1"/>
    <xf numFmtId="0" fontId="3" fillId="5" borderId="4" xfId="0" applyFont="1" applyFill="1" applyBorder="1"/>
    <xf numFmtId="164" fontId="3" fillId="5" borderId="4" xfId="0" applyNumberFormat="1" applyFont="1" applyFill="1" applyBorder="1"/>
    <xf numFmtId="165" fontId="3" fillId="5" borderId="4" xfId="0" applyNumberFormat="1" applyFont="1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165" fontId="3" fillId="6" borderId="4" xfId="0" applyNumberFormat="1" applyFont="1" applyFill="1" applyBorder="1"/>
    <xf numFmtId="0" fontId="3" fillId="7" borderId="4" xfId="0" applyFont="1" applyFill="1" applyBorder="1"/>
    <xf numFmtId="164" fontId="3" fillId="7" borderId="4" xfId="0" applyNumberFormat="1" applyFont="1" applyFill="1" applyBorder="1"/>
    <xf numFmtId="165" fontId="3" fillId="7" borderId="4" xfId="0" applyNumberFormat="1" applyFont="1" applyFill="1" applyBorder="1"/>
    <xf numFmtId="0" fontId="3" fillId="8" borderId="4" xfId="0" applyFont="1" applyFill="1" applyBorder="1"/>
    <xf numFmtId="164" fontId="3" fillId="8" borderId="4" xfId="0" applyNumberFormat="1" applyFont="1" applyFill="1" applyBorder="1"/>
    <xf numFmtId="165" fontId="3" fillId="8" borderId="4" xfId="0" applyNumberFormat="1" applyFont="1" applyFill="1" applyBorder="1"/>
    <xf numFmtId="0" fontId="5" fillId="0" borderId="0" xfId="0" applyFont="1"/>
    <xf numFmtId="165" fontId="5" fillId="9" borderId="4" xfId="0" applyNumberFormat="1" applyFont="1" applyFill="1" applyBorder="1"/>
    <xf numFmtId="0" fontId="5" fillId="9" borderId="4" xfId="0" applyFont="1" applyFill="1" applyBorder="1"/>
    <xf numFmtId="0" fontId="4" fillId="3" borderId="8" xfId="0" applyFont="1" applyFill="1" applyBorder="1"/>
    <xf numFmtId="16" fontId="3" fillId="0" borderId="4" xfId="0" applyNumberFormat="1" applyFont="1" applyBorder="1"/>
    <xf numFmtId="0" fontId="3" fillId="10" borderId="8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6" fillId="9" borderId="4" xfId="0" applyFont="1" applyFill="1" applyBorder="1"/>
    <xf numFmtId="0" fontId="4" fillId="3" borderId="9" xfId="0" applyFont="1" applyFill="1" applyBorder="1"/>
    <xf numFmtId="0" fontId="7" fillId="0" borderId="0" xfId="0" applyFont="1"/>
    <xf numFmtId="0" fontId="4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0" borderId="0" xfId="0" applyFont="1"/>
    <xf numFmtId="0" fontId="0" fillId="0" borderId="0" xfId="0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Métricas!$O$14</c:f>
              <c:strCache>
                <c:ptCount val="1"/>
                <c:pt idx="0">
                  <c:v>To do</c:v>
                </c:pt>
              </c:strCache>
            </c:strRef>
          </c:tx>
          <c:val>
            <c:numRef>
              <c:f>Métricas!$O$15:$O$30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2-3F43-89F1-FE1AE91ACFDC}"/>
            </c:ext>
          </c:extLst>
        </c:ser>
        <c:ser>
          <c:idx val="1"/>
          <c:order val="1"/>
          <c:tx>
            <c:strRef>
              <c:f>Métricas!$P$14</c:f>
              <c:strCache>
                <c:ptCount val="1"/>
                <c:pt idx="0">
                  <c:v>In Progress</c:v>
                </c:pt>
              </c:strCache>
            </c:strRef>
          </c:tx>
          <c:val>
            <c:numRef>
              <c:f>Métricas!$P$15:$P$30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2-3F43-89F1-FE1AE91ACFDC}"/>
            </c:ext>
          </c:extLst>
        </c:ser>
        <c:ser>
          <c:idx val="2"/>
          <c:order val="2"/>
          <c:tx>
            <c:strRef>
              <c:f>Métricas!$Q$14</c:f>
              <c:strCache>
                <c:ptCount val="1"/>
                <c:pt idx="0">
                  <c:v>Done</c:v>
                </c:pt>
              </c:strCache>
            </c:strRef>
          </c:tx>
          <c:val>
            <c:numRef>
              <c:f>Métricas!$Q$15:$Q$30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2-3F43-89F1-FE1AE91A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784"/>
        <c:axId val="168552320"/>
      </c:areaChart>
      <c:catAx>
        <c:axId val="1685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552320"/>
        <c:crosses val="autoZero"/>
        <c:auto val="1"/>
        <c:lblAlgn val="ctr"/>
        <c:lblOffset val="100"/>
        <c:noMultiLvlLbl val="0"/>
      </c:catAx>
      <c:valAx>
        <c:axId val="168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507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Métricas!$O$34</c:f>
              <c:strCache>
                <c:ptCount val="1"/>
                <c:pt idx="0">
                  <c:v>To do</c:v>
                </c:pt>
              </c:strCache>
            </c:strRef>
          </c:tx>
          <c:val>
            <c:numRef>
              <c:f>Métricas!$O$35:$O$41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744D-A9F1-6252A23B02B8}"/>
            </c:ext>
          </c:extLst>
        </c:ser>
        <c:ser>
          <c:idx val="1"/>
          <c:order val="1"/>
          <c:tx>
            <c:strRef>
              <c:f>Métricas!$P$34</c:f>
              <c:strCache>
                <c:ptCount val="1"/>
                <c:pt idx="0">
                  <c:v>In Progress</c:v>
                </c:pt>
              </c:strCache>
            </c:strRef>
          </c:tx>
          <c:val>
            <c:numRef>
              <c:f>Métricas!$P$35:$P$41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744D-A9F1-6252A23B02B8}"/>
            </c:ext>
          </c:extLst>
        </c:ser>
        <c:ser>
          <c:idx val="2"/>
          <c:order val="2"/>
          <c:tx>
            <c:strRef>
              <c:f>Métricas!$Q$34</c:f>
              <c:strCache>
                <c:ptCount val="1"/>
                <c:pt idx="0">
                  <c:v>Done</c:v>
                </c:pt>
              </c:strCache>
            </c:strRef>
          </c:tx>
          <c:val>
            <c:numRef>
              <c:f>Métricas!$Q$35:$Q$41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744D-A9F1-6252A23B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784"/>
        <c:axId val="168552320"/>
      </c:areaChart>
      <c:catAx>
        <c:axId val="1685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552320"/>
        <c:crosses val="autoZero"/>
        <c:auto val="1"/>
        <c:lblAlgn val="ctr"/>
        <c:lblOffset val="100"/>
        <c:noMultiLvlLbl val="0"/>
      </c:catAx>
      <c:valAx>
        <c:axId val="168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507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13</xdr:row>
      <xdr:rowOff>25400</xdr:rowOff>
    </xdr:from>
    <xdr:to>
      <xdr:col>24</xdr:col>
      <xdr:colOff>0</xdr:colOff>
      <xdr:row>24</xdr:row>
      <xdr:rowOff>177800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C0DA310-8E9A-3D48-8564-FAE246E04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787400</xdr:colOff>
      <xdr:row>33</xdr:row>
      <xdr:rowOff>0</xdr:rowOff>
    </xdr:from>
    <xdr:to>
      <xdr:col>23</xdr:col>
      <xdr:colOff>774700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5C88A-24BC-2547-ABE9-F70F2786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lvaro-O/Downloads/featureban-metric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O4" t="str">
            <v>Complete :-)</v>
          </cell>
          <cell r="P4" t="str">
            <v>Build</v>
          </cell>
          <cell r="Q4" t="str">
            <v>Design</v>
          </cell>
          <cell r="R4" t="str">
            <v>Ready</v>
          </cell>
        </row>
        <row r="5">
          <cell r="N5">
            <v>1</v>
          </cell>
          <cell r="O5">
            <v>6</v>
          </cell>
          <cell r="P5">
            <v>2</v>
          </cell>
          <cell r="Q5">
            <v>3</v>
          </cell>
          <cell r="R5">
            <v>9</v>
          </cell>
        </row>
        <row r="6">
          <cell r="N6">
            <v>2</v>
          </cell>
          <cell r="O6">
            <v>8</v>
          </cell>
          <cell r="P6">
            <v>0</v>
          </cell>
          <cell r="Q6">
            <v>3</v>
          </cell>
          <cell r="R6">
            <v>9</v>
          </cell>
        </row>
        <row r="7">
          <cell r="N7">
            <v>3</v>
          </cell>
          <cell r="O7">
            <v>10</v>
          </cell>
          <cell r="P7">
            <v>0</v>
          </cell>
          <cell r="Q7">
            <v>2</v>
          </cell>
          <cell r="R7">
            <v>8</v>
          </cell>
        </row>
        <row r="8">
          <cell r="N8">
            <v>4</v>
          </cell>
          <cell r="O8">
            <v>11</v>
          </cell>
          <cell r="P8">
            <v>1</v>
          </cell>
          <cell r="Q8">
            <v>1</v>
          </cell>
          <cell r="R8">
            <v>7</v>
          </cell>
        </row>
        <row r="9">
          <cell r="N9">
            <v>5</v>
          </cell>
          <cell r="O9">
            <v>14</v>
          </cell>
          <cell r="P9">
            <v>0</v>
          </cell>
          <cell r="Q9">
            <v>1</v>
          </cell>
          <cell r="R9">
            <v>5</v>
          </cell>
        </row>
        <row r="10">
          <cell r="N10">
            <v>6</v>
          </cell>
          <cell r="O10">
            <v>14</v>
          </cell>
          <cell r="P10">
            <v>1</v>
          </cell>
          <cell r="Q10">
            <v>3</v>
          </cell>
          <cell r="R10">
            <v>2</v>
          </cell>
        </row>
        <row r="11">
          <cell r="N11">
            <v>7</v>
          </cell>
          <cell r="O11">
            <v>14</v>
          </cell>
          <cell r="P11">
            <v>2</v>
          </cell>
          <cell r="Q11">
            <v>3</v>
          </cell>
          <cell r="R11">
            <v>6</v>
          </cell>
        </row>
        <row r="12">
          <cell r="N12">
            <v>8</v>
          </cell>
          <cell r="O12">
            <v>15</v>
          </cell>
          <cell r="P12">
            <v>1</v>
          </cell>
          <cell r="Q12">
            <v>3</v>
          </cell>
          <cell r="R12">
            <v>6</v>
          </cell>
        </row>
        <row r="13">
          <cell r="N13">
            <v>9</v>
          </cell>
          <cell r="O13">
            <v>16</v>
          </cell>
          <cell r="P13">
            <v>0</v>
          </cell>
          <cell r="Q13">
            <v>3</v>
          </cell>
          <cell r="R13">
            <v>6</v>
          </cell>
        </row>
        <row r="14">
          <cell r="N14">
            <v>10</v>
          </cell>
          <cell r="O14">
            <v>16</v>
          </cell>
          <cell r="P14">
            <v>1</v>
          </cell>
          <cell r="Q14">
            <v>3</v>
          </cell>
          <cell r="R1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topLeftCell="L6" zoomScale="120" zoomScaleNormal="120" workbookViewId="0">
      <selection activeCell="AD32" sqref="AD32"/>
    </sheetView>
  </sheetViews>
  <sheetFormatPr baseColWidth="10" defaultColWidth="11.1640625" defaultRowHeight="15" customHeight="1"/>
  <cols>
    <col min="1" max="1" width="14.1640625" customWidth="1"/>
    <col min="2" max="2" width="38.33203125" customWidth="1"/>
    <col min="3" max="3" width="19.1640625" customWidth="1"/>
    <col min="4" max="4" width="18.6640625" customWidth="1"/>
    <col min="5" max="5" width="15.6640625" customWidth="1"/>
    <col min="6" max="6" width="19.33203125" customWidth="1"/>
    <col min="7" max="7" width="18.6640625" customWidth="1"/>
    <col min="8" max="26" width="10.5" customWidth="1"/>
  </cols>
  <sheetData>
    <row r="1" spans="1:24" ht="2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P1" s="1"/>
      <c r="Q1" s="1"/>
      <c r="R1" s="1"/>
      <c r="S1" s="1"/>
      <c r="T1" s="1"/>
      <c r="U1" s="1"/>
      <c r="V1" s="1"/>
      <c r="W1" s="1"/>
    </row>
    <row r="2" spans="1:24" ht="15.75" customHeight="1">
      <c r="A2" s="37" t="s">
        <v>1</v>
      </c>
      <c r="B2" s="35"/>
      <c r="C2" s="36"/>
      <c r="D2" s="2"/>
      <c r="E2" s="37" t="s">
        <v>2</v>
      </c>
      <c r="F2" s="35"/>
      <c r="G2" s="36"/>
      <c r="H2" s="3" t="s">
        <v>3</v>
      </c>
      <c r="I2" s="4"/>
      <c r="J2" s="5"/>
      <c r="R2" s="1"/>
    </row>
    <row r="3" spans="1:24" ht="15.75" customHeight="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R3" s="1"/>
      <c r="S3" s="1"/>
      <c r="T3" s="1"/>
      <c r="U3" s="1"/>
      <c r="V3" s="1"/>
      <c r="W3" s="1"/>
    </row>
    <row r="4" spans="1:24" ht="15.75" customHeight="1">
      <c r="A4" s="6" t="s">
        <v>14</v>
      </c>
      <c r="B4" s="6" t="s">
        <v>15</v>
      </c>
      <c r="C4" s="6">
        <v>31</v>
      </c>
      <c r="D4" s="6">
        <v>2</v>
      </c>
      <c r="E4" s="7">
        <v>45019.75</v>
      </c>
      <c r="F4" s="7">
        <v>45033.9375</v>
      </c>
      <c r="G4" s="7">
        <v>45034.850694444445</v>
      </c>
      <c r="H4" s="8">
        <f t="shared" ref="H4:H10" si="0">(G4-E4)*24</f>
        <v>362.41666666668607</v>
      </c>
      <c r="I4" s="8">
        <f t="shared" ref="I4:I10" si="1">(G4-F4)*24</f>
        <v>21.916666666686069</v>
      </c>
      <c r="J4" s="8">
        <f>30/60</f>
        <v>0.5</v>
      </c>
      <c r="R4" s="1"/>
      <c r="S4" s="1"/>
      <c r="T4" s="1"/>
      <c r="U4" s="1"/>
      <c r="V4" s="1"/>
      <c r="W4" s="1"/>
    </row>
    <row r="5" spans="1:24" ht="15.75" customHeight="1">
      <c r="A5" s="9" t="s">
        <v>14</v>
      </c>
      <c r="B5" s="9" t="s">
        <v>16</v>
      </c>
      <c r="C5" s="9">
        <v>15</v>
      </c>
      <c r="D5" s="9">
        <v>2</v>
      </c>
      <c r="E5" s="10">
        <v>45019.75</v>
      </c>
      <c r="F5" s="10">
        <v>45031.6875</v>
      </c>
      <c r="G5" s="10">
        <v>45034.850694444445</v>
      </c>
      <c r="H5" s="11">
        <f t="shared" si="0"/>
        <v>362.41666666668607</v>
      </c>
      <c r="I5" s="11">
        <f t="shared" si="1"/>
        <v>75.916666666686069</v>
      </c>
      <c r="J5" s="11">
        <f>(4*60+20)/60</f>
        <v>4.333333333333333</v>
      </c>
      <c r="R5" s="1"/>
      <c r="S5" s="1"/>
      <c r="T5" s="1"/>
      <c r="U5" s="1"/>
      <c r="V5" s="1"/>
      <c r="W5" s="1"/>
    </row>
    <row r="6" spans="1:24" ht="15.75" customHeight="1">
      <c r="A6" s="12" t="s">
        <v>17</v>
      </c>
      <c r="B6" s="12" t="s">
        <v>18</v>
      </c>
      <c r="C6" s="12">
        <v>53</v>
      </c>
      <c r="D6" s="12">
        <v>3</v>
      </c>
      <c r="E6" s="13">
        <v>45053.583333333336</v>
      </c>
      <c r="F6" s="13">
        <v>45053.583333333336</v>
      </c>
      <c r="G6" s="13">
        <v>45058.923611111109</v>
      </c>
      <c r="H6" s="14">
        <f t="shared" si="0"/>
        <v>128.16666666656965</v>
      </c>
      <c r="I6" s="14">
        <f t="shared" si="1"/>
        <v>128.16666666656965</v>
      </c>
      <c r="J6" s="14">
        <f>120/60</f>
        <v>2</v>
      </c>
      <c r="R6" s="1"/>
      <c r="S6" s="1"/>
      <c r="T6" s="1"/>
      <c r="U6" s="1"/>
      <c r="V6" s="1"/>
      <c r="W6" s="1"/>
    </row>
    <row r="7" spans="1:24" ht="15.75" customHeight="1">
      <c r="A7" s="15" t="s">
        <v>17</v>
      </c>
      <c r="B7" s="15" t="s">
        <v>19</v>
      </c>
      <c r="C7" s="15">
        <v>63</v>
      </c>
      <c r="D7" s="15">
        <v>3</v>
      </c>
      <c r="E7" s="16">
        <v>45052.527777777781</v>
      </c>
      <c r="F7" s="16">
        <v>45052.541666666664</v>
      </c>
      <c r="G7" s="16">
        <v>45058.923611111109</v>
      </c>
      <c r="H7" s="17">
        <f t="shared" si="0"/>
        <v>153.49999999988358</v>
      </c>
      <c r="I7" s="17">
        <f t="shared" si="1"/>
        <v>153.16666666668607</v>
      </c>
      <c r="J7" s="17">
        <f>(21*60+30)/60</f>
        <v>21.5</v>
      </c>
      <c r="R7" s="1"/>
      <c r="S7" s="1"/>
      <c r="T7" s="1"/>
      <c r="U7" s="1"/>
      <c r="V7" s="1"/>
      <c r="W7" s="1"/>
    </row>
    <row r="8" spans="1:24" ht="15.75" customHeight="1">
      <c r="A8" s="12" t="s">
        <v>17</v>
      </c>
      <c r="B8" s="12" t="s">
        <v>20</v>
      </c>
      <c r="C8" s="12">
        <v>55</v>
      </c>
      <c r="D8" s="12">
        <v>3</v>
      </c>
      <c r="E8" s="13">
        <v>45053.666666666664</v>
      </c>
      <c r="F8" s="13">
        <v>45053.666666666664</v>
      </c>
      <c r="G8" s="13">
        <v>45058.923611111109</v>
      </c>
      <c r="H8" s="14">
        <f t="shared" si="0"/>
        <v>126.16666666668607</v>
      </c>
      <c r="I8" s="14">
        <f t="shared" si="1"/>
        <v>126.16666666668607</v>
      </c>
      <c r="J8" s="14">
        <v>2</v>
      </c>
      <c r="R8" s="1"/>
      <c r="S8" s="1"/>
      <c r="T8" s="1"/>
      <c r="U8" s="1"/>
      <c r="V8" s="1"/>
      <c r="W8" s="1"/>
    </row>
    <row r="9" spans="1:24" ht="15.75" customHeight="1">
      <c r="A9" s="15" t="s">
        <v>17</v>
      </c>
      <c r="B9" s="15" t="s">
        <v>21</v>
      </c>
      <c r="C9" s="15">
        <v>62</v>
      </c>
      <c r="D9" s="15">
        <v>3</v>
      </c>
      <c r="E9" s="16">
        <v>45052.527777777781</v>
      </c>
      <c r="F9" s="16">
        <v>45057.916666666664</v>
      </c>
      <c r="G9" s="16">
        <v>45058.923611111109</v>
      </c>
      <c r="H9" s="17">
        <f t="shared" si="0"/>
        <v>153.49999999988358</v>
      </c>
      <c r="I9" s="17">
        <f t="shared" si="1"/>
        <v>24.166666666686069</v>
      </c>
      <c r="J9" s="17">
        <v>9</v>
      </c>
      <c r="R9" s="1"/>
      <c r="S9" s="1"/>
      <c r="T9" s="1"/>
      <c r="U9" s="1"/>
      <c r="V9" s="1"/>
      <c r="W9" s="1"/>
    </row>
    <row r="10" spans="1:24" ht="15.75" customHeight="1">
      <c r="A10" s="18" t="s">
        <v>17</v>
      </c>
      <c r="B10" s="18" t="s">
        <v>22</v>
      </c>
      <c r="C10" s="18"/>
      <c r="D10" s="18">
        <v>4</v>
      </c>
      <c r="E10" s="19"/>
      <c r="F10" s="19"/>
      <c r="G10" s="19"/>
      <c r="H10" s="20">
        <f t="shared" si="0"/>
        <v>0</v>
      </c>
      <c r="I10" s="20">
        <f t="shared" si="1"/>
        <v>0</v>
      </c>
      <c r="J10" s="20">
        <v>0</v>
      </c>
      <c r="K10" s="21"/>
      <c r="R10" s="1"/>
      <c r="S10" s="1"/>
      <c r="T10" s="1"/>
      <c r="U10" s="1"/>
      <c r="V10" s="1"/>
      <c r="W10" s="1"/>
    </row>
    <row r="11" spans="1:24" ht="15.75" customHeight="1">
      <c r="H11" s="22">
        <f t="shared" ref="H11:J11" si="2">AVERAGE(H4:H9)</f>
        <v>214.36111111106584</v>
      </c>
      <c r="I11" s="22">
        <f t="shared" si="2"/>
        <v>88.25</v>
      </c>
      <c r="J11" s="22">
        <f t="shared" si="2"/>
        <v>6.5555555555555545</v>
      </c>
      <c r="K11" s="23" t="s">
        <v>23</v>
      </c>
      <c r="R11" s="1"/>
      <c r="S11" s="1"/>
      <c r="T11" s="1"/>
      <c r="U11" s="1"/>
      <c r="V11" s="1"/>
      <c r="W11" s="1"/>
    </row>
    <row r="12" spans="1:24" ht="15.75" customHeight="1">
      <c r="H12" s="22">
        <f t="shared" ref="H12:J12" si="3">AVERAGE(H4:H9)/24</f>
        <v>8.9317129629610772</v>
      </c>
      <c r="I12" s="22">
        <f t="shared" si="3"/>
        <v>3.6770833333333335</v>
      </c>
      <c r="J12" s="22">
        <f t="shared" si="3"/>
        <v>0.27314814814814808</v>
      </c>
      <c r="K12" s="23" t="s">
        <v>24</v>
      </c>
      <c r="R12" s="1"/>
      <c r="S12" s="1"/>
      <c r="T12" s="1"/>
      <c r="U12" s="1"/>
      <c r="V12" s="1"/>
      <c r="W12" s="1"/>
    </row>
    <row r="13" spans="1:24" ht="26" customHeight="1">
      <c r="A13" s="34" t="s">
        <v>25</v>
      </c>
      <c r="B13" s="35"/>
      <c r="C13" s="35"/>
      <c r="D13" s="35"/>
      <c r="E13" s="35"/>
      <c r="F13" s="35"/>
      <c r="G13" s="36"/>
      <c r="M13" s="38" t="s">
        <v>26</v>
      </c>
      <c r="N13" s="35"/>
      <c r="O13" s="35"/>
      <c r="P13" s="35"/>
      <c r="Q13" s="36"/>
      <c r="S13" s="43" t="s">
        <v>27</v>
      </c>
      <c r="T13" s="44"/>
      <c r="U13" s="44"/>
      <c r="V13" s="44"/>
      <c r="W13" s="44"/>
      <c r="X13" s="44"/>
    </row>
    <row r="14" spans="1:24" ht="15.75" customHeight="1">
      <c r="A14" s="24" t="s">
        <v>7</v>
      </c>
      <c r="B14" s="24" t="s">
        <v>28</v>
      </c>
      <c r="C14" s="24" t="s">
        <v>29</v>
      </c>
      <c r="D14" s="24" t="s">
        <v>30</v>
      </c>
      <c r="E14" s="24" t="s">
        <v>31</v>
      </c>
      <c r="F14" s="2" t="s">
        <v>32</v>
      </c>
      <c r="G14" s="2" t="s">
        <v>33</v>
      </c>
      <c r="M14" s="2" t="s">
        <v>34</v>
      </c>
      <c r="N14" s="2" t="s">
        <v>35</v>
      </c>
      <c r="O14" s="2" t="s">
        <v>36</v>
      </c>
      <c r="P14" s="2" t="s">
        <v>9</v>
      </c>
      <c r="Q14" s="2" t="s">
        <v>10</v>
      </c>
    </row>
    <row r="15" spans="1:24" ht="15.75" customHeight="1">
      <c r="A15" s="9">
        <v>2</v>
      </c>
      <c r="B15" s="11">
        <f t="shared" ref="B15:D15" si="4">AVERAGE(H4:H5)</f>
        <v>362.41666666668607</v>
      </c>
      <c r="C15" s="11">
        <f t="shared" si="4"/>
        <v>48.916666666686069</v>
      </c>
      <c r="D15" s="11">
        <f t="shared" si="4"/>
        <v>2.4166666666666665</v>
      </c>
      <c r="E15" s="11">
        <f t="shared" ref="E15:E16" si="5">(D15/B15)*100</f>
        <v>0.6668199586111393</v>
      </c>
      <c r="F15" s="11" t="s">
        <v>37</v>
      </c>
      <c r="G15" s="11">
        <f>B18/(B15/24)</f>
        <v>0.198666360082767</v>
      </c>
      <c r="M15" s="25">
        <v>45019</v>
      </c>
      <c r="N15" s="26">
        <v>1</v>
      </c>
      <c r="O15" s="26">
        <v>2</v>
      </c>
      <c r="P15" s="26">
        <v>0</v>
      </c>
      <c r="Q15" s="26">
        <v>0</v>
      </c>
    </row>
    <row r="16" spans="1:24" ht="15.75" customHeight="1">
      <c r="A16" s="15">
        <v>3</v>
      </c>
      <c r="B16" s="17">
        <f t="shared" ref="B16:D16" si="6">AVERAGE(H6:H9)</f>
        <v>140.33333333325572</v>
      </c>
      <c r="C16" s="17">
        <f t="shared" si="6"/>
        <v>107.91666666665697</v>
      </c>
      <c r="D16" s="17">
        <f t="shared" si="6"/>
        <v>8.625</v>
      </c>
      <c r="E16" s="17">
        <f t="shared" si="5"/>
        <v>6.1460807600984113</v>
      </c>
      <c r="F16" s="17" t="s">
        <v>38</v>
      </c>
      <c r="G16" s="17">
        <f>B18/(B16/24)</f>
        <v>0.51306413301691078</v>
      </c>
      <c r="M16" s="25">
        <v>45020</v>
      </c>
      <c r="N16" s="27">
        <v>2</v>
      </c>
      <c r="O16" s="27">
        <v>2</v>
      </c>
      <c r="P16" s="27">
        <v>0</v>
      </c>
      <c r="Q16" s="27">
        <v>0</v>
      </c>
    </row>
    <row r="17" spans="1:23" ht="15.75" customHeight="1">
      <c r="A17" s="18">
        <v>4</v>
      </c>
      <c r="B17" s="20"/>
      <c r="C17" s="20"/>
      <c r="D17" s="20"/>
      <c r="E17" s="20" t="e">
        <f>(D17/C17)*100</f>
        <v>#DIV/0!</v>
      </c>
      <c r="F17" s="20"/>
      <c r="G17" s="20" t="e">
        <f>C19/(C17/24)</f>
        <v>#DIV/0!</v>
      </c>
      <c r="M17" s="25">
        <v>45021</v>
      </c>
      <c r="N17" s="27">
        <v>3</v>
      </c>
      <c r="O17" s="27">
        <v>2</v>
      </c>
      <c r="P17" s="27">
        <v>0</v>
      </c>
      <c r="Q17" s="27">
        <v>0</v>
      </c>
    </row>
    <row r="18" spans="1:23" ht="15.75" customHeight="1">
      <c r="A18" s="28" t="s">
        <v>39</v>
      </c>
      <c r="B18" s="28">
        <v>3</v>
      </c>
      <c r="M18" s="25">
        <v>45022</v>
      </c>
      <c r="N18" s="27">
        <v>4</v>
      </c>
      <c r="O18" s="27">
        <v>2</v>
      </c>
      <c r="P18" s="27">
        <v>0</v>
      </c>
      <c r="Q18" s="27">
        <v>0</v>
      </c>
    </row>
    <row r="19" spans="1:23" ht="15.75" customHeight="1">
      <c r="M19" s="25">
        <v>45023</v>
      </c>
      <c r="N19" s="27">
        <v>5</v>
      </c>
      <c r="O19" s="27">
        <v>2</v>
      </c>
      <c r="P19" s="27">
        <v>0</v>
      </c>
      <c r="Q19" s="27">
        <v>0</v>
      </c>
    </row>
    <row r="20" spans="1:23" ht="15.75" customHeight="1">
      <c r="M20" s="25">
        <v>45024</v>
      </c>
      <c r="N20" s="27">
        <v>6</v>
      </c>
      <c r="O20" s="27">
        <v>2</v>
      </c>
      <c r="P20" s="27">
        <v>0</v>
      </c>
      <c r="Q20" s="27">
        <v>0</v>
      </c>
    </row>
    <row r="21" spans="1:23" ht="15.75" customHeight="1">
      <c r="M21" s="25">
        <v>45025</v>
      </c>
      <c r="N21" s="27">
        <v>7</v>
      </c>
      <c r="O21" s="27">
        <v>2</v>
      </c>
      <c r="P21" s="27">
        <v>0</v>
      </c>
      <c r="Q21" s="27">
        <v>0</v>
      </c>
    </row>
    <row r="22" spans="1:23" ht="15.75" customHeight="1">
      <c r="M22" s="25">
        <v>45026</v>
      </c>
      <c r="N22" s="27">
        <v>8</v>
      </c>
      <c r="O22" s="27">
        <v>2</v>
      </c>
      <c r="P22" s="27">
        <v>0</v>
      </c>
      <c r="Q22" s="27">
        <v>0</v>
      </c>
    </row>
    <row r="23" spans="1:23" ht="15.75" customHeight="1">
      <c r="M23" s="25">
        <v>45027</v>
      </c>
      <c r="N23" s="27">
        <v>9</v>
      </c>
      <c r="O23" s="27">
        <v>2</v>
      </c>
      <c r="P23" s="27">
        <v>0</v>
      </c>
      <c r="Q23" s="27">
        <v>0</v>
      </c>
    </row>
    <row r="24" spans="1:23" ht="15.75" customHeight="1">
      <c r="M24" s="25">
        <v>45028</v>
      </c>
      <c r="N24" s="27">
        <v>10</v>
      </c>
      <c r="O24" s="27">
        <v>2</v>
      </c>
      <c r="P24" s="27">
        <v>0</v>
      </c>
      <c r="Q24" s="27">
        <v>0</v>
      </c>
    </row>
    <row r="25" spans="1:23" ht="15.75" customHeight="1">
      <c r="M25" s="25">
        <v>45029</v>
      </c>
      <c r="N25" s="27">
        <v>11</v>
      </c>
      <c r="O25" s="27">
        <v>2</v>
      </c>
      <c r="P25" s="27">
        <v>0</v>
      </c>
      <c r="Q25" s="27">
        <v>0</v>
      </c>
    </row>
    <row r="26" spans="1:23" ht="15.75" customHeight="1">
      <c r="M26" s="25">
        <v>45030</v>
      </c>
      <c r="N26" s="27">
        <v>12</v>
      </c>
      <c r="O26" s="27">
        <v>2</v>
      </c>
      <c r="P26" s="27">
        <v>0</v>
      </c>
      <c r="Q26" s="27">
        <v>0</v>
      </c>
    </row>
    <row r="27" spans="1:23" ht="15.75" customHeight="1">
      <c r="M27" s="25">
        <v>45031</v>
      </c>
      <c r="N27" s="27">
        <v>13</v>
      </c>
      <c r="O27" s="27">
        <v>1</v>
      </c>
      <c r="P27" s="27">
        <v>1</v>
      </c>
      <c r="Q27" s="27">
        <v>0</v>
      </c>
    </row>
    <row r="28" spans="1:23" ht="15.75" customHeight="1">
      <c r="M28" s="25">
        <v>45032</v>
      </c>
      <c r="N28" s="27">
        <v>14</v>
      </c>
      <c r="O28" s="27">
        <v>1</v>
      </c>
      <c r="P28" s="27">
        <v>1</v>
      </c>
      <c r="Q28" s="27">
        <v>0</v>
      </c>
    </row>
    <row r="29" spans="1:23" ht="15.75" customHeight="1">
      <c r="M29" s="25">
        <v>45033</v>
      </c>
      <c r="N29" s="27">
        <v>15</v>
      </c>
      <c r="O29" s="27">
        <v>0</v>
      </c>
      <c r="P29" s="27">
        <v>2</v>
      </c>
      <c r="Q29" s="27">
        <v>0</v>
      </c>
    </row>
    <row r="30" spans="1:23" ht="15.75" customHeight="1">
      <c r="M30" s="25">
        <v>45034</v>
      </c>
      <c r="N30" s="27">
        <v>16</v>
      </c>
      <c r="O30" s="27">
        <v>0</v>
      </c>
      <c r="P30" s="27">
        <v>0</v>
      </c>
      <c r="Q30" s="27">
        <v>2</v>
      </c>
    </row>
    <row r="31" spans="1:23" ht="15.75" customHeight="1"/>
    <row r="32" spans="1:23" ht="15.75" customHeight="1">
      <c r="S32" s="1"/>
      <c r="T32" s="1"/>
      <c r="U32" s="1"/>
      <c r="V32" s="1"/>
      <c r="W32" s="1"/>
    </row>
    <row r="33" spans="2:24" ht="24">
      <c r="M33" s="38" t="s">
        <v>40</v>
      </c>
      <c r="N33" s="35"/>
      <c r="O33" s="35"/>
      <c r="P33" s="35"/>
      <c r="Q33" s="36"/>
      <c r="S33" s="41" t="s">
        <v>27</v>
      </c>
      <c r="T33" s="42"/>
      <c r="U33" s="42"/>
      <c r="V33" s="42"/>
      <c r="W33" s="42"/>
      <c r="X33" s="42"/>
    </row>
    <row r="34" spans="2:24" ht="15.75" customHeight="1">
      <c r="M34" s="29" t="s">
        <v>34</v>
      </c>
      <c r="N34" s="29" t="s">
        <v>35</v>
      </c>
      <c r="O34" s="29" t="s">
        <v>36</v>
      </c>
      <c r="P34" s="29" t="s">
        <v>9</v>
      </c>
      <c r="Q34" s="29" t="s">
        <v>10</v>
      </c>
      <c r="S34" s="30"/>
      <c r="T34" s="30"/>
      <c r="U34" s="30"/>
      <c r="V34" s="30"/>
      <c r="W34" s="30"/>
    </row>
    <row r="35" spans="2:24" ht="15.75" customHeight="1">
      <c r="M35" s="25">
        <v>45052</v>
      </c>
      <c r="N35" s="27">
        <v>1</v>
      </c>
      <c r="O35" s="27">
        <v>1</v>
      </c>
      <c r="P35" s="27">
        <v>1</v>
      </c>
      <c r="Q35" s="27">
        <v>0</v>
      </c>
    </row>
    <row r="36" spans="2:24" ht="15.75" customHeight="1">
      <c r="M36" s="25">
        <v>45053</v>
      </c>
      <c r="N36" s="27">
        <v>2</v>
      </c>
      <c r="O36" s="27">
        <v>1</v>
      </c>
      <c r="P36" s="27">
        <v>3</v>
      </c>
      <c r="Q36" s="27">
        <v>0</v>
      </c>
    </row>
    <row r="37" spans="2:24" ht="15.75" customHeight="1">
      <c r="M37" s="25">
        <v>45054</v>
      </c>
      <c r="N37" s="27">
        <v>3</v>
      </c>
      <c r="O37" s="27">
        <v>1</v>
      </c>
      <c r="P37" s="27">
        <v>3</v>
      </c>
      <c r="Q37" s="27">
        <v>0</v>
      </c>
    </row>
    <row r="38" spans="2:24" ht="15.75" customHeight="1">
      <c r="M38" s="25">
        <v>45055</v>
      </c>
      <c r="N38" s="27">
        <v>4</v>
      </c>
      <c r="O38" s="27">
        <v>1</v>
      </c>
      <c r="P38" s="27">
        <v>3</v>
      </c>
      <c r="Q38" s="27">
        <v>0</v>
      </c>
    </row>
    <row r="39" spans="2:24" ht="15.75" customHeight="1">
      <c r="M39" s="25">
        <v>45056</v>
      </c>
      <c r="N39" s="27">
        <v>5</v>
      </c>
      <c r="O39" s="27">
        <v>1</v>
      </c>
      <c r="P39" s="27">
        <v>3</v>
      </c>
      <c r="Q39" s="27">
        <v>0</v>
      </c>
    </row>
    <row r="40" spans="2:24" ht="15.75" customHeight="1">
      <c r="B40" s="39"/>
      <c r="C40" s="40"/>
      <c r="M40" s="25">
        <v>45057</v>
      </c>
      <c r="N40" s="27">
        <v>6</v>
      </c>
      <c r="O40" s="27">
        <v>0</v>
      </c>
      <c r="P40" s="27">
        <v>4</v>
      </c>
      <c r="Q40" s="27">
        <v>0</v>
      </c>
    </row>
    <row r="41" spans="2:24" ht="15.75" customHeight="1">
      <c r="B41" s="31"/>
      <c r="C41" s="31"/>
      <c r="M41" s="25">
        <v>45058</v>
      </c>
      <c r="N41" s="27">
        <v>7</v>
      </c>
      <c r="O41" s="27">
        <v>0</v>
      </c>
      <c r="P41" s="27">
        <v>0</v>
      </c>
      <c r="Q41" s="27">
        <v>4</v>
      </c>
    </row>
    <row r="42" spans="2:24" ht="15.75" customHeight="1">
      <c r="B42" s="31"/>
      <c r="C42" s="1"/>
      <c r="M42" s="32"/>
      <c r="N42" s="33"/>
      <c r="O42" s="33"/>
      <c r="P42" s="33"/>
      <c r="Q42" s="33"/>
    </row>
    <row r="43" spans="2:24" ht="15.75" customHeight="1">
      <c r="B43" s="31"/>
      <c r="C43" s="1"/>
      <c r="M43" s="32"/>
      <c r="N43" s="33"/>
      <c r="O43" s="33"/>
      <c r="P43" s="33"/>
      <c r="Q43" s="33"/>
    </row>
    <row r="44" spans="2:24" ht="15.75" customHeight="1">
      <c r="M44" s="32"/>
      <c r="N44" s="33"/>
      <c r="O44" s="33"/>
      <c r="P44" s="33"/>
      <c r="Q44" s="33"/>
    </row>
    <row r="45" spans="2:24" ht="15.75" customHeight="1">
      <c r="M45" s="32"/>
      <c r="N45" s="33"/>
      <c r="O45" s="33"/>
      <c r="P45" s="33"/>
      <c r="Q45" s="33"/>
    </row>
    <row r="46" spans="2:24" ht="15.75" customHeight="1">
      <c r="M46" s="32"/>
      <c r="N46" s="33"/>
      <c r="O46" s="33"/>
      <c r="P46" s="33"/>
      <c r="Q46" s="33"/>
    </row>
    <row r="47" spans="2:24" ht="15.75" customHeight="1">
      <c r="M47" s="32"/>
      <c r="N47" s="33"/>
      <c r="O47" s="33"/>
      <c r="P47" s="33"/>
      <c r="Q47" s="33"/>
    </row>
    <row r="48" spans="2:24" ht="15.75" customHeight="1">
      <c r="M48" s="32"/>
      <c r="N48" s="33"/>
      <c r="O48" s="33"/>
      <c r="P48" s="33"/>
      <c r="Q48" s="33"/>
    </row>
    <row r="49" spans="13:17" ht="15.75" customHeight="1">
      <c r="M49" s="32"/>
      <c r="N49" s="33"/>
      <c r="O49" s="33"/>
      <c r="P49" s="33"/>
      <c r="Q49" s="33"/>
    </row>
    <row r="50" spans="13:17" ht="15.75" customHeight="1">
      <c r="M50" s="32"/>
      <c r="N50" s="33"/>
      <c r="O50" s="33"/>
      <c r="P50" s="33"/>
      <c r="Q50" s="33"/>
    </row>
    <row r="51" spans="13:17" ht="15.75" customHeight="1">
      <c r="N51" s="1"/>
      <c r="O51" s="1"/>
      <c r="P51" s="1"/>
      <c r="Q51" s="1"/>
    </row>
    <row r="52" spans="13:17" ht="15.75" customHeight="1"/>
    <row r="53" spans="13:17" ht="15.75" customHeight="1"/>
    <row r="54" spans="13:17" ht="15.75" customHeight="1"/>
    <row r="55" spans="13:17" ht="15.75" customHeight="1"/>
    <row r="56" spans="13:17" ht="15.75" customHeight="1"/>
    <row r="57" spans="13:17" ht="15.75" customHeight="1"/>
    <row r="58" spans="13:17" ht="15.75" customHeight="1"/>
    <row r="59" spans="13:17" ht="15.75" customHeight="1"/>
    <row r="60" spans="13:17" ht="15.75" customHeight="1"/>
    <row r="61" spans="13:17" ht="15.75" customHeight="1"/>
    <row r="62" spans="13:17" ht="15.75" customHeight="1"/>
    <row r="63" spans="13:17" ht="15.75" customHeight="1"/>
    <row r="64" spans="13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M33:Q33"/>
    <mergeCell ref="B40:C40"/>
    <mergeCell ref="S33:X33"/>
    <mergeCell ref="S13:X13"/>
    <mergeCell ref="A1:J1"/>
    <mergeCell ref="A2:C2"/>
    <mergeCell ref="E2:G2"/>
    <mergeCell ref="A13:G13"/>
    <mergeCell ref="M13:Q13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Trelles</dc:creator>
  <cp:lastModifiedBy>Rodrigo Trelles</cp:lastModifiedBy>
  <dcterms:created xsi:type="dcterms:W3CDTF">2023-05-23T00:50:58Z</dcterms:created>
  <dcterms:modified xsi:type="dcterms:W3CDTF">2023-05-23T23:12:48Z</dcterms:modified>
</cp:coreProperties>
</file>